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8D0038BE-0DC0-47F7-ADD7-3ABCA4290770}" xr6:coauthVersionLast="47" xr6:coauthVersionMax="47" xr10:uidLastSave="{00000000-0000-0000-0000-000000000000}"/>
  <bookViews>
    <workbookView xWindow="-108" yWindow="-108" windowWidth="23256" windowHeight="12456" firstSheet="2" activeTab="5" xr2:uid="{4828E5E4-C049-476B-B3FA-4D656EDCA911}"/>
  </bookViews>
  <sheets>
    <sheet name="Data Historis BMRI" sheetId="8" r:id="rId1"/>
    <sheet name="Data Historis BBRI" sheetId="10" r:id="rId2"/>
    <sheet name="Data Historis BBNI" sheetId="11" r:id="rId3"/>
    <sheet name="Data Historis IHSG" sheetId="12" r:id="rId4"/>
    <sheet name="Master Sheet" sheetId="5" r:id="rId5"/>
    <sheet name="Metrik" sheetId="6" r:id="rId6"/>
    <sheet name="Dashboard" sheetId="15" r:id="rId7"/>
  </sheets>
  <definedNames>
    <definedName name="_xlchart.v1.0" hidden="1">Metrik!$A$2</definedName>
    <definedName name="_xlchart.v1.1" hidden="1">Metrik!$A$3</definedName>
    <definedName name="_xlchart.v1.10" hidden="1">Metrik!$B$1:$E$1</definedName>
    <definedName name="_xlchart.v1.11" hidden="1">Metrik!$B$2:$E$2</definedName>
    <definedName name="_xlchart.v1.12" hidden="1">Metrik!$B$3:$E$3</definedName>
    <definedName name="_xlchart.v1.13" hidden="1">Metrik!$B$4:$E$4</definedName>
    <definedName name="_xlchart.v1.2" hidden="1">Metrik!$A$4</definedName>
    <definedName name="_xlchart.v1.3" hidden="1">Metrik!$B$1:$E$1</definedName>
    <definedName name="_xlchart.v1.4" hidden="1">Metrik!$B$2:$E$2</definedName>
    <definedName name="_xlchart.v1.5" hidden="1">Metrik!$B$3:$E$3</definedName>
    <definedName name="_xlchart.v1.6" hidden="1">Metrik!$B$4:$E$4</definedName>
    <definedName name="_xlchart.v1.7" hidden="1">Metrik!$A$2</definedName>
    <definedName name="_xlchart.v1.8" hidden="1">Metrik!$A$3</definedName>
    <definedName name="_xlchart.v1.9" hidden="1">Metrik!$A$4</definedName>
    <definedName name="ExternalData_1" localSheetId="2" hidden="1">'Data Historis BBNI'!$A$1:$F$1360</definedName>
    <definedName name="ExternalData_1" localSheetId="1" hidden="1">'Data Historis BBRI'!$A$1:$F$1360</definedName>
    <definedName name="ExternalData_1" localSheetId="3" hidden="1">'Data Historis IHSG'!$A$1:$F$1360</definedName>
    <definedName name="ExternalData_2" localSheetId="0" hidden="1">'Data Historis BMRI'!$A$1:$F$1360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3" i="6"/>
  <c r="J4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B3" i="5"/>
  <c r="B4" i="5"/>
  <c r="B5" i="5"/>
  <c r="J5" i="5" s="1"/>
  <c r="B6" i="5"/>
  <c r="J6" i="5" s="1"/>
  <c r="B7" i="5"/>
  <c r="B8" i="5"/>
  <c r="J8" i="5" s="1"/>
  <c r="B9" i="5"/>
  <c r="J9" i="5" s="1"/>
  <c r="B10" i="5"/>
  <c r="B11" i="5"/>
  <c r="B12" i="5"/>
  <c r="B13" i="5"/>
  <c r="B14" i="5"/>
  <c r="J14" i="5" s="1"/>
  <c r="B15" i="5"/>
  <c r="B16" i="5"/>
  <c r="B17" i="5"/>
  <c r="J17" i="5" s="1"/>
  <c r="B18" i="5"/>
  <c r="J18" i="5" s="1"/>
  <c r="B19" i="5"/>
  <c r="B20" i="5"/>
  <c r="J20" i="5" s="1"/>
  <c r="B21" i="5"/>
  <c r="J21" i="5" s="1"/>
  <c r="B22" i="5"/>
  <c r="B23" i="5"/>
  <c r="B24" i="5"/>
  <c r="B25" i="5"/>
  <c r="B26" i="5"/>
  <c r="J26" i="5" s="1"/>
  <c r="B27" i="5"/>
  <c r="B28" i="5"/>
  <c r="B29" i="5"/>
  <c r="B30" i="5"/>
  <c r="B31" i="5"/>
  <c r="B32" i="5"/>
  <c r="J32" i="5" s="1"/>
  <c r="B33" i="5"/>
  <c r="J33" i="5" s="1"/>
  <c r="B34" i="5"/>
  <c r="B35" i="5"/>
  <c r="B36" i="5"/>
  <c r="B37" i="5"/>
  <c r="B38" i="5"/>
  <c r="J38" i="5" s="1"/>
  <c r="B39" i="5"/>
  <c r="B40" i="5"/>
  <c r="B41" i="5"/>
  <c r="J41" i="5" s="1"/>
  <c r="B42" i="5"/>
  <c r="J42" i="5" s="1"/>
  <c r="B43" i="5"/>
  <c r="B44" i="5"/>
  <c r="J44" i="5" s="1"/>
  <c r="B45" i="5"/>
  <c r="B46" i="5"/>
  <c r="B47" i="5"/>
  <c r="B48" i="5"/>
  <c r="B49" i="5"/>
  <c r="B50" i="5"/>
  <c r="J50" i="5" s="1"/>
  <c r="B51" i="5"/>
  <c r="B52" i="5"/>
  <c r="B53" i="5"/>
  <c r="B54" i="5"/>
  <c r="B55" i="5"/>
  <c r="B56" i="5"/>
  <c r="J56" i="5" s="1"/>
  <c r="B57" i="5"/>
  <c r="B58" i="5"/>
  <c r="B59" i="5"/>
  <c r="B60" i="5"/>
  <c r="B61" i="5"/>
  <c r="B62" i="5"/>
  <c r="J62" i="5" s="1"/>
  <c r="B63" i="5"/>
  <c r="B64" i="5"/>
  <c r="B65" i="5"/>
  <c r="B66" i="5"/>
  <c r="B67" i="5"/>
  <c r="B68" i="5"/>
  <c r="J68" i="5" s="1"/>
  <c r="B69" i="5"/>
  <c r="J69" i="5" s="1"/>
  <c r="B70" i="5"/>
  <c r="B71" i="5"/>
  <c r="B72" i="5"/>
  <c r="B73" i="5"/>
  <c r="B74" i="5"/>
  <c r="J74" i="5" s="1"/>
  <c r="B75" i="5"/>
  <c r="B76" i="5"/>
  <c r="B77" i="5"/>
  <c r="B78" i="5"/>
  <c r="J78" i="5" s="1"/>
  <c r="B79" i="5"/>
  <c r="B80" i="5"/>
  <c r="B81" i="5"/>
  <c r="B82" i="5"/>
  <c r="B83" i="5"/>
  <c r="B84" i="5"/>
  <c r="B85" i="5"/>
  <c r="B86" i="5"/>
  <c r="J86" i="5" s="1"/>
  <c r="B87" i="5"/>
  <c r="B88" i="5"/>
  <c r="B89" i="5"/>
  <c r="B90" i="5"/>
  <c r="B91" i="5"/>
  <c r="B92" i="5"/>
  <c r="B93" i="5"/>
  <c r="B94" i="5"/>
  <c r="B95" i="5"/>
  <c r="B96" i="5"/>
  <c r="B97" i="5"/>
  <c r="B98" i="5"/>
  <c r="J98" i="5" s="1"/>
  <c r="B99" i="5"/>
  <c r="B100" i="5"/>
  <c r="B101" i="5"/>
  <c r="J101" i="5" s="1"/>
  <c r="B102" i="5"/>
  <c r="B103" i="5"/>
  <c r="B104" i="5"/>
  <c r="B105" i="5"/>
  <c r="J105" i="5" s="1"/>
  <c r="B106" i="5"/>
  <c r="B107" i="5"/>
  <c r="B108" i="5"/>
  <c r="B109" i="5"/>
  <c r="B110" i="5"/>
  <c r="B111" i="5"/>
  <c r="B112" i="5"/>
  <c r="B113" i="5"/>
  <c r="J113" i="5" s="1"/>
  <c r="B114" i="5"/>
  <c r="J114" i="5" s="1"/>
  <c r="B115" i="5"/>
  <c r="B116" i="5"/>
  <c r="J116" i="5" s="1"/>
  <c r="B117" i="5"/>
  <c r="B118" i="5"/>
  <c r="B119" i="5"/>
  <c r="B120" i="5"/>
  <c r="B121" i="5"/>
  <c r="B122" i="5"/>
  <c r="J122" i="5" s="1"/>
  <c r="B123" i="5"/>
  <c r="B124" i="5"/>
  <c r="B125" i="5"/>
  <c r="B126" i="5"/>
  <c r="B127" i="5"/>
  <c r="B128" i="5"/>
  <c r="B129" i="5"/>
  <c r="B130" i="5"/>
  <c r="B131" i="5"/>
  <c r="B132" i="5"/>
  <c r="B133" i="5"/>
  <c r="B134" i="5"/>
  <c r="J134" i="5" s="1"/>
  <c r="B135" i="5"/>
  <c r="B136" i="5"/>
  <c r="B137" i="5"/>
  <c r="B138" i="5"/>
  <c r="B139" i="5"/>
  <c r="B140" i="5"/>
  <c r="J140" i="5" s="1"/>
  <c r="B141" i="5"/>
  <c r="B142" i="5"/>
  <c r="B143" i="5"/>
  <c r="B144" i="5"/>
  <c r="B145" i="5"/>
  <c r="B146" i="5"/>
  <c r="J146" i="5" s="1"/>
  <c r="B147" i="5"/>
  <c r="B148" i="5"/>
  <c r="B149" i="5"/>
  <c r="B150" i="5"/>
  <c r="B151" i="5"/>
  <c r="B152" i="5"/>
  <c r="J152" i="5" s="1"/>
  <c r="B153" i="5"/>
  <c r="B154" i="5"/>
  <c r="B155" i="5"/>
  <c r="B156" i="5"/>
  <c r="B157" i="5"/>
  <c r="B158" i="5"/>
  <c r="J158" i="5" s="1"/>
  <c r="B159" i="5"/>
  <c r="B160" i="5"/>
  <c r="B161" i="5"/>
  <c r="J161" i="5" s="1"/>
  <c r="B162" i="5"/>
  <c r="B163" i="5"/>
  <c r="B164" i="5"/>
  <c r="J164" i="5" s="1"/>
  <c r="B165" i="5"/>
  <c r="B166" i="5"/>
  <c r="B167" i="5"/>
  <c r="B168" i="5"/>
  <c r="B169" i="5"/>
  <c r="B170" i="5"/>
  <c r="J170" i="5" s="1"/>
  <c r="B171" i="5"/>
  <c r="B172" i="5"/>
  <c r="B173" i="5"/>
  <c r="J173" i="5" s="1"/>
  <c r="B174" i="5"/>
  <c r="B175" i="5"/>
  <c r="B176" i="5"/>
  <c r="J176" i="5" s="1"/>
  <c r="B177" i="5"/>
  <c r="B178" i="5"/>
  <c r="B179" i="5"/>
  <c r="B180" i="5"/>
  <c r="B181" i="5"/>
  <c r="B182" i="5"/>
  <c r="J182" i="5" s="1"/>
  <c r="B183" i="5"/>
  <c r="B184" i="5"/>
  <c r="B185" i="5"/>
  <c r="J185" i="5" s="1"/>
  <c r="B186" i="5"/>
  <c r="B187" i="5"/>
  <c r="B188" i="5"/>
  <c r="J188" i="5" s="1"/>
  <c r="B189" i="5"/>
  <c r="B190" i="5"/>
  <c r="B191" i="5"/>
  <c r="B192" i="5"/>
  <c r="B193" i="5"/>
  <c r="B194" i="5"/>
  <c r="J194" i="5" s="1"/>
  <c r="B195" i="5"/>
  <c r="B196" i="5"/>
  <c r="B197" i="5"/>
  <c r="B198" i="5"/>
  <c r="B199" i="5"/>
  <c r="B200" i="5"/>
  <c r="J200" i="5" s="1"/>
  <c r="B201" i="5"/>
  <c r="B202" i="5"/>
  <c r="B203" i="5"/>
  <c r="B204" i="5"/>
  <c r="B205" i="5"/>
  <c r="B206" i="5"/>
  <c r="B207" i="5"/>
  <c r="B208" i="5"/>
  <c r="B209" i="5"/>
  <c r="J209" i="5" s="1"/>
  <c r="B210" i="5"/>
  <c r="J210" i="5" s="1"/>
  <c r="B211" i="5"/>
  <c r="B212" i="5"/>
  <c r="B213" i="5"/>
  <c r="B214" i="5"/>
  <c r="B215" i="5"/>
  <c r="B216" i="5"/>
  <c r="B217" i="5"/>
  <c r="B218" i="5"/>
  <c r="B219" i="5"/>
  <c r="B220" i="5"/>
  <c r="B221" i="5"/>
  <c r="J221" i="5" s="1"/>
  <c r="B222" i="5"/>
  <c r="J222" i="5" s="1"/>
  <c r="B223" i="5"/>
  <c r="B224" i="5"/>
  <c r="J224" i="5" s="1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J242" i="5" s="1"/>
  <c r="B243" i="5"/>
  <c r="B244" i="5"/>
  <c r="B245" i="5"/>
  <c r="J245" i="5" s="1"/>
  <c r="B246" i="5"/>
  <c r="B247" i="5"/>
  <c r="B248" i="5"/>
  <c r="B249" i="5"/>
  <c r="J249" i="5" s="1"/>
  <c r="B250" i="5"/>
  <c r="B251" i="5"/>
  <c r="B252" i="5"/>
  <c r="B253" i="5"/>
  <c r="B254" i="5"/>
  <c r="B255" i="5"/>
  <c r="B256" i="5"/>
  <c r="B257" i="5"/>
  <c r="J257" i="5" s="1"/>
  <c r="B258" i="5"/>
  <c r="J258" i="5" s="1"/>
  <c r="B259" i="5"/>
  <c r="B260" i="5"/>
  <c r="J260" i="5" s="1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J278" i="5" s="1"/>
  <c r="B279" i="5"/>
  <c r="B280" i="5"/>
  <c r="B281" i="5"/>
  <c r="B282" i="5"/>
  <c r="B283" i="5"/>
  <c r="B284" i="5"/>
  <c r="B285" i="5"/>
  <c r="J285" i="5" s="1"/>
  <c r="B286" i="5"/>
  <c r="B287" i="5"/>
  <c r="B288" i="5"/>
  <c r="B289" i="5"/>
  <c r="B290" i="5"/>
  <c r="B291" i="5"/>
  <c r="B292" i="5"/>
  <c r="B293" i="5"/>
  <c r="B294" i="5"/>
  <c r="J294" i="5" s="1"/>
  <c r="B295" i="5"/>
  <c r="B296" i="5"/>
  <c r="J296" i="5" s="1"/>
  <c r="B297" i="5"/>
  <c r="J297" i="5" s="1"/>
  <c r="B298" i="5"/>
  <c r="B299" i="5"/>
  <c r="B300" i="5"/>
  <c r="B301" i="5"/>
  <c r="B302" i="5"/>
  <c r="B303" i="5"/>
  <c r="B304" i="5"/>
  <c r="B305" i="5"/>
  <c r="B306" i="5"/>
  <c r="J306" i="5" s="1"/>
  <c r="B307" i="5"/>
  <c r="J307" i="5" s="1"/>
  <c r="B308" i="5"/>
  <c r="B309" i="5"/>
  <c r="B310" i="5"/>
  <c r="J310" i="5" s="1"/>
  <c r="B311" i="5"/>
  <c r="B312" i="5"/>
  <c r="B313" i="5"/>
  <c r="B314" i="5"/>
  <c r="B315" i="5"/>
  <c r="B316" i="5"/>
  <c r="B317" i="5"/>
  <c r="B318" i="5"/>
  <c r="J318" i="5" s="1"/>
  <c r="B319" i="5"/>
  <c r="B320" i="5"/>
  <c r="B321" i="5"/>
  <c r="J321" i="5" s="1"/>
  <c r="B322" i="5"/>
  <c r="B323" i="5"/>
  <c r="B324" i="5"/>
  <c r="B325" i="5"/>
  <c r="B326" i="5"/>
  <c r="B327" i="5"/>
  <c r="B328" i="5"/>
  <c r="B329" i="5"/>
  <c r="B330" i="5"/>
  <c r="J330" i="5" s="1"/>
  <c r="B331" i="5"/>
  <c r="B332" i="5"/>
  <c r="B333" i="5"/>
  <c r="J333" i="5" s="1"/>
  <c r="B334" i="5"/>
  <c r="J334" i="5" s="1"/>
  <c r="B335" i="5"/>
  <c r="B336" i="5"/>
  <c r="B337" i="5"/>
  <c r="B338" i="5"/>
  <c r="B339" i="5"/>
  <c r="B340" i="5"/>
  <c r="B341" i="5"/>
  <c r="B342" i="5"/>
  <c r="B343" i="5"/>
  <c r="J343" i="5" s="1"/>
  <c r="B344" i="5"/>
  <c r="B345" i="5"/>
  <c r="J345" i="5" s="1"/>
  <c r="B346" i="5"/>
  <c r="J346" i="5" s="1"/>
  <c r="B347" i="5"/>
  <c r="B348" i="5"/>
  <c r="B349" i="5"/>
  <c r="B350" i="5"/>
  <c r="B351" i="5"/>
  <c r="B352" i="5"/>
  <c r="B353" i="5"/>
  <c r="B354" i="5"/>
  <c r="J354" i="5" s="1"/>
  <c r="B355" i="5"/>
  <c r="J355" i="5" s="1"/>
  <c r="B356" i="5"/>
  <c r="B357" i="5"/>
  <c r="J357" i="5" s="1"/>
  <c r="B358" i="5"/>
  <c r="B359" i="5"/>
  <c r="B360" i="5"/>
  <c r="B361" i="5"/>
  <c r="B362" i="5"/>
  <c r="B363" i="5"/>
  <c r="B364" i="5"/>
  <c r="B365" i="5"/>
  <c r="B366" i="5"/>
  <c r="J366" i="5" s="1"/>
  <c r="B367" i="5"/>
  <c r="B368" i="5"/>
  <c r="B369" i="5"/>
  <c r="J369" i="5" s="1"/>
  <c r="B370" i="5"/>
  <c r="J370" i="5" s="1"/>
  <c r="B371" i="5"/>
  <c r="B372" i="5"/>
  <c r="B373" i="5"/>
  <c r="B374" i="5"/>
  <c r="B375" i="5"/>
  <c r="B376" i="5"/>
  <c r="B377" i="5"/>
  <c r="B378" i="5"/>
  <c r="J378" i="5" s="1"/>
  <c r="B379" i="5"/>
  <c r="J379" i="5" s="1"/>
  <c r="B380" i="5"/>
  <c r="B381" i="5"/>
  <c r="J381" i="5" s="1"/>
  <c r="B382" i="5"/>
  <c r="J382" i="5" s="1"/>
  <c r="B383" i="5"/>
  <c r="B384" i="5"/>
  <c r="B385" i="5"/>
  <c r="B386" i="5"/>
  <c r="B387" i="5"/>
  <c r="B388" i="5"/>
  <c r="B389" i="5"/>
  <c r="B390" i="5"/>
  <c r="B391" i="5"/>
  <c r="J391" i="5" s="1"/>
  <c r="B392" i="5"/>
  <c r="B393" i="5"/>
  <c r="B394" i="5"/>
  <c r="J394" i="5" s="1"/>
  <c r="B395" i="5"/>
  <c r="B396" i="5"/>
  <c r="B397" i="5"/>
  <c r="B398" i="5"/>
  <c r="B399" i="5"/>
  <c r="B400" i="5"/>
  <c r="B401" i="5"/>
  <c r="B402" i="5"/>
  <c r="B403" i="5"/>
  <c r="B404" i="5"/>
  <c r="J404" i="5" s="1"/>
  <c r="B405" i="5"/>
  <c r="B406" i="5"/>
  <c r="J406" i="5" s="1"/>
  <c r="B407" i="5"/>
  <c r="B408" i="5"/>
  <c r="B409" i="5"/>
  <c r="B410" i="5"/>
  <c r="J410" i="5" s="1"/>
  <c r="B411" i="5"/>
  <c r="B412" i="5"/>
  <c r="B413" i="5"/>
  <c r="J413" i="5" s="1"/>
  <c r="B414" i="5"/>
  <c r="B415" i="5"/>
  <c r="B416" i="5"/>
  <c r="J416" i="5" s="1"/>
  <c r="B417" i="5"/>
  <c r="B418" i="5"/>
  <c r="J418" i="5" s="1"/>
  <c r="B419" i="5"/>
  <c r="B420" i="5"/>
  <c r="B421" i="5"/>
  <c r="B422" i="5"/>
  <c r="J422" i="5" s="1"/>
  <c r="B423" i="5"/>
  <c r="B424" i="5"/>
  <c r="B425" i="5"/>
  <c r="J425" i="5" s="1"/>
  <c r="B426" i="5"/>
  <c r="B427" i="5"/>
  <c r="J427" i="5" s="1"/>
  <c r="B428" i="5"/>
  <c r="B429" i="5"/>
  <c r="B430" i="5"/>
  <c r="J430" i="5" s="1"/>
  <c r="B431" i="5"/>
  <c r="B432" i="5"/>
  <c r="B433" i="5"/>
  <c r="B434" i="5"/>
  <c r="J434" i="5" s="1"/>
  <c r="B435" i="5"/>
  <c r="B436" i="5"/>
  <c r="B437" i="5"/>
  <c r="B438" i="5"/>
  <c r="B439" i="5"/>
  <c r="J439" i="5" s="1"/>
  <c r="B440" i="5"/>
  <c r="J440" i="5" s="1"/>
  <c r="B441" i="5"/>
  <c r="B442" i="5"/>
  <c r="J442" i="5" s="1"/>
  <c r="B443" i="5"/>
  <c r="B444" i="5"/>
  <c r="B445" i="5"/>
  <c r="B446" i="5"/>
  <c r="J446" i="5" s="1"/>
  <c r="B447" i="5"/>
  <c r="B448" i="5"/>
  <c r="B449" i="5"/>
  <c r="B450" i="5"/>
  <c r="B451" i="5"/>
  <c r="J451" i="5" s="1"/>
  <c r="B452" i="5"/>
  <c r="J452" i="5" s="1"/>
  <c r="B453" i="5"/>
  <c r="B454" i="5"/>
  <c r="J454" i="5" s="1"/>
  <c r="B455" i="5"/>
  <c r="B456" i="5"/>
  <c r="B457" i="5"/>
  <c r="B458" i="5"/>
  <c r="B459" i="5"/>
  <c r="B460" i="5"/>
  <c r="B461" i="5"/>
  <c r="J461" i="5" s="1"/>
  <c r="B462" i="5"/>
  <c r="B463" i="5"/>
  <c r="B464" i="5"/>
  <c r="J464" i="5" s="1"/>
  <c r="B465" i="5"/>
  <c r="B466" i="5"/>
  <c r="J466" i="5" s="1"/>
  <c r="B467" i="5"/>
  <c r="B468" i="5"/>
  <c r="B469" i="5"/>
  <c r="B470" i="5"/>
  <c r="J470" i="5" s="1"/>
  <c r="B471" i="5"/>
  <c r="B472" i="5"/>
  <c r="B473" i="5"/>
  <c r="B474" i="5"/>
  <c r="B475" i="5"/>
  <c r="J475" i="5" s="1"/>
  <c r="B476" i="5"/>
  <c r="B477" i="5"/>
  <c r="B478" i="5"/>
  <c r="J478" i="5" s="1"/>
  <c r="B479" i="5"/>
  <c r="B480" i="5"/>
  <c r="B481" i="5"/>
  <c r="B482" i="5"/>
  <c r="J482" i="5" s="1"/>
  <c r="B483" i="5"/>
  <c r="B484" i="5"/>
  <c r="B485" i="5"/>
  <c r="B486" i="5"/>
  <c r="B487" i="5"/>
  <c r="J487" i="5" s="1"/>
  <c r="B488" i="5"/>
  <c r="J488" i="5" s="1"/>
  <c r="B489" i="5"/>
  <c r="B490" i="5"/>
  <c r="J490" i="5" s="1"/>
  <c r="B491" i="5"/>
  <c r="B492" i="5"/>
  <c r="B493" i="5"/>
  <c r="B494" i="5"/>
  <c r="B495" i="5"/>
  <c r="B496" i="5"/>
  <c r="B497" i="5"/>
  <c r="J497" i="5" s="1"/>
  <c r="B498" i="5"/>
  <c r="B499" i="5"/>
  <c r="B500" i="5"/>
  <c r="J500" i="5" s="1"/>
  <c r="B501" i="5"/>
  <c r="B502" i="5"/>
  <c r="B503" i="5"/>
  <c r="B504" i="5"/>
  <c r="B505" i="5"/>
  <c r="B506" i="5"/>
  <c r="B507" i="5"/>
  <c r="B508" i="5"/>
  <c r="B509" i="5"/>
  <c r="J509" i="5" s="1"/>
  <c r="B510" i="5"/>
  <c r="B511" i="5"/>
  <c r="B512" i="5"/>
  <c r="B513" i="5"/>
  <c r="B514" i="5"/>
  <c r="B515" i="5"/>
  <c r="B516" i="5"/>
  <c r="B517" i="5"/>
  <c r="B518" i="5"/>
  <c r="J518" i="5" s="1"/>
  <c r="B519" i="5"/>
  <c r="B520" i="5"/>
  <c r="B521" i="5"/>
  <c r="B522" i="5"/>
  <c r="B523" i="5"/>
  <c r="J523" i="5" s="1"/>
  <c r="B524" i="5"/>
  <c r="J524" i="5" s="1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J538" i="5" s="1"/>
  <c r="B539" i="5"/>
  <c r="B540" i="5"/>
  <c r="B541" i="5"/>
  <c r="B542" i="5"/>
  <c r="B543" i="5"/>
  <c r="B544" i="5"/>
  <c r="B545" i="5"/>
  <c r="B546" i="5"/>
  <c r="B547" i="5"/>
  <c r="J547" i="5" s="1"/>
  <c r="B548" i="5"/>
  <c r="B549" i="5"/>
  <c r="B550" i="5"/>
  <c r="B551" i="5"/>
  <c r="B552" i="5"/>
  <c r="B553" i="5"/>
  <c r="B554" i="5"/>
  <c r="B555" i="5"/>
  <c r="B556" i="5"/>
  <c r="B557" i="5"/>
  <c r="B558" i="5"/>
  <c r="B559" i="5"/>
  <c r="J559" i="5" s="1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J586" i="5" s="1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J622" i="5" s="1"/>
  <c r="B623" i="5"/>
  <c r="B624" i="5"/>
  <c r="B625" i="5"/>
  <c r="B626" i="5"/>
  <c r="B627" i="5"/>
  <c r="B628" i="5"/>
  <c r="B629" i="5"/>
  <c r="B630" i="5"/>
  <c r="B631" i="5"/>
  <c r="J631" i="5" s="1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J656" i="5" s="1"/>
  <c r="B657" i="5"/>
  <c r="B658" i="5"/>
  <c r="B659" i="5"/>
  <c r="B660" i="5"/>
  <c r="B661" i="5"/>
  <c r="B662" i="5"/>
  <c r="J662" i="5" s="1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J679" i="5" s="1"/>
  <c r="B680" i="5"/>
  <c r="B681" i="5"/>
  <c r="B682" i="5"/>
  <c r="B683" i="5"/>
  <c r="B684" i="5"/>
  <c r="B685" i="5"/>
  <c r="B686" i="5"/>
  <c r="J686" i="5" s="1"/>
  <c r="B687" i="5"/>
  <c r="B688" i="5"/>
  <c r="B689" i="5"/>
  <c r="B690" i="5"/>
  <c r="J690" i="5" s="1"/>
  <c r="B691" i="5"/>
  <c r="J691" i="5" s="1"/>
  <c r="B692" i="5"/>
  <c r="J692" i="5" s="1"/>
  <c r="B693" i="5"/>
  <c r="B694" i="5"/>
  <c r="J694" i="5" s="1"/>
  <c r="B695" i="5"/>
  <c r="B696" i="5"/>
  <c r="B697" i="5"/>
  <c r="B698" i="5"/>
  <c r="J698" i="5" s="1"/>
  <c r="B699" i="5"/>
  <c r="B700" i="5"/>
  <c r="B701" i="5"/>
  <c r="B702" i="5"/>
  <c r="J702" i="5" s="1"/>
  <c r="B703" i="5"/>
  <c r="J703" i="5" s="1"/>
  <c r="B704" i="5"/>
  <c r="J704" i="5" s="1"/>
  <c r="B705" i="5"/>
  <c r="J705" i="5" s="1"/>
  <c r="B706" i="5"/>
  <c r="B707" i="5"/>
  <c r="B708" i="5"/>
  <c r="B709" i="5"/>
  <c r="B710" i="5"/>
  <c r="J710" i="5" s="1"/>
  <c r="B711" i="5"/>
  <c r="B712" i="5"/>
  <c r="B713" i="5"/>
  <c r="B714" i="5"/>
  <c r="J714" i="5" s="1"/>
  <c r="B715" i="5"/>
  <c r="B716" i="5"/>
  <c r="J716" i="5" s="1"/>
  <c r="B717" i="5"/>
  <c r="B718" i="5"/>
  <c r="J718" i="5" s="1"/>
  <c r="B719" i="5"/>
  <c r="B720" i="5"/>
  <c r="B721" i="5"/>
  <c r="B722" i="5"/>
  <c r="J722" i="5" s="1"/>
  <c r="B723" i="5"/>
  <c r="B724" i="5"/>
  <c r="B725" i="5"/>
  <c r="B726" i="5"/>
  <c r="B727" i="5"/>
  <c r="J727" i="5" s="1"/>
  <c r="B728" i="5"/>
  <c r="B729" i="5"/>
  <c r="J729" i="5" s="1"/>
  <c r="B730" i="5"/>
  <c r="J730" i="5" s="1"/>
  <c r="B731" i="5"/>
  <c r="B732" i="5"/>
  <c r="B733" i="5"/>
  <c r="B734" i="5"/>
  <c r="J734" i="5" s="1"/>
  <c r="B735" i="5"/>
  <c r="B736" i="5"/>
  <c r="B737" i="5"/>
  <c r="B738" i="5"/>
  <c r="J738" i="5" s="1"/>
  <c r="B739" i="5"/>
  <c r="B740" i="5"/>
  <c r="J740" i="5" s="1"/>
  <c r="B741" i="5"/>
  <c r="B742" i="5"/>
  <c r="J742" i="5" s="1"/>
  <c r="B743" i="5"/>
  <c r="B744" i="5"/>
  <c r="B745" i="5"/>
  <c r="B746" i="5"/>
  <c r="J746" i="5" s="1"/>
  <c r="B747" i="5"/>
  <c r="B748" i="5"/>
  <c r="B749" i="5"/>
  <c r="B750" i="5"/>
  <c r="J750" i="5" s="1"/>
  <c r="B751" i="5"/>
  <c r="J751" i="5" s="1"/>
  <c r="B752" i="5"/>
  <c r="J752" i="5" s="1"/>
  <c r="B753" i="5"/>
  <c r="J753" i="5" s="1"/>
  <c r="B754" i="5"/>
  <c r="B755" i="5"/>
  <c r="B756" i="5"/>
  <c r="B757" i="5"/>
  <c r="B758" i="5"/>
  <c r="J758" i="5" s="1"/>
  <c r="B759" i="5"/>
  <c r="B760" i="5"/>
  <c r="B761" i="5"/>
  <c r="J761" i="5" s="1"/>
  <c r="B762" i="5"/>
  <c r="J762" i="5" s="1"/>
  <c r="B763" i="5"/>
  <c r="B764" i="5"/>
  <c r="B765" i="5"/>
  <c r="B766" i="5"/>
  <c r="J766" i="5" s="1"/>
  <c r="B767" i="5"/>
  <c r="B768" i="5"/>
  <c r="B769" i="5"/>
  <c r="B770" i="5"/>
  <c r="J770" i="5" s="1"/>
  <c r="B771" i="5"/>
  <c r="B772" i="5"/>
  <c r="B773" i="5"/>
  <c r="J773" i="5" s="1"/>
  <c r="B774" i="5"/>
  <c r="B775" i="5"/>
  <c r="J775" i="5" s="1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J788" i="5" s="1"/>
  <c r="B789" i="5"/>
  <c r="J789" i="5" s="1"/>
  <c r="B790" i="5"/>
  <c r="B791" i="5"/>
  <c r="B792" i="5"/>
  <c r="B793" i="5"/>
  <c r="B794" i="5"/>
  <c r="J794" i="5" s="1"/>
  <c r="B795" i="5"/>
  <c r="B796" i="5"/>
  <c r="B797" i="5"/>
  <c r="B798" i="5"/>
  <c r="J798" i="5" s="1"/>
  <c r="B799" i="5"/>
  <c r="B800" i="5"/>
  <c r="B801" i="5"/>
  <c r="B802" i="5"/>
  <c r="J802" i="5" s="1"/>
  <c r="B803" i="5"/>
  <c r="B804" i="5"/>
  <c r="B805" i="5"/>
  <c r="B806" i="5"/>
  <c r="J806" i="5" s="1"/>
  <c r="B807" i="5"/>
  <c r="B808" i="5"/>
  <c r="B809" i="5"/>
  <c r="J809" i="5" s="1"/>
  <c r="B810" i="5"/>
  <c r="B811" i="5"/>
  <c r="J811" i="5" s="1"/>
  <c r="B812" i="5"/>
  <c r="B813" i="5"/>
  <c r="B814" i="5"/>
  <c r="B815" i="5"/>
  <c r="B816" i="5"/>
  <c r="B817" i="5"/>
  <c r="B818" i="5"/>
  <c r="B819" i="5"/>
  <c r="B820" i="5"/>
  <c r="B821" i="5"/>
  <c r="J821" i="5" s="1"/>
  <c r="B822" i="5"/>
  <c r="B823" i="5"/>
  <c r="B824" i="5"/>
  <c r="J824" i="5" s="1"/>
  <c r="B825" i="5"/>
  <c r="J825" i="5" s="1"/>
  <c r="B826" i="5"/>
  <c r="B827" i="5"/>
  <c r="B828" i="5"/>
  <c r="B829" i="5"/>
  <c r="B830" i="5"/>
  <c r="J830" i="5" s="1"/>
  <c r="B831" i="5"/>
  <c r="B832" i="5"/>
  <c r="B833" i="5"/>
  <c r="J833" i="5" s="1"/>
  <c r="B834" i="5"/>
  <c r="J834" i="5" s="1"/>
  <c r="B835" i="5"/>
  <c r="B836" i="5"/>
  <c r="B837" i="5"/>
  <c r="B838" i="5"/>
  <c r="J838" i="5" s="1"/>
  <c r="B839" i="5"/>
  <c r="B840" i="5"/>
  <c r="B841" i="5"/>
  <c r="B842" i="5"/>
  <c r="J842" i="5" s="1"/>
  <c r="B843" i="5"/>
  <c r="B844" i="5"/>
  <c r="B845" i="5"/>
  <c r="B846" i="5"/>
  <c r="B847" i="5"/>
  <c r="J847" i="5" s="1"/>
  <c r="B848" i="5"/>
  <c r="J848" i="5" s="1"/>
  <c r="B849" i="5"/>
  <c r="B850" i="5"/>
  <c r="B851" i="5"/>
  <c r="B852" i="5"/>
  <c r="B853" i="5"/>
  <c r="B854" i="5"/>
  <c r="B855" i="5"/>
  <c r="B856" i="5"/>
  <c r="B857" i="5"/>
  <c r="J857" i="5" s="1"/>
  <c r="B858" i="5"/>
  <c r="B859" i="5"/>
  <c r="B860" i="5"/>
  <c r="J860" i="5" s="1"/>
  <c r="B861" i="5"/>
  <c r="J861" i="5" s="1"/>
  <c r="B862" i="5"/>
  <c r="B863" i="5"/>
  <c r="B864" i="5"/>
  <c r="B865" i="5"/>
  <c r="B866" i="5"/>
  <c r="J866" i="5" s="1"/>
  <c r="B867" i="5"/>
  <c r="B868" i="5"/>
  <c r="B869" i="5"/>
  <c r="J869" i="5" s="1"/>
  <c r="B870" i="5"/>
  <c r="B871" i="5"/>
  <c r="B872" i="5"/>
  <c r="B873" i="5"/>
  <c r="B874" i="5"/>
  <c r="J874" i="5" s="1"/>
  <c r="B875" i="5"/>
  <c r="B876" i="5"/>
  <c r="B877" i="5"/>
  <c r="B878" i="5"/>
  <c r="J878" i="5" s="1"/>
  <c r="B879" i="5"/>
  <c r="B880" i="5"/>
  <c r="B881" i="5"/>
  <c r="J881" i="5" s="1"/>
  <c r="B882" i="5"/>
  <c r="B883" i="5"/>
  <c r="B884" i="5"/>
  <c r="J884" i="5" s="1"/>
  <c r="B885" i="5"/>
  <c r="B886" i="5"/>
  <c r="B887" i="5"/>
  <c r="B888" i="5"/>
  <c r="B889" i="5"/>
  <c r="B890" i="5"/>
  <c r="J890" i="5" s="1"/>
  <c r="B891" i="5"/>
  <c r="B892" i="5"/>
  <c r="B893" i="5"/>
  <c r="B894" i="5"/>
  <c r="J894" i="5" s="1"/>
  <c r="B895" i="5"/>
  <c r="J895" i="5" s="1"/>
  <c r="B896" i="5"/>
  <c r="J896" i="5" s="1"/>
  <c r="B897" i="5"/>
  <c r="J897" i="5" s="1"/>
  <c r="B898" i="5"/>
  <c r="J898" i="5" s="1"/>
  <c r="B899" i="5"/>
  <c r="B900" i="5"/>
  <c r="B901" i="5"/>
  <c r="B902" i="5"/>
  <c r="J902" i="5" s="1"/>
  <c r="B903" i="5"/>
  <c r="B904" i="5"/>
  <c r="B905" i="5"/>
  <c r="B906" i="5"/>
  <c r="J906" i="5" s="1"/>
  <c r="B907" i="5"/>
  <c r="B908" i="5"/>
  <c r="J908" i="5" s="1"/>
  <c r="B909" i="5"/>
  <c r="J909" i="5" s="1"/>
  <c r="B910" i="5"/>
  <c r="J910" i="5" s="1"/>
  <c r="B911" i="5"/>
  <c r="B912" i="5"/>
  <c r="B913" i="5"/>
  <c r="B914" i="5"/>
  <c r="J914" i="5" s="1"/>
  <c r="B915" i="5"/>
  <c r="B916" i="5"/>
  <c r="B917" i="5"/>
  <c r="B918" i="5"/>
  <c r="J918" i="5" s="1"/>
  <c r="B919" i="5"/>
  <c r="J919" i="5" s="1"/>
  <c r="B920" i="5"/>
  <c r="J920" i="5" s="1"/>
  <c r="B921" i="5"/>
  <c r="B922" i="5"/>
  <c r="J922" i="5" s="1"/>
  <c r="B923" i="5"/>
  <c r="B924" i="5"/>
  <c r="B925" i="5"/>
  <c r="B926" i="5"/>
  <c r="J926" i="5" s="1"/>
  <c r="B927" i="5"/>
  <c r="B928" i="5"/>
  <c r="B929" i="5"/>
  <c r="B930" i="5"/>
  <c r="J930" i="5" s="1"/>
  <c r="B931" i="5"/>
  <c r="J931" i="5" s="1"/>
  <c r="B932" i="5"/>
  <c r="J932" i="5" s="1"/>
  <c r="B933" i="5"/>
  <c r="J933" i="5" s="1"/>
  <c r="B934" i="5"/>
  <c r="J934" i="5" s="1"/>
  <c r="B935" i="5"/>
  <c r="B936" i="5"/>
  <c r="B937" i="5"/>
  <c r="B938" i="5"/>
  <c r="J938" i="5" s="1"/>
  <c r="B939" i="5"/>
  <c r="B940" i="5"/>
  <c r="B941" i="5"/>
  <c r="B942" i="5"/>
  <c r="J942" i="5" s="1"/>
  <c r="B943" i="5"/>
  <c r="J943" i="5" s="1"/>
  <c r="B944" i="5"/>
  <c r="J944" i="5" s="1"/>
  <c r="B945" i="5"/>
  <c r="J945" i="5" s="1"/>
  <c r="B946" i="5"/>
  <c r="J946" i="5" s="1"/>
  <c r="B947" i="5"/>
  <c r="B948" i="5"/>
  <c r="B949" i="5"/>
  <c r="B950" i="5"/>
  <c r="J950" i="5" s="1"/>
  <c r="B951" i="5"/>
  <c r="B952" i="5"/>
  <c r="B953" i="5"/>
  <c r="B954" i="5"/>
  <c r="J954" i="5" s="1"/>
  <c r="B955" i="5"/>
  <c r="J955" i="5" s="1"/>
  <c r="B956" i="5"/>
  <c r="J956" i="5" s="1"/>
  <c r="B957" i="5"/>
  <c r="J957" i="5" s="1"/>
  <c r="B958" i="5"/>
  <c r="J958" i="5" s="1"/>
  <c r="B959" i="5"/>
  <c r="B960" i="5"/>
  <c r="B961" i="5"/>
  <c r="B962" i="5"/>
  <c r="J962" i="5" s="1"/>
  <c r="B963" i="5"/>
  <c r="B964" i="5"/>
  <c r="B965" i="5"/>
  <c r="B966" i="5"/>
  <c r="B967" i="5"/>
  <c r="J967" i="5" s="1"/>
  <c r="B968" i="5"/>
  <c r="J968" i="5" s="1"/>
  <c r="B969" i="5"/>
  <c r="J969" i="5" s="1"/>
  <c r="B970" i="5"/>
  <c r="J970" i="5" s="1"/>
  <c r="B971" i="5"/>
  <c r="B972" i="5"/>
  <c r="B973" i="5"/>
  <c r="B974" i="5"/>
  <c r="J974" i="5" s="1"/>
  <c r="B975" i="5"/>
  <c r="B976" i="5"/>
  <c r="B977" i="5"/>
  <c r="B978" i="5"/>
  <c r="J978" i="5" s="1"/>
  <c r="B979" i="5"/>
  <c r="J979" i="5" s="1"/>
  <c r="B980" i="5"/>
  <c r="J980" i="5" s="1"/>
  <c r="B981" i="5"/>
  <c r="J981" i="5" s="1"/>
  <c r="B982" i="5"/>
  <c r="J982" i="5" s="1"/>
  <c r="B983" i="5"/>
  <c r="B984" i="5"/>
  <c r="B985" i="5"/>
  <c r="B986" i="5"/>
  <c r="J986" i="5" s="1"/>
  <c r="B987" i="5"/>
  <c r="B988" i="5"/>
  <c r="B989" i="5"/>
  <c r="B990" i="5"/>
  <c r="J990" i="5" s="1"/>
  <c r="B991" i="5"/>
  <c r="J991" i="5" s="1"/>
  <c r="B992" i="5"/>
  <c r="C992" i="5" s="1"/>
  <c r="B993" i="5"/>
  <c r="J993" i="5" s="1"/>
  <c r="B994" i="5"/>
  <c r="J994" i="5" s="1"/>
  <c r="B995" i="5"/>
  <c r="B996" i="5"/>
  <c r="B997" i="5"/>
  <c r="B998" i="5"/>
  <c r="J998" i="5" s="1"/>
  <c r="B999" i="5"/>
  <c r="B1000" i="5"/>
  <c r="B1001" i="5"/>
  <c r="B1002" i="5"/>
  <c r="J1002" i="5" s="1"/>
  <c r="B1003" i="5"/>
  <c r="J1003" i="5" s="1"/>
  <c r="B1004" i="5"/>
  <c r="J1004" i="5" s="1"/>
  <c r="B1005" i="5"/>
  <c r="J1005" i="5" s="1"/>
  <c r="B1006" i="5"/>
  <c r="J1006" i="5" s="1"/>
  <c r="B1007" i="5"/>
  <c r="B1008" i="5"/>
  <c r="B1009" i="5"/>
  <c r="B1010" i="5"/>
  <c r="J1010" i="5" s="1"/>
  <c r="B1011" i="5"/>
  <c r="B1012" i="5"/>
  <c r="B1013" i="5"/>
  <c r="J1013" i="5" s="1"/>
  <c r="B1014" i="5"/>
  <c r="J1014" i="5" s="1"/>
  <c r="B1015" i="5"/>
  <c r="J1015" i="5" s="1"/>
  <c r="B1016" i="5"/>
  <c r="J1016" i="5" s="1"/>
  <c r="B1017" i="5"/>
  <c r="J1017" i="5" s="1"/>
  <c r="B1018" i="5"/>
  <c r="J1018" i="5" s="1"/>
  <c r="B1019" i="5"/>
  <c r="B1020" i="5"/>
  <c r="B1021" i="5"/>
  <c r="B1022" i="5"/>
  <c r="J1022" i="5" s="1"/>
  <c r="B1023" i="5"/>
  <c r="B1024" i="5"/>
  <c r="B1025" i="5"/>
  <c r="J1025" i="5" s="1"/>
  <c r="B1026" i="5"/>
  <c r="B1027" i="5"/>
  <c r="C1027" i="5" s="1"/>
  <c r="B1028" i="5"/>
  <c r="J1028" i="5" s="1"/>
  <c r="B1029" i="5"/>
  <c r="B1030" i="5"/>
  <c r="J1030" i="5" s="1"/>
  <c r="B1031" i="5"/>
  <c r="B1032" i="5"/>
  <c r="B1033" i="5"/>
  <c r="B1034" i="5"/>
  <c r="J1034" i="5" s="1"/>
  <c r="B1035" i="5"/>
  <c r="B1036" i="5"/>
  <c r="B1037" i="5"/>
  <c r="J1037" i="5" s="1"/>
  <c r="B1038" i="5"/>
  <c r="B1039" i="5"/>
  <c r="C1039" i="5" s="1"/>
  <c r="B1040" i="5"/>
  <c r="J1040" i="5" s="1"/>
  <c r="B1041" i="5"/>
  <c r="B1042" i="5"/>
  <c r="J1042" i="5" s="1"/>
  <c r="B1043" i="5"/>
  <c r="B1044" i="5"/>
  <c r="B1045" i="5"/>
  <c r="B1046" i="5"/>
  <c r="J1046" i="5" s="1"/>
  <c r="B1047" i="5"/>
  <c r="B1048" i="5"/>
  <c r="B1049" i="5"/>
  <c r="J1049" i="5" s="1"/>
  <c r="B1050" i="5"/>
  <c r="J1050" i="5" s="1"/>
  <c r="B1051" i="5"/>
  <c r="J1051" i="5" s="1"/>
  <c r="B1052" i="5"/>
  <c r="J1052" i="5" s="1"/>
  <c r="B1053" i="5"/>
  <c r="J1053" i="5" s="1"/>
  <c r="B1054" i="5"/>
  <c r="J1054" i="5" s="1"/>
  <c r="B1055" i="5"/>
  <c r="B1056" i="5"/>
  <c r="B1057" i="5"/>
  <c r="B1058" i="5"/>
  <c r="J1058" i="5" s="1"/>
  <c r="B1059" i="5"/>
  <c r="B1060" i="5"/>
  <c r="B1061" i="5"/>
  <c r="J1061" i="5" s="1"/>
  <c r="B1062" i="5"/>
  <c r="B1063" i="5"/>
  <c r="C1063" i="5" s="1"/>
  <c r="B1064" i="5"/>
  <c r="J1064" i="5" s="1"/>
  <c r="B1065" i="5"/>
  <c r="B1066" i="5"/>
  <c r="J1066" i="5" s="1"/>
  <c r="B1067" i="5"/>
  <c r="B1068" i="5"/>
  <c r="B1069" i="5"/>
  <c r="B1070" i="5"/>
  <c r="B1071" i="5"/>
  <c r="B1072" i="5"/>
  <c r="B1073" i="5"/>
  <c r="J1073" i="5" s="1"/>
  <c r="B1074" i="5"/>
  <c r="B1075" i="5"/>
  <c r="J1075" i="5" s="1"/>
  <c r="B1076" i="5"/>
  <c r="J1076" i="5" s="1"/>
  <c r="B1077" i="5"/>
  <c r="B1078" i="5"/>
  <c r="B1079" i="5"/>
  <c r="B1080" i="5"/>
  <c r="B1081" i="5"/>
  <c r="B1082" i="5"/>
  <c r="B1083" i="5"/>
  <c r="B1084" i="5"/>
  <c r="B1085" i="5"/>
  <c r="B1086" i="5"/>
  <c r="J1086" i="5" s="1"/>
  <c r="B1087" i="5"/>
  <c r="C1087" i="5" s="1"/>
  <c r="B1088" i="5"/>
  <c r="C1088" i="5" s="1"/>
  <c r="B1089" i="5"/>
  <c r="J1089" i="5" s="1"/>
  <c r="B1090" i="5"/>
  <c r="J1090" i="5" s="1"/>
  <c r="B1091" i="5"/>
  <c r="B1092" i="5"/>
  <c r="B1093" i="5"/>
  <c r="B1094" i="5"/>
  <c r="J1094" i="5" s="1"/>
  <c r="B1095" i="5"/>
  <c r="B1096" i="5"/>
  <c r="B1097" i="5"/>
  <c r="B1098" i="5"/>
  <c r="B1099" i="5"/>
  <c r="C1099" i="5" s="1"/>
  <c r="B1100" i="5"/>
  <c r="C1100" i="5" s="1"/>
  <c r="B1101" i="5"/>
  <c r="J1101" i="5" s="1"/>
  <c r="B1102" i="5"/>
  <c r="B1103" i="5"/>
  <c r="B1104" i="5"/>
  <c r="B1105" i="5"/>
  <c r="B1106" i="5"/>
  <c r="J1106" i="5" s="1"/>
  <c r="B1107" i="5"/>
  <c r="B1108" i="5"/>
  <c r="B1109" i="5"/>
  <c r="J1109" i="5" s="1"/>
  <c r="B1110" i="5"/>
  <c r="J1110" i="5" s="1"/>
  <c r="B1111" i="5"/>
  <c r="J1111" i="5" s="1"/>
  <c r="B1112" i="5"/>
  <c r="J1112" i="5" s="1"/>
  <c r="B1113" i="5"/>
  <c r="B1114" i="5"/>
  <c r="B1115" i="5"/>
  <c r="B1116" i="5"/>
  <c r="B1117" i="5"/>
  <c r="B1118" i="5"/>
  <c r="B1119" i="5"/>
  <c r="B1120" i="5"/>
  <c r="B1121" i="5"/>
  <c r="B1122" i="5"/>
  <c r="J1122" i="5" s="1"/>
  <c r="B1123" i="5"/>
  <c r="C1123" i="5" s="1"/>
  <c r="B1124" i="5"/>
  <c r="J1124" i="5" s="1"/>
  <c r="B1125" i="5"/>
  <c r="J1125" i="5" s="1"/>
  <c r="B1126" i="5"/>
  <c r="J1126" i="5" s="1"/>
  <c r="B1127" i="5"/>
  <c r="B1128" i="5"/>
  <c r="B1129" i="5"/>
  <c r="B1130" i="5"/>
  <c r="J1130" i="5" s="1"/>
  <c r="B1131" i="5"/>
  <c r="B1132" i="5"/>
  <c r="B1133" i="5"/>
  <c r="J1133" i="5" s="1"/>
  <c r="B1134" i="5"/>
  <c r="B1135" i="5"/>
  <c r="C1135" i="5" s="1"/>
  <c r="B1136" i="5"/>
  <c r="C1136" i="5" s="1"/>
  <c r="B1137" i="5"/>
  <c r="B1138" i="5"/>
  <c r="B1139" i="5"/>
  <c r="B1140" i="5"/>
  <c r="B1141" i="5"/>
  <c r="B1142" i="5"/>
  <c r="J1142" i="5" s="1"/>
  <c r="B1143" i="5"/>
  <c r="B1144" i="5"/>
  <c r="B1145" i="5"/>
  <c r="J1145" i="5" s="1"/>
  <c r="B1146" i="5"/>
  <c r="J1146" i="5" s="1"/>
  <c r="B1147" i="5"/>
  <c r="C1147" i="5" s="1"/>
  <c r="B1148" i="5"/>
  <c r="J1148" i="5" s="1"/>
  <c r="B1149" i="5"/>
  <c r="B1150" i="5"/>
  <c r="B1151" i="5"/>
  <c r="B1152" i="5"/>
  <c r="B1153" i="5"/>
  <c r="B1154" i="5"/>
  <c r="B1155" i="5"/>
  <c r="B1156" i="5"/>
  <c r="B1157" i="5"/>
  <c r="B1158" i="5"/>
  <c r="J1158" i="5" s="1"/>
  <c r="B1159" i="5"/>
  <c r="C1159" i="5" s="1"/>
  <c r="B1160" i="5"/>
  <c r="J1160" i="5" s="1"/>
  <c r="B1161" i="5"/>
  <c r="J1161" i="5" s="1"/>
  <c r="B1162" i="5"/>
  <c r="J1162" i="5" s="1"/>
  <c r="B1163" i="5"/>
  <c r="B1164" i="5"/>
  <c r="B1165" i="5"/>
  <c r="B1166" i="5"/>
  <c r="J1166" i="5" s="1"/>
  <c r="B1167" i="5"/>
  <c r="B1168" i="5"/>
  <c r="B1169" i="5"/>
  <c r="J1169" i="5" s="1"/>
  <c r="B1170" i="5"/>
  <c r="B1171" i="5"/>
  <c r="C1171" i="5" s="1"/>
  <c r="B1172" i="5"/>
  <c r="C1172" i="5" s="1"/>
  <c r="B1173" i="5"/>
  <c r="J1173" i="5" s="1"/>
  <c r="B1174" i="5"/>
  <c r="B1175" i="5"/>
  <c r="B1176" i="5"/>
  <c r="B1177" i="5"/>
  <c r="B1178" i="5"/>
  <c r="J1178" i="5" s="1"/>
  <c r="B1179" i="5"/>
  <c r="B1180" i="5"/>
  <c r="B1181" i="5"/>
  <c r="J1181" i="5" s="1"/>
  <c r="B1182" i="5"/>
  <c r="J1182" i="5" s="1"/>
  <c r="B1183" i="5"/>
  <c r="J1183" i="5" s="1"/>
  <c r="B1184" i="5"/>
  <c r="J1184" i="5" s="1"/>
  <c r="B1185" i="5"/>
  <c r="B1186" i="5"/>
  <c r="B1187" i="5"/>
  <c r="B1188" i="5"/>
  <c r="B1189" i="5"/>
  <c r="B1190" i="5"/>
  <c r="B1191" i="5"/>
  <c r="B1192" i="5"/>
  <c r="B1193" i="5"/>
  <c r="B1194" i="5"/>
  <c r="J1194" i="5" s="1"/>
  <c r="B1195" i="5"/>
  <c r="J1195" i="5" s="1"/>
  <c r="B1196" i="5"/>
  <c r="J1196" i="5" s="1"/>
  <c r="B1197" i="5"/>
  <c r="J1197" i="5" s="1"/>
  <c r="B1198" i="5"/>
  <c r="J1198" i="5" s="1"/>
  <c r="B1199" i="5"/>
  <c r="B1200" i="5"/>
  <c r="B1201" i="5"/>
  <c r="B1202" i="5"/>
  <c r="J1202" i="5" s="1"/>
  <c r="B1203" i="5"/>
  <c r="B1204" i="5"/>
  <c r="B1205" i="5"/>
  <c r="J1205" i="5" s="1"/>
  <c r="B1206" i="5"/>
  <c r="B1207" i="5"/>
  <c r="C1207" i="5" s="1"/>
  <c r="B1208" i="5"/>
  <c r="C1208" i="5" s="1"/>
  <c r="B1209" i="5"/>
  <c r="J1209" i="5" s="1"/>
  <c r="B1210" i="5"/>
  <c r="B1211" i="5"/>
  <c r="B1212" i="5"/>
  <c r="B1213" i="5"/>
  <c r="B1214" i="5"/>
  <c r="J1214" i="5" s="1"/>
  <c r="B1215" i="5"/>
  <c r="B1216" i="5"/>
  <c r="B1217" i="5"/>
  <c r="J1217" i="5" s="1"/>
  <c r="B1218" i="5"/>
  <c r="J1218" i="5" s="1"/>
  <c r="B1219" i="5"/>
  <c r="J1219" i="5" s="1"/>
  <c r="B1220" i="5"/>
  <c r="J1220" i="5" s="1"/>
  <c r="B1221" i="5"/>
  <c r="B1222" i="5"/>
  <c r="B1223" i="5"/>
  <c r="B1224" i="5"/>
  <c r="B1225" i="5"/>
  <c r="B1226" i="5"/>
  <c r="B1227" i="5"/>
  <c r="B1228" i="5"/>
  <c r="B1229" i="5"/>
  <c r="B1230" i="5"/>
  <c r="J1230" i="5" s="1"/>
  <c r="B1231" i="5"/>
  <c r="C1231" i="5" s="1"/>
  <c r="B1232" i="5"/>
  <c r="C1232" i="5" s="1"/>
  <c r="B1233" i="5"/>
  <c r="B1234" i="5"/>
  <c r="J1234" i="5" s="1"/>
  <c r="B1235" i="5"/>
  <c r="B1236" i="5"/>
  <c r="B1237" i="5"/>
  <c r="B1238" i="5"/>
  <c r="J1238" i="5" s="1"/>
  <c r="B1239" i="5"/>
  <c r="B1240" i="5"/>
  <c r="B1241" i="5"/>
  <c r="J1241" i="5" s="1"/>
  <c r="B1242" i="5"/>
  <c r="B1243" i="5"/>
  <c r="C1243" i="5" s="1"/>
  <c r="B1244" i="5"/>
  <c r="C1244" i="5" s="1"/>
  <c r="B1245" i="5"/>
  <c r="J1245" i="5" s="1"/>
  <c r="B1246" i="5"/>
  <c r="B1247" i="5"/>
  <c r="B1248" i="5"/>
  <c r="B1249" i="5"/>
  <c r="B1250" i="5"/>
  <c r="J1250" i="5" s="1"/>
  <c r="B1251" i="5"/>
  <c r="B1252" i="5"/>
  <c r="B1253" i="5"/>
  <c r="J1253" i="5" s="1"/>
  <c r="B1254" i="5"/>
  <c r="J1254" i="5" s="1"/>
  <c r="B1255" i="5"/>
  <c r="C1255" i="5" s="1"/>
  <c r="B1256" i="5"/>
  <c r="J1256" i="5" s="1"/>
  <c r="B1257" i="5"/>
  <c r="B1258" i="5"/>
  <c r="B1259" i="5"/>
  <c r="B1260" i="5"/>
  <c r="B1261" i="5"/>
  <c r="B1262" i="5"/>
  <c r="B1263" i="5"/>
  <c r="B1264" i="5"/>
  <c r="B1265" i="5"/>
  <c r="B1266" i="5"/>
  <c r="J1266" i="5" s="1"/>
  <c r="B1267" i="5"/>
  <c r="C1267" i="5" s="1"/>
  <c r="B1268" i="5"/>
  <c r="J1268" i="5" s="1"/>
  <c r="B1269" i="5"/>
  <c r="J1269" i="5" s="1"/>
  <c r="B1270" i="5"/>
  <c r="J1270" i="5" s="1"/>
  <c r="B1271" i="5"/>
  <c r="B1272" i="5"/>
  <c r="B1273" i="5"/>
  <c r="B1274" i="5"/>
  <c r="J1274" i="5" s="1"/>
  <c r="B1275" i="5"/>
  <c r="B1276" i="5"/>
  <c r="B1277" i="5"/>
  <c r="J1277" i="5" s="1"/>
  <c r="B1278" i="5"/>
  <c r="B1279" i="5"/>
  <c r="C1279" i="5" s="1"/>
  <c r="B1280" i="5"/>
  <c r="C1280" i="5" s="1"/>
  <c r="B1281" i="5"/>
  <c r="J1281" i="5" s="1"/>
  <c r="B1282" i="5"/>
  <c r="B1283" i="5"/>
  <c r="B1284" i="5"/>
  <c r="B1285" i="5"/>
  <c r="B1286" i="5"/>
  <c r="J1286" i="5" s="1"/>
  <c r="B1287" i="5"/>
  <c r="B1288" i="5"/>
  <c r="B1289" i="5"/>
  <c r="J1289" i="5" s="1"/>
  <c r="B1290" i="5"/>
  <c r="J1290" i="5" s="1"/>
  <c r="B1291" i="5"/>
  <c r="C1291" i="5" s="1"/>
  <c r="B1292" i="5"/>
  <c r="J1292" i="5" s="1"/>
  <c r="B1293" i="5"/>
  <c r="B1294" i="5"/>
  <c r="B1295" i="5"/>
  <c r="B1296" i="5"/>
  <c r="B1297" i="5"/>
  <c r="B1298" i="5"/>
  <c r="B1299" i="5"/>
  <c r="B1300" i="5"/>
  <c r="B1301" i="5"/>
  <c r="B1302" i="5"/>
  <c r="J1302" i="5" s="1"/>
  <c r="B1303" i="5"/>
  <c r="J1303" i="5" s="1"/>
  <c r="B1304" i="5"/>
  <c r="J1304" i="5" s="1"/>
  <c r="B1305" i="5"/>
  <c r="J1305" i="5" s="1"/>
  <c r="B1306" i="5"/>
  <c r="J1306" i="5" s="1"/>
  <c r="B1307" i="5"/>
  <c r="B1308" i="5"/>
  <c r="B1309" i="5"/>
  <c r="B1310" i="5"/>
  <c r="J1310" i="5" s="1"/>
  <c r="B1311" i="5"/>
  <c r="B1312" i="5"/>
  <c r="B1313" i="5"/>
  <c r="J1313" i="5" s="1"/>
  <c r="B1314" i="5"/>
  <c r="B1315" i="5"/>
  <c r="C1315" i="5" s="1"/>
  <c r="B1316" i="5"/>
  <c r="C1316" i="5" s="1"/>
  <c r="B1317" i="5"/>
  <c r="J1317" i="5" s="1"/>
  <c r="B1318" i="5"/>
  <c r="B1319" i="5"/>
  <c r="B1320" i="5"/>
  <c r="B1321" i="5"/>
  <c r="B1322" i="5"/>
  <c r="J1322" i="5" s="1"/>
  <c r="B1323" i="5"/>
  <c r="B1324" i="5"/>
  <c r="B1325" i="5"/>
  <c r="J1325" i="5" s="1"/>
  <c r="B1326" i="5"/>
  <c r="J1326" i="5" s="1"/>
  <c r="B1327" i="5"/>
  <c r="C1327" i="5" s="1"/>
  <c r="B1328" i="5"/>
  <c r="J1328" i="5" s="1"/>
  <c r="B1329" i="5"/>
  <c r="B1330" i="5"/>
  <c r="B1331" i="5"/>
  <c r="B1332" i="5"/>
  <c r="B1333" i="5"/>
  <c r="B1334" i="5"/>
  <c r="B1335" i="5"/>
  <c r="B1336" i="5"/>
  <c r="B1337" i="5"/>
  <c r="B1338" i="5"/>
  <c r="J1338" i="5" s="1"/>
  <c r="B1339" i="5"/>
  <c r="C1339" i="5" s="1"/>
  <c r="B1340" i="5"/>
  <c r="J1340" i="5" s="1"/>
  <c r="B1341" i="5"/>
  <c r="J1341" i="5" s="1"/>
  <c r="B1342" i="5"/>
  <c r="J1342" i="5" s="1"/>
  <c r="B1343" i="5"/>
  <c r="B1344" i="5"/>
  <c r="B1345" i="5"/>
  <c r="B1346" i="5"/>
  <c r="B1347" i="5"/>
  <c r="B1348" i="5"/>
  <c r="B1349" i="5"/>
  <c r="B1350" i="5"/>
  <c r="B1351" i="5"/>
  <c r="C1351" i="5" s="1"/>
  <c r="B1352" i="5"/>
  <c r="C1352" i="5" s="1"/>
  <c r="B1353" i="5"/>
  <c r="B1354" i="5"/>
  <c r="B1355" i="5"/>
  <c r="B1356" i="5"/>
  <c r="B1357" i="5"/>
  <c r="B1358" i="5"/>
  <c r="B1359" i="5"/>
  <c r="B1360" i="5"/>
  <c r="G566" i="12"/>
  <c r="G461" i="12"/>
  <c r="G145" i="12"/>
  <c r="G71" i="12"/>
  <c r="G51" i="12"/>
  <c r="G21" i="12"/>
  <c r="G20" i="12"/>
  <c r="G566" i="11"/>
  <c r="G461" i="11"/>
  <c r="G145" i="11"/>
  <c r="G71" i="11"/>
  <c r="G51" i="11"/>
  <c r="G21" i="11"/>
  <c r="G20" i="11"/>
  <c r="G566" i="8"/>
  <c r="G461" i="8"/>
  <c r="G145" i="8"/>
  <c r="G71" i="8"/>
  <c r="G21" i="8"/>
  <c r="G20" i="8"/>
  <c r="G51" i="8"/>
  <c r="B2" i="5"/>
  <c r="C2" i="5" s="1"/>
  <c r="D2" i="5"/>
  <c r="E2" i="5" s="1"/>
  <c r="F2" i="5"/>
  <c r="G2" i="5" s="1"/>
  <c r="H2" i="5"/>
  <c r="J3" i="5"/>
  <c r="D3" i="5"/>
  <c r="K3" i="5" s="1"/>
  <c r="F3" i="5"/>
  <c r="H3" i="5"/>
  <c r="M3" i="5" s="1"/>
  <c r="D4" i="5"/>
  <c r="K4" i="5" s="1"/>
  <c r="F4" i="5"/>
  <c r="H4" i="5"/>
  <c r="M4" i="5" s="1"/>
  <c r="D5" i="5"/>
  <c r="K5" i="5" s="1"/>
  <c r="F5" i="5"/>
  <c r="H5" i="5"/>
  <c r="M5" i="5" s="1"/>
  <c r="D6" i="5"/>
  <c r="K6" i="5" s="1"/>
  <c r="F6" i="5"/>
  <c r="H6" i="5"/>
  <c r="M6" i="5" s="1"/>
  <c r="D7" i="5"/>
  <c r="K7" i="5" s="1"/>
  <c r="F7" i="5"/>
  <c r="H7" i="5"/>
  <c r="M7" i="5" s="1"/>
  <c r="D8" i="5"/>
  <c r="K8" i="5" s="1"/>
  <c r="F8" i="5"/>
  <c r="H8" i="5"/>
  <c r="M8" i="5" s="1"/>
  <c r="D9" i="5"/>
  <c r="K9" i="5" s="1"/>
  <c r="F9" i="5"/>
  <c r="H9" i="5"/>
  <c r="M9" i="5" s="1"/>
  <c r="D10" i="5"/>
  <c r="F10" i="5"/>
  <c r="H10" i="5"/>
  <c r="M10" i="5" s="1"/>
  <c r="J11" i="5"/>
  <c r="D11" i="5"/>
  <c r="K11" i="5" s="1"/>
  <c r="F11" i="5"/>
  <c r="H11" i="5"/>
  <c r="M11" i="5" s="1"/>
  <c r="D12" i="5"/>
  <c r="K12" i="5" s="1"/>
  <c r="F12" i="5"/>
  <c r="H12" i="5"/>
  <c r="M12" i="5" s="1"/>
  <c r="C13" i="5"/>
  <c r="D13" i="5"/>
  <c r="K13" i="5" s="1"/>
  <c r="F13" i="5"/>
  <c r="H13" i="5"/>
  <c r="M13" i="5" s="1"/>
  <c r="D14" i="5"/>
  <c r="K14" i="5" s="1"/>
  <c r="F14" i="5"/>
  <c r="H14" i="5"/>
  <c r="M14" i="5" s="1"/>
  <c r="J15" i="5"/>
  <c r="D15" i="5"/>
  <c r="K15" i="5" s="1"/>
  <c r="F15" i="5"/>
  <c r="L15" i="5" s="1"/>
  <c r="H15" i="5"/>
  <c r="M15" i="5" s="1"/>
  <c r="D16" i="5"/>
  <c r="K16" i="5" s="1"/>
  <c r="F16" i="5"/>
  <c r="H16" i="5"/>
  <c r="M16" i="5" s="1"/>
  <c r="D17" i="5"/>
  <c r="F17" i="5"/>
  <c r="H17" i="5"/>
  <c r="M17" i="5" s="1"/>
  <c r="D18" i="5"/>
  <c r="K18" i="5" s="1"/>
  <c r="F18" i="5"/>
  <c r="H18" i="5"/>
  <c r="M18" i="5" s="1"/>
  <c r="D19" i="5"/>
  <c r="K19" i="5" s="1"/>
  <c r="F19" i="5"/>
  <c r="H19" i="5"/>
  <c r="M19" i="5" s="1"/>
  <c r="D20" i="5"/>
  <c r="K20" i="5" s="1"/>
  <c r="F20" i="5"/>
  <c r="H20" i="5"/>
  <c r="M20" i="5" s="1"/>
  <c r="D21" i="5"/>
  <c r="K21" i="5" s="1"/>
  <c r="F21" i="5"/>
  <c r="H21" i="5"/>
  <c r="M21" i="5" s="1"/>
  <c r="D22" i="5"/>
  <c r="K22" i="5" s="1"/>
  <c r="F22" i="5"/>
  <c r="H22" i="5"/>
  <c r="M22" i="5" s="1"/>
  <c r="J23" i="5"/>
  <c r="D23" i="5"/>
  <c r="K23" i="5" s="1"/>
  <c r="F23" i="5"/>
  <c r="H23" i="5"/>
  <c r="M23" i="5" s="1"/>
  <c r="J24" i="5"/>
  <c r="D24" i="5"/>
  <c r="K24" i="5" s="1"/>
  <c r="F24" i="5"/>
  <c r="L24" i="5" s="1"/>
  <c r="H24" i="5"/>
  <c r="C25" i="5"/>
  <c r="D25" i="5"/>
  <c r="K25" i="5" s="1"/>
  <c r="F25" i="5"/>
  <c r="H25" i="5"/>
  <c r="I25" i="5" s="1"/>
  <c r="D26" i="5"/>
  <c r="F26" i="5"/>
  <c r="H26" i="5"/>
  <c r="M26" i="5" s="1"/>
  <c r="D27" i="5"/>
  <c r="K27" i="5" s="1"/>
  <c r="F27" i="5"/>
  <c r="H27" i="5"/>
  <c r="M27" i="5" s="1"/>
  <c r="D28" i="5"/>
  <c r="K28" i="5" s="1"/>
  <c r="F28" i="5"/>
  <c r="H28" i="5"/>
  <c r="M28" i="5" s="1"/>
  <c r="D29" i="5"/>
  <c r="K29" i="5" s="1"/>
  <c r="F29" i="5"/>
  <c r="H29" i="5"/>
  <c r="M29" i="5" s="1"/>
  <c r="D30" i="5"/>
  <c r="K30" i="5" s="1"/>
  <c r="F30" i="5"/>
  <c r="H30" i="5"/>
  <c r="M30" i="5" s="1"/>
  <c r="D31" i="5"/>
  <c r="K31" i="5" s="1"/>
  <c r="F31" i="5"/>
  <c r="H31" i="5"/>
  <c r="D32" i="5"/>
  <c r="K32" i="5" s="1"/>
  <c r="F32" i="5"/>
  <c r="H32" i="5"/>
  <c r="M32" i="5" s="1"/>
  <c r="D33" i="5"/>
  <c r="F33" i="5"/>
  <c r="H33" i="5"/>
  <c r="M33" i="5" s="1"/>
  <c r="D34" i="5"/>
  <c r="K34" i="5" s="1"/>
  <c r="F34" i="5"/>
  <c r="H34" i="5"/>
  <c r="J35" i="5"/>
  <c r="D35" i="5"/>
  <c r="F35" i="5"/>
  <c r="H35" i="5"/>
  <c r="M35" i="5" s="1"/>
  <c r="D36" i="5"/>
  <c r="K36" i="5" s="1"/>
  <c r="F36" i="5"/>
  <c r="H36" i="5"/>
  <c r="C37" i="5"/>
  <c r="D37" i="5"/>
  <c r="K37" i="5" s="1"/>
  <c r="F37" i="5"/>
  <c r="H37" i="5"/>
  <c r="M37" i="5" s="1"/>
  <c r="D38" i="5"/>
  <c r="F38" i="5"/>
  <c r="H38" i="5"/>
  <c r="M38" i="5" s="1"/>
  <c r="D39" i="5"/>
  <c r="F39" i="5"/>
  <c r="H39" i="5"/>
  <c r="D40" i="5"/>
  <c r="K40" i="5" s="1"/>
  <c r="F40" i="5"/>
  <c r="H40" i="5"/>
  <c r="D41" i="5"/>
  <c r="K41" i="5" s="1"/>
  <c r="F41" i="5"/>
  <c r="H41" i="5"/>
  <c r="D42" i="5"/>
  <c r="F42" i="5"/>
  <c r="L42" i="5" s="1"/>
  <c r="H42" i="5"/>
  <c r="M42" i="5" s="1"/>
  <c r="D43" i="5"/>
  <c r="F43" i="5"/>
  <c r="H43" i="5"/>
  <c r="M43" i="5" s="1"/>
  <c r="D44" i="5"/>
  <c r="K44" i="5" s="1"/>
  <c r="F44" i="5"/>
  <c r="H44" i="5"/>
  <c r="D45" i="5"/>
  <c r="K45" i="5" s="1"/>
  <c r="F45" i="5"/>
  <c r="H45" i="5"/>
  <c r="D46" i="5"/>
  <c r="K46" i="5" s="1"/>
  <c r="F46" i="5"/>
  <c r="H46" i="5"/>
  <c r="M46" i="5" s="1"/>
  <c r="J47" i="5"/>
  <c r="D47" i="5"/>
  <c r="K47" i="5" s="1"/>
  <c r="F47" i="5"/>
  <c r="H47" i="5"/>
  <c r="M47" i="5" s="1"/>
  <c r="D48" i="5"/>
  <c r="F48" i="5"/>
  <c r="H48" i="5"/>
  <c r="C49" i="5"/>
  <c r="D49" i="5"/>
  <c r="K49" i="5" s="1"/>
  <c r="F49" i="5"/>
  <c r="H49" i="5"/>
  <c r="D50" i="5"/>
  <c r="K50" i="5" s="1"/>
  <c r="F50" i="5"/>
  <c r="H50" i="5"/>
  <c r="I50" i="5" s="1"/>
  <c r="J51" i="5"/>
  <c r="D51" i="5"/>
  <c r="F51" i="5"/>
  <c r="H51" i="5"/>
  <c r="M51" i="5" s="1"/>
  <c r="D52" i="5"/>
  <c r="K52" i="5" s="1"/>
  <c r="F52" i="5"/>
  <c r="H52" i="5"/>
  <c r="M52" i="5" s="1"/>
  <c r="D53" i="5"/>
  <c r="K53" i="5" s="1"/>
  <c r="F53" i="5"/>
  <c r="H53" i="5"/>
  <c r="D54" i="5"/>
  <c r="K54" i="5" s="1"/>
  <c r="F54" i="5"/>
  <c r="H54" i="5"/>
  <c r="D55" i="5"/>
  <c r="K55" i="5" s="1"/>
  <c r="F55" i="5"/>
  <c r="H55" i="5"/>
  <c r="M55" i="5" s="1"/>
  <c r="D56" i="5"/>
  <c r="F56" i="5"/>
  <c r="H56" i="5"/>
  <c r="M56" i="5" s="1"/>
  <c r="D57" i="5"/>
  <c r="F57" i="5"/>
  <c r="H57" i="5"/>
  <c r="D58" i="5"/>
  <c r="K58" i="5" s="1"/>
  <c r="F58" i="5"/>
  <c r="H58" i="5"/>
  <c r="M58" i="5" s="1"/>
  <c r="J59" i="5"/>
  <c r="D59" i="5"/>
  <c r="K59" i="5" s="1"/>
  <c r="F59" i="5"/>
  <c r="H59" i="5"/>
  <c r="J60" i="5"/>
  <c r="D60" i="5"/>
  <c r="F60" i="5"/>
  <c r="H60" i="5"/>
  <c r="M60" i="5" s="1"/>
  <c r="C61" i="5"/>
  <c r="D61" i="5"/>
  <c r="F61" i="5"/>
  <c r="H61" i="5"/>
  <c r="M61" i="5" s="1"/>
  <c r="D62" i="5"/>
  <c r="K62" i="5" s="1"/>
  <c r="F62" i="5"/>
  <c r="H62" i="5"/>
  <c r="I62" i="5" s="1"/>
  <c r="D63" i="5"/>
  <c r="K63" i="5" s="1"/>
  <c r="F63" i="5"/>
  <c r="H63" i="5"/>
  <c r="D64" i="5"/>
  <c r="K64" i="5" s="1"/>
  <c r="F64" i="5"/>
  <c r="H64" i="5"/>
  <c r="M64" i="5" s="1"/>
  <c r="D65" i="5"/>
  <c r="K65" i="5" s="1"/>
  <c r="F65" i="5"/>
  <c r="H65" i="5"/>
  <c r="D66" i="5"/>
  <c r="F66" i="5"/>
  <c r="H66" i="5"/>
  <c r="D67" i="5"/>
  <c r="K67" i="5" s="1"/>
  <c r="F67" i="5"/>
  <c r="H67" i="5"/>
  <c r="D68" i="5"/>
  <c r="F68" i="5"/>
  <c r="H68" i="5"/>
  <c r="D69" i="5"/>
  <c r="F69" i="5"/>
  <c r="H69" i="5"/>
  <c r="M69" i="5" s="1"/>
  <c r="D70" i="5"/>
  <c r="K70" i="5" s="1"/>
  <c r="F70" i="5"/>
  <c r="H70" i="5"/>
  <c r="C71" i="5"/>
  <c r="D71" i="5"/>
  <c r="K71" i="5" s="1"/>
  <c r="F71" i="5"/>
  <c r="H71" i="5"/>
  <c r="D72" i="5"/>
  <c r="K72" i="5" s="1"/>
  <c r="F72" i="5"/>
  <c r="H72" i="5"/>
  <c r="C73" i="5"/>
  <c r="D73" i="5"/>
  <c r="K73" i="5" s="1"/>
  <c r="F73" i="5"/>
  <c r="L73" i="5" s="1"/>
  <c r="H73" i="5"/>
  <c r="I73" i="5" s="1"/>
  <c r="D74" i="5"/>
  <c r="F74" i="5"/>
  <c r="H74" i="5"/>
  <c r="I74" i="5" s="1"/>
  <c r="D75" i="5"/>
  <c r="F75" i="5"/>
  <c r="H75" i="5"/>
  <c r="D76" i="5"/>
  <c r="K76" i="5" s="1"/>
  <c r="F76" i="5"/>
  <c r="H76" i="5"/>
  <c r="M76" i="5" s="1"/>
  <c r="J77" i="5"/>
  <c r="D77" i="5"/>
  <c r="K77" i="5" s="1"/>
  <c r="F77" i="5"/>
  <c r="H77" i="5"/>
  <c r="D78" i="5"/>
  <c r="F78" i="5"/>
  <c r="H78" i="5"/>
  <c r="M78" i="5" s="1"/>
  <c r="D79" i="5"/>
  <c r="F79" i="5"/>
  <c r="H79" i="5"/>
  <c r="M79" i="5" s="1"/>
  <c r="D80" i="5"/>
  <c r="K80" i="5" s="1"/>
  <c r="F80" i="5"/>
  <c r="H80" i="5"/>
  <c r="D81" i="5"/>
  <c r="K81" i="5" s="1"/>
  <c r="F81" i="5"/>
  <c r="H81" i="5"/>
  <c r="D82" i="5"/>
  <c r="E82" i="5" s="1"/>
  <c r="F82" i="5"/>
  <c r="H82" i="5"/>
  <c r="M82" i="5" s="1"/>
  <c r="C83" i="5"/>
  <c r="D83" i="5"/>
  <c r="K83" i="5" s="1"/>
  <c r="F83" i="5"/>
  <c r="H83" i="5"/>
  <c r="M83" i="5" s="1"/>
  <c r="D84" i="5"/>
  <c r="F84" i="5"/>
  <c r="L84" i="5" s="1"/>
  <c r="H84" i="5"/>
  <c r="C85" i="5"/>
  <c r="D85" i="5"/>
  <c r="F85" i="5"/>
  <c r="L85" i="5" s="1"/>
  <c r="H85" i="5"/>
  <c r="I85" i="5" s="1"/>
  <c r="D86" i="5"/>
  <c r="K86" i="5" s="1"/>
  <c r="F86" i="5"/>
  <c r="H86" i="5"/>
  <c r="I86" i="5" s="1"/>
  <c r="J87" i="5"/>
  <c r="D87" i="5"/>
  <c r="F87" i="5"/>
  <c r="H87" i="5"/>
  <c r="M87" i="5" s="1"/>
  <c r="D88" i="5"/>
  <c r="K88" i="5" s="1"/>
  <c r="F88" i="5"/>
  <c r="L88" i="5" s="1"/>
  <c r="H88" i="5"/>
  <c r="M88" i="5" s="1"/>
  <c r="D89" i="5"/>
  <c r="E89" i="5" s="1"/>
  <c r="F89" i="5"/>
  <c r="H89" i="5"/>
  <c r="D90" i="5"/>
  <c r="K90" i="5" s="1"/>
  <c r="F90" i="5"/>
  <c r="H90" i="5"/>
  <c r="D91" i="5"/>
  <c r="K91" i="5" s="1"/>
  <c r="F91" i="5"/>
  <c r="H91" i="5"/>
  <c r="M91" i="5" s="1"/>
  <c r="D92" i="5"/>
  <c r="F92" i="5"/>
  <c r="H92" i="5"/>
  <c r="M92" i="5" s="1"/>
  <c r="D93" i="5"/>
  <c r="F93" i="5"/>
  <c r="H93" i="5"/>
  <c r="D94" i="5"/>
  <c r="E94" i="5" s="1"/>
  <c r="F94" i="5"/>
  <c r="L94" i="5" s="1"/>
  <c r="H94" i="5"/>
  <c r="M94" i="5" s="1"/>
  <c r="J95" i="5"/>
  <c r="D95" i="5"/>
  <c r="K95" i="5" s="1"/>
  <c r="F95" i="5"/>
  <c r="H95" i="5"/>
  <c r="J96" i="5"/>
  <c r="D96" i="5"/>
  <c r="F96" i="5"/>
  <c r="H96" i="5"/>
  <c r="M96" i="5" s="1"/>
  <c r="C97" i="5"/>
  <c r="D97" i="5"/>
  <c r="F97" i="5"/>
  <c r="H97" i="5"/>
  <c r="M97" i="5" s="1"/>
  <c r="D98" i="5"/>
  <c r="K98" i="5" s="1"/>
  <c r="F98" i="5"/>
  <c r="H98" i="5"/>
  <c r="I98" i="5" s="1"/>
  <c r="D99" i="5"/>
  <c r="K99" i="5" s="1"/>
  <c r="F99" i="5"/>
  <c r="H99" i="5"/>
  <c r="D100" i="5"/>
  <c r="F100" i="5"/>
  <c r="H100" i="5"/>
  <c r="M100" i="5" s="1"/>
  <c r="D101" i="5"/>
  <c r="K101" i="5" s="1"/>
  <c r="F101" i="5"/>
  <c r="H101" i="5"/>
  <c r="M101" i="5" s="1"/>
  <c r="D102" i="5"/>
  <c r="F102" i="5"/>
  <c r="H102" i="5"/>
  <c r="D103" i="5"/>
  <c r="K103" i="5" s="1"/>
  <c r="F103" i="5"/>
  <c r="H103" i="5"/>
  <c r="D104" i="5"/>
  <c r="K104" i="5" s="1"/>
  <c r="F104" i="5"/>
  <c r="H104" i="5"/>
  <c r="D105" i="5"/>
  <c r="F105" i="5"/>
  <c r="H105" i="5"/>
  <c r="M105" i="5" s="1"/>
  <c r="D106" i="5"/>
  <c r="K106" i="5" s="1"/>
  <c r="F106" i="5"/>
  <c r="H106" i="5"/>
  <c r="C107" i="5"/>
  <c r="D107" i="5"/>
  <c r="K107" i="5" s="1"/>
  <c r="F107" i="5"/>
  <c r="H107" i="5"/>
  <c r="D108" i="5"/>
  <c r="K108" i="5" s="1"/>
  <c r="F108" i="5"/>
  <c r="H108" i="5"/>
  <c r="C109" i="5"/>
  <c r="D109" i="5"/>
  <c r="K109" i="5" s="1"/>
  <c r="F109" i="5"/>
  <c r="H109" i="5"/>
  <c r="M109" i="5" s="1"/>
  <c r="D110" i="5"/>
  <c r="F110" i="5"/>
  <c r="H110" i="5"/>
  <c r="I110" i="5" s="1"/>
  <c r="D111" i="5"/>
  <c r="F111" i="5"/>
  <c r="H111" i="5"/>
  <c r="D112" i="5"/>
  <c r="K112" i="5" s="1"/>
  <c r="F112" i="5"/>
  <c r="H112" i="5"/>
  <c r="M112" i="5" s="1"/>
  <c r="D113" i="5"/>
  <c r="K113" i="5" s="1"/>
  <c r="F113" i="5"/>
  <c r="H113" i="5"/>
  <c r="D114" i="5"/>
  <c r="F114" i="5"/>
  <c r="H114" i="5"/>
  <c r="M114" i="5" s="1"/>
  <c r="D115" i="5"/>
  <c r="F115" i="5"/>
  <c r="H115" i="5"/>
  <c r="D116" i="5"/>
  <c r="K116" i="5" s="1"/>
  <c r="F116" i="5"/>
  <c r="H116" i="5"/>
  <c r="D117" i="5"/>
  <c r="K117" i="5" s="1"/>
  <c r="F117" i="5"/>
  <c r="H117" i="5"/>
  <c r="D118" i="5"/>
  <c r="E118" i="5" s="1"/>
  <c r="F118" i="5"/>
  <c r="H118" i="5"/>
  <c r="M118" i="5" s="1"/>
  <c r="C119" i="5"/>
  <c r="D119" i="5"/>
  <c r="K119" i="5" s="1"/>
  <c r="F119" i="5"/>
  <c r="H119" i="5"/>
  <c r="M119" i="5" s="1"/>
  <c r="D120" i="5"/>
  <c r="F120" i="5"/>
  <c r="H120" i="5"/>
  <c r="C121" i="5"/>
  <c r="D121" i="5"/>
  <c r="K121" i="5" s="1"/>
  <c r="F121" i="5"/>
  <c r="H121" i="5"/>
  <c r="I121" i="5" s="1"/>
  <c r="D122" i="5"/>
  <c r="F122" i="5"/>
  <c r="H122" i="5"/>
  <c r="I122" i="5" s="1"/>
  <c r="J123" i="5"/>
  <c r="D123" i="5"/>
  <c r="F123" i="5"/>
  <c r="H123" i="5"/>
  <c r="M123" i="5" s="1"/>
  <c r="D124" i="5"/>
  <c r="K124" i="5" s="1"/>
  <c r="F124" i="5"/>
  <c r="H124" i="5"/>
  <c r="M124" i="5" s="1"/>
  <c r="D125" i="5"/>
  <c r="E125" i="5" s="1"/>
  <c r="F125" i="5"/>
  <c r="H125" i="5"/>
  <c r="D126" i="5"/>
  <c r="K126" i="5" s="1"/>
  <c r="F126" i="5"/>
  <c r="H126" i="5"/>
  <c r="D127" i="5"/>
  <c r="F127" i="5"/>
  <c r="H127" i="5"/>
  <c r="D128" i="5"/>
  <c r="F128" i="5"/>
  <c r="H128" i="5"/>
  <c r="M128" i="5" s="1"/>
  <c r="D129" i="5"/>
  <c r="F129" i="5"/>
  <c r="H129" i="5"/>
  <c r="D130" i="5"/>
  <c r="E130" i="5" s="1"/>
  <c r="F130" i="5"/>
  <c r="H130" i="5"/>
  <c r="C131" i="5"/>
  <c r="D131" i="5"/>
  <c r="F131" i="5"/>
  <c r="H131" i="5"/>
  <c r="M131" i="5" s="1"/>
  <c r="D132" i="5"/>
  <c r="F132" i="5"/>
  <c r="H132" i="5"/>
  <c r="C133" i="5"/>
  <c r="D133" i="5"/>
  <c r="K133" i="5" s="1"/>
  <c r="F133" i="5"/>
  <c r="H133" i="5"/>
  <c r="I133" i="5" s="1"/>
  <c r="D134" i="5"/>
  <c r="F134" i="5"/>
  <c r="H134" i="5"/>
  <c r="I134" i="5" s="1"/>
  <c r="D135" i="5"/>
  <c r="F135" i="5"/>
  <c r="H135" i="5"/>
  <c r="M135" i="5" s="1"/>
  <c r="D136" i="5"/>
  <c r="F136" i="5"/>
  <c r="H136" i="5"/>
  <c r="J137" i="5"/>
  <c r="D137" i="5"/>
  <c r="E137" i="5" s="1"/>
  <c r="F137" i="5"/>
  <c r="H137" i="5"/>
  <c r="D138" i="5"/>
  <c r="F138" i="5"/>
  <c r="H138" i="5"/>
  <c r="D139" i="5"/>
  <c r="F139" i="5"/>
  <c r="H139" i="5"/>
  <c r="D140" i="5"/>
  <c r="F140" i="5"/>
  <c r="H140" i="5"/>
  <c r="D141" i="5"/>
  <c r="F141" i="5"/>
  <c r="H141" i="5"/>
  <c r="M141" i="5" s="1"/>
  <c r="D142" i="5"/>
  <c r="F142" i="5"/>
  <c r="H142" i="5"/>
  <c r="C143" i="5"/>
  <c r="D143" i="5"/>
  <c r="F143" i="5"/>
  <c r="H143" i="5"/>
  <c r="M143" i="5" s="1"/>
  <c r="D144" i="5"/>
  <c r="F144" i="5"/>
  <c r="H144" i="5"/>
  <c r="C145" i="5"/>
  <c r="D145" i="5"/>
  <c r="F145" i="5"/>
  <c r="H145" i="5"/>
  <c r="I145" i="5" s="1"/>
  <c r="D146" i="5"/>
  <c r="F146" i="5"/>
  <c r="H146" i="5"/>
  <c r="I146" i="5" s="1"/>
  <c r="D147" i="5"/>
  <c r="F147" i="5"/>
  <c r="H147" i="5"/>
  <c r="D148" i="5"/>
  <c r="F148" i="5"/>
  <c r="H148" i="5"/>
  <c r="D149" i="5"/>
  <c r="E149" i="5" s="1"/>
  <c r="F149" i="5"/>
  <c r="H149" i="5"/>
  <c r="M149" i="5" s="1"/>
  <c r="D150" i="5"/>
  <c r="F150" i="5"/>
  <c r="H150" i="5"/>
  <c r="D151" i="5"/>
  <c r="F151" i="5"/>
  <c r="H151" i="5"/>
  <c r="D152" i="5"/>
  <c r="F152" i="5"/>
  <c r="H152" i="5"/>
  <c r="D153" i="5"/>
  <c r="F153" i="5"/>
  <c r="H153" i="5"/>
  <c r="M153" i="5" s="1"/>
  <c r="D154" i="5"/>
  <c r="E154" i="5" s="1"/>
  <c r="F154" i="5"/>
  <c r="H154" i="5"/>
  <c r="J155" i="5"/>
  <c r="D155" i="5"/>
  <c r="F155" i="5"/>
  <c r="H155" i="5"/>
  <c r="D156" i="5"/>
  <c r="F156" i="5"/>
  <c r="H156" i="5"/>
  <c r="D157" i="5"/>
  <c r="F157" i="5"/>
  <c r="H157" i="5"/>
  <c r="I157" i="5" s="1"/>
  <c r="D158" i="5"/>
  <c r="F158" i="5"/>
  <c r="H158" i="5"/>
  <c r="I158" i="5" s="1"/>
  <c r="D159" i="5"/>
  <c r="F159" i="5"/>
  <c r="L159" i="5" s="1"/>
  <c r="H159" i="5"/>
  <c r="M159" i="5" s="1"/>
  <c r="D160" i="5"/>
  <c r="F160" i="5"/>
  <c r="H160" i="5"/>
  <c r="D161" i="5"/>
  <c r="E161" i="5" s="1"/>
  <c r="F161" i="5"/>
  <c r="H161" i="5"/>
  <c r="M161" i="5" s="1"/>
  <c r="D162" i="5"/>
  <c r="F162" i="5"/>
  <c r="H162" i="5"/>
  <c r="D163" i="5"/>
  <c r="F163" i="5"/>
  <c r="H163" i="5"/>
  <c r="D164" i="5"/>
  <c r="F164" i="5"/>
  <c r="H164" i="5"/>
  <c r="D165" i="5"/>
  <c r="F165" i="5"/>
  <c r="L165" i="5" s="1"/>
  <c r="H165" i="5"/>
  <c r="D166" i="5"/>
  <c r="E166" i="5" s="1"/>
  <c r="F166" i="5"/>
  <c r="H166" i="5"/>
  <c r="J167" i="5"/>
  <c r="D167" i="5"/>
  <c r="F167" i="5"/>
  <c r="H167" i="5"/>
  <c r="D168" i="5"/>
  <c r="F168" i="5"/>
  <c r="H168" i="5"/>
  <c r="C169" i="5"/>
  <c r="D169" i="5"/>
  <c r="F169" i="5"/>
  <c r="H169" i="5"/>
  <c r="I169" i="5" s="1"/>
  <c r="D170" i="5"/>
  <c r="F170" i="5"/>
  <c r="H170" i="5"/>
  <c r="D171" i="5"/>
  <c r="F171" i="5"/>
  <c r="L171" i="5" s="1"/>
  <c r="H171" i="5"/>
  <c r="M171" i="5" s="1"/>
  <c r="D172" i="5"/>
  <c r="F172" i="5"/>
  <c r="H172" i="5"/>
  <c r="D173" i="5"/>
  <c r="E173" i="5" s="1"/>
  <c r="F173" i="5"/>
  <c r="H173" i="5"/>
  <c r="M173" i="5" s="1"/>
  <c r="D174" i="5"/>
  <c r="F174" i="5"/>
  <c r="H174" i="5"/>
  <c r="D175" i="5"/>
  <c r="F175" i="5"/>
  <c r="H175" i="5"/>
  <c r="D176" i="5"/>
  <c r="F176" i="5"/>
  <c r="H176" i="5"/>
  <c r="D177" i="5"/>
  <c r="F177" i="5"/>
  <c r="H177" i="5"/>
  <c r="D178" i="5"/>
  <c r="E178" i="5" s="1"/>
  <c r="F178" i="5"/>
  <c r="H178" i="5"/>
  <c r="J179" i="5"/>
  <c r="D179" i="5"/>
  <c r="F179" i="5"/>
  <c r="H179" i="5"/>
  <c r="D180" i="5"/>
  <c r="F180" i="5"/>
  <c r="H180" i="5"/>
  <c r="C181" i="5"/>
  <c r="D181" i="5"/>
  <c r="F181" i="5"/>
  <c r="H181" i="5"/>
  <c r="I181" i="5" s="1"/>
  <c r="D182" i="5"/>
  <c r="F182" i="5"/>
  <c r="H182" i="5"/>
  <c r="I182" i="5" s="1"/>
  <c r="D183" i="5"/>
  <c r="F183" i="5"/>
  <c r="L183" i="5" s="1"/>
  <c r="H183" i="5"/>
  <c r="D184" i="5"/>
  <c r="F184" i="5"/>
  <c r="H184" i="5"/>
  <c r="D185" i="5"/>
  <c r="E185" i="5" s="1"/>
  <c r="F185" i="5"/>
  <c r="H185" i="5"/>
  <c r="D186" i="5"/>
  <c r="F186" i="5"/>
  <c r="H186" i="5"/>
  <c r="D187" i="5"/>
  <c r="F187" i="5"/>
  <c r="H187" i="5"/>
  <c r="D188" i="5"/>
  <c r="F188" i="5"/>
  <c r="H188" i="5"/>
  <c r="D189" i="5"/>
  <c r="F189" i="5"/>
  <c r="H189" i="5"/>
  <c r="D190" i="5"/>
  <c r="E190" i="5" s="1"/>
  <c r="F190" i="5"/>
  <c r="H190" i="5"/>
  <c r="J191" i="5"/>
  <c r="D191" i="5"/>
  <c r="F191" i="5"/>
  <c r="H191" i="5"/>
  <c r="D192" i="5"/>
  <c r="F192" i="5"/>
  <c r="H192" i="5"/>
  <c r="C193" i="5"/>
  <c r="D193" i="5"/>
  <c r="F193" i="5"/>
  <c r="H193" i="5"/>
  <c r="I193" i="5" s="1"/>
  <c r="D194" i="5"/>
  <c r="F194" i="5"/>
  <c r="H194" i="5"/>
  <c r="D195" i="5"/>
  <c r="F195" i="5"/>
  <c r="L195" i="5" s="1"/>
  <c r="H195" i="5"/>
  <c r="D196" i="5"/>
  <c r="F196" i="5"/>
  <c r="H196" i="5"/>
  <c r="D197" i="5"/>
  <c r="E197" i="5" s="1"/>
  <c r="F197" i="5"/>
  <c r="H197" i="5"/>
  <c r="D198" i="5"/>
  <c r="F198" i="5"/>
  <c r="H198" i="5"/>
  <c r="D199" i="5"/>
  <c r="F199" i="5"/>
  <c r="H199" i="5"/>
  <c r="D200" i="5"/>
  <c r="F200" i="5"/>
  <c r="H200" i="5"/>
  <c r="D201" i="5"/>
  <c r="K201" i="5" s="1"/>
  <c r="F201" i="5"/>
  <c r="H201" i="5"/>
  <c r="D202" i="5"/>
  <c r="E202" i="5" s="1"/>
  <c r="F202" i="5"/>
  <c r="H202" i="5"/>
  <c r="C203" i="5"/>
  <c r="D203" i="5"/>
  <c r="K203" i="5" s="1"/>
  <c r="F203" i="5"/>
  <c r="H203" i="5"/>
  <c r="M203" i="5" s="1"/>
  <c r="D204" i="5"/>
  <c r="K204" i="5" s="1"/>
  <c r="F204" i="5"/>
  <c r="H204" i="5"/>
  <c r="D205" i="5"/>
  <c r="F205" i="5"/>
  <c r="H205" i="5"/>
  <c r="M205" i="5" s="1"/>
  <c r="D206" i="5"/>
  <c r="F206" i="5"/>
  <c r="H206" i="5"/>
  <c r="M206" i="5" s="1"/>
  <c r="J207" i="5"/>
  <c r="D207" i="5"/>
  <c r="F207" i="5"/>
  <c r="H207" i="5"/>
  <c r="D208" i="5"/>
  <c r="K208" i="5" s="1"/>
  <c r="F208" i="5"/>
  <c r="H208" i="5"/>
  <c r="D209" i="5"/>
  <c r="E209" i="5" s="1"/>
  <c r="F209" i="5"/>
  <c r="H209" i="5"/>
  <c r="D210" i="5"/>
  <c r="K210" i="5" s="1"/>
  <c r="F210" i="5"/>
  <c r="H210" i="5"/>
  <c r="D211" i="5"/>
  <c r="F211" i="5"/>
  <c r="H211" i="5"/>
  <c r="D212" i="5"/>
  <c r="K212" i="5" s="1"/>
  <c r="F212" i="5"/>
  <c r="H212" i="5"/>
  <c r="D213" i="5"/>
  <c r="K213" i="5" s="1"/>
  <c r="F213" i="5"/>
  <c r="H213" i="5"/>
  <c r="D214" i="5"/>
  <c r="E214" i="5" s="1"/>
  <c r="F214" i="5"/>
  <c r="H214" i="5"/>
  <c r="C215" i="5"/>
  <c r="D215" i="5"/>
  <c r="F215" i="5"/>
  <c r="H215" i="5"/>
  <c r="J216" i="5"/>
  <c r="D216" i="5"/>
  <c r="K216" i="5" s="1"/>
  <c r="F216" i="5"/>
  <c r="H216" i="5"/>
  <c r="M216" i="5" s="1"/>
  <c r="C217" i="5"/>
  <c r="D217" i="5"/>
  <c r="K217" i="5" s="1"/>
  <c r="F217" i="5"/>
  <c r="L217" i="5" s="1"/>
  <c r="H217" i="5"/>
  <c r="M217" i="5" s="1"/>
  <c r="D218" i="5"/>
  <c r="K218" i="5" s="1"/>
  <c r="F218" i="5"/>
  <c r="H218" i="5"/>
  <c r="I218" i="5" s="1"/>
  <c r="J219" i="5"/>
  <c r="D219" i="5"/>
  <c r="F219" i="5"/>
  <c r="H219" i="5"/>
  <c r="D220" i="5"/>
  <c r="F220" i="5"/>
  <c r="L220" i="5" s="1"/>
  <c r="H220" i="5"/>
  <c r="M220" i="5" s="1"/>
  <c r="D221" i="5"/>
  <c r="E221" i="5" s="1"/>
  <c r="F221" i="5"/>
  <c r="H221" i="5"/>
  <c r="D222" i="5"/>
  <c r="F222" i="5"/>
  <c r="H222" i="5"/>
  <c r="M222" i="5" s="1"/>
  <c r="D223" i="5"/>
  <c r="F223" i="5"/>
  <c r="L223" i="5" s="1"/>
  <c r="H223" i="5"/>
  <c r="D224" i="5"/>
  <c r="K224" i="5" s="1"/>
  <c r="F224" i="5"/>
  <c r="H224" i="5"/>
  <c r="D225" i="5"/>
  <c r="K225" i="5" s="1"/>
  <c r="F225" i="5"/>
  <c r="H225" i="5"/>
  <c r="D226" i="5"/>
  <c r="E226" i="5" s="1"/>
  <c r="F226" i="5"/>
  <c r="L226" i="5" s="1"/>
  <c r="H226" i="5"/>
  <c r="J227" i="5"/>
  <c r="D227" i="5"/>
  <c r="K227" i="5" s="1"/>
  <c r="F227" i="5"/>
  <c r="H227" i="5"/>
  <c r="J228" i="5"/>
  <c r="D228" i="5"/>
  <c r="K228" i="5" s="1"/>
  <c r="F228" i="5"/>
  <c r="H228" i="5"/>
  <c r="C229" i="5"/>
  <c r="D229" i="5"/>
  <c r="F229" i="5"/>
  <c r="H229" i="5"/>
  <c r="I229" i="5" s="1"/>
  <c r="D230" i="5"/>
  <c r="F230" i="5"/>
  <c r="H230" i="5"/>
  <c r="I230" i="5" s="1"/>
  <c r="J231" i="5"/>
  <c r="D231" i="5"/>
  <c r="F231" i="5"/>
  <c r="H231" i="5"/>
  <c r="M231" i="5" s="1"/>
  <c r="D232" i="5"/>
  <c r="K232" i="5" s="1"/>
  <c r="F232" i="5"/>
  <c r="H232" i="5"/>
  <c r="D233" i="5"/>
  <c r="E233" i="5" s="1"/>
  <c r="F233" i="5"/>
  <c r="H233" i="5"/>
  <c r="D234" i="5"/>
  <c r="K234" i="5" s="1"/>
  <c r="F234" i="5"/>
  <c r="H234" i="5"/>
  <c r="M234" i="5" s="1"/>
  <c r="D235" i="5"/>
  <c r="K235" i="5" s="1"/>
  <c r="F235" i="5"/>
  <c r="H235" i="5"/>
  <c r="M235" i="5" s="1"/>
  <c r="D236" i="5"/>
  <c r="F236" i="5"/>
  <c r="H236" i="5"/>
  <c r="M236" i="5" s="1"/>
  <c r="D237" i="5"/>
  <c r="F237" i="5"/>
  <c r="H237" i="5"/>
  <c r="D238" i="5"/>
  <c r="E238" i="5" s="1"/>
  <c r="F238" i="5"/>
  <c r="H238" i="5"/>
  <c r="M238" i="5" s="1"/>
  <c r="J239" i="5"/>
  <c r="D239" i="5"/>
  <c r="F239" i="5"/>
  <c r="H239" i="5"/>
  <c r="M239" i="5" s="1"/>
  <c r="D240" i="5"/>
  <c r="F240" i="5"/>
  <c r="H240" i="5"/>
  <c r="M240" i="5" s="1"/>
  <c r="C241" i="5"/>
  <c r="D241" i="5"/>
  <c r="F241" i="5"/>
  <c r="H241" i="5"/>
  <c r="M241" i="5" s="1"/>
  <c r="D242" i="5"/>
  <c r="K242" i="5" s="1"/>
  <c r="F242" i="5"/>
  <c r="H242" i="5"/>
  <c r="I242" i="5" s="1"/>
  <c r="J243" i="5"/>
  <c r="D243" i="5"/>
  <c r="K243" i="5" s="1"/>
  <c r="F243" i="5"/>
  <c r="H243" i="5"/>
  <c r="D244" i="5"/>
  <c r="F244" i="5"/>
  <c r="H244" i="5"/>
  <c r="D245" i="5"/>
  <c r="K245" i="5" s="1"/>
  <c r="F245" i="5"/>
  <c r="H245" i="5"/>
  <c r="M245" i="5" s="1"/>
  <c r="D246" i="5"/>
  <c r="K246" i="5" s="1"/>
  <c r="F246" i="5"/>
  <c r="H246" i="5"/>
  <c r="D247" i="5"/>
  <c r="F247" i="5"/>
  <c r="H247" i="5"/>
  <c r="D248" i="5"/>
  <c r="F248" i="5"/>
  <c r="H248" i="5"/>
  <c r="D249" i="5"/>
  <c r="F249" i="5"/>
  <c r="L249" i="5" s="1"/>
  <c r="H249" i="5"/>
  <c r="M249" i="5" s="1"/>
  <c r="D250" i="5"/>
  <c r="F250" i="5"/>
  <c r="L250" i="5" s="1"/>
  <c r="H250" i="5"/>
  <c r="C251" i="5"/>
  <c r="D251" i="5"/>
  <c r="F251" i="5"/>
  <c r="H251" i="5"/>
  <c r="D252" i="5"/>
  <c r="K252" i="5" s="1"/>
  <c r="F252" i="5"/>
  <c r="H252" i="5"/>
  <c r="M252" i="5" s="1"/>
  <c r="C253" i="5"/>
  <c r="D253" i="5"/>
  <c r="K253" i="5" s="1"/>
  <c r="F253" i="5"/>
  <c r="H253" i="5"/>
  <c r="D254" i="5"/>
  <c r="F254" i="5"/>
  <c r="H254" i="5"/>
  <c r="I254" i="5" s="1"/>
  <c r="D255" i="5"/>
  <c r="F255" i="5"/>
  <c r="L255" i="5" s="1"/>
  <c r="H255" i="5"/>
  <c r="D256" i="5"/>
  <c r="F256" i="5"/>
  <c r="H256" i="5"/>
  <c r="M256" i="5" s="1"/>
  <c r="D257" i="5"/>
  <c r="E257" i="5" s="1"/>
  <c r="F257" i="5"/>
  <c r="H257" i="5"/>
  <c r="M257" i="5" s="1"/>
  <c r="D258" i="5"/>
  <c r="F258" i="5"/>
  <c r="H258" i="5"/>
  <c r="M258" i="5" s="1"/>
  <c r="D259" i="5"/>
  <c r="F259" i="5"/>
  <c r="H259" i="5"/>
  <c r="M259" i="5" s="1"/>
  <c r="D260" i="5"/>
  <c r="F260" i="5"/>
  <c r="H260" i="5"/>
  <c r="J261" i="5"/>
  <c r="D261" i="5"/>
  <c r="K261" i="5" s="1"/>
  <c r="F261" i="5"/>
  <c r="H261" i="5"/>
  <c r="D262" i="5"/>
  <c r="F262" i="5"/>
  <c r="H262" i="5"/>
  <c r="C263" i="5"/>
  <c r="D263" i="5"/>
  <c r="K263" i="5" s="1"/>
  <c r="F263" i="5"/>
  <c r="H263" i="5"/>
  <c r="M263" i="5" s="1"/>
  <c r="D264" i="5"/>
  <c r="K264" i="5" s="1"/>
  <c r="F264" i="5"/>
  <c r="H264" i="5"/>
  <c r="C265" i="5"/>
  <c r="D265" i="5"/>
  <c r="K265" i="5" s="1"/>
  <c r="F265" i="5"/>
  <c r="H265" i="5"/>
  <c r="D266" i="5"/>
  <c r="F266" i="5"/>
  <c r="H266" i="5"/>
  <c r="I266" i="5" s="1"/>
  <c r="J267" i="5"/>
  <c r="D267" i="5"/>
  <c r="F267" i="5"/>
  <c r="H267" i="5"/>
  <c r="M267" i="5" s="1"/>
  <c r="D268" i="5"/>
  <c r="K268" i="5" s="1"/>
  <c r="F268" i="5"/>
  <c r="L268" i="5" s="1"/>
  <c r="H268" i="5"/>
  <c r="M268" i="5" s="1"/>
  <c r="D269" i="5"/>
  <c r="F269" i="5"/>
  <c r="H269" i="5"/>
  <c r="D270" i="5"/>
  <c r="K270" i="5" s="1"/>
  <c r="F270" i="5"/>
  <c r="H270" i="5"/>
  <c r="M270" i="5" s="1"/>
  <c r="D271" i="5"/>
  <c r="F271" i="5"/>
  <c r="H271" i="5"/>
  <c r="M271" i="5" s="1"/>
  <c r="D272" i="5"/>
  <c r="F272" i="5"/>
  <c r="H272" i="5"/>
  <c r="M272" i="5" s="1"/>
  <c r="D273" i="5"/>
  <c r="F273" i="5"/>
  <c r="L273" i="5" s="1"/>
  <c r="H273" i="5"/>
  <c r="D274" i="5"/>
  <c r="F274" i="5"/>
  <c r="H274" i="5"/>
  <c r="M274" i="5" s="1"/>
  <c r="C275" i="5"/>
  <c r="D275" i="5"/>
  <c r="F275" i="5"/>
  <c r="H275" i="5"/>
  <c r="M275" i="5" s="1"/>
  <c r="J276" i="5"/>
  <c r="D276" i="5"/>
  <c r="F276" i="5"/>
  <c r="H276" i="5"/>
  <c r="M276" i="5" s="1"/>
  <c r="D277" i="5"/>
  <c r="F277" i="5"/>
  <c r="H277" i="5"/>
  <c r="I277" i="5" s="1"/>
  <c r="D278" i="5"/>
  <c r="K278" i="5" s="1"/>
  <c r="F278" i="5"/>
  <c r="H278" i="5"/>
  <c r="I278" i="5" s="1"/>
  <c r="J279" i="5"/>
  <c r="D279" i="5"/>
  <c r="K279" i="5" s="1"/>
  <c r="F279" i="5"/>
  <c r="H279" i="5"/>
  <c r="D280" i="5"/>
  <c r="F280" i="5"/>
  <c r="H280" i="5"/>
  <c r="D281" i="5"/>
  <c r="K281" i="5" s="1"/>
  <c r="F281" i="5"/>
  <c r="H281" i="5"/>
  <c r="D282" i="5"/>
  <c r="F282" i="5"/>
  <c r="L282" i="5" s="1"/>
  <c r="H282" i="5"/>
  <c r="D283" i="5"/>
  <c r="K283" i="5" s="1"/>
  <c r="F283" i="5"/>
  <c r="L283" i="5" s="1"/>
  <c r="H283" i="5"/>
  <c r="D284" i="5"/>
  <c r="F284" i="5"/>
  <c r="H284" i="5"/>
  <c r="D285" i="5"/>
  <c r="F285" i="5"/>
  <c r="L285" i="5" s="1"/>
  <c r="H285" i="5"/>
  <c r="M285" i="5" s="1"/>
  <c r="D286" i="5"/>
  <c r="K286" i="5" s="1"/>
  <c r="F286" i="5"/>
  <c r="H286" i="5"/>
  <c r="D287" i="5"/>
  <c r="F287" i="5"/>
  <c r="H287" i="5"/>
  <c r="D288" i="5"/>
  <c r="K288" i="5" s="1"/>
  <c r="F288" i="5"/>
  <c r="H288" i="5"/>
  <c r="M288" i="5" s="1"/>
  <c r="C289" i="5"/>
  <c r="D289" i="5"/>
  <c r="F289" i="5"/>
  <c r="H289" i="5"/>
  <c r="I289" i="5" s="1"/>
  <c r="D290" i="5"/>
  <c r="F290" i="5"/>
  <c r="H290" i="5"/>
  <c r="I290" i="5" s="1"/>
  <c r="D291" i="5"/>
  <c r="F291" i="5"/>
  <c r="H291" i="5"/>
  <c r="D292" i="5"/>
  <c r="F292" i="5"/>
  <c r="H292" i="5"/>
  <c r="M292" i="5" s="1"/>
  <c r="J293" i="5"/>
  <c r="D293" i="5"/>
  <c r="F293" i="5"/>
  <c r="H293" i="5"/>
  <c r="D294" i="5"/>
  <c r="F294" i="5"/>
  <c r="H294" i="5"/>
  <c r="M294" i="5" s="1"/>
  <c r="D295" i="5"/>
  <c r="F295" i="5"/>
  <c r="H295" i="5"/>
  <c r="M295" i="5" s="1"/>
  <c r="D296" i="5"/>
  <c r="K296" i="5" s="1"/>
  <c r="F296" i="5"/>
  <c r="H296" i="5"/>
  <c r="D297" i="5"/>
  <c r="K297" i="5" s="1"/>
  <c r="F297" i="5"/>
  <c r="H297" i="5"/>
  <c r="D298" i="5"/>
  <c r="E298" i="5" s="1"/>
  <c r="F298" i="5"/>
  <c r="H298" i="5"/>
  <c r="J299" i="5"/>
  <c r="D299" i="5"/>
  <c r="K299" i="5" s="1"/>
  <c r="F299" i="5"/>
  <c r="H299" i="5"/>
  <c r="M299" i="5" s="1"/>
  <c r="D300" i="5"/>
  <c r="K300" i="5" s="1"/>
  <c r="F300" i="5"/>
  <c r="H300" i="5"/>
  <c r="C301" i="5"/>
  <c r="D301" i="5"/>
  <c r="K301" i="5" s="1"/>
  <c r="F301" i="5"/>
  <c r="H301" i="5"/>
  <c r="I301" i="5" s="1"/>
  <c r="D302" i="5"/>
  <c r="F302" i="5"/>
  <c r="H302" i="5"/>
  <c r="M302" i="5" s="1"/>
  <c r="J303" i="5"/>
  <c r="D303" i="5"/>
  <c r="F303" i="5"/>
  <c r="H303" i="5"/>
  <c r="M303" i="5" s="1"/>
  <c r="J304" i="5"/>
  <c r="D304" i="5"/>
  <c r="K304" i="5" s="1"/>
  <c r="F304" i="5"/>
  <c r="L304" i="5" s="1"/>
  <c r="H304" i="5"/>
  <c r="D305" i="5"/>
  <c r="F305" i="5"/>
  <c r="L305" i="5" s="1"/>
  <c r="H305" i="5"/>
  <c r="M305" i="5" s="1"/>
  <c r="D306" i="5"/>
  <c r="F306" i="5"/>
  <c r="H306" i="5"/>
  <c r="M306" i="5" s="1"/>
  <c r="D307" i="5"/>
  <c r="K307" i="5" s="1"/>
  <c r="F307" i="5"/>
  <c r="H307" i="5"/>
  <c r="D308" i="5"/>
  <c r="K308" i="5" s="1"/>
  <c r="F308" i="5"/>
  <c r="H308" i="5"/>
  <c r="M308" i="5" s="1"/>
  <c r="D309" i="5"/>
  <c r="F309" i="5"/>
  <c r="H309" i="5"/>
  <c r="D310" i="5"/>
  <c r="K310" i="5" s="1"/>
  <c r="F310" i="5"/>
  <c r="H310" i="5"/>
  <c r="D311" i="5"/>
  <c r="F311" i="5"/>
  <c r="L311" i="5" s="1"/>
  <c r="H311" i="5"/>
  <c r="J312" i="5"/>
  <c r="D312" i="5"/>
  <c r="F312" i="5"/>
  <c r="H312" i="5"/>
  <c r="M312" i="5" s="1"/>
  <c r="J313" i="5"/>
  <c r="D313" i="5"/>
  <c r="K313" i="5" s="1"/>
  <c r="F313" i="5"/>
  <c r="H313" i="5"/>
  <c r="I313" i="5" s="1"/>
  <c r="D314" i="5"/>
  <c r="K314" i="5" s="1"/>
  <c r="F314" i="5"/>
  <c r="H314" i="5"/>
  <c r="M314" i="5" s="1"/>
  <c r="J315" i="5"/>
  <c r="D315" i="5"/>
  <c r="F315" i="5"/>
  <c r="H315" i="5"/>
  <c r="M315" i="5" s="1"/>
  <c r="J316" i="5"/>
  <c r="D316" i="5"/>
  <c r="K316" i="5" s="1"/>
  <c r="F316" i="5"/>
  <c r="H316" i="5"/>
  <c r="D317" i="5"/>
  <c r="K317" i="5" s="1"/>
  <c r="F317" i="5"/>
  <c r="H317" i="5"/>
  <c r="M317" i="5" s="1"/>
  <c r="D318" i="5"/>
  <c r="F318" i="5"/>
  <c r="H318" i="5"/>
  <c r="M318" i="5" s="1"/>
  <c r="J319" i="5"/>
  <c r="D319" i="5"/>
  <c r="K319" i="5" s="1"/>
  <c r="F319" i="5"/>
  <c r="L319" i="5" s="1"/>
  <c r="H319" i="5"/>
  <c r="D320" i="5"/>
  <c r="F320" i="5"/>
  <c r="H320" i="5"/>
  <c r="M320" i="5" s="1"/>
  <c r="D321" i="5"/>
  <c r="F321" i="5"/>
  <c r="H321" i="5"/>
  <c r="M321" i="5" s="1"/>
  <c r="D322" i="5"/>
  <c r="K322" i="5" s="1"/>
  <c r="F322" i="5"/>
  <c r="H322" i="5"/>
  <c r="C323" i="5"/>
  <c r="D323" i="5"/>
  <c r="K323" i="5" s="1"/>
  <c r="F323" i="5"/>
  <c r="H323" i="5"/>
  <c r="J324" i="5"/>
  <c r="D324" i="5"/>
  <c r="F324" i="5"/>
  <c r="H324" i="5"/>
  <c r="M324" i="5" s="1"/>
  <c r="D325" i="5"/>
  <c r="K325" i="5" s="1"/>
  <c r="F325" i="5"/>
  <c r="H325" i="5"/>
  <c r="I325" i="5" s="1"/>
  <c r="D326" i="5"/>
  <c r="K326" i="5" s="1"/>
  <c r="F326" i="5"/>
  <c r="H326" i="5"/>
  <c r="M326" i="5" s="1"/>
  <c r="J327" i="5"/>
  <c r="D327" i="5"/>
  <c r="F327" i="5"/>
  <c r="H327" i="5"/>
  <c r="M327" i="5" s="1"/>
  <c r="J328" i="5"/>
  <c r="D328" i="5"/>
  <c r="K328" i="5" s="1"/>
  <c r="F328" i="5"/>
  <c r="H328" i="5"/>
  <c r="D329" i="5"/>
  <c r="F329" i="5"/>
  <c r="L329" i="5" s="1"/>
  <c r="H329" i="5"/>
  <c r="M329" i="5" s="1"/>
  <c r="D330" i="5"/>
  <c r="F330" i="5"/>
  <c r="H330" i="5"/>
  <c r="M330" i="5" s="1"/>
  <c r="D331" i="5"/>
  <c r="K331" i="5" s="1"/>
  <c r="F331" i="5"/>
  <c r="H331" i="5"/>
  <c r="D332" i="5"/>
  <c r="K332" i="5" s="1"/>
  <c r="F332" i="5"/>
  <c r="H332" i="5"/>
  <c r="D333" i="5"/>
  <c r="F333" i="5"/>
  <c r="H333" i="5"/>
  <c r="D334" i="5"/>
  <c r="K334" i="5" s="1"/>
  <c r="F334" i="5"/>
  <c r="H334" i="5"/>
  <c r="C335" i="5"/>
  <c r="D335" i="5"/>
  <c r="K335" i="5" s="1"/>
  <c r="F335" i="5"/>
  <c r="H335" i="5"/>
  <c r="M335" i="5" s="1"/>
  <c r="J336" i="5"/>
  <c r="D336" i="5"/>
  <c r="F336" i="5"/>
  <c r="H336" i="5"/>
  <c r="M336" i="5" s="1"/>
  <c r="J337" i="5"/>
  <c r="D337" i="5"/>
  <c r="K337" i="5" s="1"/>
  <c r="F337" i="5"/>
  <c r="H337" i="5"/>
  <c r="I337" i="5" s="1"/>
  <c r="D338" i="5"/>
  <c r="F338" i="5"/>
  <c r="H338" i="5"/>
  <c r="I338" i="5" s="1"/>
  <c r="J339" i="5"/>
  <c r="D339" i="5"/>
  <c r="F339" i="5"/>
  <c r="H339" i="5"/>
  <c r="M339" i="5" s="1"/>
  <c r="D340" i="5"/>
  <c r="K340" i="5" s="1"/>
  <c r="F340" i="5"/>
  <c r="H340" i="5"/>
  <c r="D341" i="5"/>
  <c r="K341" i="5" s="1"/>
  <c r="F341" i="5"/>
  <c r="H341" i="5"/>
  <c r="D342" i="5"/>
  <c r="F342" i="5"/>
  <c r="H342" i="5"/>
  <c r="M342" i="5" s="1"/>
  <c r="D343" i="5"/>
  <c r="K343" i="5" s="1"/>
  <c r="F343" i="5"/>
  <c r="H343" i="5"/>
  <c r="D344" i="5"/>
  <c r="K344" i="5" s="1"/>
  <c r="F344" i="5"/>
  <c r="H344" i="5"/>
  <c r="M344" i="5" s="1"/>
  <c r="D345" i="5"/>
  <c r="F345" i="5"/>
  <c r="H345" i="5"/>
  <c r="M345" i="5" s="1"/>
  <c r="D346" i="5"/>
  <c r="K346" i="5" s="1"/>
  <c r="F346" i="5"/>
  <c r="L346" i="5" s="1"/>
  <c r="H346" i="5"/>
  <c r="C347" i="5"/>
  <c r="D347" i="5"/>
  <c r="F347" i="5"/>
  <c r="H347" i="5"/>
  <c r="J348" i="5"/>
  <c r="D348" i="5"/>
  <c r="F348" i="5"/>
  <c r="H348" i="5"/>
  <c r="M348" i="5" s="1"/>
  <c r="C349" i="5"/>
  <c r="D349" i="5"/>
  <c r="K349" i="5" s="1"/>
  <c r="F349" i="5"/>
  <c r="H349" i="5"/>
  <c r="I349" i="5" s="1"/>
  <c r="D350" i="5"/>
  <c r="K350" i="5" s="1"/>
  <c r="F350" i="5"/>
  <c r="H350" i="5"/>
  <c r="I350" i="5" s="1"/>
  <c r="J351" i="5"/>
  <c r="D351" i="5"/>
  <c r="F351" i="5"/>
  <c r="H351" i="5"/>
  <c r="M351" i="5" s="1"/>
  <c r="J352" i="5"/>
  <c r="D352" i="5"/>
  <c r="K352" i="5" s="1"/>
  <c r="F352" i="5"/>
  <c r="H352" i="5"/>
  <c r="D353" i="5"/>
  <c r="K353" i="5" s="1"/>
  <c r="F353" i="5"/>
  <c r="H353" i="5"/>
  <c r="M353" i="5" s="1"/>
  <c r="D354" i="5"/>
  <c r="F354" i="5"/>
  <c r="H354" i="5"/>
  <c r="M354" i="5" s="1"/>
  <c r="D355" i="5"/>
  <c r="K355" i="5" s="1"/>
  <c r="F355" i="5"/>
  <c r="H355" i="5"/>
  <c r="D356" i="5"/>
  <c r="F356" i="5"/>
  <c r="L356" i="5" s="1"/>
  <c r="H356" i="5"/>
  <c r="M356" i="5" s="1"/>
  <c r="D357" i="5"/>
  <c r="F357" i="5"/>
  <c r="H357" i="5"/>
  <c r="D358" i="5"/>
  <c r="K358" i="5" s="1"/>
  <c r="F358" i="5"/>
  <c r="H358" i="5"/>
  <c r="C359" i="5"/>
  <c r="D359" i="5"/>
  <c r="K359" i="5" s="1"/>
  <c r="F359" i="5"/>
  <c r="H359" i="5"/>
  <c r="J360" i="5"/>
  <c r="D360" i="5"/>
  <c r="F360" i="5"/>
  <c r="H360" i="5"/>
  <c r="J361" i="5"/>
  <c r="D361" i="5"/>
  <c r="K361" i="5" s="1"/>
  <c r="F361" i="5"/>
  <c r="H361" i="5"/>
  <c r="D362" i="5"/>
  <c r="K362" i="5" s="1"/>
  <c r="F362" i="5"/>
  <c r="H362" i="5"/>
  <c r="I362" i="5" s="1"/>
  <c r="J363" i="5"/>
  <c r="D363" i="5"/>
  <c r="F363" i="5"/>
  <c r="H363" i="5"/>
  <c r="M363" i="5" s="1"/>
  <c r="J364" i="5"/>
  <c r="D364" i="5"/>
  <c r="K364" i="5" s="1"/>
  <c r="F364" i="5"/>
  <c r="H364" i="5"/>
  <c r="D365" i="5"/>
  <c r="F365" i="5"/>
  <c r="H365" i="5"/>
  <c r="M365" i="5" s="1"/>
  <c r="D366" i="5"/>
  <c r="F366" i="5"/>
  <c r="H366" i="5"/>
  <c r="M366" i="5" s="1"/>
  <c r="D367" i="5"/>
  <c r="K367" i="5" s="1"/>
  <c r="F367" i="5"/>
  <c r="H367" i="5"/>
  <c r="D368" i="5"/>
  <c r="K368" i="5" s="1"/>
  <c r="F368" i="5"/>
  <c r="H368" i="5"/>
  <c r="D369" i="5"/>
  <c r="F369" i="5"/>
  <c r="H369" i="5"/>
  <c r="D370" i="5"/>
  <c r="K370" i="5" s="1"/>
  <c r="F370" i="5"/>
  <c r="H370" i="5"/>
  <c r="C371" i="5"/>
  <c r="D371" i="5"/>
  <c r="K371" i="5" s="1"/>
  <c r="F371" i="5"/>
  <c r="H371" i="5"/>
  <c r="M371" i="5" s="1"/>
  <c r="J372" i="5"/>
  <c r="D372" i="5"/>
  <c r="F372" i="5"/>
  <c r="H372" i="5"/>
  <c r="M372" i="5" s="1"/>
  <c r="C373" i="5"/>
  <c r="D373" i="5"/>
  <c r="K373" i="5" s="1"/>
  <c r="F373" i="5"/>
  <c r="L373" i="5" s="1"/>
  <c r="H373" i="5"/>
  <c r="D374" i="5"/>
  <c r="F374" i="5"/>
  <c r="H374" i="5"/>
  <c r="M374" i="5" s="1"/>
  <c r="J375" i="5"/>
  <c r="D375" i="5"/>
  <c r="F375" i="5"/>
  <c r="H375" i="5"/>
  <c r="D376" i="5"/>
  <c r="K376" i="5" s="1"/>
  <c r="F376" i="5"/>
  <c r="H376" i="5"/>
  <c r="D377" i="5"/>
  <c r="K377" i="5" s="1"/>
  <c r="F377" i="5"/>
  <c r="H377" i="5"/>
  <c r="D378" i="5"/>
  <c r="F378" i="5"/>
  <c r="H378" i="5"/>
  <c r="D379" i="5"/>
  <c r="K379" i="5" s="1"/>
  <c r="F379" i="5"/>
  <c r="H379" i="5"/>
  <c r="D380" i="5"/>
  <c r="K380" i="5" s="1"/>
  <c r="F380" i="5"/>
  <c r="H380" i="5"/>
  <c r="D381" i="5"/>
  <c r="F381" i="5"/>
  <c r="H381" i="5"/>
  <c r="D382" i="5"/>
  <c r="K382" i="5" s="1"/>
  <c r="F382" i="5"/>
  <c r="H382" i="5"/>
  <c r="C383" i="5"/>
  <c r="D383" i="5"/>
  <c r="F383" i="5"/>
  <c r="H383" i="5"/>
  <c r="M383" i="5" s="1"/>
  <c r="J384" i="5"/>
  <c r="D384" i="5"/>
  <c r="F384" i="5"/>
  <c r="H384" i="5"/>
  <c r="D385" i="5"/>
  <c r="F385" i="5"/>
  <c r="H385" i="5"/>
  <c r="I385" i="5" s="1"/>
  <c r="D386" i="5"/>
  <c r="K386" i="5" s="1"/>
  <c r="F386" i="5"/>
  <c r="H386" i="5"/>
  <c r="I386" i="5" s="1"/>
  <c r="D387" i="5"/>
  <c r="F387" i="5"/>
  <c r="H387" i="5"/>
  <c r="D388" i="5"/>
  <c r="K388" i="5" s="1"/>
  <c r="F388" i="5"/>
  <c r="H388" i="5"/>
  <c r="D389" i="5"/>
  <c r="K389" i="5" s="1"/>
  <c r="F389" i="5"/>
  <c r="H389" i="5"/>
  <c r="M389" i="5" s="1"/>
  <c r="D390" i="5"/>
  <c r="F390" i="5"/>
  <c r="H390" i="5"/>
  <c r="D391" i="5"/>
  <c r="K391" i="5" s="1"/>
  <c r="F391" i="5"/>
  <c r="H391" i="5"/>
  <c r="D392" i="5"/>
  <c r="F392" i="5"/>
  <c r="H392" i="5"/>
  <c r="M392" i="5" s="1"/>
  <c r="D393" i="5"/>
  <c r="F393" i="5"/>
  <c r="H393" i="5"/>
  <c r="D394" i="5"/>
  <c r="K394" i="5" s="1"/>
  <c r="F394" i="5"/>
  <c r="H394" i="5"/>
  <c r="J395" i="5"/>
  <c r="D395" i="5"/>
  <c r="F395" i="5"/>
  <c r="H395" i="5"/>
  <c r="D396" i="5"/>
  <c r="F396" i="5"/>
  <c r="H396" i="5"/>
  <c r="C397" i="5"/>
  <c r="D397" i="5"/>
  <c r="K397" i="5" s="1"/>
  <c r="F397" i="5"/>
  <c r="H397" i="5"/>
  <c r="D398" i="5"/>
  <c r="F398" i="5"/>
  <c r="H398" i="5"/>
  <c r="I398" i="5" s="1"/>
  <c r="D399" i="5"/>
  <c r="F399" i="5"/>
  <c r="H399" i="5"/>
  <c r="J400" i="5"/>
  <c r="D400" i="5"/>
  <c r="K400" i="5" s="1"/>
  <c r="F400" i="5"/>
  <c r="H400" i="5"/>
  <c r="J401" i="5"/>
  <c r="D401" i="5"/>
  <c r="F401" i="5"/>
  <c r="H401" i="5"/>
  <c r="M401" i="5" s="1"/>
  <c r="D402" i="5"/>
  <c r="F402" i="5"/>
  <c r="H402" i="5"/>
  <c r="D403" i="5"/>
  <c r="K403" i="5" s="1"/>
  <c r="F403" i="5"/>
  <c r="H403" i="5"/>
  <c r="D404" i="5"/>
  <c r="F404" i="5"/>
  <c r="H404" i="5"/>
  <c r="M404" i="5" s="1"/>
  <c r="D405" i="5"/>
  <c r="F405" i="5"/>
  <c r="H405" i="5"/>
  <c r="D406" i="5"/>
  <c r="K406" i="5" s="1"/>
  <c r="F406" i="5"/>
  <c r="H406" i="5"/>
  <c r="C407" i="5"/>
  <c r="D407" i="5"/>
  <c r="F407" i="5"/>
  <c r="H407" i="5"/>
  <c r="D408" i="5"/>
  <c r="F408" i="5"/>
  <c r="H408" i="5"/>
  <c r="C409" i="5"/>
  <c r="D409" i="5"/>
  <c r="K409" i="5" s="1"/>
  <c r="F409" i="5"/>
  <c r="H409" i="5"/>
  <c r="D410" i="5"/>
  <c r="F410" i="5"/>
  <c r="H410" i="5"/>
  <c r="I410" i="5" s="1"/>
  <c r="D411" i="5"/>
  <c r="F411" i="5"/>
  <c r="L411" i="5" s="1"/>
  <c r="H411" i="5"/>
  <c r="J412" i="5"/>
  <c r="D412" i="5"/>
  <c r="K412" i="5" s="1"/>
  <c r="F412" i="5"/>
  <c r="H412" i="5"/>
  <c r="D413" i="5"/>
  <c r="F413" i="5"/>
  <c r="L413" i="5" s="1"/>
  <c r="H413" i="5"/>
  <c r="M413" i="5" s="1"/>
  <c r="D414" i="5"/>
  <c r="F414" i="5"/>
  <c r="H414" i="5"/>
  <c r="D415" i="5"/>
  <c r="K415" i="5" s="1"/>
  <c r="F415" i="5"/>
  <c r="H415" i="5"/>
  <c r="D416" i="5"/>
  <c r="F416" i="5"/>
  <c r="H416" i="5"/>
  <c r="D417" i="5"/>
  <c r="F417" i="5"/>
  <c r="L417" i="5" s="1"/>
  <c r="H417" i="5"/>
  <c r="D418" i="5"/>
  <c r="K418" i="5" s="1"/>
  <c r="F418" i="5"/>
  <c r="H418" i="5"/>
  <c r="J419" i="5"/>
  <c r="D419" i="5"/>
  <c r="F419" i="5"/>
  <c r="L419" i="5" s="1"/>
  <c r="H419" i="5"/>
  <c r="M419" i="5" s="1"/>
  <c r="D420" i="5"/>
  <c r="F420" i="5"/>
  <c r="H420" i="5"/>
  <c r="C421" i="5"/>
  <c r="D421" i="5"/>
  <c r="K421" i="5" s="1"/>
  <c r="F421" i="5"/>
  <c r="H421" i="5"/>
  <c r="I421" i="5" s="1"/>
  <c r="D422" i="5"/>
  <c r="F422" i="5"/>
  <c r="H422" i="5"/>
  <c r="M422" i="5" s="1"/>
  <c r="D423" i="5"/>
  <c r="F423" i="5"/>
  <c r="L423" i="5" s="1"/>
  <c r="H423" i="5"/>
  <c r="D424" i="5"/>
  <c r="K424" i="5" s="1"/>
  <c r="F424" i="5"/>
  <c r="H424" i="5"/>
  <c r="D425" i="5"/>
  <c r="F425" i="5"/>
  <c r="L425" i="5" s="1"/>
  <c r="H425" i="5"/>
  <c r="D426" i="5"/>
  <c r="F426" i="5"/>
  <c r="H426" i="5"/>
  <c r="D427" i="5"/>
  <c r="K427" i="5" s="1"/>
  <c r="F427" i="5"/>
  <c r="H427" i="5"/>
  <c r="D428" i="5"/>
  <c r="F428" i="5"/>
  <c r="H428" i="5"/>
  <c r="M428" i="5" s="1"/>
  <c r="D429" i="5"/>
  <c r="F429" i="5"/>
  <c r="L429" i="5" s="1"/>
  <c r="H429" i="5"/>
  <c r="D430" i="5"/>
  <c r="K430" i="5" s="1"/>
  <c r="F430" i="5"/>
  <c r="H430" i="5"/>
  <c r="D431" i="5"/>
  <c r="F431" i="5"/>
  <c r="L431" i="5" s="1"/>
  <c r="H431" i="5"/>
  <c r="M431" i="5" s="1"/>
  <c r="D432" i="5"/>
  <c r="F432" i="5"/>
  <c r="H432" i="5"/>
  <c r="J433" i="5"/>
  <c r="D433" i="5"/>
  <c r="K433" i="5" s="1"/>
  <c r="F433" i="5"/>
  <c r="H433" i="5"/>
  <c r="I433" i="5" s="1"/>
  <c r="D434" i="5"/>
  <c r="F434" i="5"/>
  <c r="H434" i="5"/>
  <c r="I434" i="5" s="1"/>
  <c r="D435" i="5"/>
  <c r="F435" i="5"/>
  <c r="L435" i="5" s="1"/>
  <c r="H435" i="5"/>
  <c r="J436" i="5"/>
  <c r="D436" i="5"/>
  <c r="K436" i="5" s="1"/>
  <c r="F436" i="5"/>
  <c r="H436" i="5"/>
  <c r="D437" i="5"/>
  <c r="F437" i="5"/>
  <c r="L437" i="5" s="1"/>
  <c r="H437" i="5"/>
  <c r="M437" i="5" s="1"/>
  <c r="D438" i="5"/>
  <c r="F438" i="5"/>
  <c r="H438" i="5"/>
  <c r="D439" i="5"/>
  <c r="K439" i="5" s="1"/>
  <c r="F439" i="5"/>
  <c r="H439" i="5"/>
  <c r="D440" i="5"/>
  <c r="F440" i="5"/>
  <c r="H440" i="5"/>
  <c r="M440" i="5" s="1"/>
  <c r="D441" i="5"/>
  <c r="F441" i="5"/>
  <c r="H441" i="5"/>
  <c r="D442" i="5"/>
  <c r="K442" i="5" s="1"/>
  <c r="F442" i="5"/>
  <c r="H442" i="5"/>
  <c r="D443" i="5"/>
  <c r="F443" i="5"/>
  <c r="H443" i="5"/>
  <c r="D444" i="5"/>
  <c r="F444" i="5"/>
  <c r="H444" i="5"/>
  <c r="J445" i="5"/>
  <c r="D445" i="5"/>
  <c r="K445" i="5" s="1"/>
  <c r="F445" i="5"/>
  <c r="H445" i="5"/>
  <c r="D446" i="5"/>
  <c r="F446" i="5"/>
  <c r="H446" i="5"/>
  <c r="M446" i="5" s="1"/>
  <c r="D447" i="5"/>
  <c r="F447" i="5"/>
  <c r="H447" i="5"/>
  <c r="D448" i="5"/>
  <c r="F448" i="5"/>
  <c r="H448" i="5"/>
  <c r="J449" i="5"/>
  <c r="D449" i="5"/>
  <c r="F449" i="5"/>
  <c r="H449" i="5"/>
  <c r="D450" i="5"/>
  <c r="F450" i="5"/>
  <c r="H450" i="5"/>
  <c r="D451" i="5"/>
  <c r="F451" i="5"/>
  <c r="H451" i="5"/>
  <c r="D452" i="5"/>
  <c r="F452" i="5"/>
  <c r="H452" i="5"/>
  <c r="D453" i="5"/>
  <c r="F453" i="5"/>
  <c r="H453" i="5"/>
  <c r="D454" i="5"/>
  <c r="E454" i="5" s="1"/>
  <c r="F454" i="5"/>
  <c r="H454" i="5"/>
  <c r="J455" i="5"/>
  <c r="D455" i="5"/>
  <c r="F455" i="5"/>
  <c r="L455" i="5" s="1"/>
  <c r="H455" i="5"/>
  <c r="D456" i="5"/>
  <c r="F456" i="5"/>
  <c r="H456" i="5"/>
  <c r="J457" i="5"/>
  <c r="D457" i="5"/>
  <c r="F457" i="5"/>
  <c r="H457" i="5"/>
  <c r="D458" i="5"/>
  <c r="F458" i="5"/>
  <c r="H458" i="5"/>
  <c r="D459" i="5"/>
  <c r="F459" i="5"/>
  <c r="H459" i="5"/>
  <c r="J460" i="5"/>
  <c r="D460" i="5"/>
  <c r="F460" i="5"/>
  <c r="H460" i="5"/>
  <c r="D461" i="5"/>
  <c r="F461" i="5"/>
  <c r="H461" i="5"/>
  <c r="D462" i="5"/>
  <c r="F462" i="5"/>
  <c r="H462" i="5"/>
  <c r="J463" i="5"/>
  <c r="D463" i="5"/>
  <c r="F463" i="5"/>
  <c r="H463" i="5"/>
  <c r="D464" i="5"/>
  <c r="F464" i="5"/>
  <c r="H464" i="5"/>
  <c r="D465" i="5"/>
  <c r="F465" i="5"/>
  <c r="H465" i="5"/>
  <c r="D466" i="5"/>
  <c r="F466" i="5"/>
  <c r="H466" i="5"/>
  <c r="D467" i="5"/>
  <c r="F467" i="5"/>
  <c r="H467" i="5"/>
  <c r="D468" i="5"/>
  <c r="F468" i="5"/>
  <c r="H468" i="5"/>
  <c r="C469" i="5"/>
  <c r="D469" i="5"/>
  <c r="F469" i="5"/>
  <c r="H469" i="5"/>
  <c r="I469" i="5" s="1"/>
  <c r="D470" i="5"/>
  <c r="F470" i="5"/>
  <c r="H470" i="5"/>
  <c r="D471" i="5"/>
  <c r="F471" i="5"/>
  <c r="H471" i="5"/>
  <c r="J472" i="5"/>
  <c r="D472" i="5"/>
  <c r="F472" i="5"/>
  <c r="H472" i="5"/>
  <c r="D473" i="5"/>
  <c r="F473" i="5"/>
  <c r="H473" i="5"/>
  <c r="D474" i="5"/>
  <c r="F474" i="5"/>
  <c r="H474" i="5"/>
  <c r="D475" i="5"/>
  <c r="F475" i="5"/>
  <c r="H475" i="5"/>
  <c r="D476" i="5"/>
  <c r="F476" i="5"/>
  <c r="H476" i="5"/>
  <c r="D477" i="5"/>
  <c r="F477" i="5"/>
  <c r="H477" i="5"/>
  <c r="D478" i="5"/>
  <c r="F478" i="5"/>
  <c r="H478" i="5"/>
  <c r="J479" i="5"/>
  <c r="D479" i="5"/>
  <c r="F479" i="5"/>
  <c r="H479" i="5"/>
  <c r="D480" i="5"/>
  <c r="F480" i="5"/>
  <c r="H480" i="5"/>
  <c r="C481" i="5"/>
  <c r="D481" i="5"/>
  <c r="F481" i="5"/>
  <c r="H481" i="5"/>
  <c r="I481" i="5" s="1"/>
  <c r="D482" i="5"/>
  <c r="F482" i="5"/>
  <c r="H482" i="5"/>
  <c r="M482" i="5" s="1"/>
  <c r="D483" i="5"/>
  <c r="F483" i="5"/>
  <c r="H483" i="5"/>
  <c r="M483" i="5" s="1"/>
  <c r="D484" i="5"/>
  <c r="K484" i="5" s="1"/>
  <c r="F484" i="5"/>
  <c r="H484" i="5"/>
  <c r="D485" i="5"/>
  <c r="K485" i="5" s="1"/>
  <c r="F485" i="5"/>
  <c r="H485" i="5"/>
  <c r="D486" i="5"/>
  <c r="F486" i="5"/>
  <c r="H486" i="5"/>
  <c r="D487" i="5"/>
  <c r="K487" i="5" s="1"/>
  <c r="F487" i="5"/>
  <c r="H487" i="5"/>
  <c r="D488" i="5"/>
  <c r="K488" i="5" s="1"/>
  <c r="F488" i="5"/>
  <c r="H488" i="5"/>
  <c r="M488" i="5" s="1"/>
  <c r="D489" i="5"/>
  <c r="F489" i="5"/>
  <c r="H489" i="5"/>
  <c r="M489" i="5" s="1"/>
  <c r="D490" i="5"/>
  <c r="F490" i="5"/>
  <c r="H490" i="5"/>
  <c r="C491" i="5"/>
  <c r="D491" i="5"/>
  <c r="F491" i="5"/>
  <c r="H491" i="5"/>
  <c r="D492" i="5"/>
  <c r="F492" i="5"/>
  <c r="H492" i="5"/>
  <c r="C493" i="5"/>
  <c r="D493" i="5"/>
  <c r="K493" i="5" s="1"/>
  <c r="F493" i="5"/>
  <c r="H493" i="5"/>
  <c r="D494" i="5"/>
  <c r="K494" i="5" s="1"/>
  <c r="F494" i="5"/>
  <c r="H494" i="5"/>
  <c r="I494" i="5" s="1"/>
  <c r="D495" i="5"/>
  <c r="F495" i="5"/>
  <c r="L495" i="5" s="1"/>
  <c r="H495" i="5"/>
  <c r="J496" i="5"/>
  <c r="D496" i="5"/>
  <c r="K496" i="5" s="1"/>
  <c r="F496" i="5"/>
  <c r="H496" i="5"/>
  <c r="D497" i="5"/>
  <c r="K497" i="5" s="1"/>
  <c r="F497" i="5"/>
  <c r="H497" i="5"/>
  <c r="M497" i="5" s="1"/>
  <c r="D498" i="5"/>
  <c r="F498" i="5"/>
  <c r="H498" i="5"/>
  <c r="M498" i="5" s="1"/>
  <c r="D499" i="5"/>
  <c r="F499" i="5"/>
  <c r="H499" i="5"/>
  <c r="D500" i="5"/>
  <c r="F500" i="5"/>
  <c r="H500" i="5"/>
  <c r="D501" i="5"/>
  <c r="F501" i="5"/>
  <c r="H501" i="5"/>
  <c r="M501" i="5" s="1"/>
  <c r="D502" i="5"/>
  <c r="K502" i="5" s="1"/>
  <c r="F502" i="5"/>
  <c r="H502" i="5"/>
  <c r="C503" i="5"/>
  <c r="D503" i="5"/>
  <c r="K503" i="5" s="1"/>
  <c r="F503" i="5"/>
  <c r="H503" i="5"/>
  <c r="D504" i="5"/>
  <c r="F504" i="5"/>
  <c r="L504" i="5" s="1"/>
  <c r="H504" i="5"/>
  <c r="I504" i="5" s="1"/>
  <c r="J505" i="5"/>
  <c r="D505" i="5"/>
  <c r="K505" i="5" s="1"/>
  <c r="F505" i="5"/>
  <c r="H505" i="5"/>
  <c r="I505" i="5" s="1"/>
  <c r="D506" i="5"/>
  <c r="K506" i="5" s="1"/>
  <c r="F506" i="5"/>
  <c r="H506" i="5"/>
  <c r="M506" i="5" s="1"/>
  <c r="D507" i="5"/>
  <c r="F507" i="5"/>
  <c r="H507" i="5"/>
  <c r="M507" i="5" s="1"/>
  <c r="J508" i="5"/>
  <c r="D508" i="5"/>
  <c r="F508" i="5"/>
  <c r="H508" i="5"/>
  <c r="D509" i="5"/>
  <c r="F509" i="5"/>
  <c r="H509" i="5"/>
  <c r="M509" i="5" s="1"/>
  <c r="D510" i="5"/>
  <c r="F510" i="5"/>
  <c r="H510" i="5"/>
  <c r="M510" i="5" s="1"/>
  <c r="D511" i="5"/>
  <c r="K511" i="5" s="1"/>
  <c r="F511" i="5"/>
  <c r="H511" i="5"/>
  <c r="D512" i="5"/>
  <c r="K512" i="5" s="1"/>
  <c r="F512" i="5"/>
  <c r="H512" i="5"/>
  <c r="D513" i="5"/>
  <c r="E513" i="5" s="1"/>
  <c r="F513" i="5"/>
  <c r="H513" i="5"/>
  <c r="D514" i="5"/>
  <c r="K514" i="5" s="1"/>
  <c r="F514" i="5"/>
  <c r="H514" i="5"/>
  <c r="J515" i="5"/>
  <c r="D515" i="5"/>
  <c r="K515" i="5" s="1"/>
  <c r="F515" i="5"/>
  <c r="H515" i="5"/>
  <c r="M515" i="5" s="1"/>
  <c r="D516" i="5"/>
  <c r="F516" i="5"/>
  <c r="H516" i="5"/>
  <c r="M516" i="5" s="1"/>
  <c r="J517" i="5"/>
  <c r="D517" i="5"/>
  <c r="F517" i="5"/>
  <c r="H517" i="5"/>
  <c r="D518" i="5"/>
  <c r="F518" i="5"/>
  <c r="H518" i="5"/>
  <c r="D519" i="5"/>
  <c r="F519" i="5"/>
  <c r="H519" i="5"/>
  <c r="D520" i="5"/>
  <c r="K520" i="5" s="1"/>
  <c r="F520" i="5"/>
  <c r="H520" i="5"/>
  <c r="D521" i="5"/>
  <c r="F521" i="5"/>
  <c r="H521" i="5"/>
  <c r="M521" i="5" s="1"/>
  <c r="D522" i="5"/>
  <c r="K522" i="5" s="1"/>
  <c r="F522" i="5"/>
  <c r="H522" i="5"/>
  <c r="M522" i="5" s="1"/>
  <c r="D523" i="5"/>
  <c r="F523" i="5"/>
  <c r="H523" i="5"/>
  <c r="D524" i="5"/>
  <c r="K524" i="5" s="1"/>
  <c r="F524" i="5"/>
  <c r="H524" i="5"/>
  <c r="M524" i="5" s="1"/>
  <c r="D525" i="5"/>
  <c r="K525" i="5" s="1"/>
  <c r="F525" i="5"/>
  <c r="H525" i="5"/>
  <c r="D526" i="5"/>
  <c r="K526" i="5" s="1"/>
  <c r="F526" i="5"/>
  <c r="H526" i="5"/>
  <c r="M526" i="5" s="1"/>
  <c r="C527" i="5"/>
  <c r="D527" i="5"/>
  <c r="F527" i="5"/>
  <c r="H527" i="5"/>
  <c r="D528" i="5"/>
  <c r="K528" i="5" s="1"/>
  <c r="F528" i="5"/>
  <c r="H528" i="5"/>
  <c r="M528" i="5" s="1"/>
  <c r="C529" i="5"/>
  <c r="D529" i="5"/>
  <c r="F529" i="5"/>
  <c r="H529" i="5"/>
  <c r="M529" i="5" s="1"/>
  <c r="D530" i="5"/>
  <c r="K530" i="5" s="1"/>
  <c r="F530" i="5"/>
  <c r="H530" i="5"/>
  <c r="D531" i="5"/>
  <c r="K531" i="5" s="1"/>
  <c r="F531" i="5"/>
  <c r="H531" i="5"/>
  <c r="M531" i="5" s="1"/>
  <c r="J532" i="5"/>
  <c r="D532" i="5"/>
  <c r="F532" i="5"/>
  <c r="H532" i="5"/>
  <c r="M532" i="5" s="1"/>
  <c r="D533" i="5"/>
  <c r="F533" i="5"/>
  <c r="H533" i="5"/>
  <c r="D534" i="5"/>
  <c r="K534" i="5" s="1"/>
  <c r="F534" i="5"/>
  <c r="H534" i="5"/>
  <c r="M534" i="5" s="1"/>
  <c r="J535" i="5"/>
  <c r="D535" i="5"/>
  <c r="F535" i="5"/>
  <c r="H535" i="5"/>
  <c r="D536" i="5"/>
  <c r="F536" i="5"/>
  <c r="L536" i="5" s="1"/>
  <c r="H536" i="5"/>
  <c r="D537" i="5"/>
  <c r="K537" i="5" s="1"/>
  <c r="F537" i="5"/>
  <c r="H537" i="5"/>
  <c r="M537" i="5" s="1"/>
  <c r="D538" i="5"/>
  <c r="F538" i="5"/>
  <c r="L538" i="5" s="1"/>
  <c r="H538" i="5"/>
  <c r="M538" i="5" s="1"/>
  <c r="C539" i="5"/>
  <c r="D539" i="5"/>
  <c r="K539" i="5" s="1"/>
  <c r="F539" i="5"/>
  <c r="H539" i="5"/>
  <c r="D540" i="5"/>
  <c r="K540" i="5" s="1"/>
  <c r="F540" i="5"/>
  <c r="H540" i="5"/>
  <c r="M540" i="5" s="1"/>
  <c r="D541" i="5"/>
  <c r="F541" i="5"/>
  <c r="H541" i="5"/>
  <c r="M541" i="5" s="1"/>
  <c r="D542" i="5"/>
  <c r="F542" i="5"/>
  <c r="L542" i="5" s="1"/>
  <c r="H542" i="5"/>
  <c r="D543" i="5"/>
  <c r="K543" i="5" s="1"/>
  <c r="F543" i="5"/>
  <c r="H543" i="5"/>
  <c r="M543" i="5" s="1"/>
  <c r="J544" i="5"/>
  <c r="D544" i="5"/>
  <c r="F544" i="5"/>
  <c r="H544" i="5"/>
  <c r="D545" i="5"/>
  <c r="F545" i="5"/>
  <c r="H545" i="5"/>
  <c r="D546" i="5"/>
  <c r="K546" i="5" s="1"/>
  <c r="F546" i="5"/>
  <c r="H546" i="5"/>
  <c r="M546" i="5" s="1"/>
  <c r="D547" i="5"/>
  <c r="F547" i="5"/>
  <c r="H547" i="5"/>
  <c r="M547" i="5" s="1"/>
  <c r="D548" i="5"/>
  <c r="K548" i="5" s="1"/>
  <c r="F548" i="5"/>
  <c r="L548" i="5" s="1"/>
  <c r="H548" i="5"/>
  <c r="D549" i="5"/>
  <c r="K549" i="5" s="1"/>
  <c r="F549" i="5"/>
  <c r="H549" i="5"/>
  <c r="M549" i="5" s="1"/>
  <c r="D550" i="5"/>
  <c r="F550" i="5"/>
  <c r="H550" i="5"/>
  <c r="M550" i="5" s="1"/>
  <c r="C551" i="5"/>
  <c r="D551" i="5"/>
  <c r="F551" i="5"/>
  <c r="H551" i="5"/>
  <c r="D552" i="5"/>
  <c r="K552" i="5" s="1"/>
  <c r="F552" i="5"/>
  <c r="H552" i="5"/>
  <c r="M552" i="5" s="1"/>
  <c r="J553" i="5"/>
  <c r="D553" i="5"/>
  <c r="F553" i="5"/>
  <c r="H553" i="5"/>
  <c r="M553" i="5" s="1"/>
  <c r="D554" i="5"/>
  <c r="F554" i="5"/>
  <c r="L554" i="5" s="1"/>
  <c r="H554" i="5"/>
  <c r="D555" i="5"/>
  <c r="K555" i="5" s="1"/>
  <c r="F555" i="5"/>
  <c r="H555" i="5"/>
  <c r="M555" i="5" s="1"/>
  <c r="D556" i="5"/>
  <c r="F556" i="5"/>
  <c r="H556" i="5"/>
  <c r="M556" i="5" s="1"/>
  <c r="D557" i="5"/>
  <c r="K557" i="5" s="1"/>
  <c r="F557" i="5"/>
  <c r="L557" i="5" s="1"/>
  <c r="H557" i="5"/>
  <c r="D558" i="5"/>
  <c r="K558" i="5" s="1"/>
  <c r="F558" i="5"/>
  <c r="H558" i="5"/>
  <c r="M558" i="5" s="1"/>
  <c r="D559" i="5"/>
  <c r="F559" i="5"/>
  <c r="H559" i="5"/>
  <c r="M559" i="5" s="1"/>
  <c r="D560" i="5"/>
  <c r="F560" i="5"/>
  <c r="H560" i="5"/>
  <c r="D561" i="5"/>
  <c r="E561" i="5" s="1"/>
  <c r="F561" i="5"/>
  <c r="H561" i="5"/>
  <c r="M561" i="5" s="1"/>
  <c r="D562" i="5"/>
  <c r="F562" i="5"/>
  <c r="H562" i="5"/>
  <c r="M562" i="5" s="1"/>
  <c r="C563" i="5"/>
  <c r="D563" i="5"/>
  <c r="F563" i="5"/>
  <c r="H563" i="5"/>
  <c r="D564" i="5"/>
  <c r="K564" i="5" s="1"/>
  <c r="F564" i="5"/>
  <c r="H564" i="5"/>
  <c r="M564" i="5" s="1"/>
  <c r="C565" i="5"/>
  <c r="D565" i="5"/>
  <c r="F565" i="5"/>
  <c r="H565" i="5"/>
  <c r="D566" i="5"/>
  <c r="K566" i="5" s="1"/>
  <c r="F566" i="5"/>
  <c r="L566" i="5" s="1"/>
  <c r="H566" i="5"/>
  <c r="D567" i="5"/>
  <c r="K567" i="5" s="1"/>
  <c r="F567" i="5"/>
  <c r="H567" i="5"/>
  <c r="M567" i="5" s="1"/>
  <c r="J568" i="5"/>
  <c r="D568" i="5"/>
  <c r="F568" i="5"/>
  <c r="H568" i="5"/>
  <c r="D569" i="5"/>
  <c r="F569" i="5"/>
  <c r="L569" i="5" s="1"/>
  <c r="H569" i="5"/>
  <c r="D570" i="5"/>
  <c r="F570" i="5"/>
  <c r="H570" i="5"/>
  <c r="M570" i="5" s="1"/>
  <c r="D571" i="5"/>
  <c r="F571" i="5"/>
  <c r="H571" i="5"/>
  <c r="D572" i="5"/>
  <c r="F572" i="5"/>
  <c r="H572" i="5"/>
  <c r="D573" i="5"/>
  <c r="F573" i="5"/>
  <c r="H573" i="5"/>
  <c r="M573" i="5" s="1"/>
  <c r="D574" i="5"/>
  <c r="F574" i="5"/>
  <c r="L574" i="5" s="1"/>
  <c r="H574" i="5"/>
  <c r="D575" i="5"/>
  <c r="K575" i="5" s="1"/>
  <c r="F575" i="5"/>
  <c r="L575" i="5" s="1"/>
  <c r="H575" i="5"/>
  <c r="D576" i="5"/>
  <c r="K576" i="5" s="1"/>
  <c r="F576" i="5"/>
  <c r="H576" i="5"/>
  <c r="M576" i="5" s="1"/>
  <c r="D577" i="5"/>
  <c r="F577" i="5"/>
  <c r="H577" i="5"/>
  <c r="I577" i="5" s="1"/>
  <c r="D578" i="5"/>
  <c r="F578" i="5"/>
  <c r="H578" i="5"/>
  <c r="D579" i="5"/>
  <c r="F579" i="5"/>
  <c r="H579" i="5"/>
  <c r="M579" i="5" s="1"/>
  <c r="D580" i="5"/>
  <c r="F580" i="5"/>
  <c r="H580" i="5"/>
  <c r="D581" i="5"/>
  <c r="F581" i="5"/>
  <c r="L581" i="5" s="1"/>
  <c r="H581" i="5"/>
  <c r="D582" i="5"/>
  <c r="F582" i="5"/>
  <c r="H582" i="5"/>
  <c r="M582" i="5" s="1"/>
  <c r="D583" i="5"/>
  <c r="F583" i="5"/>
  <c r="H583" i="5"/>
  <c r="D584" i="5"/>
  <c r="K584" i="5" s="1"/>
  <c r="F584" i="5"/>
  <c r="H584" i="5"/>
  <c r="D585" i="5"/>
  <c r="K585" i="5" s="1"/>
  <c r="F585" i="5"/>
  <c r="H585" i="5"/>
  <c r="M585" i="5" s="1"/>
  <c r="D586" i="5"/>
  <c r="F586" i="5"/>
  <c r="H586" i="5"/>
  <c r="I586" i="5" s="1"/>
  <c r="D587" i="5"/>
  <c r="F587" i="5"/>
  <c r="L587" i="5" s="1"/>
  <c r="H587" i="5"/>
  <c r="D588" i="5"/>
  <c r="F588" i="5"/>
  <c r="H588" i="5"/>
  <c r="M588" i="5" s="1"/>
  <c r="D589" i="5"/>
  <c r="F589" i="5"/>
  <c r="H589" i="5"/>
  <c r="D590" i="5"/>
  <c r="F590" i="5"/>
  <c r="H590" i="5"/>
  <c r="D591" i="5"/>
  <c r="F591" i="5"/>
  <c r="H591" i="5"/>
  <c r="M591" i="5" s="1"/>
  <c r="D592" i="5"/>
  <c r="F592" i="5"/>
  <c r="L592" i="5" s="1"/>
  <c r="H592" i="5"/>
  <c r="D593" i="5"/>
  <c r="K593" i="5" s="1"/>
  <c r="F593" i="5"/>
  <c r="L593" i="5" s="1"/>
  <c r="H593" i="5"/>
  <c r="D594" i="5"/>
  <c r="K594" i="5" s="1"/>
  <c r="F594" i="5"/>
  <c r="H594" i="5"/>
  <c r="M594" i="5" s="1"/>
  <c r="J595" i="5"/>
  <c r="D595" i="5"/>
  <c r="F595" i="5"/>
  <c r="H595" i="5"/>
  <c r="D596" i="5"/>
  <c r="F596" i="5"/>
  <c r="L596" i="5" s="1"/>
  <c r="H596" i="5"/>
  <c r="D597" i="5"/>
  <c r="F597" i="5"/>
  <c r="H597" i="5"/>
  <c r="M597" i="5" s="1"/>
  <c r="D598" i="5"/>
  <c r="F598" i="5"/>
  <c r="H598" i="5"/>
  <c r="C599" i="5"/>
  <c r="D599" i="5"/>
  <c r="F599" i="5"/>
  <c r="L599" i="5" s="1"/>
  <c r="H599" i="5"/>
  <c r="D600" i="5"/>
  <c r="F600" i="5"/>
  <c r="H600" i="5"/>
  <c r="M600" i="5" s="1"/>
  <c r="C601" i="5"/>
  <c r="D601" i="5"/>
  <c r="F601" i="5"/>
  <c r="L601" i="5" s="1"/>
  <c r="H601" i="5"/>
  <c r="D602" i="5"/>
  <c r="K602" i="5" s="1"/>
  <c r="F602" i="5"/>
  <c r="L602" i="5" s="1"/>
  <c r="H602" i="5"/>
  <c r="D603" i="5"/>
  <c r="K603" i="5" s="1"/>
  <c r="F603" i="5"/>
  <c r="H603" i="5"/>
  <c r="M603" i="5" s="1"/>
  <c r="J604" i="5"/>
  <c r="D604" i="5"/>
  <c r="F604" i="5"/>
  <c r="H604" i="5"/>
  <c r="D605" i="5"/>
  <c r="F605" i="5"/>
  <c r="H605" i="5"/>
  <c r="D606" i="5"/>
  <c r="F606" i="5"/>
  <c r="H606" i="5"/>
  <c r="M606" i="5" s="1"/>
  <c r="D607" i="5"/>
  <c r="F607" i="5"/>
  <c r="H607" i="5"/>
  <c r="D608" i="5"/>
  <c r="F608" i="5"/>
  <c r="H608" i="5"/>
  <c r="D609" i="5"/>
  <c r="E609" i="5" s="1"/>
  <c r="F609" i="5"/>
  <c r="H609" i="5"/>
  <c r="M609" i="5" s="1"/>
  <c r="D610" i="5"/>
  <c r="F610" i="5"/>
  <c r="H610" i="5"/>
  <c r="D611" i="5"/>
  <c r="K611" i="5" s="1"/>
  <c r="F611" i="5"/>
  <c r="H611" i="5"/>
  <c r="D612" i="5"/>
  <c r="K612" i="5" s="1"/>
  <c r="F612" i="5"/>
  <c r="H612" i="5"/>
  <c r="M612" i="5" s="1"/>
  <c r="D613" i="5"/>
  <c r="F613" i="5"/>
  <c r="H613" i="5"/>
  <c r="I613" i="5" s="1"/>
  <c r="D614" i="5"/>
  <c r="F614" i="5"/>
  <c r="H614" i="5"/>
  <c r="D615" i="5"/>
  <c r="F615" i="5"/>
  <c r="H615" i="5"/>
  <c r="M615" i="5" s="1"/>
  <c r="D616" i="5"/>
  <c r="F616" i="5"/>
  <c r="H616" i="5"/>
  <c r="D617" i="5"/>
  <c r="F617" i="5"/>
  <c r="H617" i="5"/>
  <c r="D618" i="5"/>
  <c r="F618" i="5"/>
  <c r="H618" i="5"/>
  <c r="M618" i="5" s="1"/>
  <c r="D619" i="5"/>
  <c r="F619" i="5"/>
  <c r="H619" i="5"/>
  <c r="D620" i="5"/>
  <c r="K620" i="5" s="1"/>
  <c r="F620" i="5"/>
  <c r="H620" i="5"/>
  <c r="D621" i="5"/>
  <c r="K621" i="5" s="1"/>
  <c r="F621" i="5"/>
  <c r="H621" i="5"/>
  <c r="M621" i="5" s="1"/>
  <c r="D622" i="5"/>
  <c r="F622" i="5"/>
  <c r="H622" i="5"/>
  <c r="I622" i="5" s="1"/>
  <c r="C623" i="5"/>
  <c r="D623" i="5"/>
  <c r="F623" i="5"/>
  <c r="L623" i="5" s="1"/>
  <c r="H623" i="5"/>
  <c r="D624" i="5"/>
  <c r="F624" i="5"/>
  <c r="H624" i="5"/>
  <c r="M624" i="5" s="1"/>
  <c r="C625" i="5"/>
  <c r="D625" i="5"/>
  <c r="F625" i="5"/>
  <c r="H625" i="5"/>
  <c r="D626" i="5"/>
  <c r="F626" i="5"/>
  <c r="H626" i="5"/>
  <c r="D627" i="5"/>
  <c r="F627" i="5"/>
  <c r="H627" i="5"/>
  <c r="M627" i="5" s="1"/>
  <c r="D628" i="5"/>
  <c r="F628" i="5"/>
  <c r="L628" i="5" s="1"/>
  <c r="H628" i="5"/>
  <c r="D629" i="5"/>
  <c r="K629" i="5" s="1"/>
  <c r="F629" i="5"/>
  <c r="L629" i="5" s="1"/>
  <c r="H629" i="5"/>
  <c r="D630" i="5"/>
  <c r="K630" i="5" s="1"/>
  <c r="F630" i="5"/>
  <c r="H630" i="5"/>
  <c r="M630" i="5" s="1"/>
  <c r="D631" i="5"/>
  <c r="F631" i="5"/>
  <c r="H631" i="5"/>
  <c r="D632" i="5"/>
  <c r="F632" i="5"/>
  <c r="H632" i="5"/>
  <c r="D633" i="5"/>
  <c r="F633" i="5"/>
  <c r="H633" i="5"/>
  <c r="M633" i="5" s="1"/>
  <c r="D634" i="5"/>
  <c r="F634" i="5"/>
  <c r="H634" i="5"/>
  <c r="C635" i="5"/>
  <c r="D635" i="5"/>
  <c r="F635" i="5"/>
  <c r="H635" i="5"/>
  <c r="D636" i="5"/>
  <c r="F636" i="5"/>
  <c r="H636" i="5"/>
  <c r="M636" i="5" s="1"/>
  <c r="D637" i="5"/>
  <c r="F637" i="5"/>
  <c r="H637" i="5"/>
  <c r="D638" i="5"/>
  <c r="K638" i="5" s="1"/>
  <c r="F638" i="5"/>
  <c r="H638" i="5"/>
  <c r="D639" i="5"/>
  <c r="K639" i="5" s="1"/>
  <c r="F639" i="5"/>
  <c r="H639" i="5"/>
  <c r="M639" i="5" s="1"/>
  <c r="D640" i="5"/>
  <c r="F640" i="5"/>
  <c r="H640" i="5"/>
  <c r="D641" i="5"/>
  <c r="F641" i="5"/>
  <c r="H641" i="5"/>
  <c r="D642" i="5"/>
  <c r="F642" i="5"/>
  <c r="H642" i="5"/>
  <c r="M642" i="5" s="1"/>
  <c r="D643" i="5"/>
  <c r="F643" i="5"/>
  <c r="H643" i="5"/>
  <c r="D644" i="5"/>
  <c r="F644" i="5"/>
  <c r="H644" i="5"/>
  <c r="D645" i="5"/>
  <c r="F645" i="5"/>
  <c r="H645" i="5"/>
  <c r="D646" i="5"/>
  <c r="F646" i="5"/>
  <c r="H646" i="5"/>
  <c r="M646" i="5" s="1"/>
  <c r="D647" i="5"/>
  <c r="K647" i="5" s="1"/>
  <c r="F647" i="5"/>
  <c r="H647" i="5"/>
  <c r="J648" i="5"/>
  <c r="D648" i="5"/>
  <c r="F648" i="5"/>
  <c r="H648" i="5"/>
  <c r="I648" i="5" s="1"/>
  <c r="D649" i="5"/>
  <c r="F649" i="5"/>
  <c r="L649" i="5" s="1"/>
  <c r="H649" i="5"/>
  <c r="D650" i="5"/>
  <c r="K650" i="5" s="1"/>
  <c r="F650" i="5"/>
  <c r="H650" i="5"/>
  <c r="I650" i="5" s="1"/>
  <c r="D651" i="5"/>
  <c r="K651" i="5" s="1"/>
  <c r="F651" i="5"/>
  <c r="H651" i="5"/>
  <c r="D652" i="5"/>
  <c r="F652" i="5"/>
  <c r="H652" i="5"/>
  <c r="M652" i="5" s="1"/>
  <c r="D653" i="5"/>
  <c r="K653" i="5" s="1"/>
  <c r="F653" i="5"/>
  <c r="H653" i="5"/>
  <c r="D654" i="5"/>
  <c r="F654" i="5"/>
  <c r="H654" i="5"/>
  <c r="D655" i="5"/>
  <c r="F655" i="5"/>
  <c r="H655" i="5"/>
  <c r="D656" i="5"/>
  <c r="F656" i="5"/>
  <c r="H656" i="5"/>
  <c r="D657" i="5"/>
  <c r="E657" i="5" s="1"/>
  <c r="F657" i="5"/>
  <c r="H657" i="5"/>
  <c r="M657" i="5" s="1"/>
  <c r="D658" i="5"/>
  <c r="F658" i="5"/>
  <c r="H658" i="5"/>
  <c r="M658" i="5" s="1"/>
  <c r="D659" i="5"/>
  <c r="K659" i="5" s="1"/>
  <c r="F659" i="5"/>
  <c r="H659" i="5"/>
  <c r="D660" i="5"/>
  <c r="F660" i="5"/>
  <c r="H660" i="5"/>
  <c r="J661" i="5"/>
  <c r="D661" i="5"/>
  <c r="F661" i="5"/>
  <c r="H661" i="5"/>
  <c r="M661" i="5" s="1"/>
  <c r="D662" i="5"/>
  <c r="F662" i="5"/>
  <c r="H662" i="5"/>
  <c r="D663" i="5"/>
  <c r="F663" i="5"/>
  <c r="H663" i="5"/>
  <c r="D664" i="5"/>
  <c r="F664" i="5"/>
  <c r="H664" i="5"/>
  <c r="M664" i="5" s="1"/>
  <c r="D665" i="5"/>
  <c r="K665" i="5" s="1"/>
  <c r="F665" i="5"/>
  <c r="H665" i="5"/>
  <c r="D666" i="5"/>
  <c r="F666" i="5"/>
  <c r="H666" i="5"/>
  <c r="D667" i="5"/>
  <c r="F667" i="5"/>
  <c r="H667" i="5"/>
  <c r="D668" i="5"/>
  <c r="K668" i="5" s="1"/>
  <c r="F668" i="5"/>
  <c r="H668" i="5"/>
  <c r="D669" i="5"/>
  <c r="K669" i="5" s="1"/>
  <c r="F669" i="5"/>
  <c r="H669" i="5"/>
  <c r="D670" i="5"/>
  <c r="F670" i="5"/>
  <c r="H670" i="5"/>
  <c r="M670" i="5" s="1"/>
  <c r="C671" i="5"/>
  <c r="D671" i="5"/>
  <c r="K671" i="5" s="1"/>
  <c r="F671" i="5"/>
  <c r="L671" i="5" s="1"/>
  <c r="H671" i="5"/>
  <c r="D672" i="5"/>
  <c r="F672" i="5"/>
  <c r="H672" i="5"/>
  <c r="C673" i="5"/>
  <c r="D673" i="5"/>
  <c r="F673" i="5"/>
  <c r="H673" i="5"/>
  <c r="D674" i="5"/>
  <c r="F674" i="5"/>
  <c r="H674" i="5"/>
  <c r="I674" i="5" s="1"/>
  <c r="D675" i="5"/>
  <c r="F675" i="5"/>
  <c r="H675" i="5"/>
  <c r="M675" i="5" s="1"/>
  <c r="D676" i="5"/>
  <c r="F676" i="5"/>
  <c r="H676" i="5"/>
  <c r="M676" i="5" s="1"/>
  <c r="D677" i="5"/>
  <c r="K677" i="5" s="1"/>
  <c r="F677" i="5"/>
  <c r="H677" i="5"/>
  <c r="D678" i="5"/>
  <c r="F678" i="5"/>
  <c r="H678" i="5"/>
  <c r="D679" i="5"/>
  <c r="F679" i="5"/>
  <c r="H679" i="5"/>
  <c r="M679" i="5" s="1"/>
  <c r="D680" i="5"/>
  <c r="F680" i="5"/>
  <c r="H680" i="5"/>
  <c r="D681" i="5"/>
  <c r="F681" i="5"/>
  <c r="H681" i="5"/>
  <c r="D682" i="5"/>
  <c r="F682" i="5"/>
  <c r="H682" i="5"/>
  <c r="M682" i="5" s="1"/>
  <c r="J683" i="5"/>
  <c r="D683" i="5"/>
  <c r="K683" i="5" s="1"/>
  <c r="F683" i="5"/>
  <c r="H683" i="5"/>
  <c r="I683" i="5" s="1"/>
  <c r="D684" i="5"/>
  <c r="F684" i="5"/>
  <c r="H684" i="5"/>
  <c r="C685" i="5"/>
  <c r="D685" i="5"/>
  <c r="F685" i="5"/>
  <c r="L685" i="5" s="1"/>
  <c r="H685" i="5"/>
  <c r="D686" i="5"/>
  <c r="K686" i="5" s="1"/>
  <c r="F686" i="5"/>
  <c r="L686" i="5" s="1"/>
  <c r="H686" i="5"/>
  <c r="J687" i="5"/>
  <c r="D687" i="5"/>
  <c r="F687" i="5"/>
  <c r="H687" i="5"/>
  <c r="M687" i="5" s="1"/>
  <c r="J688" i="5"/>
  <c r="D688" i="5"/>
  <c r="F688" i="5"/>
  <c r="H688" i="5"/>
  <c r="J689" i="5"/>
  <c r="D689" i="5"/>
  <c r="K689" i="5" s="1"/>
  <c r="F689" i="5"/>
  <c r="H689" i="5"/>
  <c r="D690" i="5"/>
  <c r="F690" i="5"/>
  <c r="H690" i="5"/>
  <c r="M690" i="5" s="1"/>
  <c r="D691" i="5"/>
  <c r="F691" i="5"/>
  <c r="H691" i="5"/>
  <c r="D692" i="5"/>
  <c r="K692" i="5" s="1"/>
  <c r="F692" i="5"/>
  <c r="H692" i="5"/>
  <c r="J693" i="5"/>
  <c r="D693" i="5"/>
  <c r="F693" i="5"/>
  <c r="L693" i="5" s="1"/>
  <c r="H693" i="5"/>
  <c r="M693" i="5" s="1"/>
  <c r="D694" i="5"/>
  <c r="E694" i="5" s="1"/>
  <c r="F694" i="5"/>
  <c r="L694" i="5" s="1"/>
  <c r="H694" i="5"/>
  <c r="J695" i="5"/>
  <c r="D695" i="5"/>
  <c r="K695" i="5" s="1"/>
  <c r="F695" i="5"/>
  <c r="H695" i="5"/>
  <c r="J696" i="5"/>
  <c r="D696" i="5"/>
  <c r="F696" i="5"/>
  <c r="H696" i="5"/>
  <c r="M696" i="5" s="1"/>
  <c r="C697" i="5"/>
  <c r="D697" i="5"/>
  <c r="F697" i="5"/>
  <c r="H697" i="5"/>
  <c r="D698" i="5"/>
  <c r="K698" i="5" s="1"/>
  <c r="F698" i="5"/>
  <c r="H698" i="5"/>
  <c r="J699" i="5"/>
  <c r="D699" i="5"/>
  <c r="F699" i="5"/>
  <c r="H699" i="5"/>
  <c r="M699" i="5" s="1"/>
  <c r="J700" i="5"/>
  <c r="D700" i="5"/>
  <c r="F700" i="5"/>
  <c r="H700" i="5"/>
  <c r="J701" i="5"/>
  <c r="D701" i="5"/>
  <c r="K701" i="5" s="1"/>
  <c r="F701" i="5"/>
  <c r="H701" i="5"/>
  <c r="D702" i="5"/>
  <c r="F702" i="5"/>
  <c r="L702" i="5" s="1"/>
  <c r="H702" i="5"/>
  <c r="M702" i="5" s="1"/>
  <c r="D703" i="5"/>
  <c r="F703" i="5"/>
  <c r="H703" i="5"/>
  <c r="D704" i="5"/>
  <c r="K704" i="5" s="1"/>
  <c r="F704" i="5"/>
  <c r="L704" i="5" s="1"/>
  <c r="H704" i="5"/>
  <c r="D705" i="5"/>
  <c r="F705" i="5"/>
  <c r="L705" i="5" s="1"/>
  <c r="H705" i="5"/>
  <c r="M705" i="5" s="1"/>
  <c r="D706" i="5"/>
  <c r="F706" i="5"/>
  <c r="H706" i="5"/>
  <c r="C707" i="5"/>
  <c r="D707" i="5"/>
  <c r="K707" i="5" s="1"/>
  <c r="F707" i="5"/>
  <c r="H707" i="5"/>
  <c r="I707" i="5" s="1"/>
  <c r="D708" i="5"/>
  <c r="F708" i="5"/>
  <c r="H708" i="5"/>
  <c r="M708" i="5" s="1"/>
  <c r="J709" i="5"/>
  <c r="D709" i="5"/>
  <c r="F709" i="5"/>
  <c r="H709" i="5"/>
  <c r="I709" i="5" s="1"/>
  <c r="D710" i="5"/>
  <c r="K710" i="5" s="1"/>
  <c r="F710" i="5"/>
  <c r="H710" i="5"/>
  <c r="J711" i="5"/>
  <c r="D711" i="5"/>
  <c r="F711" i="5"/>
  <c r="H711" i="5"/>
  <c r="M711" i="5" s="1"/>
  <c r="D712" i="5"/>
  <c r="F712" i="5"/>
  <c r="L712" i="5" s="1"/>
  <c r="H712" i="5"/>
  <c r="J713" i="5"/>
  <c r="D713" i="5"/>
  <c r="K713" i="5" s="1"/>
  <c r="F713" i="5"/>
  <c r="H713" i="5"/>
  <c r="D714" i="5"/>
  <c r="F714" i="5"/>
  <c r="H714" i="5"/>
  <c r="M714" i="5" s="1"/>
  <c r="D715" i="5"/>
  <c r="F715" i="5"/>
  <c r="H715" i="5"/>
  <c r="D716" i="5"/>
  <c r="K716" i="5" s="1"/>
  <c r="F716" i="5"/>
  <c r="H716" i="5"/>
  <c r="D717" i="5"/>
  <c r="F717" i="5"/>
  <c r="H717" i="5"/>
  <c r="M717" i="5" s="1"/>
  <c r="D718" i="5"/>
  <c r="F718" i="5"/>
  <c r="H718" i="5"/>
  <c r="J719" i="5"/>
  <c r="D719" i="5"/>
  <c r="K719" i="5" s="1"/>
  <c r="F719" i="5"/>
  <c r="H719" i="5"/>
  <c r="J720" i="5"/>
  <c r="D720" i="5"/>
  <c r="F720" i="5"/>
  <c r="L720" i="5" s="1"/>
  <c r="H720" i="5"/>
  <c r="M720" i="5" s="1"/>
  <c r="J721" i="5"/>
  <c r="D721" i="5"/>
  <c r="F721" i="5"/>
  <c r="H721" i="5"/>
  <c r="D722" i="5"/>
  <c r="K722" i="5" s="1"/>
  <c r="F722" i="5"/>
  <c r="L722" i="5" s="1"/>
  <c r="H722" i="5"/>
  <c r="J723" i="5"/>
  <c r="D723" i="5"/>
  <c r="E723" i="5" s="1"/>
  <c r="F723" i="5"/>
  <c r="H723" i="5"/>
  <c r="M723" i="5" s="1"/>
  <c r="J724" i="5"/>
  <c r="D724" i="5"/>
  <c r="F724" i="5"/>
  <c r="H724" i="5"/>
  <c r="D725" i="5"/>
  <c r="K725" i="5" s="1"/>
  <c r="F725" i="5"/>
  <c r="H725" i="5"/>
  <c r="D726" i="5"/>
  <c r="F726" i="5"/>
  <c r="H726" i="5"/>
  <c r="M726" i="5" s="1"/>
  <c r="D727" i="5"/>
  <c r="F727" i="5"/>
  <c r="H727" i="5"/>
  <c r="D728" i="5"/>
  <c r="K728" i="5" s="1"/>
  <c r="F728" i="5"/>
  <c r="H728" i="5"/>
  <c r="D729" i="5"/>
  <c r="F729" i="5"/>
  <c r="H729" i="5"/>
  <c r="M729" i="5" s="1"/>
  <c r="D730" i="5"/>
  <c r="F730" i="5"/>
  <c r="L730" i="5" s="1"/>
  <c r="H730" i="5"/>
  <c r="J731" i="5"/>
  <c r="D731" i="5"/>
  <c r="K731" i="5" s="1"/>
  <c r="F731" i="5"/>
  <c r="L731" i="5" s="1"/>
  <c r="H731" i="5"/>
  <c r="J732" i="5"/>
  <c r="D732" i="5"/>
  <c r="F732" i="5"/>
  <c r="L732" i="5" s="1"/>
  <c r="H732" i="5"/>
  <c r="M732" i="5" s="1"/>
  <c r="J733" i="5"/>
  <c r="D733" i="5"/>
  <c r="F733" i="5"/>
  <c r="H733" i="5"/>
  <c r="I733" i="5" s="1"/>
  <c r="D734" i="5"/>
  <c r="K734" i="5" s="1"/>
  <c r="F734" i="5"/>
  <c r="H734" i="5"/>
  <c r="J735" i="5"/>
  <c r="D735" i="5"/>
  <c r="F735" i="5"/>
  <c r="H735" i="5"/>
  <c r="M735" i="5" s="1"/>
  <c r="D736" i="5"/>
  <c r="F736" i="5"/>
  <c r="H736" i="5"/>
  <c r="D737" i="5"/>
  <c r="K737" i="5" s="1"/>
  <c r="F737" i="5"/>
  <c r="H737" i="5"/>
  <c r="D738" i="5"/>
  <c r="F738" i="5"/>
  <c r="L738" i="5" s="1"/>
  <c r="H738" i="5"/>
  <c r="M738" i="5" s="1"/>
  <c r="D739" i="5"/>
  <c r="F739" i="5"/>
  <c r="L739" i="5" s="1"/>
  <c r="H739" i="5"/>
  <c r="D740" i="5"/>
  <c r="K740" i="5" s="1"/>
  <c r="F740" i="5"/>
  <c r="H740" i="5"/>
  <c r="D741" i="5"/>
  <c r="F741" i="5"/>
  <c r="L741" i="5" s="1"/>
  <c r="H741" i="5"/>
  <c r="M741" i="5" s="1"/>
  <c r="D742" i="5"/>
  <c r="F742" i="5"/>
  <c r="H742" i="5"/>
  <c r="I742" i="5" s="1"/>
  <c r="J743" i="5"/>
  <c r="D743" i="5"/>
  <c r="K743" i="5" s="1"/>
  <c r="F743" i="5"/>
  <c r="H743" i="5"/>
  <c r="J744" i="5"/>
  <c r="D744" i="5"/>
  <c r="F744" i="5"/>
  <c r="H744" i="5"/>
  <c r="M744" i="5" s="1"/>
  <c r="D745" i="5"/>
  <c r="F745" i="5"/>
  <c r="H745" i="5"/>
  <c r="M745" i="5" s="1"/>
  <c r="D746" i="5"/>
  <c r="K746" i="5" s="1"/>
  <c r="F746" i="5"/>
  <c r="H746" i="5"/>
  <c r="J747" i="5"/>
  <c r="D747" i="5"/>
  <c r="E747" i="5" s="1"/>
  <c r="F747" i="5"/>
  <c r="L747" i="5" s="1"/>
  <c r="H747" i="5"/>
  <c r="J748" i="5"/>
  <c r="D748" i="5"/>
  <c r="F748" i="5"/>
  <c r="L748" i="5" s="1"/>
  <c r="H748" i="5"/>
  <c r="M748" i="5" s="1"/>
  <c r="D749" i="5"/>
  <c r="F749" i="5"/>
  <c r="H749" i="5"/>
  <c r="D750" i="5"/>
  <c r="F750" i="5"/>
  <c r="H750" i="5"/>
  <c r="D751" i="5"/>
  <c r="F751" i="5"/>
  <c r="H751" i="5"/>
  <c r="M751" i="5" s="1"/>
  <c r="D752" i="5"/>
  <c r="K752" i="5" s="1"/>
  <c r="F752" i="5"/>
  <c r="H752" i="5"/>
  <c r="D753" i="5"/>
  <c r="F753" i="5"/>
  <c r="H753" i="5"/>
  <c r="M753" i="5" s="1"/>
  <c r="D754" i="5"/>
  <c r="F754" i="5"/>
  <c r="H754" i="5"/>
  <c r="M754" i="5" s="1"/>
  <c r="J755" i="5"/>
  <c r="D755" i="5"/>
  <c r="K755" i="5" s="1"/>
  <c r="F755" i="5"/>
  <c r="H755" i="5"/>
  <c r="J756" i="5"/>
  <c r="D756" i="5"/>
  <c r="K756" i="5" s="1"/>
  <c r="F756" i="5"/>
  <c r="H756" i="5"/>
  <c r="J757" i="5"/>
  <c r="D757" i="5"/>
  <c r="F757" i="5"/>
  <c r="H757" i="5"/>
  <c r="M757" i="5" s="1"/>
  <c r="D758" i="5"/>
  <c r="K758" i="5" s="1"/>
  <c r="F758" i="5"/>
  <c r="H758" i="5"/>
  <c r="J759" i="5"/>
  <c r="D759" i="5"/>
  <c r="F759" i="5"/>
  <c r="H759" i="5"/>
  <c r="D760" i="5"/>
  <c r="F760" i="5"/>
  <c r="H760" i="5"/>
  <c r="D761" i="5"/>
  <c r="K761" i="5" s="1"/>
  <c r="F761" i="5"/>
  <c r="L761" i="5" s="1"/>
  <c r="H761" i="5"/>
  <c r="D762" i="5"/>
  <c r="F762" i="5"/>
  <c r="H762" i="5"/>
  <c r="M762" i="5" s="1"/>
  <c r="D763" i="5"/>
  <c r="F763" i="5"/>
  <c r="H763" i="5"/>
  <c r="M763" i="5" s="1"/>
  <c r="D764" i="5"/>
  <c r="K764" i="5" s="1"/>
  <c r="F764" i="5"/>
  <c r="L764" i="5" s="1"/>
  <c r="H764" i="5"/>
  <c r="D765" i="5"/>
  <c r="K765" i="5" s="1"/>
  <c r="F765" i="5"/>
  <c r="H765" i="5"/>
  <c r="D766" i="5"/>
  <c r="F766" i="5"/>
  <c r="H766" i="5"/>
  <c r="M766" i="5" s="1"/>
  <c r="J767" i="5"/>
  <c r="D767" i="5"/>
  <c r="F767" i="5"/>
  <c r="H767" i="5"/>
  <c r="D768" i="5"/>
  <c r="F768" i="5"/>
  <c r="H768" i="5"/>
  <c r="I768" i="5" s="1"/>
  <c r="C769" i="5"/>
  <c r="D769" i="5"/>
  <c r="F769" i="5"/>
  <c r="H769" i="5"/>
  <c r="M769" i="5" s="1"/>
  <c r="D770" i="5"/>
  <c r="K770" i="5" s="1"/>
  <c r="F770" i="5"/>
  <c r="H770" i="5"/>
  <c r="D771" i="5"/>
  <c r="E771" i="5" s="1"/>
  <c r="F771" i="5"/>
  <c r="H771" i="5"/>
  <c r="M771" i="5" s="1"/>
  <c r="D772" i="5"/>
  <c r="F772" i="5"/>
  <c r="L772" i="5" s="1"/>
  <c r="H772" i="5"/>
  <c r="M772" i="5" s="1"/>
  <c r="D773" i="5"/>
  <c r="K773" i="5" s="1"/>
  <c r="F773" i="5"/>
  <c r="L773" i="5" s="1"/>
  <c r="H773" i="5"/>
  <c r="D774" i="5"/>
  <c r="K774" i="5" s="1"/>
  <c r="F774" i="5"/>
  <c r="H774" i="5"/>
  <c r="D775" i="5"/>
  <c r="F775" i="5"/>
  <c r="H775" i="5"/>
  <c r="M775" i="5" s="1"/>
  <c r="D776" i="5"/>
  <c r="K776" i="5" s="1"/>
  <c r="F776" i="5"/>
  <c r="H776" i="5"/>
  <c r="D777" i="5"/>
  <c r="F777" i="5"/>
  <c r="L777" i="5" s="1"/>
  <c r="H777" i="5"/>
  <c r="D778" i="5"/>
  <c r="F778" i="5"/>
  <c r="L778" i="5" s="1"/>
  <c r="H778" i="5"/>
  <c r="J779" i="5"/>
  <c r="D779" i="5"/>
  <c r="K779" i="5" s="1"/>
  <c r="F779" i="5"/>
  <c r="L779" i="5" s="1"/>
  <c r="H779" i="5"/>
  <c r="J780" i="5"/>
  <c r="D780" i="5"/>
  <c r="F780" i="5"/>
  <c r="H780" i="5"/>
  <c r="M780" i="5" s="1"/>
  <c r="D781" i="5"/>
  <c r="F781" i="5"/>
  <c r="L781" i="5" s="1"/>
  <c r="H781" i="5"/>
  <c r="M781" i="5" s="1"/>
  <c r="D782" i="5"/>
  <c r="K782" i="5" s="1"/>
  <c r="F782" i="5"/>
  <c r="H782" i="5"/>
  <c r="D783" i="5"/>
  <c r="K783" i="5" s="1"/>
  <c r="F783" i="5"/>
  <c r="H783" i="5"/>
  <c r="J784" i="5"/>
  <c r="D784" i="5"/>
  <c r="F784" i="5"/>
  <c r="H784" i="5"/>
  <c r="M784" i="5" s="1"/>
  <c r="D785" i="5"/>
  <c r="F785" i="5"/>
  <c r="L785" i="5" s="1"/>
  <c r="H785" i="5"/>
  <c r="D786" i="5"/>
  <c r="F786" i="5"/>
  <c r="H786" i="5"/>
  <c r="D787" i="5"/>
  <c r="F787" i="5"/>
  <c r="L787" i="5" s="1"/>
  <c r="H787" i="5"/>
  <c r="M787" i="5" s="1"/>
  <c r="D788" i="5"/>
  <c r="K788" i="5" s="1"/>
  <c r="F788" i="5"/>
  <c r="H788" i="5"/>
  <c r="D789" i="5"/>
  <c r="F789" i="5"/>
  <c r="H789" i="5"/>
  <c r="M789" i="5" s="1"/>
  <c r="D790" i="5"/>
  <c r="F790" i="5"/>
  <c r="H790" i="5"/>
  <c r="M790" i="5" s="1"/>
  <c r="J791" i="5"/>
  <c r="D791" i="5"/>
  <c r="K791" i="5" s="1"/>
  <c r="F791" i="5"/>
  <c r="H791" i="5"/>
  <c r="D792" i="5"/>
  <c r="K792" i="5" s="1"/>
  <c r="F792" i="5"/>
  <c r="H792" i="5"/>
  <c r="I792" i="5" s="1"/>
  <c r="J793" i="5"/>
  <c r="D793" i="5"/>
  <c r="F793" i="5"/>
  <c r="H793" i="5"/>
  <c r="M793" i="5" s="1"/>
  <c r="D794" i="5"/>
  <c r="K794" i="5" s="1"/>
  <c r="F794" i="5"/>
  <c r="H794" i="5"/>
  <c r="I794" i="5" s="1"/>
  <c r="D795" i="5"/>
  <c r="E795" i="5" s="1"/>
  <c r="F795" i="5"/>
  <c r="L795" i="5" s="1"/>
  <c r="H795" i="5"/>
  <c r="D796" i="5"/>
  <c r="F796" i="5"/>
  <c r="H796" i="5"/>
  <c r="J797" i="5"/>
  <c r="D797" i="5"/>
  <c r="K797" i="5" s="1"/>
  <c r="F797" i="5"/>
  <c r="H797" i="5"/>
  <c r="D798" i="5"/>
  <c r="F798" i="5"/>
  <c r="H798" i="5"/>
  <c r="M798" i="5" s="1"/>
  <c r="D799" i="5"/>
  <c r="F799" i="5"/>
  <c r="L799" i="5" s="1"/>
  <c r="H799" i="5"/>
  <c r="M799" i="5" s="1"/>
  <c r="D800" i="5"/>
  <c r="K800" i="5" s="1"/>
  <c r="F800" i="5"/>
  <c r="L800" i="5" s="1"/>
  <c r="H800" i="5"/>
  <c r="D801" i="5"/>
  <c r="K801" i="5" s="1"/>
  <c r="F801" i="5"/>
  <c r="H801" i="5"/>
  <c r="D802" i="5"/>
  <c r="F802" i="5"/>
  <c r="H802" i="5"/>
  <c r="M802" i="5" s="1"/>
  <c r="J803" i="5"/>
  <c r="D803" i="5"/>
  <c r="F803" i="5"/>
  <c r="L803" i="5" s="1"/>
  <c r="H803" i="5"/>
  <c r="D804" i="5"/>
  <c r="F804" i="5"/>
  <c r="H804" i="5"/>
  <c r="D805" i="5"/>
  <c r="F805" i="5"/>
  <c r="H805" i="5"/>
  <c r="M805" i="5" s="1"/>
  <c r="D806" i="5"/>
  <c r="K806" i="5" s="1"/>
  <c r="F806" i="5"/>
  <c r="H806" i="5"/>
  <c r="J807" i="5"/>
  <c r="D807" i="5"/>
  <c r="F807" i="5"/>
  <c r="H807" i="5"/>
  <c r="M807" i="5" s="1"/>
  <c r="D808" i="5"/>
  <c r="F808" i="5"/>
  <c r="H808" i="5"/>
  <c r="M808" i="5" s="1"/>
  <c r="D809" i="5"/>
  <c r="K809" i="5" s="1"/>
  <c r="F809" i="5"/>
  <c r="H809" i="5"/>
  <c r="D810" i="5"/>
  <c r="K810" i="5" s="1"/>
  <c r="F810" i="5"/>
  <c r="H810" i="5"/>
  <c r="D811" i="5"/>
  <c r="F811" i="5"/>
  <c r="H811" i="5"/>
  <c r="M811" i="5" s="1"/>
  <c r="D812" i="5"/>
  <c r="K812" i="5" s="1"/>
  <c r="F812" i="5"/>
  <c r="L812" i="5" s="1"/>
  <c r="H812" i="5"/>
  <c r="D813" i="5"/>
  <c r="F813" i="5"/>
  <c r="L813" i="5" s="1"/>
  <c r="H813" i="5"/>
  <c r="D814" i="5"/>
  <c r="F814" i="5"/>
  <c r="H814" i="5"/>
  <c r="J815" i="5"/>
  <c r="D815" i="5"/>
  <c r="K815" i="5" s="1"/>
  <c r="F815" i="5"/>
  <c r="L815" i="5" s="1"/>
  <c r="H815" i="5"/>
  <c r="J816" i="5"/>
  <c r="D816" i="5"/>
  <c r="F816" i="5"/>
  <c r="H816" i="5"/>
  <c r="M816" i="5" s="1"/>
  <c r="D817" i="5"/>
  <c r="F817" i="5"/>
  <c r="H817" i="5"/>
  <c r="M817" i="5" s="1"/>
  <c r="D818" i="5"/>
  <c r="K818" i="5" s="1"/>
  <c r="F818" i="5"/>
  <c r="H818" i="5"/>
  <c r="I818" i="5" s="1"/>
  <c r="D819" i="5"/>
  <c r="K819" i="5" s="1"/>
  <c r="F819" i="5"/>
  <c r="H819" i="5"/>
  <c r="J820" i="5"/>
  <c r="D820" i="5"/>
  <c r="F820" i="5"/>
  <c r="H820" i="5"/>
  <c r="M820" i="5" s="1"/>
  <c r="D821" i="5"/>
  <c r="F821" i="5"/>
  <c r="H821" i="5"/>
  <c r="D822" i="5"/>
  <c r="F822" i="5"/>
  <c r="H822" i="5"/>
  <c r="D823" i="5"/>
  <c r="F823" i="5"/>
  <c r="H823" i="5"/>
  <c r="M823" i="5" s="1"/>
  <c r="D824" i="5"/>
  <c r="K824" i="5" s="1"/>
  <c r="F824" i="5"/>
  <c r="H824" i="5"/>
  <c r="D825" i="5"/>
  <c r="F825" i="5"/>
  <c r="H825" i="5"/>
  <c r="M825" i="5" s="1"/>
  <c r="D826" i="5"/>
  <c r="F826" i="5"/>
  <c r="H826" i="5"/>
  <c r="M826" i="5" s="1"/>
  <c r="J827" i="5"/>
  <c r="D827" i="5"/>
  <c r="K827" i="5" s="1"/>
  <c r="F827" i="5"/>
  <c r="H827" i="5"/>
  <c r="I827" i="5" s="1"/>
  <c r="D828" i="5"/>
  <c r="K828" i="5" s="1"/>
  <c r="F828" i="5"/>
  <c r="H828" i="5"/>
  <c r="J829" i="5"/>
  <c r="D829" i="5"/>
  <c r="F829" i="5"/>
  <c r="H829" i="5"/>
  <c r="M829" i="5" s="1"/>
  <c r="D830" i="5"/>
  <c r="K830" i="5" s="1"/>
  <c r="F830" i="5"/>
  <c r="H830" i="5"/>
  <c r="D831" i="5"/>
  <c r="F831" i="5"/>
  <c r="H831" i="5"/>
  <c r="D832" i="5"/>
  <c r="F832" i="5"/>
  <c r="H832" i="5"/>
  <c r="D833" i="5"/>
  <c r="K833" i="5" s="1"/>
  <c r="F833" i="5"/>
  <c r="H833" i="5"/>
  <c r="D834" i="5"/>
  <c r="F834" i="5"/>
  <c r="H834" i="5"/>
  <c r="M834" i="5" s="1"/>
  <c r="D835" i="5"/>
  <c r="F835" i="5"/>
  <c r="H835" i="5"/>
  <c r="M835" i="5" s="1"/>
  <c r="D836" i="5"/>
  <c r="K836" i="5" s="1"/>
  <c r="F836" i="5"/>
  <c r="H836" i="5"/>
  <c r="D837" i="5"/>
  <c r="K837" i="5" s="1"/>
  <c r="F837" i="5"/>
  <c r="H837" i="5"/>
  <c r="D838" i="5"/>
  <c r="E838" i="5" s="1"/>
  <c r="F838" i="5"/>
  <c r="H838" i="5"/>
  <c r="M838" i="5" s="1"/>
  <c r="J839" i="5"/>
  <c r="D839" i="5"/>
  <c r="F839" i="5"/>
  <c r="H839" i="5"/>
  <c r="D840" i="5"/>
  <c r="F840" i="5"/>
  <c r="H840" i="5"/>
  <c r="C841" i="5"/>
  <c r="D841" i="5"/>
  <c r="F841" i="5"/>
  <c r="L841" i="5" s="1"/>
  <c r="H841" i="5"/>
  <c r="M841" i="5" s="1"/>
  <c r="D842" i="5"/>
  <c r="K842" i="5" s="1"/>
  <c r="F842" i="5"/>
  <c r="H842" i="5"/>
  <c r="J843" i="5"/>
  <c r="D843" i="5"/>
  <c r="F843" i="5"/>
  <c r="H843" i="5"/>
  <c r="M843" i="5" s="1"/>
  <c r="D844" i="5"/>
  <c r="F844" i="5"/>
  <c r="L844" i="5" s="1"/>
  <c r="H844" i="5"/>
  <c r="M844" i="5" s="1"/>
  <c r="J845" i="5"/>
  <c r="D845" i="5"/>
  <c r="K845" i="5" s="1"/>
  <c r="F845" i="5"/>
  <c r="H845" i="5"/>
  <c r="D846" i="5"/>
  <c r="K846" i="5" s="1"/>
  <c r="F846" i="5"/>
  <c r="H846" i="5"/>
  <c r="D847" i="5"/>
  <c r="F847" i="5"/>
  <c r="H847" i="5"/>
  <c r="M847" i="5" s="1"/>
  <c r="D848" i="5"/>
  <c r="K848" i="5" s="1"/>
  <c r="F848" i="5"/>
  <c r="H848" i="5"/>
  <c r="D849" i="5"/>
  <c r="F849" i="5"/>
  <c r="H849" i="5"/>
  <c r="D850" i="5"/>
  <c r="F850" i="5"/>
  <c r="L850" i="5" s="1"/>
  <c r="H850" i="5"/>
  <c r="J851" i="5"/>
  <c r="D851" i="5"/>
  <c r="K851" i="5" s="1"/>
  <c r="F851" i="5"/>
  <c r="H851" i="5"/>
  <c r="I851" i="5" s="1"/>
  <c r="J852" i="5"/>
  <c r="D852" i="5"/>
  <c r="F852" i="5"/>
  <c r="H852" i="5"/>
  <c r="M852" i="5" s="1"/>
  <c r="D853" i="5"/>
  <c r="F853" i="5"/>
  <c r="H853" i="5"/>
  <c r="M853" i="5" s="1"/>
  <c r="D854" i="5"/>
  <c r="K854" i="5" s="1"/>
  <c r="F854" i="5"/>
  <c r="H854" i="5"/>
  <c r="D855" i="5"/>
  <c r="K855" i="5" s="1"/>
  <c r="F855" i="5"/>
  <c r="H855" i="5"/>
  <c r="J856" i="5"/>
  <c r="D856" i="5"/>
  <c r="E856" i="5" s="1"/>
  <c r="F856" i="5"/>
  <c r="L856" i="5" s="1"/>
  <c r="H856" i="5"/>
  <c r="M856" i="5" s="1"/>
  <c r="D857" i="5"/>
  <c r="F857" i="5"/>
  <c r="H857" i="5"/>
  <c r="D858" i="5"/>
  <c r="F858" i="5"/>
  <c r="L858" i="5" s="1"/>
  <c r="H858" i="5"/>
  <c r="D859" i="5"/>
  <c r="F859" i="5"/>
  <c r="H859" i="5"/>
  <c r="M859" i="5" s="1"/>
  <c r="D860" i="5"/>
  <c r="K860" i="5" s="1"/>
  <c r="F860" i="5"/>
  <c r="H860" i="5"/>
  <c r="D861" i="5"/>
  <c r="F861" i="5"/>
  <c r="H861" i="5"/>
  <c r="D862" i="5"/>
  <c r="F862" i="5"/>
  <c r="H862" i="5"/>
  <c r="M862" i="5" s="1"/>
  <c r="J863" i="5"/>
  <c r="D863" i="5"/>
  <c r="K863" i="5" s="1"/>
  <c r="F863" i="5"/>
  <c r="L863" i="5" s="1"/>
  <c r="H863" i="5"/>
  <c r="D864" i="5"/>
  <c r="K864" i="5" s="1"/>
  <c r="F864" i="5"/>
  <c r="H864" i="5"/>
  <c r="D865" i="5"/>
  <c r="F865" i="5"/>
  <c r="H865" i="5"/>
  <c r="M865" i="5" s="1"/>
  <c r="D866" i="5"/>
  <c r="K866" i="5" s="1"/>
  <c r="F866" i="5"/>
  <c r="L866" i="5" s="1"/>
  <c r="H866" i="5"/>
  <c r="D867" i="5"/>
  <c r="F867" i="5"/>
  <c r="H867" i="5"/>
  <c r="D868" i="5"/>
  <c r="F868" i="5"/>
  <c r="H868" i="5"/>
  <c r="D869" i="5"/>
  <c r="K869" i="5" s="1"/>
  <c r="F869" i="5"/>
  <c r="H869" i="5"/>
  <c r="D870" i="5"/>
  <c r="F870" i="5"/>
  <c r="H870" i="5"/>
  <c r="M870" i="5" s="1"/>
  <c r="D871" i="5"/>
  <c r="E871" i="5" s="1"/>
  <c r="F871" i="5"/>
  <c r="H871" i="5"/>
  <c r="M871" i="5" s="1"/>
  <c r="D872" i="5"/>
  <c r="K872" i="5" s="1"/>
  <c r="F872" i="5"/>
  <c r="L872" i="5" s="1"/>
  <c r="H872" i="5"/>
  <c r="D873" i="5"/>
  <c r="F873" i="5"/>
  <c r="H873" i="5"/>
  <c r="D874" i="5"/>
  <c r="F874" i="5"/>
  <c r="H874" i="5"/>
  <c r="M874" i="5" s="1"/>
  <c r="J875" i="5"/>
  <c r="D875" i="5"/>
  <c r="F875" i="5"/>
  <c r="H875" i="5"/>
  <c r="I875" i="5" s="1"/>
  <c r="D876" i="5"/>
  <c r="F876" i="5"/>
  <c r="H876" i="5"/>
  <c r="D877" i="5"/>
  <c r="F877" i="5"/>
  <c r="L877" i="5" s="1"/>
  <c r="H877" i="5"/>
  <c r="M877" i="5" s="1"/>
  <c r="D878" i="5"/>
  <c r="K878" i="5" s="1"/>
  <c r="F878" i="5"/>
  <c r="H878" i="5"/>
  <c r="J879" i="5"/>
  <c r="D879" i="5"/>
  <c r="F879" i="5"/>
  <c r="H879" i="5"/>
  <c r="D880" i="5"/>
  <c r="F880" i="5"/>
  <c r="H880" i="5"/>
  <c r="M880" i="5" s="1"/>
  <c r="D881" i="5"/>
  <c r="K881" i="5" s="1"/>
  <c r="F881" i="5"/>
  <c r="H881" i="5"/>
  <c r="D882" i="5"/>
  <c r="K882" i="5" s="1"/>
  <c r="F882" i="5"/>
  <c r="H882" i="5"/>
  <c r="D883" i="5"/>
  <c r="F883" i="5"/>
  <c r="H883" i="5"/>
  <c r="M883" i="5" s="1"/>
  <c r="D884" i="5"/>
  <c r="K884" i="5" s="1"/>
  <c r="F884" i="5"/>
  <c r="H884" i="5"/>
  <c r="D885" i="5"/>
  <c r="F885" i="5"/>
  <c r="H885" i="5"/>
  <c r="D886" i="5"/>
  <c r="F886" i="5"/>
  <c r="H886" i="5"/>
  <c r="J887" i="5"/>
  <c r="D887" i="5"/>
  <c r="E887" i="5" s="1"/>
  <c r="F887" i="5"/>
  <c r="H887" i="5"/>
  <c r="M887" i="5" s="1"/>
  <c r="J888" i="5"/>
  <c r="D888" i="5"/>
  <c r="F888" i="5"/>
  <c r="H888" i="5"/>
  <c r="M888" i="5" s="1"/>
  <c r="J889" i="5"/>
  <c r="D889" i="5"/>
  <c r="K889" i="5" s="1"/>
  <c r="F889" i="5"/>
  <c r="H889" i="5"/>
  <c r="D890" i="5"/>
  <c r="K890" i="5" s="1"/>
  <c r="F890" i="5"/>
  <c r="H890" i="5"/>
  <c r="M890" i="5" s="1"/>
  <c r="J891" i="5"/>
  <c r="D891" i="5"/>
  <c r="F891" i="5"/>
  <c r="H891" i="5"/>
  <c r="M891" i="5" s="1"/>
  <c r="J892" i="5"/>
  <c r="D892" i="5"/>
  <c r="K892" i="5" s="1"/>
  <c r="F892" i="5"/>
  <c r="L892" i="5" s="1"/>
  <c r="H892" i="5"/>
  <c r="J893" i="5"/>
  <c r="D893" i="5"/>
  <c r="K893" i="5" s="1"/>
  <c r="F893" i="5"/>
  <c r="L893" i="5" s="1"/>
  <c r="H893" i="5"/>
  <c r="M893" i="5" s="1"/>
  <c r="D894" i="5"/>
  <c r="F894" i="5"/>
  <c r="H894" i="5"/>
  <c r="M894" i="5" s="1"/>
  <c r="D895" i="5"/>
  <c r="K895" i="5" s="1"/>
  <c r="F895" i="5"/>
  <c r="H895" i="5"/>
  <c r="D896" i="5"/>
  <c r="K896" i="5" s="1"/>
  <c r="F896" i="5"/>
  <c r="H896" i="5"/>
  <c r="M896" i="5" s="1"/>
  <c r="D897" i="5"/>
  <c r="F897" i="5"/>
  <c r="L897" i="5" s="1"/>
  <c r="H897" i="5"/>
  <c r="M897" i="5" s="1"/>
  <c r="D898" i="5"/>
  <c r="K898" i="5" s="1"/>
  <c r="F898" i="5"/>
  <c r="H898" i="5"/>
  <c r="J899" i="5"/>
  <c r="D899" i="5"/>
  <c r="K899" i="5" s="1"/>
  <c r="F899" i="5"/>
  <c r="H899" i="5"/>
  <c r="M899" i="5" s="1"/>
  <c r="J900" i="5"/>
  <c r="D900" i="5"/>
  <c r="F900" i="5"/>
  <c r="L900" i="5" s="1"/>
  <c r="H900" i="5"/>
  <c r="M900" i="5" s="1"/>
  <c r="J901" i="5"/>
  <c r="D901" i="5"/>
  <c r="K901" i="5" s="1"/>
  <c r="F901" i="5"/>
  <c r="H901" i="5"/>
  <c r="I901" i="5" s="1"/>
  <c r="D902" i="5"/>
  <c r="K902" i="5" s="1"/>
  <c r="F902" i="5"/>
  <c r="H902" i="5"/>
  <c r="M902" i="5" s="1"/>
  <c r="J903" i="5"/>
  <c r="D903" i="5"/>
  <c r="F903" i="5"/>
  <c r="H903" i="5"/>
  <c r="M903" i="5" s="1"/>
  <c r="J904" i="5"/>
  <c r="D904" i="5"/>
  <c r="K904" i="5" s="1"/>
  <c r="F904" i="5"/>
  <c r="H904" i="5"/>
  <c r="J905" i="5"/>
  <c r="D905" i="5"/>
  <c r="K905" i="5" s="1"/>
  <c r="F905" i="5"/>
  <c r="H905" i="5"/>
  <c r="M905" i="5" s="1"/>
  <c r="D906" i="5"/>
  <c r="F906" i="5"/>
  <c r="H906" i="5"/>
  <c r="M906" i="5" s="1"/>
  <c r="J907" i="5"/>
  <c r="D907" i="5"/>
  <c r="K907" i="5" s="1"/>
  <c r="F907" i="5"/>
  <c r="H907" i="5"/>
  <c r="D908" i="5"/>
  <c r="K908" i="5" s="1"/>
  <c r="F908" i="5"/>
  <c r="H908" i="5"/>
  <c r="M908" i="5" s="1"/>
  <c r="D909" i="5"/>
  <c r="F909" i="5"/>
  <c r="H909" i="5"/>
  <c r="M909" i="5" s="1"/>
  <c r="D910" i="5"/>
  <c r="K910" i="5" s="1"/>
  <c r="F910" i="5"/>
  <c r="H910" i="5"/>
  <c r="J911" i="5"/>
  <c r="D911" i="5"/>
  <c r="K911" i="5" s="1"/>
  <c r="F911" i="5"/>
  <c r="L911" i="5" s="1"/>
  <c r="H911" i="5"/>
  <c r="M911" i="5" s="1"/>
  <c r="J912" i="5"/>
  <c r="D912" i="5"/>
  <c r="F912" i="5"/>
  <c r="H912" i="5"/>
  <c r="M912" i="5" s="1"/>
  <c r="J913" i="5"/>
  <c r="D913" i="5"/>
  <c r="K913" i="5" s="1"/>
  <c r="F913" i="5"/>
  <c r="H913" i="5"/>
  <c r="D914" i="5"/>
  <c r="K914" i="5" s="1"/>
  <c r="F914" i="5"/>
  <c r="L914" i="5" s="1"/>
  <c r="H914" i="5"/>
  <c r="M914" i="5" s="1"/>
  <c r="J915" i="5"/>
  <c r="D915" i="5"/>
  <c r="F915" i="5"/>
  <c r="L915" i="5" s="1"/>
  <c r="H915" i="5"/>
  <c r="M915" i="5" s="1"/>
  <c r="J916" i="5"/>
  <c r="D916" i="5"/>
  <c r="K916" i="5" s="1"/>
  <c r="F916" i="5"/>
  <c r="H916" i="5"/>
  <c r="J917" i="5"/>
  <c r="D917" i="5"/>
  <c r="K917" i="5" s="1"/>
  <c r="F917" i="5"/>
  <c r="H917" i="5"/>
  <c r="M917" i="5" s="1"/>
  <c r="D918" i="5"/>
  <c r="F918" i="5"/>
  <c r="L918" i="5" s="1"/>
  <c r="H918" i="5"/>
  <c r="M918" i="5" s="1"/>
  <c r="D919" i="5"/>
  <c r="K919" i="5" s="1"/>
  <c r="F919" i="5"/>
  <c r="H919" i="5"/>
  <c r="D920" i="5"/>
  <c r="K920" i="5" s="1"/>
  <c r="F920" i="5"/>
  <c r="H920" i="5"/>
  <c r="M920" i="5" s="1"/>
  <c r="J921" i="5"/>
  <c r="D921" i="5"/>
  <c r="F921" i="5"/>
  <c r="H921" i="5"/>
  <c r="M921" i="5" s="1"/>
  <c r="D922" i="5"/>
  <c r="K922" i="5" s="1"/>
  <c r="F922" i="5"/>
  <c r="H922" i="5"/>
  <c r="J923" i="5"/>
  <c r="D923" i="5"/>
  <c r="K923" i="5" s="1"/>
  <c r="F923" i="5"/>
  <c r="H923" i="5"/>
  <c r="M923" i="5" s="1"/>
  <c r="J924" i="5"/>
  <c r="D924" i="5"/>
  <c r="F924" i="5"/>
  <c r="H924" i="5"/>
  <c r="M924" i="5" s="1"/>
  <c r="J925" i="5"/>
  <c r="D925" i="5"/>
  <c r="K925" i="5" s="1"/>
  <c r="F925" i="5"/>
  <c r="H925" i="5"/>
  <c r="I925" i="5" s="1"/>
  <c r="D926" i="5"/>
  <c r="K926" i="5" s="1"/>
  <c r="F926" i="5"/>
  <c r="H926" i="5"/>
  <c r="M926" i="5" s="1"/>
  <c r="J927" i="5"/>
  <c r="D927" i="5"/>
  <c r="F927" i="5"/>
  <c r="H927" i="5"/>
  <c r="M927" i="5" s="1"/>
  <c r="J928" i="5"/>
  <c r="D928" i="5"/>
  <c r="K928" i="5" s="1"/>
  <c r="F928" i="5"/>
  <c r="L928" i="5" s="1"/>
  <c r="H928" i="5"/>
  <c r="J929" i="5"/>
  <c r="D929" i="5"/>
  <c r="K929" i="5" s="1"/>
  <c r="F929" i="5"/>
  <c r="H929" i="5"/>
  <c r="M929" i="5" s="1"/>
  <c r="D930" i="5"/>
  <c r="F930" i="5"/>
  <c r="H930" i="5"/>
  <c r="M930" i="5" s="1"/>
  <c r="D931" i="5"/>
  <c r="K931" i="5" s="1"/>
  <c r="F931" i="5"/>
  <c r="L931" i="5" s="1"/>
  <c r="H931" i="5"/>
  <c r="D932" i="5"/>
  <c r="K932" i="5" s="1"/>
  <c r="F932" i="5"/>
  <c r="L932" i="5" s="1"/>
  <c r="H932" i="5"/>
  <c r="M932" i="5" s="1"/>
  <c r="D933" i="5"/>
  <c r="F933" i="5"/>
  <c r="H933" i="5"/>
  <c r="M933" i="5" s="1"/>
  <c r="D934" i="5"/>
  <c r="K934" i="5" s="1"/>
  <c r="F934" i="5"/>
  <c r="H934" i="5"/>
  <c r="J935" i="5"/>
  <c r="D935" i="5"/>
  <c r="E935" i="5" s="1"/>
  <c r="F935" i="5"/>
  <c r="H935" i="5"/>
  <c r="M935" i="5" s="1"/>
  <c r="J936" i="5"/>
  <c r="D936" i="5"/>
  <c r="F936" i="5"/>
  <c r="H936" i="5"/>
  <c r="M936" i="5" s="1"/>
  <c r="J937" i="5"/>
  <c r="D937" i="5"/>
  <c r="K937" i="5" s="1"/>
  <c r="F937" i="5"/>
  <c r="H937" i="5"/>
  <c r="D938" i="5"/>
  <c r="K938" i="5" s="1"/>
  <c r="F938" i="5"/>
  <c r="L938" i="5" s="1"/>
  <c r="H938" i="5"/>
  <c r="M938" i="5" s="1"/>
  <c r="J939" i="5"/>
  <c r="D939" i="5"/>
  <c r="F939" i="5"/>
  <c r="H939" i="5"/>
  <c r="M939" i="5" s="1"/>
  <c r="J940" i="5"/>
  <c r="D940" i="5"/>
  <c r="K940" i="5" s="1"/>
  <c r="F940" i="5"/>
  <c r="H940" i="5"/>
  <c r="J941" i="5"/>
  <c r="D941" i="5"/>
  <c r="K941" i="5" s="1"/>
  <c r="F941" i="5"/>
  <c r="H941" i="5"/>
  <c r="M941" i="5" s="1"/>
  <c r="D942" i="5"/>
  <c r="F942" i="5"/>
  <c r="H942" i="5"/>
  <c r="M942" i="5" s="1"/>
  <c r="D943" i="5"/>
  <c r="K943" i="5" s="1"/>
  <c r="F943" i="5"/>
  <c r="H943" i="5"/>
  <c r="D944" i="5"/>
  <c r="K944" i="5" s="1"/>
  <c r="F944" i="5"/>
  <c r="H944" i="5"/>
  <c r="M944" i="5" s="1"/>
  <c r="D945" i="5"/>
  <c r="F945" i="5"/>
  <c r="H945" i="5"/>
  <c r="M945" i="5" s="1"/>
  <c r="D946" i="5"/>
  <c r="K946" i="5" s="1"/>
  <c r="F946" i="5"/>
  <c r="L946" i="5" s="1"/>
  <c r="H946" i="5"/>
  <c r="J947" i="5"/>
  <c r="D947" i="5"/>
  <c r="K947" i="5" s="1"/>
  <c r="F947" i="5"/>
  <c r="H947" i="5"/>
  <c r="M947" i="5" s="1"/>
  <c r="J948" i="5"/>
  <c r="D948" i="5"/>
  <c r="F948" i="5"/>
  <c r="H948" i="5"/>
  <c r="M948" i="5" s="1"/>
  <c r="J949" i="5"/>
  <c r="D949" i="5"/>
  <c r="K949" i="5" s="1"/>
  <c r="F949" i="5"/>
  <c r="L949" i="5" s="1"/>
  <c r="H949" i="5"/>
  <c r="D950" i="5"/>
  <c r="K950" i="5" s="1"/>
  <c r="F950" i="5"/>
  <c r="L950" i="5" s="1"/>
  <c r="H950" i="5"/>
  <c r="M950" i="5" s="1"/>
  <c r="J951" i="5"/>
  <c r="D951" i="5"/>
  <c r="F951" i="5"/>
  <c r="L951" i="5" s="1"/>
  <c r="H951" i="5"/>
  <c r="M951" i="5" s="1"/>
  <c r="J952" i="5"/>
  <c r="D952" i="5"/>
  <c r="E952" i="5" s="1"/>
  <c r="F952" i="5"/>
  <c r="H952" i="5"/>
  <c r="J953" i="5"/>
  <c r="D953" i="5"/>
  <c r="K953" i="5" s="1"/>
  <c r="F953" i="5"/>
  <c r="H953" i="5"/>
  <c r="M953" i="5" s="1"/>
  <c r="D954" i="5"/>
  <c r="F954" i="5"/>
  <c r="H954" i="5"/>
  <c r="M954" i="5" s="1"/>
  <c r="D955" i="5"/>
  <c r="K955" i="5" s="1"/>
  <c r="F955" i="5"/>
  <c r="H955" i="5"/>
  <c r="D956" i="5"/>
  <c r="K956" i="5" s="1"/>
  <c r="F956" i="5"/>
  <c r="L956" i="5" s="1"/>
  <c r="H956" i="5"/>
  <c r="M956" i="5" s="1"/>
  <c r="D957" i="5"/>
  <c r="F957" i="5"/>
  <c r="H957" i="5"/>
  <c r="M957" i="5" s="1"/>
  <c r="D958" i="5"/>
  <c r="K958" i="5" s="1"/>
  <c r="F958" i="5"/>
  <c r="H958" i="5"/>
  <c r="J959" i="5"/>
  <c r="D959" i="5"/>
  <c r="K959" i="5" s="1"/>
  <c r="F959" i="5"/>
  <c r="H959" i="5"/>
  <c r="M959" i="5" s="1"/>
  <c r="J960" i="5"/>
  <c r="D960" i="5"/>
  <c r="F960" i="5"/>
  <c r="H960" i="5"/>
  <c r="M960" i="5" s="1"/>
  <c r="J961" i="5"/>
  <c r="D961" i="5"/>
  <c r="K961" i="5" s="1"/>
  <c r="F961" i="5"/>
  <c r="H961" i="5"/>
  <c r="I961" i="5" s="1"/>
  <c r="D962" i="5"/>
  <c r="K962" i="5" s="1"/>
  <c r="F962" i="5"/>
  <c r="H962" i="5"/>
  <c r="M962" i="5" s="1"/>
  <c r="J963" i="5"/>
  <c r="D963" i="5"/>
  <c r="F963" i="5"/>
  <c r="H963" i="5"/>
  <c r="M963" i="5" s="1"/>
  <c r="J964" i="5"/>
  <c r="D964" i="5"/>
  <c r="K964" i="5" s="1"/>
  <c r="F964" i="5"/>
  <c r="H964" i="5"/>
  <c r="J965" i="5"/>
  <c r="D965" i="5"/>
  <c r="K965" i="5" s="1"/>
  <c r="F965" i="5"/>
  <c r="L965" i="5" s="1"/>
  <c r="H965" i="5"/>
  <c r="M965" i="5" s="1"/>
  <c r="J966" i="5"/>
  <c r="D966" i="5"/>
  <c r="F966" i="5"/>
  <c r="H966" i="5"/>
  <c r="M966" i="5" s="1"/>
  <c r="D967" i="5"/>
  <c r="E967" i="5" s="1"/>
  <c r="F967" i="5"/>
  <c r="H967" i="5"/>
  <c r="D968" i="5"/>
  <c r="K968" i="5" s="1"/>
  <c r="F968" i="5"/>
  <c r="L968" i="5" s="1"/>
  <c r="H968" i="5"/>
  <c r="M968" i="5" s="1"/>
  <c r="D969" i="5"/>
  <c r="F969" i="5"/>
  <c r="L969" i="5" s="1"/>
  <c r="H969" i="5"/>
  <c r="M969" i="5" s="1"/>
  <c r="D970" i="5"/>
  <c r="K970" i="5" s="1"/>
  <c r="F970" i="5"/>
  <c r="H970" i="5"/>
  <c r="J971" i="5"/>
  <c r="D971" i="5"/>
  <c r="K971" i="5" s="1"/>
  <c r="F971" i="5"/>
  <c r="H971" i="5"/>
  <c r="M971" i="5" s="1"/>
  <c r="J972" i="5"/>
  <c r="D972" i="5"/>
  <c r="F972" i="5"/>
  <c r="L972" i="5" s="1"/>
  <c r="H972" i="5"/>
  <c r="M972" i="5" s="1"/>
  <c r="J973" i="5"/>
  <c r="D973" i="5"/>
  <c r="K973" i="5" s="1"/>
  <c r="F973" i="5"/>
  <c r="H973" i="5"/>
  <c r="D974" i="5"/>
  <c r="K974" i="5" s="1"/>
  <c r="F974" i="5"/>
  <c r="H974" i="5"/>
  <c r="M974" i="5" s="1"/>
  <c r="J975" i="5"/>
  <c r="D975" i="5"/>
  <c r="F975" i="5"/>
  <c r="H975" i="5"/>
  <c r="M975" i="5" s="1"/>
  <c r="J976" i="5"/>
  <c r="D976" i="5"/>
  <c r="K976" i="5" s="1"/>
  <c r="F976" i="5"/>
  <c r="H976" i="5"/>
  <c r="J977" i="5"/>
  <c r="D977" i="5"/>
  <c r="K977" i="5" s="1"/>
  <c r="F977" i="5"/>
  <c r="H977" i="5"/>
  <c r="M977" i="5" s="1"/>
  <c r="D978" i="5"/>
  <c r="F978" i="5"/>
  <c r="H978" i="5"/>
  <c r="M978" i="5" s="1"/>
  <c r="D979" i="5"/>
  <c r="K979" i="5" s="1"/>
  <c r="F979" i="5"/>
  <c r="H979" i="5"/>
  <c r="I979" i="5" s="1"/>
  <c r="D980" i="5"/>
  <c r="K980" i="5" s="1"/>
  <c r="F980" i="5"/>
  <c r="H980" i="5"/>
  <c r="M980" i="5" s="1"/>
  <c r="D981" i="5"/>
  <c r="F981" i="5"/>
  <c r="H981" i="5"/>
  <c r="M981" i="5" s="1"/>
  <c r="D982" i="5"/>
  <c r="K982" i="5" s="1"/>
  <c r="F982" i="5"/>
  <c r="L982" i="5" s="1"/>
  <c r="H982" i="5"/>
  <c r="J983" i="5"/>
  <c r="D983" i="5"/>
  <c r="K983" i="5" s="1"/>
  <c r="F983" i="5"/>
  <c r="L983" i="5" s="1"/>
  <c r="H983" i="5"/>
  <c r="M983" i="5" s="1"/>
  <c r="J984" i="5"/>
  <c r="D984" i="5"/>
  <c r="F984" i="5"/>
  <c r="H984" i="5"/>
  <c r="M984" i="5" s="1"/>
  <c r="J985" i="5"/>
  <c r="D985" i="5"/>
  <c r="K985" i="5" s="1"/>
  <c r="F985" i="5"/>
  <c r="L985" i="5" s="1"/>
  <c r="H985" i="5"/>
  <c r="D986" i="5"/>
  <c r="K986" i="5" s="1"/>
  <c r="F986" i="5"/>
  <c r="H986" i="5"/>
  <c r="M986" i="5" s="1"/>
  <c r="J987" i="5"/>
  <c r="D987" i="5"/>
  <c r="F987" i="5"/>
  <c r="H987" i="5"/>
  <c r="M987" i="5" s="1"/>
  <c r="J988" i="5"/>
  <c r="D988" i="5"/>
  <c r="K988" i="5" s="1"/>
  <c r="F988" i="5"/>
  <c r="H988" i="5"/>
  <c r="J989" i="5"/>
  <c r="D989" i="5"/>
  <c r="K989" i="5" s="1"/>
  <c r="F989" i="5"/>
  <c r="H989" i="5"/>
  <c r="M989" i="5" s="1"/>
  <c r="D990" i="5"/>
  <c r="F990" i="5"/>
  <c r="L990" i="5" s="1"/>
  <c r="H990" i="5"/>
  <c r="M990" i="5" s="1"/>
  <c r="D991" i="5"/>
  <c r="K991" i="5" s="1"/>
  <c r="F991" i="5"/>
  <c r="H991" i="5"/>
  <c r="D992" i="5"/>
  <c r="K992" i="5" s="1"/>
  <c r="F992" i="5"/>
  <c r="L992" i="5" s="1"/>
  <c r="H992" i="5"/>
  <c r="M992" i="5" s="1"/>
  <c r="D993" i="5"/>
  <c r="F993" i="5"/>
  <c r="H993" i="5"/>
  <c r="M993" i="5" s="1"/>
  <c r="D994" i="5"/>
  <c r="K994" i="5" s="1"/>
  <c r="F994" i="5"/>
  <c r="H994" i="5"/>
  <c r="I994" i="5" s="1"/>
  <c r="J995" i="5"/>
  <c r="D995" i="5"/>
  <c r="K995" i="5" s="1"/>
  <c r="F995" i="5"/>
  <c r="H995" i="5"/>
  <c r="M995" i="5" s="1"/>
  <c r="J996" i="5"/>
  <c r="D996" i="5"/>
  <c r="F996" i="5"/>
  <c r="H996" i="5"/>
  <c r="M996" i="5" s="1"/>
  <c r="J997" i="5"/>
  <c r="D997" i="5"/>
  <c r="K997" i="5" s="1"/>
  <c r="F997" i="5"/>
  <c r="H997" i="5"/>
  <c r="D998" i="5"/>
  <c r="K998" i="5" s="1"/>
  <c r="F998" i="5"/>
  <c r="H998" i="5"/>
  <c r="M998" i="5" s="1"/>
  <c r="J999" i="5"/>
  <c r="D999" i="5"/>
  <c r="F999" i="5"/>
  <c r="H999" i="5"/>
  <c r="M999" i="5" s="1"/>
  <c r="J1000" i="5"/>
  <c r="D1000" i="5"/>
  <c r="K1000" i="5" s="1"/>
  <c r="F1000" i="5"/>
  <c r="L1000" i="5" s="1"/>
  <c r="H1000" i="5"/>
  <c r="J1001" i="5"/>
  <c r="D1001" i="5"/>
  <c r="K1001" i="5" s="1"/>
  <c r="F1001" i="5"/>
  <c r="H1001" i="5"/>
  <c r="M1001" i="5" s="1"/>
  <c r="D1002" i="5"/>
  <c r="F1002" i="5"/>
  <c r="H1002" i="5"/>
  <c r="M1002" i="5" s="1"/>
  <c r="D1003" i="5"/>
  <c r="K1003" i="5" s="1"/>
  <c r="F1003" i="5"/>
  <c r="L1003" i="5" s="1"/>
  <c r="H1003" i="5"/>
  <c r="D1004" i="5"/>
  <c r="K1004" i="5" s="1"/>
  <c r="F1004" i="5"/>
  <c r="H1004" i="5"/>
  <c r="M1004" i="5" s="1"/>
  <c r="D1005" i="5"/>
  <c r="F1005" i="5"/>
  <c r="L1005" i="5" s="1"/>
  <c r="H1005" i="5"/>
  <c r="D1006" i="5"/>
  <c r="K1006" i="5" s="1"/>
  <c r="F1006" i="5"/>
  <c r="L1006" i="5" s="1"/>
  <c r="H1006" i="5"/>
  <c r="J1007" i="5"/>
  <c r="D1007" i="5"/>
  <c r="K1007" i="5" s="1"/>
  <c r="F1007" i="5"/>
  <c r="H1007" i="5"/>
  <c r="M1007" i="5" s="1"/>
  <c r="D1008" i="5"/>
  <c r="F1008" i="5"/>
  <c r="H1008" i="5"/>
  <c r="M1008" i="5" s="1"/>
  <c r="J1009" i="5"/>
  <c r="D1009" i="5"/>
  <c r="K1009" i="5" s="1"/>
  <c r="F1009" i="5"/>
  <c r="H1009" i="5"/>
  <c r="I1009" i="5" s="1"/>
  <c r="D1010" i="5"/>
  <c r="K1010" i="5" s="1"/>
  <c r="F1010" i="5"/>
  <c r="H1010" i="5"/>
  <c r="M1010" i="5" s="1"/>
  <c r="C1011" i="5"/>
  <c r="D1011" i="5"/>
  <c r="F1011" i="5"/>
  <c r="L1011" i="5" s="1"/>
  <c r="H1011" i="5"/>
  <c r="C1012" i="5"/>
  <c r="D1012" i="5"/>
  <c r="K1012" i="5" s="1"/>
  <c r="F1012" i="5"/>
  <c r="H1012" i="5"/>
  <c r="D1013" i="5"/>
  <c r="F1013" i="5"/>
  <c r="L1013" i="5" s="1"/>
  <c r="H1013" i="5"/>
  <c r="M1013" i="5" s="1"/>
  <c r="D1014" i="5"/>
  <c r="F1014" i="5"/>
  <c r="H1014" i="5"/>
  <c r="M1014" i="5" s="1"/>
  <c r="D1015" i="5"/>
  <c r="K1015" i="5" s="1"/>
  <c r="F1015" i="5"/>
  <c r="H1015" i="5"/>
  <c r="D1016" i="5"/>
  <c r="F1016" i="5"/>
  <c r="L1016" i="5" s="1"/>
  <c r="H1016" i="5"/>
  <c r="M1016" i="5" s="1"/>
  <c r="D1017" i="5"/>
  <c r="F1017" i="5"/>
  <c r="H1017" i="5"/>
  <c r="M1017" i="5" s="1"/>
  <c r="D1018" i="5"/>
  <c r="K1018" i="5" s="1"/>
  <c r="F1018" i="5"/>
  <c r="H1018" i="5"/>
  <c r="J1019" i="5"/>
  <c r="D1019" i="5"/>
  <c r="F1019" i="5"/>
  <c r="H1019" i="5"/>
  <c r="M1019" i="5" s="1"/>
  <c r="J1020" i="5"/>
  <c r="D1020" i="5"/>
  <c r="F1020" i="5"/>
  <c r="H1020" i="5"/>
  <c r="J1021" i="5"/>
  <c r="D1021" i="5"/>
  <c r="K1021" i="5" s="1"/>
  <c r="F1021" i="5"/>
  <c r="H1021" i="5"/>
  <c r="D1022" i="5"/>
  <c r="K1022" i="5" s="1"/>
  <c r="F1022" i="5"/>
  <c r="H1022" i="5"/>
  <c r="M1022" i="5" s="1"/>
  <c r="D1023" i="5"/>
  <c r="F1023" i="5"/>
  <c r="G1023" i="5" s="1"/>
  <c r="H1023" i="5"/>
  <c r="J1024" i="5"/>
  <c r="D1024" i="5"/>
  <c r="K1024" i="5" s="1"/>
  <c r="F1024" i="5"/>
  <c r="G1024" i="5" s="1"/>
  <c r="H1024" i="5"/>
  <c r="I1024" i="5" s="1"/>
  <c r="D1025" i="5"/>
  <c r="K1025" i="5" s="1"/>
  <c r="F1025" i="5"/>
  <c r="G1025" i="5" s="1"/>
  <c r="H1025" i="5"/>
  <c r="M1025" i="5" s="1"/>
  <c r="D1026" i="5"/>
  <c r="E1026" i="5" s="1"/>
  <c r="F1026" i="5"/>
  <c r="G1026" i="5" s="1"/>
  <c r="H1026" i="5"/>
  <c r="M1026" i="5" s="1"/>
  <c r="D1027" i="5"/>
  <c r="K1027" i="5" s="1"/>
  <c r="F1027" i="5"/>
  <c r="G1027" i="5" s="1"/>
  <c r="H1027" i="5"/>
  <c r="D1028" i="5"/>
  <c r="K1028" i="5" s="1"/>
  <c r="F1028" i="5"/>
  <c r="G1028" i="5" s="1"/>
  <c r="H1028" i="5"/>
  <c r="M1028" i="5" s="1"/>
  <c r="D1029" i="5"/>
  <c r="F1029" i="5"/>
  <c r="G1029" i="5" s="1"/>
  <c r="H1029" i="5"/>
  <c r="D1030" i="5"/>
  <c r="K1030" i="5" s="1"/>
  <c r="F1030" i="5"/>
  <c r="G1030" i="5" s="1"/>
  <c r="H1030" i="5"/>
  <c r="J1031" i="5"/>
  <c r="D1031" i="5"/>
  <c r="F1031" i="5"/>
  <c r="G1031" i="5" s="1"/>
  <c r="H1031" i="5"/>
  <c r="M1031" i="5" s="1"/>
  <c r="J1032" i="5"/>
  <c r="D1032" i="5"/>
  <c r="F1032" i="5"/>
  <c r="L1032" i="5" s="1"/>
  <c r="H1032" i="5"/>
  <c r="M1032" i="5" s="1"/>
  <c r="J1033" i="5"/>
  <c r="D1033" i="5"/>
  <c r="K1033" i="5" s="1"/>
  <c r="F1033" i="5"/>
  <c r="G1033" i="5" s="1"/>
  <c r="H1033" i="5"/>
  <c r="D1034" i="5"/>
  <c r="F1034" i="5"/>
  <c r="L1034" i="5" s="1"/>
  <c r="H1034" i="5"/>
  <c r="M1034" i="5" s="1"/>
  <c r="J1035" i="5"/>
  <c r="D1035" i="5"/>
  <c r="F1035" i="5"/>
  <c r="G1035" i="5" s="1"/>
  <c r="H1035" i="5"/>
  <c r="M1035" i="5" s="1"/>
  <c r="J1036" i="5"/>
  <c r="D1036" i="5"/>
  <c r="K1036" i="5" s="1"/>
  <c r="F1036" i="5"/>
  <c r="G1036" i="5" s="1"/>
  <c r="H1036" i="5"/>
  <c r="I1036" i="5" s="1"/>
  <c r="D1037" i="5"/>
  <c r="F1037" i="5"/>
  <c r="G1037" i="5" s="1"/>
  <c r="H1037" i="5"/>
  <c r="M1037" i="5" s="1"/>
  <c r="J1038" i="5"/>
  <c r="D1038" i="5"/>
  <c r="E1038" i="5" s="1"/>
  <c r="F1038" i="5"/>
  <c r="G1038" i="5" s="1"/>
  <c r="H1038" i="5"/>
  <c r="I1038" i="5" s="1"/>
  <c r="D1039" i="5"/>
  <c r="K1039" i="5" s="1"/>
  <c r="F1039" i="5"/>
  <c r="G1039" i="5" s="1"/>
  <c r="H1039" i="5"/>
  <c r="D1040" i="5"/>
  <c r="K1040" i="5" s="1"/>
  <c r="F1040" i="5"/>
  <c r="G1040" i="5" s="1"/>
  <c r="H1040" i="5"/>
  <c r="M1040" i="5" s="1"/>
  <c r="D1041" i="5"/>
  <c r="F1041" i="5"/>
  <c r="L1041" i="5" s="1"/>
  <c r="H1041" i="5"/>
  <c r="D1042" i="5"/>
  <c r="K1042" i="5" s="1"/>
  <c r="F1042" i="5"/>
  <c r="G1042" i="5" s="1"/>
  <c r="H1042" i="5"/>
  <c r="J1043" i="5"/>
  <c r="D1043" i="5"/>
  <c r="K1043" i="5" s="1"/>
  <c r="F1043" i="5"/>
  <c r="G1043" i="5" s="1"/>
  <c r="H1043" i="5"/>
  <c r="M1043" i="5" s="1"/>
  <c r="D1044" i="5"/>
  <c r="F1044" i="5"/>
  <c r="G1044" i="5" s="1"/>
  <c r="H1044" i="5"/>
  <c r="M1044" i="5" s="1"/>
  <c r="J1045" i="5"/>
  <c r="D1045" i="5"/>
  <c r="K1045" i="5" s="1"/>
  <c r="F1045" i="5"/>
  <c r="G1045" i="5" s="1"/>
  <c r="H1045" i="5"/>
  <c r="D1046" i="5"/>
  <c r="K1046" i="5" s="1"/>
  <c r="F1046" i="5"/>
  <c r="L1046" i="5" s="1"/>
  <c r="H1046" i="5"/>
  <c r="M1046" i="5" s="1"/>
  <c r="D1047" i="5"/>
  <c r="F1047" i="5"/>
  <c r="G1047" i="5" s="1"/>
  <c r="H1047" i="5"/>
  <c r="J1048" i="5"/>
  <c r="D1048" i="5"/>
  <c r="K1048" i="5" s="1"/>
  <c r="F1048" i="5"/>
  <c r="G1048" i="5" s="1"/>
  <c r="H1048" i="5"/>
  <c r="I1048" i="5" s="1"/>
  <c r="D1049" i="5"/>
  <c r="F1049" i="5"/>
  <c r="G1049" i="5" s="1"/>
  <c r="H1049" i="5"/>
  <c r="M1049" i="5" s="1"/>
  <c r="D1050" i="5"/>
  <c r="E1050" i="5" s="1"/>
  <c r="F1050" i="5"/>
  <c r="L1050" i="5" s="1"/>
  <c r="H1050" i="5"/>
  <c r="I1050" i="5" s="1"/>
  <c r="D1051" i="5"/>
  <c r="K1051" i="5" s="1"/>
  <c r="F1051" i="5"/>
  <c r="G1051" i="5" s="1"/>
  <c r="H1051" i="5"/>
  <c r="D1052" i="5"/>
  <c r="F1052" i="5"/>
  <c r="G1052" i="5" s="1"/>
  <c r="H1052" i="5"/>
  <c r="M1052" i="5" s="1"/>
  <c r="D1053" i="5"/>
  <c r="F1053" i="5"/>
  <c r="G1053" i="5" s="1"/>
  <c r="H1053" i="5"/>
  <c r="M1053" i="5" s="1"/>
  <c r="D1054" i="5"/>
  <c r="F1054" i="5"/>
  <c r="G1054" i="5" s="1"/>
  <c r="H1054" i="5"/>
  <c r="J1055" i="5"/>
  <c r="D1055" i="5"/>
  <c r="F1055" i="5"/>
  <c r="G1055" i="5" s="1"/>
  <c r="H1055" i="5"/>
  <c r="J1056" i="5"/>
  <c r="D1056" i="5"/>
  <c r="F1056" i="5"/>
  <c r="G1056" i="5" s="1"/>
  <c r="H1056" i="5"/>
  <c r="J1057" i="5"/>
  <c r="D1057" i="5"/>
  <c r="K1057" i="5" s="1"/>
  <c r="F1057" i="5"/>
  <c r="G1057" i="5" s="1"/>
  <c r="H1057" i="5"/>
  <c r="D1058" i="5"/>
  <c r="K1058" i="5" s="1"/>
  <c r="F1058" i="5"/>
  <c r="G1058" i="5" s="1"/>
  <c r="H1058" i="5"/>
  <c r="D1059" i="5"/>
  <c r="F1059" i="5"/>
  <c r="G1059" i="5" s="1"/>
  <c r="H1059" i="5"/>
  <c r="D1060" i="5"/>
  <c r="K1060" i="5" s="1"/>
  <c r="F1060" i="5"/>
  <c r="L1060" i="5" s="1"/>
  <c r="H1060" i="5"/>
  <c r="I1060" i="5" s="1"/>
  <c r="D1061" i="5"/>
  <c r="K1061" i="5" s="1"/>
  <c r="F1061" i="5"/>
  <c r="G1061" i="5" s="1"/>
  <c r="H1061" i="5"/>
  <c r="D1062" i="5"/>
  <c r="E1062" i="5" s="1"/>
  <c r="F1062" i="5"/>
  <c r="G1062" i="5" s="1"/>
  <c r="H1062" i="5"/>
  <c r="M1062" i="5" s="1"/>
  <c r="D1063" i="5"/>
  <c r="F1063" i="5"/>
  <c r="G1063" i="5" s="1"/>
  <c r="H1063" i="5"/>
  <c r="D1064" i="5"/>
  <c r="K1064" i="5" s="1"/>
  <c r="F1064" i="5"/>
  <c r="G1064" i="5" s="1"/>
  <c r="H1064" i="5"/>
  <c r="M1064" i="5" s="1"/>
  <c r="D1065" i="5"/>
  <c r="F1065" i="5"/>
  <c r="G1065" i="5" s="1"/>
  <c r="H1065" i="5"/>
  <c r="D1066" i="5"/>
  <c r="F1066" i="5"/>
  <c r="G1066" i="5" s="1"/>
  <c r="H1066" i="5"/>
  <c r="D1067" i="5"/>
  <c r="F1067" i="5"/>
  <c r="G1067" i="5" s="1"/>
  <c r="H1067" i="5"/>
  <c r="M1067" i="5" s="1"/>
  <c r="J1068" i="5"/>
  <c r="D1068" i="5"/>
  <c r="F1068" i="5"/>
  <c r="L1068" i="5" s="1"/>
  <c r="H1068" i="5"/>
  <c r="M1068" i="5" s="1"/>
  <c r="D1069" i="5"/>
  <c r="F1069" i="5"/>
  <c r="G1069" i="5" s="1"/>
  <c r="H1069" i="5"/>
  <c r="D1070" i="5"/>
  <c r="F1070" i="5"/>
  <c r="G1070" i="5" s="1"/>
  <c r="H1070" i="5"/>
  <c r="M1070" i="5" s="1"/>
  <c r="J1071" i="5"/>
  <c r="D1071" i="5"/>
  <c r="F1071" i="5"/>
  <c r="G1071" i="5" s="1"/>
  <c r="H1071" i="5"/>
  <c r="M1071" i="5" s="1"/>
  <c r="J1072" i="5"/>
  <c r="D1072" i="5"/>
  <c r="F1072" i="5"/>
  <c r="G1072" i="5" s="1"/>
  <c r="H1072" i="5"/>
  <c r="I1072" i="5" s="1"/>
  <c r="D1073" i="5"/>
  <c r="F1073" i="5"/>
  <c r="G1073" i="5" s="1"/>
  <c r="H1073" i="5"/>
  <c r="J1074" i="5"/>
  <c r="D1074" i="5"/>
  <c r="E1074" i="5" s="1"/>
  <c r="F1074" i="5"/>
  <c r="G1074" i="5" s="1"/>
  <c r="H1074" i="5"/>
  <c r="I1074" i="5" s="1"/>
  <c r="D1075" i="5"/>
  <c r="K1075" i="5" s="1"/>
  <c r="F1075" i="5"/>
  <c r="G1075" i="5" s="1"/>
  <c r="H1075" i="5"/>
  <c r="D1076" i="5"/>
  <c r="K1076" i="5" s="1"/>
  <c r="F1076" i="5"/>
  <c r="G1076" i="5" s="1"/>
  <c r="H1076" i="5"/>
  <c r="D1077" i="5"/>
  <c r="F1077" i="5"/>
  <c r="G1077" i="5" s="1"/>
  <c r="H1077" i="5"/>
  <c r="D1078" i="5"/>
  <c r="K1078" i="5" s="1"/>
  <c r="F1078" i="5"/>
  <c r="G1078" i="5" s="1"/>
  <c r="H1078" i="5"/>
  <c r="J1079" i="5"/>
  <c r="D1079" i="5"/>
  <c r="K1079" i="5" s="1"/>
  <c r="F1079" i="5"/>
  <c r="L1079" i="5" s="1"/>
  <c r="H1079" i="5"/>
  <c r="D1080" i="5"/>
  <c r="F1080" i="5"/>
  <c r="G1080" i="5" s="1"/>
  <c r="H1080" i="5"/>
  <c r="D1081" i="5"/>
  <c r="F1081" i="5"/>
  <c r="L1081" i="5" s="1"/>
  <c r="H1081" i="5"/>
  <c r="D1082" i="5"/>
  <c r="K1082" i="5" s="1"/>
  <c r="F1082" i="5"/>
  <c r="G1082" i="5" s="1"/>
  <c r="H1082" i="5"/>
  <c r="M1082" i="5" s="1"/>
  <c r="D1083" i="5"/>
  <c r="F1083" i="5"/>
  <c r="L1083" i="5" s="1"/>
  <c r="H1083" i="5"/>
  <c r="D1084" i="5"/>
  <c r="F1084" i="5"/>
  <c r="G1084" i="5" s="1"/>
  <c r="H1084" i="5"/>
  <c r="I1084" i="5" s="1"/>
  <c r="D1085" i="5"/>
  <c r="F1085" i="5"/>
  <c r="G1085" i="5" s="1"/>
  <c r="H1085" i="5"/>
  <c r="M1085" i="5" s="1"/>
  <c r="D1086" i="5"/>
  <c r="E1086" i="5" s="1"/>
  <c r="F1086" i="5"/>
  <c r="G1086" i="5" s="1"/>
  <c r="H1086" i="5"/>
  <c r="M1086" i="5" s="1"/>
  <c r="D1087" i="5"/>
  <c r="F1087" i="5"/>
  <c r="G1087" i="5" s="1"/>
  <c r="H1087" i="5"/>
  <c r="D1088" i="5"/>
  <c r="F1088" i="5"/>
  <c r="G1088" i="5" s="1"/>
  <c r="H1088" i="5"/>
  <c r="M1088" i="5" s="1"/>
  <c r="D1089" i="5"/>
  <c r="F1089" i="5"/>
  <c r="G1089" i="5" s="1"/>
  <c r="H1089" i="5"/>
  <c r="M1089" i="5" s="1"/>
  <c r="D1090" i="5"/>
  <c r="F1090" i="5"/>
  <c r="G1090" i="5" s="1"/>
  <c r="H1090" i="5"/>
  <c r="J1091" i="5"/>
  <c r="D1091" i="5"/>
  <c r="F1091" i="5"/>
  <c r="G1091" i="5" s="1"/>
  <c r="H1091" i="5"/>
  <c r="J1092" i="5"/>
  <c r="D1092" i="5"/>
  <c r="F1092" i="5"/>
  <c r="G1092" i="5" s="1"/>
  <c r="H1092" i="5"/>
  <c r="J1093" i="5"/>
  <c r="D1093" i="5"/>
  <c r="K1093" i="5" s="1"/>
  <c r="F1093" i="5"/>
  <c r="G1093" i="5" s="1"/>
  <c r="H1093" i="5"/>
  <c r="D1094" i="5"/>
  <c r="K1094" i="5" s="1"/>
  <c r="F1094" i="5"/>
  <c r="G1094" i="5" s="1"/>
  <c r="H1094" i="5"/>
  <c r="D1095" i="5"/>
  <c r="F1095" i="5"/>
  <c r="G1095" i="5" s="1"/>
  <c r="H1095" i="5"/>
  <c r="D1096" i="5"/>
  <c r="K1096" i="5" s="1"/>
  <c r="F1096" i="5"/>
  <c r="G1096" i="5" s="1"/>
  <c r="H1096" i="5"/>
  <c r="I1096" i="5" s="1"/>
  <c r="J1097" i="5"/>
  <c r="D1097" i="5"/>
  <c r="K1097" i="5" s="1"/>
  <c r="F1097" i="5"/>
  <c r="G1097" i="5" s="1"/>
  <c r="H1097" i="5"/>
  <c r="D1098" i="5"/>
  <c r="E1098" i="5" s="1"/>
  <c r="F1098" i="5"/>
  <c r="G1098" i="5" s="1"/>
  <c r="H1098" i="5"/>
  <c r="I1098" i="5" s="1"/>
  <c r="D1099" i="5"/>
  <c r="F1099" i="5"/>
  <c r="G1099" i="5" s="1"/>
  <c r="H1099" i="5"/>
  <c r="D1100" i="5"/>
  <c r="K1100" i="5" s="1"/>
  <c r="F1100" i="5"/>
  <c r="L1100" i="5" s="1"/>
  <c r="H1100" i="5"/>
  <c r="M1100" i="5" s="1"/>
  <c r="D1101" i="5"/>
  <c r="F1101" i="5"/>
  <c r="G1101" i="5" s="1"/>
  <c r="H1101" i="5"/>
  <c r="D1102" i="5"/>
  <c r="F1102" i="5"/>
  <c r="G1102" i="5" s="1"/>
  <c r="H1102" i="5"/>
  <c r="D1103" i="5"/>
  <c r="F1103" i="5"/>
  <c r="G1103" i="5" s="1"/>
  <c r="H1103" i="5"/>
  <c r="M1103" i="5" s="1"/>
  <c r="J1104" i="5"/>
  <c r="D1104" i="5"/>
  <c r="F1104" i="5"/>
  <c r="G1104" i="5" s="1"/>
  <c r="H1104" i="5"/>
  <c r="M1104" i="5" s="1"/>
  <c r="D1105" i="5"/>
  <c r="F1105" i="5"/>
  <c r="G1105" i="5" s="1"/>
  <c r="H1105" i="5"/>
  <c r="D1106" i="5"/>
  <c r="F1106" i="5"/>
  <c r="G1106" i="5" s="1"/>
  <c r="H1106" i="5"/>
  <c r="M1106" i="5" s="1"/>
  <c r="J1107" i="5"/>
  <c r="D1107" i="5"/>
  <c r="F1107" i="5"/>
  <c r="G1107" i="5" s="1"/>
  <c r="H1107" i="5"/>
  <c r="M1107" i="5" s="1"/>
  <c r="J1108" i="5"/>
  <c r="D1108" i="5"/>
  <c r="F1108" i="5"/>
  <c r="G1108" i="5" s="1"/>
  <c r="H1108" i="5"/>
  <c r="I1108" i="5" s="1"/>
  <c r="D1109" i="5"/>
  <c r="K1109" i="5" s="1"/>
  <c r="F1109" i="5"/>
  <c r="G1109" i="5" s="1"/>
  <c r="H1109" i="5"/>
  <c r="D1110" i="5"/>
  <c r="E1110" i="5" s="1"/>
  <c r="F1110" i="5"/>
  <c r="G1110" i="5" s="1"/>
  <c r="H1110" i="5"/>
  <c r="I1110" i="5" s="1"/>
  <c r="D1111" i="5"/>
  <c r="K1111" i="5" s="1"/>
  <c r="F1111" i="5"/>
  <c r="G1111" i="5" s="1"/>
  <c r="H1111" i="5"/>
  <c r="D1112" i="5"/>
  <c r="K1112" i="5" s="1"/>
  <c r="F1112" i="5"/>
  <c r="G1112" i="5" s="1"/>
  <c r="H1112" i="5"/>
  <c r="D1113" i="5"/>
  <c r="F1113" i="5"/>
  <c r="G1113" i="5" s="1"/>
  <c r="H1113" i="5"/>
  <c r="D1114" i="5"/>
  <c r="K1114" i="5" s="1"/>
  <c r="F1114" i="5"/>
  <c r="G1114" i="5" s="1"/>
  <c r="H1114" i="5"/>
  <c r="J1115" i="5"/>
  <c r="D1115" i="5"/>
  <c r="K1115" i="5" s="1"/>
  <c r="F1115" i="5"/>
  <c r="G1115" i="5" s="1"/>
  <c r="H1115" i="5"/>
  <c r="M1115" i="5" s="1"/>
  <c r="D1116" i="5"/>
  <c r="F1116" i="5"/>
  <c r="G1116" i="5" s="1"/>
  <c r="H1116" i="5"/>
  <c r="D1117" i="5"/>
  <c r="F1117" i="5"/>
  <c r="G1117" i="5" s="1"/>
  <c r="H1117" i="5"/>
  <c r="D1118" i="5"/>
  <c r="K1118" i="5" s="1"/>
  <c r="F1118" i="5"/>
  <c r="G1118" i="5" s="1"/>
  <c r="H1118" i="5"/>
  <c r="M1118" i="5" s="1"/>
  <c r="J1119" i="5"/>
  <c r="D1119" i="5"/>
  <c r="F1119" i="5"/>
  <c r="G1119" i="5" s="1"/>
  <c r="H1119" i="5"/>
  <c r="D1120" i="5"/>
  <c r="F1120" i="5"/>
  <c r="G1120" i="5" s="1"/>
  <c r="H1120" i="5"/>
  <c r="I1120" i="5" s="1"/>
  <c r="D1121" i="5"/>
  <c r="F1121" i="5"/>
  <c r="G1121" i="5" s="1"/>
  <c r="H1121" i="5"/>
  <c r="M1121" i="5" s="1"/>
  <c r="D1122" i="5"/>
  <c r="E1122" i="5" s="1"/>
  <c r="F1122" i="5"/>
  <c r="L1122" i="5" s="1"/>
  <c r="H1122" i="5"/>
  <c r="M1122" i="5" s="1"/>
  <c r="D1123" i="5"/>
  <c r="F1123" i="5"/>
  <c r="G1123" i="5" s="1"/>
  <c r="H1123" i="5"/>
  <c r="D1124" i="5"/>
  <c r="F1124" i="5"/>
  <c r="G1124" i="5" s="1"/>
  <c r="H1124" i="5"/>
  <c r="M1124" i="5" s="1"/>
  <c r="D1125" i="5"/>
  <c r="F1125" i="5"/>
  <c r="G1125" i="5" s="1"/>
  <c r="H1125" i="5"/>
  <c r="M1125" i="5" s="1"/>
  <c r="D1126" i="5"/>
  <c r="F1126" i="5"/>
  <c r="G1126" i="5" s="1"/>
  <c r="H1126" i="5"/>
  <c r="J1127" i="5"/>
  <c r="D1127" i="5"/>
  <c r="K1127" i="5" s="1"/>
  <c r="F1127" i="5"/>
  <c r="G1127" i="5" s="1"/>
  <c r="H1127" i="5"/>
  <c r="J1128" i="5"/>
  <c r="D1128" i="5"/>
  <c r="F1128" i="5"/>
  <c r="G1128" i="5" s="1"/>
  <c r="H1128" i="5"/>
  <c r="J1129" i="5"/>
  <c r="D1129" i="5"/>
  <c r="K1129" i="5" s="1"/>
  <c r="F1129" i="5"/>
  <c r="G1129" i="5" s="1"/>
  <c r="H1129" i="5"/>
  <c r="D1130" i="5"/>
  <c r="K1130" i="5" s="1"/>
  <c r="F1130" i="5"/>
  <c r="G1130" i="5" s="1"/>
  <c r="H1130" i="5"/>
  <c r="D1131" i="5"/>
  <c r="F1131" i="5"/>
  <c r="G1131" i="5" s="1"/>
  <c r="H1131" i="5"/>
  <c r="D1132" i="5"/>
  <c r="K1132" i="5" s="1"/>
  <c r="F1132" i="5"/>
  <c r="G1132" i="5" s="1"/>
  <c r="H1132" i="5"/>
  <c r="I1132" i="5" s="1"/>
  <c r="D1133" i="5"/>
  <c r="K1133" i="5" s="1"/>
  <c r="F1133" i="5"/>
  <c r="G1133" i="5" s="1"/>
  <c r="H1133" i="5"/>
  <c r="M1133" i="5" s="1"/>
  <c r="D1134" i="5"/>
  <c r="E1134" i="5" s="1"/>
  <c r="F1134" i="5"/>
  <c r="G1134" i="5" s="1"/>
  <c r="H1134" i="5"/>
  <c r="I1134" i="5" s="1"/>
  <c r="D1135" i="5"/>
  <c r="F1135" i="5"/>
  <c r="L1135" i="5" s="1"/>
  <c r="H1135" i="5"/>
  <c r="D1136" i="5"/>
  <c r="K1136" i="5" s="1"/>
  <c r="F1136" i="5"/>
  <c r="L1136" i="5" s="1"/>
  <c r="H1136" i="5"/>
  <c r="M1136" i="5" s="1"/>
  <c r="J1137" i="5"/>
  <c r="D1137" i="5"/>
  <c r="F1137" i="5"/>
  <c r="L1137" i="5" s="1"/>
  <c r="H1137" i="5"/>
  <c r="D1138" i="5"/>
  <c r="F1138" i="5"/>
  <c r="G1138" i="5" s="1"/>
  <c r="H1138" i="5"/>
  <c r="D1139" i="5"/>
  <c r="F1139" i="5"/>
  <c r="G1139" i="5" s="1"/>
  <c r="H1139" i="5"/>
  <c r="M1139" i="5" s="1"/>
  <c r="J1140" i="5"/>
  <c r="D1140" i="5"/>
  <c r="F1140" i="5"/>
  <c r="G1140" i="5" s="1"/>
  <c r="H1140" i="5"/>
  <c r="M1140" i="5" s="1"/>
  <c r="D1141" i="5"/>
  <c r="F1141" i="5"/>
  <c r="G1141" i="5" s="1"/>
  <c r="H1141" i="5"/>
  <c r="D1142" i="5"/>
  <c r="F1142" i="5"/>
  <c r="G1142" i="5" s="1"/>
  <c r="H1142" i="5"/>
  <c r="M1142" i="5" s="1"/>
  <c r="J1143" i="5"/>
  <c r="D1143" i="5"/>
  <c r="F1143" i="5"/>
  <c r="G1143" i="5" s="1"/>
  <c r="H1143" i="5"/>
  <c r="M1143" i="5" s="1"/>
  <c r="J1144" i="5"/>
  <c r="D1144" i="5"/>
  <c r="F1144" i="5"/>
  <c r="G1144" i="5" s="1"/>
  <c r="H1144" i="5"/>
  <c r="I1144" i="5" s="1"/>
  <c r="D1145" i="5"/>
  <c r="K1145" i="5" s="1"/>
  <c r="F1145" i="5"/>
  <c r="G1145" i="5" s="1"/>
  <c r="H1145" i="5"/>
  <c r="D1146" i="5"/>
  <c r="E1146" i="5" s="1"/>
  <c r="F1146" i="5"/>
  <c r="G1146" i="5" s="1"/>
  <c r="H1146" i="5"/>
  <c r="I1146" i="5" s="1"/>
  <c r="D1147" i="5"/>
  <c r="K1147" i="5" s="1"/>
  <c r="F1147" i="5"/>
  <c r="G1147" i="5" s="1"/>
  <c r="H1147" i="5"/>
  <c r="D1148" i="5"/>
  <c r="K1148" i="5" s="1"/>
  <c r="F1148" i="5"/>
  <c r="G1148" i="5" s="1"/>
  <c r="H1148" i="5"/>
  <c r="D1149" i="5"/>
  <c r="F1149" i="5"/>
  <c r="G1149" i="5" s="1"/>
  <c r="H1149" i="5"/>
  <c r="D1150" i="5"/>
  <c r="K1150" i="5" s="1"/>
  <c r="F1150" i="5"/>
  <c r="G1150" i="5" s="1"/>
  <c r="H1150" i="5"/>
  <c r="J1151" i="5"/>
  <c r="D1151" i="5"/>
  <c r="K1151" i="5" s="1"/>
  <c r="F1151" i="5"/>
  <c r="G1151" i="5" s="1"/>
  <c r="H1151" i="5"/>
  <c r="M1151" i="5" s="1"/>
  <c r="D1152" i="5"/>
  <c r="F1152" i="5"/>
  <c r="G1152" i="5" s="1"/>
  <c r="H1152" i="5"/>
  <c r="D1153" i="5"/>
  <c r="F1153" i="5"/>
  <c r="G1153" i="5" s="1"/>
  <c r="H1153" i="5"/>
  <c r="D1154" i="5"/>
  <c r="K1154" i="5" s="1"/>
  <c r="F1154" i="5"/>
  <c r="L1154" i="5" s="1"/>
  <c r="H1154" i="5"/>
  <c r="M1154" i="5" s="1"/>
  <c r="J1155" i="5"/>
  <c r="D1155" i="5"/>
  <c r="F1155" i="5"/>
  <c r="G1155" i="5" s="1"/>
  <c r="H1155" i="5"/>
  <c r="D1156" i="5"/>
  <c r="F1156" i="5"/>
  <c r="G1156" i="5" s="1"/>
  <c r="H1156" i="5"/>
  <c r="I1156" i="5" s="1"/>
  <c r="D1157" i="5"/>
  <c r="F1157" i="5"/>
  <c r="G1157" i="5" s="1"/>
  <c r="H1157" i="5"/>
  <c r="M1157" i="5" s="1"/>
  <c r="D1158" i="5"/>
  <c r="E1158" i="5" s="1"/>
  <c r="F1158" i="5"/>
  <c r="L1158" i="5" s="1"/>
  <c r="H1158" i="5"/>
  <c r="M1158" i="5" s="1"/>
  <c r="D1159" i="5"/>
  <c r="F1159" i="5"/>
  <c r="G1159" i="5" s="1"/>
  <c r="H1159" i="5"/>
  <c r="D1160" i="5"/>
  <c r="F1160" i="5"/>
  <c r="G1160" i="5" s="1"/>
  <c r="H1160" i="5"/>
  <c r="M1160" i="5" s="1"/>
  <c r="D1161" i="5"/>
  <c r="F1161" i="5"/>
  <c r="G1161" i="5" s="1"/>
  <c r="H1161" i="5"/>
  <c r="M1161" i="5" s="1"/>
  <c r="D1162" i="5"/>
  <c r="F1162" i="5"/>
  <c r="G1162" i="5" s="1"/>
  <c r="H1162" i="5"/>
  <c r="J1163" i="5"/>
  <c r="D1163" i="5"/>
  <c r="K1163" i="5" s="1"/>
  <c r="F1163" i="5"/>
  <c r="G1163" i="5" s="1"/>
  <c r="H1163" i="5"/>
  <c r="J1164" i="5"/>
  <c r="D1164" i="5"/>
  <c r="F1164" i="5"/>
  <c r="G1164" i="5" s="1"/>
  <c r="H1164" i="5"/>
  <c r="J1165" i="5"/>
  <c r="D1165" i="5"/>
  <c r="K1165" i="5" s="1"/>
  <c r="F1165" i="5"/>
  <c r="G1165" i="5" s="1"/>
  <c r="H1165" i="5"/>
  <c r="D1166" i="5"/>
  <c r="K1166" i="5" s="1"/>
  <c r="F1166" i="5"/>
  <c r="G1166" i="5" s="1"/>
  <c r="H1166" i="5"/>
  <c r="D1167" i="5"/>
  <c r="F1167" i="5"/>
  <c r="G1167" i="5" s="1"/>
  <c r="H1167" i="5"/>
  <c r="D1168" i="5"/>
  <c r="K1168" i="5" s="1"/>
  <c r="F1168" i="5"/>
  <c r="G1168" i="5" s="1"/>
  <c r="H1168" i="5"/>
  <c r="I1168" i="5" s="1"/>
  <c r="D1169" i="5"/>
  <c r="K1169" i="5" s="1"/>
  <c r="F1169" i="5"/>
  <c r="G1169" i="5" s="1"/>
  <c r="H1169" i="5"/>
  <c r="M1169" i="5" s="1"/>
  <c r="D1170" i="5"/>
  <c r="E1170" i="5" s="1"/>
  <c r="F1170" i="5"/>
  <c r="G1170" i="5" s="1"/>
  <c r="H1170" i="5"/>
  <c r="I1170" i="5" s="1"/>
  <c r="D1171" i="5"/>
  <c r="F1171" i="5"/>
  <c r="L1171" i="5" s="1"/>
  <c r="H1171" i="5"/>
  <c r="D1172" i="5"/>
  <c r="K1172" i="5" s="1"/>
  <c r="F1172" i="5"/>
  <c r="G1172" i="5" s="1"/>
  <c r="H1172" i="5"/>
  <c r="M1172" i="5" s="1"/>
  <c r="D1173" i="5"/>
  <c r="F1173" i="5"/>
  <c r="G1173" i="5" s="1"/>
  <c r="H1173" i="5"/>
  <c r="M1173" i="5" s="1"/>
  <c r="D1174" i="5"/>
  <c r="F1174" i="5"/>
  <c r="G1174" i="5" s="1"/>
  <c r="H1174" i="5"/>
  <c r="D1175" i="5"/>
  <c r="F1175" i="5"/>
  <c r="G1175" i="5" s="1"/>
  <c r="H1175" i="5"/>
  <c r="M1175" i="5" s="1"/>
  <c r="J1176" i="5"/>
  <c r="D1176" i="5"/>
  <c r="F1176" i="5"/>
  <c r="G1176" i="5" s="1"/>
  <c r="H1176" i="5"/>
  <c r="M1176" i="5" s="1"/>
  <c r="J1177" i="5"/>
  <c r="D1177" i="5"/>
  <c r="F1177" i="5"/>
  <c r="G1177" i="5" s="1"/>
  <c r="H1177" i="5"/>
  <c r="D1178" i="5"/>
  <c r="F1178" i="5"/>
  <c r="G1178" i="5" s="1"/>
  <c r="H1178" i="5"/>
  <c r="M1178" i="5" s="1"/>
  <c r="J1179" i="5"/>
  <c r="D1179" i="5"/>
  <c r="F1179" i="5"/>
  <c r="G1179" i="5" s="1"/>
  <c r="H1179" i="5"/>
  <c r="M1179" i="5" s="1"/>
  <c r="J1180" i="5"/>
  <c r="D1180" i="5"/>
  <c r="K1180" i="5" s="1"/>
  <c r="F1180" i="5"/>
  <c r="G1180" i="5" s="1"/>
  <c r="H1180" i="5"/>
  <c r="I1180" i="5" s="1"/>
  <c r="D1181" i="5"/>
  <c r="K1181" i="5" s="1"/>
  <c r="F1181" i="5"/>
  <c r="G1181" i="5" s="1"/>
  <c r="H1181" i="5"/>
  <c r="D1182" i="5"/>
  <c r="E1182" i="5" s="1"/>
  <c r="F1182" i="5"/>
  <c r="G1182" i="5" s="1"/>
  <c r="H1182" i="5"/>
  <c r="I1182" i="5" s="1"/>
  <c r="D1183" i="5"/>
  <c r="K1183" i="5" s="1"/>
  <c r="F1183" i="5"/>
  <c r="G1183" i="5" s="1"/>
  <c r="H1183" i="5"/>
  <c r="D1184" i="5"/>
  <c r="K1184" i="5" s="1"/>
  <c r="F1184" i="5"/>
  <c r="G1184" i="5" s="1"/>
  <c r="H1184" i="5"/>
  <c r="D1185" i="5"/>
  <c r="F1185" i="5"/>
  <c r="G1185" i="5" s="1"/>
  <c r="H1185" i="5"/>
  <c r="D1186" i="5"/>
  <c r="K1186" i="5" s="1"/>
  <c r="F1186" i="5"/>
  <c r="L1186" i="5" s="1"/>
  <c r="H1186" i="5"/>
  <c r="J1187" i="5"/>
  <c r="D1187" i="5"/>
  <c r="K1187" i="5" s="1"/>
  <c r="F1187" i="5"/>
  <c r="G1187" i="5" s="1"/>
  <c r="H1187" i="5"/>
  <c r="M1187" i="5" s="1"/>
  <c r="D1188" i="5"/>
  <c r="F1188" i="5"/>
  <c r="G1188" i="5" s="1"/>
  <c r="H1188" i="5"/>
  <c r="D1189" i="5"/>
  <c r="F1189" i="5"/>
  <c r="L1189" i="5" s="1"/>
  <c r="H1189" i="5"/>
  <c r="D1190" i="5"/>
  <c r="K1190" i="5" s="1"/>
  <c r="F1190" i="5"/>
  <c r="L1190" i="5" s="1"/>
  <c r="H1190" i="5"/>
  <c r="M1190" i="5" s="1"/>
  <c r="J1191" i="5"/>
  <c r="D1191" i="5"/>
  <c r="F1191" i="5"/>
  <c r="G1191" i="5" s="1"/>
  <c r="H1191" i="5"/>
  <c r="M1191" i="5" s="1"/>
  <c r="D1192" i="5"/>
  <c r="F1192" i="5"/>
  <c r="G1192" i="5" s="1"/>
  <c r="H1192" i="5"/>
  <c r="I1192" i="5" s="1"/>
  <c r="D1193" i="5"/>
  <c r="F1193" i="5"/>
  <c r="G1193" i="5" s="1"/>
  <c r="H1193" i="5"/>
  <c r="M1193" i="5" s="1"/>
  <c r="D1194" i="5"/>
  <c r="E1194" i="5" s="1"/>
  <c r="F1194" i="5"/>
  <c r="L1194" i="5" s="1"/>
  <c r="H1194" i="5"/>
  <c r="I1194" i="5" s="1"/>
  <c r="D1195" i="5"/>
  <c r="F1195" i="5"/>
  <c r="G1195" i="5" s="1"/>
  <c r="H1195" i="5"/>
  <c r="D1196" i="5"/>
  <c r="F1196" i="5"/>
  <c r="G1196" i="5" s="1"/>
  <c r="H1196" i="5"/>
  <c r="M1196" i="5" s="1"/>
  <c r="D1197" i="5"/>
  <c r="F1197" i="5"/>
  <c r="G1197" i="5" s="1"/>
  <c r="H1197" i="5"/>
  <c r="M1197" i="5" s="1"/>
  <c r="D1198" i="5"/>
  <c r="K1198" i="5" s="1"/>
  <c r="F1198" i="5"/>
  <c r="G1198" i="5" s="1"/>
  <c r="H1198" i="5"/>
  <c r="J1199" i="5"/>
  <c r="D1199" i="5"/>
  <c r="K1199" i="5" s="1"/>
  <c r="F1199" i="5"/>
  <c r="G1199" i="5" s="1"/>
  <c r="H1199" i="5"/>
  <c r="J1200" i="5"/>
  <c r="D1200" i="5"/>
  <c r="F1200" i="5"/>
  <c r="G1200" i="5" s="1"/>
  <c r="H1200" i="5"/>
  <c r="J1201" i="5"/>
  <c r="D1201" i="5"/>
  <c r="K1201" i="5" s="1"/>
  <c r="F1201" i="5"/>
  <c r="G1201" i="5" s="1"/>
  <c r="H1201" i="5"/>
  <c r="D1202" i="5"/>
  <c r="K1202" i="5" s="1"/>
  <c r="F1202" i="5"/>
  <c r="G1202" i="5" s="1"/>
  <c r="H1202" i="5"/>
  <c r="D1203" i="5"/>
  <c r="F1203" i="5"/>
  <c r="G1203" i="5" s="1"/>
  <c r="H1203" i="5"/>
  <c r="D1204" i="5"/>
  <c r="K1204" i="5" s="1"/>
  <c r="F1204" i="5"/>
  <c r="G1204" i="5" s="1"/>
  <c r="H1204" i="5"/>
  <c r="I1204" i="5" s="1"/>
  <c r="D1205" i="5"/>
  <c r="K1205" i="5" s="1"/>
  <c r="F1205" i="5"/>
  <c r="L1205" i="5" s="1"/>
  <c r="H1205" i="5"/>
  <c r="M1205" i="5" s="1"/>
  <c r="D1206" i="5"/>
  <c r="E1206" i="5" s="1"/>
  <c r="F1206" i="5"/>
  <c r="L1206" i="5" s="1"/>
  <c r="H1206" i="5"/>
  <c r="I1206" i="5" s="1"/>
  <c r="D1207" i="5"/>
  <c r="F1207" i="5"/>
  <c r="G1207" i="5" s="1"/>
  <c r="H1207" i="5"/>
  <c r="D1208" i="5"/>
  <c r="K1208" i="5" s="1"/>
  <c r="F1208" i="5"/>
  <c r="G1208" i="5" s="1"/>
  <c r="H1208" i="5"/>
  <c r="M1208" i="5" s="1"/>
  <c r="D1209" i="5"/>
  <c r="F1209" i="5"/>
  <c r="G1209" i="5" s="1"/>
  <c r="H1209" i="5"/>
  <c r="M1209" i="5" s="1"/>
  <c r="D1210" i="5"/>
  <c r="F1210" i="5"/>
  <c r="G1210" i="5" s="1"/>
  <c r="H1210" i="5"/>
  <c r="D1211" i="5"/>
  <c r="F1211" i="5"/>
  <c r="G1211" i="5" s="1"/>
  <c r="H1211" i="5"/>
  <c r="M1211" i="5" s="1"/>
  <c r="J1212" i="5"/>
  <c r="D1212" i="5"/>
  <c r="F1212" i="5"/>
  <c r="G1212" i="5" s="1"/>
  <c r="H1212" i="5"/>
  <c r="M1212" i="5" s="1"/>
  <c r="J1213" i="5"/>
  <c r="D1213" i="5"/>
  <c r="F1213" i="5"/>
  <c r="G1213" i="5" s="1"/>
  <c r="H1213" i="5"/>
  <c r="D1214" i="5"/>
  <c r="F1214" i="5"/>
  <c r="G1214" i="5" s="1"/>
  <c r="H1214" i="5"/>
  <c r="M1214" i="5" s="1"/>
  <c r="J1215" i="5"/>
  <c r="D1215" i="5"/>
  <c r="F1215" i="5"/>
  <c r="G1215" i="5" s="1"/>
  <c r="H1215" i="5"/>
  <c r="M1215" i="5" s="1"/>
  <c r="J1216" i="5"/>
  <c r="D1216" i="5"/>
  <c r="K1216" i="5" s="1"/>
  <c r="F1216" i="5"/>
  <c r="G1216" i="5" s="1"/>
  <c r="H1216" i="5"/>
  <c r="I1216" i="5" s="1"/>
  <c r="D1217" i="5"/>
  <c r="K1217" i="5" s="1"/>
  <c r="F1217" i="5"/>
  <c r="G1217" i="5" s="1"/>
  <c r="H1217" i="5"/>
  <c r="D1218" i="5"/>
  <c r="E1218" i="5" s="1"/>
  <c r="F1218" i="5"/>
  <c r="G1218" i="5" s="1"/>
  <c r="H1218" i="5"/>
  <c r="I1218" i="5" s="1"/>
  <c r="D1219" i="5"/>
  <c r="K1219" i="5" s="1"/>
  <c r="F1219" i="5"/>
  <c r="G1219" i="5" s="1"/>
  <c r="H1219" i="5"/>
  <c r="D1220" i="5"/>
  <c r="K1220" i="5" s="1"/>
  <c r="F1220" i="5"/>
  <c r="G1220" i="5" s="1"/>
  <c r="H1220" i="5"/>
  <c r="D1221" i="5"/>
  <c r="F1221" i="5"/>
  <c r="G1221" i="5" s="1"/>
  <c r="H1221" i="5"/>
  <c r="D1222" i="5"/>
  <c r="K1222" i="5" s="1"/>
  <c r="F1222" i="5"/>
  <c r="G1222" i="5" s="1"/>
  <c r="H1222" i="5"/>
  <c r="J1223" i="5"/>
  <c r="D1223" i="5"/>
  <c r="K1223" i="5" s="1"/>
  <c r="F1223" i="5"/>
  <c r="G1223" i="5" s="1"/>
  <c r="H1223" i="5"/>
  <c r="M1223" i="5" s="1"/>
  <c r="D1224" i="5"/>
  <c r="F1224" i="5"/>
  <c r="G1224" i="5" s="1"/>
  <c r="H1224" i="5"/>
  <c r="D1225" i="5"/>
  <c r="F1225" i="5"/>
  <c r="G1225" i="5" s="1"/>
  <c r="H1225" i="5"/>
  <c r="D1226" i="5"/>
  <c r="K1226" i="5" s="1"/>
  <c r="F1226" i="5"/>
  <c r="G1226" i="5" s="1"/>
  <c r="H1226" i="5"/>
  <c r="M1226" i="5" s="1"/>
  <c r="J1227" i="5"/>
  <c r="D1227" i="5"/>
  <c r="F1227" i="5"/>
  <c r="G1227" i="5" s="1"/>
  <c r="H1227" i="5"/>
  <c r="M1227" i="5" s="1"/>
  <c r="D1228" i="5"/>
  <c r="F1228" i="5"/>
  <c r="G1228" i="5" s="1"/>
  <c r="H1228" i="5"/>
  <c r="I1228" i="5" s="1"/>
  <c r="D1229" i="5"/>
  <c r="F1229" i="5"/>
  <c r="G1229" i="5" s="1"/>
  <c r="H1229" i="5"/>
  <c r="M1229" i="5" s="1"/>
  <c r="D1230" i="5"/>
  <c r="E1230" i="5" s="1"/>
  <c r="F1230" i="5"/>
  <c r="G1230" i="5" s="1"/>
  <c r="H1230" i="5"/>
  <c r="M1230" i="5" s="1"/>
  <c r="D1231" i="5"/>
  <c r="F1231" i="5"/>
  <c r="G1231" i="5" s="1"/>
  <c r="H1231" i="5"/>
  <c r="D1232" i="5"/>
  <c r="F1232" i="5"/>
  <c r="G1232" i="5" s="1"/>
  <c r="H1232" i="5"/>
  <c r="M1232" i="5" s="1"/>
  <c r="J1233" i="5"/>
  <c r="D1233" i="5"/>
  <c r="F1233" i="5"/>
  <c r="G1233" i="5" s="1"/>
  <c r="H1233" i="5"/>
  <c r="M1233" i="5" s="1"/>
  <c r="D1234" i="5"/>
  <c r="K1234" i="5" s="1"/>
  <c r="F1234" i="5"/>
  <c r="G1234" i="5" s="1"/>
  <c r="H1234" i="5"/>
  <c r="J1235" i="5"/>
  <c r="D1235" i="5"/>
  <c r="K1235" i="5" s="1"/>
  <c r="F1235" i="5"/>
  <c r="G1235" i="5" s="1"/>
  <c r="H1235" i="5"/>
  <c r="J1236" i="5"/>
  <c r="D1236" i="5"/>
  <c r="F1236" i="5"/>
  <c r="G1236" i="5" s="1"/>
  <c r="H1236" i="5"/>
  <c r="J1237" i="5"/>
  <c r="D1237" i="5"/>
  <c r="K1237" i="5" s="1"/>
  <c r="F1237" i="5"/>
  <c r="G1237" i="5" s="1"/>
  <c r="H1237" i="5"/>
  <c r="D1238" i="5"/>
  <c r="K1238" i="5" s="1"/>
  <c r="F1238" i="5"/>
  <c r="G1238" i="5" s="1"/>
  <c r="H1238" i="5"/>
  <c r="D1239" i="5"/>
  <c r="F1239" i="5"/>
  <c r="G1239" i="5" s="1"/>
  <c r="H1239" i="5"/>
  <c r="D1240" i="5"/>
  <c r="K1240" i="5" s="1"/>
  <c r="F1240" i="5"/>
  <c r="G1240" i="5" s="1"/>
  <c r="H1240" i="5"/>
  <c r="I1240" i="5" s="1"/>
  <c r="D1241" i="5"/>
  <c r="K1241" i="5" s="1"/>
  <c r="F1241" i="5"/>
  <c r="G1241" i="5" s="1"/>
  <c r="H1241" i="5"/>
  <c r="M1241" i="5" s="1"/>
  <c r="D1242" i="5"/>
  <c r="E1242" i="5" s="1"/>
  <c r="F1242" i="5"/>
  <c r="G1242" i="5" s="1"/>
  <c r="H1242" i="5"/>
  <c r="I1242" i="5" s="1"/>
  <c r="D1243" i="5"/>
  <c r="F1243" i="5"/>
  <c r="G1243" i="5" s="1"/>
  <c r="H1243" i="5"/>
  <c r="D1244" i="5"/>
  <c r="K1244" i="5" s="1"/>
  <c r="F1244" i="5"/>
  <c r="G1244" i="5" s="1"/>
  <c r="H1244" i="5"/>
  <c r="M1244" i="5" s="1"/>
  <c r="D1245" i="5"/>
  <c r="F1245" i="5"/>
  <c r="G1245" i="5" s="1"/>
  <c r="H1245" i="5"/>
  <c r="M1245" i="5" s="1"/>
  <c r="D1246" i="5"/>
  <c r="F1246" i="5"/>
  <c r="G1246" i="5" s="1"/>
  <c r="H1246" i="5"/>
  <c r="D1247" i="5"/>
  <c r="F1247" i="5"/>
  <c r="G1247" i="5" s="1"/>
  <c r="H1247" i="5"/>
  <c r="M1247" i="5" s="1"/>
  <c r="J1248" i="5"/>
  <c r="D1248" i="5"/>
  <c r="F1248" i="5"/>
  <c r="G1248" i="5" s="1"/>
  <c r="H1248" i="5"/>
  <c r="M1248" i="5" s="1"/>
  <c r="J1249" i="5"/>
  <c r="D1249" i="5"/>
  <c r="F1249" i="5"/>
  <c r="G1249" i="5" s="1"/>
  <c r="H1249" i="5"/>
  <c r="D1250" i="5"/>
  <c r="F1250" i="5"/>
  <c r="G1250" i="5" s="1"/>
  <c r="H1250" i="5"/>
  <c r="M1250" i="5" s="1"/>
  <c r="J1251" i="5"/>
  <c r="D1251" i="5"/>
  <c r="F1251" i="5"/>
  <c r="G1251" i="5" s="1"/>
  <c r="H1251" i="5"/>
  <c r="M1251" i="5" s="1"/>
  <c r="J1252" i="5"/>
  <c r="D1252" i="5"/>
  <c r="K1252" i="5" s="1"/>
  <c r="F1252" i="5"/>
  <c r="G1252" i="5" s="1"/>
  <c r="H1252" i="5"/>
  <c r="I1252" i="5" s="1"/>
  <c r="D1253" i="5"/>
  <c r="K1253" i="5" s="1"/>
  <c r="F1253" i="5"/>
  <c r="G1253" i="5" s="1"/>
  <c r="H1253" i="5"/>
  <c r="D1254" i="5"/>
  <c r="E1254" i="5" s="1"/>
  <c r="F1254" i="5"/>
  <c r="G1254" i="5" s="1"/>
  <c r="H1254" i="5"/>
  <c r="I1254" i="5" s="1"/>
  <c r="D1255" i="5"/>
  <c r="K1255" i="5" s="1"/>
  <c r="F1255" i="5"/>
  <c r="G1255" i="5" s="1"/>
  <c r="H1255" i="5"/>
  <c r="D1256" i="5"/>
  <c r="K1256" i="5" s="1"/>
  <c r="F1256" i="5"/>
  <c r="G1256" i="5" s="1"/>
  <c r="H1256" i="5"/>
  <c r="D1257" i="5"/>
  <c r="F1257" i="5"/>
  <c r="G1257" i="5" s="1"/>
  <c r="H1257" i="5"/>
  <c r="D1258" i="5"/>
  <c r="K1258" i="5" s="1"/>
  <c r="F1258" i="5"/>
  <c r="L1258" i="5" s="1"/>
  <c r="H1258" i="5"/>
  <c r="J1259" i="5"/>
  <c r="D1259" i="5"/>
  <c r="K1259" i="5" s="1"/>
  <c r="F1259" i="5"/>
  <c r="G1259" i="5" s="1"/>
  <c r="H1259" i="5"/>
  <c r="M1259" i="5" s="1"/>
  <c r="D1260" i="5"/>
  <c r="F1260" i="5"/>
  <c r="G1260" i="5" s="1"/>
  <c r="H1260" i="5"/>
  <c r="D1261" i="5"/>
  <c r="F1261" i="5"/>
  <c r="G1261" i="5" s="1"/>
  <c r="H1261" i="5"/>
  <c r="D1262" i="5"/>
  <c r="K1262" i="5" s="1"/>
  <c r="F1262" i="5"/>
  <c r="G1262" i="5" s="1"/>
  <c r="H1262" i="5"/>
  <c r="M1262" i="5" s="1"/>
  <c r="J1263" i="5"/>
  <c r="D1263" i="5"/>
  <c r="F1263" i="5"/>
  <c r="G1263" i="5" s="1"/>
  <c r="H1263" i="5"/>
  <c r="M1263" i="5" s="1"/>
  <c r="D1264" i="5"/>
  <c r="F1264" i="5"/>
  <c r="G1264" i="5" s="1"/>
  <c r="H1264" i="5"/>
  <c r="I1264" i="5" s="1"/>
  <c r="D1265" i="5"/>
  <c r="F1265" i="5"/>
  <c r="G1265" i="5" s="1"/>
  <c r="H1265" i="5"/>
  <c r="M1265" i="5" s="1"/>
  <c r="D1266" i="5"/>
  <c r="E1266" i="5" s="1"/>
  <c r="F1266" i="5"/>
  <c r="L1266" i="5" s="1"/>
  <c r="H1266" i="5"/>
  <c r="I1266" i="5" s="1"/>
  <c r="D1267" i="5"/>
  <c r="F1267" i="5"/>
  <c r="G1267" i="5" s="1"/>
  <c r="H1267" i="5"/>
  <c r="D1268" i="5"/>
  <c r="F1268" i="5"/>
  <c r="G1268" i="5" s="1"/>
  <c r="H1268" i="5"/>
  <c r="M1268" i="5" s="1"/>
  <c r="D1269" i="5"/>
  <c r="F1269" i="5"/>
  <c r="G1269" i="5" s="1"/>
  <c r="H1269" i="5"/>
  <c r="M1269" i="5" s="1"/>
  <c r="D1270" i="5"/>
  <c r="K1270" i="5" s="1"/>
  <c r="F1270" i="5"/>
  <c r="G1270" i="5" s="1"/>
  <c r="H1270" i="5"/>
  <c r="J1271" i="5"/>
  <c r="D1271" i="5"/>
  <c r="K1271" i="5" s="1"/>
  <c r="F1271" i="5"/>
  <c r="G1271" i="5" s="1"/>
  <c r="H1271" i="5"/>
  <c r="J1272" i="5"/>
  <c r="D1272" i="5"/>
  <c r="F1272" i="5"/>
  <c r="G1272" i="5" s="1"/>
  <c r="H1272" i="5"/>
  <c r="J1273" i="5"/>
  <c r="D1273" i="5"/>
  <c r="K1273" i="5" s="1"/>
  <c r="F1273" i="5"/>
  <c r="L1273" i="5" s="1"/>
  <c r="H1273" i="5"/>
  <c r="D1274" i="5"/>
  <c r="K1274" i="5" s="1"/>
  <c r="F1274" i="5"/>
  <c r="G1274" i="5" s="1"/>
  <c r="H1274" i="5"/>
  <c r="D1275" i="5"/>
  <c r="F1275" i="5"/>
  <c r="G1275" i="5" s="1"/>
  <c r="H1275" i="5"/>
  <c r="D1276" i="5"/>
  <c r="K1276" i="5" s="1"/>
  <c r="F1276" i="5"/>
  <c r="L1276" i="5" s="1"/>
  <c r="H1276" i="5"/>
  <c r="I1276" i="5" s="1"/>
  <c r="D1277" i="5"/>
  <c r="K1277" i="5" s="1"/>
  <c r="F1277" i="5"/>
  <c r="G1277" i="5" s="1"/>
  <c r="H1277" i="5"/>
  <c r="M1277" i="5" s="1"/>
  <c r="D1278" i="5"/>
  <c r="E1278" i="5" s="1"/>
  <c r="F1278" i="5"/>
  <c r="L1278" i="5" s="1"/>
  <c r="H1278" i="5"/>
  <c r="I1278" i="5" s="1"/>
  <c r="D1279" i="5"/>
  <c r="F1279" i="5"/>
  <c r="G1279" i="5" s="1"/>
  <c r="H1279" i="5"/>
  <c r="D1280" i="5"/>
  <c r="K1280" i="5" s="1"/>
  <c r="F1280" i="5"/>
  <c r="G1280" i="5" s="1"/>
  <c r="H1280" i="5"/>
  <c r="M1280" i="5" s="1"/>
  <c r="D1281" i="5"/>
  <c r="F1281" i="5"/>
  <c r="L1281" i="5" s="1"/>
  <c r="H1281" i="5"/>
  <c r="M1281" i="5" s="1"/>
  <c r="D1282" i="5"/>
  <c r="F1282" i="5"/>
  <c r="G1282" i="5" s="1"/>
  <c r="H1282" i="5"/>
  <c r="D1283" i="5"/>
  <c r="F1283" i="5"/>
  <c r="G1283" i="5" s="1"/>
  <c r="H1283" i="5"/>
  <c r="M1283" i="5" s="1"/>
  <c r="J1284" i="5"/>
  <c r="D1284" i="5"/>
  <c r="F1284" i="5"/>
  <c r="G1284" i="5" s="1"/>
  <c r="H1284" i="5"/>
  <c r="M1284" i="5" s="1"/>
  <c r="J1285" i="5"/>
  <c r="D1285" i="5"/>
  <c r="F1285" i="5"/>
  <c r="G1285" i="5" s="1"/>
  <c r="H1285" i="5"/>
  <c r="D1286" i="5"/>
  <c r="F1286" i="5"/>
  <c r="G1286" i="5" s="1"/>
  <c r="H1286" i="5"/>
  <c r="M1286" i="5" s="1"/>
  <c r="J1287" i="5"/>
  <c r="D1287" i="5"/>
  <c r="F1287" i="5"/>
  <c r="G1287" i="5" s="1"/>
  <c r="H1287" i="5"/>
  <c r="M1287" i="5" s="1"/>
  <c r="J1288" i="5"/>
  <c r="D1288" i="5"/>
  <c r="K1288" i="5" s="1"/>
  <c r="F1288" i="5"/>
  <c r="G1288" i="5" s="1"/>
  <c r="H1288" i="5"/>
  <c r="I1288" i="5" s="1"/>
  <c r="D1289" i="5"/>
  <c r="K1289" i="5" s="1"/>
  <c r="F1289" i="5"/>
  <c r="G1289" i="5" s="1"/>
  <c r="H1289" i="5"/>
  <c r="D1290" i="5"/>
  <c r="E1290" i="5" s="1"/>
  <c r="F1290" i="5"/>
  <c r="G1290" i="5" s="1"/>
  <c r="H1290" i="5"/>
  <c r="I1290" i="5" s="1"/>
  <c r="D1291" i="5"/>
  <c r="K1291" i="5" s="1"/>
  <c r="F1291" i="5"/>
  <c r="G1291" i="5" s="1"/>
  <c r="H1291" i="5"/>
  <c r="D1292" i="5"/>
  <c r="K1292" i="5" s="1"/>
  <c r="F1292" i="5"/>
  <c r="G1292" i="5" s="1"/>
  <c r="H1292" i="5"/>
  <c r="D1293" i="5"/>
  <c r="F1293" i="5"/>
  <c r="G1293" i="5" s="1"/>
  <c r="H1293" i="5"/>
  <c r="D1294" i="5"/>
  <c r="F1294" i="5"/>
  <c r="G1294" i="5" s="1"/>
  <c r="H1294" i="5"/>
  <c r="J1295" i="5"/>
  <c r="D1295" i="5"/>
  <c r="K1295" i="5" s="1"/>
  <c r="F1295" i="5"/>
  <c r="G1295" i="5" s="1"/>
  <c r="H1295" i="5"/>
  <c r="M1295" i="5" s="1"/>
  <c r="D1296" i="5"/>
  <c r="F1296" i="5"/>
  <c r="G1296" i="5" s="1"/>
  <c r="H1296" i="5"/>
  <c r="D1297" i="5"/>
  <c r="F1297" i="5"/>
  <c r="G1297" i="5" s="1"/>
  <c r="H1297" i="5"/>
  <c r="D1298" i="5"/>
  <c r="K1298" i="5" s="1"/>
  <c r="F1298" i="5"/>
  <c r="G1298" i="5" s="1"/>
  <c r="H1298" i="5"/>
  <c r="M1298" i="5" s="1"/>
  <c r="J1299" i="5"/>
  <c r="D1299" i="5"/>
  <c r="F1299" i="5"/>
  <c r="G1299" i="5" s="1"/>
  <c r="H1299" i="5"/>
  <c r="M1299" i="5" s="1"/>
  <c r="D1300" i="5"/>
  <c r="F1300" i="5"/>
  <c r="G1300" i="5" s="1"/>
  <c r="H1300" i="5"/>
  <c r="I1300" i="5" s="1"/>
  <c r="D1301" i="5"/>
  <c r="F1301" i="5"/>
  <c r="G1301" i="5" s="1"/>
  <c r="H1301" i="5"/>
  <c r="M1301" i="5" s="1"/>
  <c r="D1302" i="5"/>
  <c r="E1302" i="5" s="1"/>
  <c r="F1302" i="5"/>
  <c r="G1302" i="5" s="1"/>
  <c r="H1302" i="5"/>
  <c r="M1302" i="5" s="1"/>
  <c r="D1303" i="5"/>
  <c r="F1303" i="5"/>
  <c r="G1303" i="5" s="1"/>
  <c r="H1303" i="5"/>
  <c r="D1304" i="5"/>
  <c r="F1304" i="5"/>
  <c r="G1304" i="5" s="1"/>
  <c r="H1304" i="5"/>
  <c r="M1304" i="5" s="1"/>
  <c r="D1305" i="5"/>
  <c r="F1305" i="5"/>
  <c r="G1305" i="5" s="1"/>
  <c r="H1305" i="5"/>
  <c r="M1305" i="5" s="1"/>
  <c r="D1306" i="5"/>
  <c r="K1306" i="5" s="1"/>
  <c r="F1306" i="5"/>
  <c r="G1306" i="5" s="1"/>
  <c r="H1306" i="5"/>
  <c r="J1307" i="5"/>
  <c r="D1307" i="5"/>
  <c r="K1307" i="5" s="1"/>
  <c r="F1307" i="5"/>
  <c r="G1307" i="5" s="1"/>
  <c r="H1307" i="5"/>
  <c r="D1308" i="5"/>
  <c r="F1308" i="5"/>
  <c r="G1308" i="5" s="1"/>
  <c r="H1308" i="5"/>
  <c r="J1309" i="5"/>
  <c r="D1309" i="5"/>
  <c r="K1309" i="5" s="1"/>
  <c r="F1309" i="5"/>
  <c r="G1309" i="5" s="1"/>
  <c r="H1309" i="5"/>
  <c r="D1310" i="5"/>
  <c r="K1310" i="5" s="1"/>
  <c r="F1310" i="5"/>
  <c r="G1310" i="5" s="1"/>
  <c r="H1310" i="5"/>
  <c r="D1311" i="5"/>
  <c r="F1311" i="5"/>
  <c r="G1311" i="5" s="1"/>
  <c r="H1311" i="5"/>
  <c r="D1312" i="5"/>
  <c r="F1312" i="5"/>
  <c r="L1312" i="5" s="1"/>
  <c r="H1312" i="5"/>
  <c r="I1312" i="5" s="1"/>
  <c r="D1313" i="5"/>
  <c r="K1313" i="5" s="1"/>
  <c r="F1313" i="5"/>
  <c r="L1313" i="5" s="1"/>
  <c r="H1313" i="5"/>
  <c r="M1313" i="5" s="1"/>
  <c r="D1314" i="5"/>
  <c r="E1314" i="5" s="1"/>
  <c r="F1314" i="5"/>
  <c r="G1314" i="5" s="1"/>
  <c r="H1314" i="5"/>
  <c r="I1314" i="5" s="1"/>
  <c r="D1315" i="5"/>
  <c r="F1315" i="5"/>
  <c r="G1315" i="5" s="1"/>
  <c r="H1315" i="5"/>
  <c r="D1316" i="5"/>
  <c r="F1316" i="5"/>
  <c r="G1316" i="5" s="1"/>
  <c r="H1316" i="5"/>
  <c r="M1316" i="5" s="1"/>
  <c r="D1317" i="5"/>
  <c r="F1317" i="5"/>
  <c r="G1317" i="5" s="1"/>
  <c r="H1317" i="5"/>
  <c r="M1317" i="5" s="1"/>
  <c r="D1318" i="5"/>
  <c r="F1318" i="5"/>
  <c r="G1318" i="5" s="1"/>
  <c r="H1318" i="5"/>
  <c r="D1319" i="5"/>
  <c r="F1319" i="5"/>
  <c r="G1319" i="5" s="1"/>
  <c r="H1319" i="5"/>
  <c r="M1319" i="5" s="1"/>
  <c r="J1320" i="5"/>
  <c r="D1320" i="5"/>
  <c r="F1320" i="5"/>
  <c r="G1320" i="5" s="1"/>
  <c r="H1320" i="5"/>
  <c r="M1320" i="5" s="1"/>
  <c r="J1321" i="5"/>
  <c r="D1321" i="5"/>
  <c r="F1321" i="5"/>
  <c r="G1321" i="5" s="1"/>
  <c r="H1321" i="5"/>
  <c r="D1322" i="5"/>
  <c r="F1322" i="5"/>
  <c r="G1322" i="5" s="1"/>
  <c r="H1322" i="5"/>
  <c r="J1323" i="5"/>
  <c r="D1323" i="5"/>
  <c r="F1323" i="5"/>
  <c r="G1323" i="5" s="1"/>
  <c r="H1323" i="5"/>
  <c r="M1323" i="5" s="1"/>
  <c r="J1324" i="5"/>
  <c r="D1324" i="5"/>
  <c r="K1324" i="5" s="1"/>
  <c r="F1324" i="5"/>
  <c r="G1324" i="5" s="1"/>
  <c r="H1324" i="5"/>
  <c r="I1324" i="5" s="1"/>
  <c r="D1325" i="5"/>
  <c r="K1325" i="5" s="1"/>
  <c r="F1325" i="5"/>
  <c r="G1325" i="5" s="1"/>
  <c r="H1325" i="5"/>
  <c r="D1326" i="5"/>
  <c r="E1326" i="5" s="1"/>
  <c r="F1326" i="5"/>
  <c r="G1326" i="5" s="1"/>
  <c r="H1326" i="5"/>
  <c r="I1326" i="5" s="1"/>
  <c r="D1327" i="5"/>
  <c r="K1327" i="5" s="1"/>
  <c r="F1327" i="5"/>
  <c r="G1327" i="5" s="1"/>
  <c r="H1327" i="5"/>
  <c r="D1328" i="5"/>
  <c r="K1328" i="5" s="1"/>
  <c r="F1328" i="5"/>
  <c r="G1328" i="5" s="1"/>
  <c r="H1328" i="5"/>
  <c r="D1329" i="5"/>
  <c r="F1329" i="5"/>
  <c r="G1329" i="5" s="1"/>
  <c r="H1329" i="5"/>
  <c r="D1330" i="5"/>
  <c r="K1330" i="5" s="1"/>
  <c r="F1330" i="5"/>
  <c r="G1330" i="5" s="1"/>
  <c r="H1330" i="5"/>
  <c r="D1331" i="5"/>
  <c r="K1331" i="5" s="1"/>
  <c r="F1331" i="5"/>
  <c r="G1331" i="5" s="1"/>
  <c r="H1331" i="5"/>
  <c r="M1331" i="5" s="1"/>
  <c r="D1332" i="5"/>
  <c r="F1332" i="5"/>
  <c r="G1332" i="5" s="1"/>
  <c r="H1332" i="5"/>
  <c r="D1333" i="5"/>
  <c r="F1333" i="5"/>
  <c r="G1333" i="5" s="1"/>
  <c r="H1333" i="5"/>
  <c r="D1334" i="5"/>
  <c r="K1334" i="5" s="1"/>
  <c r="F1334" i="5"/>
  <c r="G1334" i="5" s="1"/>
  <c r="H1334" i="5"/>
  <c r="M1334" i="5" s="1"/>
  <c r="J1335" i="5"/>
  <c r="D1335" i="5"/>
  <c r="F1335" i="5"/>
  <c r="G1335" i="5" s="1"/>
  <c r="H1335" i="5"/>
  <c r="M1335" i="5" s="1"/>
  <c r="D1336" i="5"/>
  <c r="F1336" i="5"/>
  <c r="G1336" i="5" s="1"/>
  <c r="H1336" i="5"/>
  <c r="I1336" i="5" s="1"/>
  <c r="D1337" i="5"/>
  <c r="F1337" i="5"/>
  <c r="G1337" i="5" s="1"/>
  <c r="H1337" i="5"/>
  <c r="M1337" i="5" s="1"/>
  <c r="D1338" i="5"/>
  <c r="E1338" i="5" s="1"/>
  <c r="F1338" i="5"/>
  <c r="G1338" i="5" s="1"/>
  <c r="H1338" i="5"/>
  <c r="I1338" i="5" s="1"/>
  <c r="D1339" i="5"/>
  <c r="F1339" i="5"/>
  <c r="G1339" i="5" s="1"/>
  <c r="H1339" i="5"/>
  <c r="D1340" i="5"/>
  <c r="F1340" i="5"/>
  <c r="G1340" i="5" s="1"/>
  <c r="H1340" i="5"/>
  <c r="M1340" i="5" s="1"/>
  <c r="D1341" i="5"/>
  <c r="F1341" i="5"/>
  <c r="G1341" i="5" s="1"/>
  <c r="H1341" i="5"/>
  <c r="M1341" i="5" s="1"/>
  <c r="D1342" i="5"/>
  <c r="K1342" i="5" s="1"/>
  <c r="F1342" i="5"/>
  <c r="G1342" i="5" s="1"/>
  <c r="H1342" i="5"/>
  <c r="J1343" i="5"/>
  <c r="D1343" i="5"/>
  <c r="F1343" i="5"/>
  <c r="G1343" i="5" s="1"/>
  <c r="H1343" i="5"/>
  <c r="D1344" i="5"/>
  <c r="F1344" i="5"/>
  <c r="L1344" i="5" s="1"/>
  <c r="H1344" i="5"/>
  <c r="D1345" i="5"/>
  <c r="F1345" i="5"/>
  <c r="G1345" i="5" s="1"/>
  <c r="H1345" i="5"/>
  <c r="D1346" i="5"/>
  <c r="F1346" i="5"/>
  <c r="G1346" i="5" s="1"/>
  <c r="H1346" i="5"/>
  <c r="D1347" i="5"/>
  <c r="F1347" i="5"/>
  <c r="G1347" i="5" s="1"/>
  <c r="H1347" i="5"/>
  <c r="D1348" i="5"/>
  <c r="F1348" i="5"/>
  <c r="G1348" i="5" s="1"/>
  <c r="H1348" i="5"/>
  <c r="I1348" i="5" s="1"/>
  <c r="D1349" i="5"/>
  <c r="F1349" i="5"/>
  <c r="G1349" i="5" s="1"/>
  <c r="H1349" i="5"/>
  <c r="D1350" i="5"/>
  <c r="E1350" i="5" s="1"/>
  <c r="F1350" i="5"/>
  <c r="G1350" i="5" s="1"/>
  <c r="H1350" i="5"/>
  <c r="I1350" i="5" s="1"/>
  <c r="D1351" i="5"/>
  <c r="F1351" i="5"/>
  <c r="G1351" i="5" s="1"/>
  <c r="H1351" i="5"/>
  <c r="D1352" i="5"/>
  <c r="F1352" i="5"/>
  <c r="G1352" i="5" s="1"/>
  <c r="H1352" i="5"/>
  <c r="D1353" i="5"/>
  <c r="F1353" i="5"/>
  <c r="G1353" i="5" s="1"/>
  <c r="H1353" i="5"/>
  <c r="D1354" i="5"/>
  <c r="F1354" i="5"/>
  <c r="G1354" i="5" s="1"/>
  <c r="H1354" i="5"/>
  <c r="D1355" i="5"/>
  <c r="F1355" i="5"/>
  <c r="G1355" i="5" s="1"/>
  <c r="H1355" i="5"/>
  <c r="D1356" i="5"/>
  <c r="F1356" i="5"/>
  <c r="G1356" i="5" s="1"/>
  <c r="H1356" i="5"/>
  <c r="D1357" i="5"/>
  <c r="F1357" i="5"/>
  <c r="G1357" i="5" s="1"/>
  <c r="H1357" i="5"/>
  <c r="D1358" i="5"/>
  <c r="F1358" i="5"/>
  <c r="G1358" i="5" s="1"/>
  <c r="H1358" i="5"/>
  <c r="D1359" i="5"/>
  <c r="F1359" i="5"/>
  <c r="G1359" i="5" s="1"/>
  <c r="H1359" i="5"/>
  <c r="D1360" i="5"/>
  <c r="F1360" i="5"/>
  <c r="G1360" i="5" s="1"/>
  <c r="H1360" i="5"/>
  <c r="I1360" i="5" s="1"/>
  <c r="E6" i="6"/>
  <c r="D6" i="6"/>
  <c r="C6" i="6"/>
  <c r="B6" i="6"/>
  <c r="E2" i="6"/>
  <c r="D2" i="6"/>
  <c r="C2" i="6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1107" i="12"/>
  <c r="G1108" i="12"/>
  <c r="G1109" i="12"/>
  <c r="G1110" i="12"/>
  <c r="G1111" i="12"/>
  <c r="G1112" i="12"/>
  <c r="G1113" i="12"/>
  <c r="G1114" i="12"/>
  <c r="G1115" i="12"/>
  <c r="G1116" i="12"/>
  <c r="G1117" i="12"/>
  <c r="G1118" i="12"/>
  <c r="G1119" i="12"/>
  <c r="G1120" i="12"/>
  <c r="G1121" i="12"/>
  <c r="G1122" i="12"/>
  <c r="G1123" i="12"/>
  <c r="G1124" i="12"/>
  <c r="G1125" i="12"/>
  <c r="G1126" i="12"/>
  <c r="G1127" i="12"/>
  <c r="G1128" i="12"/>
  <c r="G1129" i="12"/>
  <c r="G1130" i="12"/>
  <c r="G1131" i="12"/>
  <c r="G1132" i="12"/>
  <c r="G1133" i="12"/>
  <c r="G1134" i="12"/>
  <c r="G1135" i="12"/>
  <c r="G1136" i="12"/>
  <c r="G1137" i="12"/>
  <c r="G1138" i="12"/>
  <c r="G1139" i="12"/>
  <c r="G1140" i="12"/>
  <c r="G1141" i="12"/>
  <c r="G1142" i="12"/>
  <c r="G1143" i="12"/>
  <c r="G1144" i="12"/>
  <c r="G1145" i="12"/>
  <c r="G1146" i="12"/>
  <c r="G1147" i="12"/>
  <c r="G1148" i="12"/>
  <c r="G1149" i="12"/>
  <c r="G1150" i="12"/>
  <c r="G1151" i="12"/>
  <c r="G1152" i="12"/>
  <c r="G1153" i="12"/>
  <c r="G1154" i="12"/>
  <c r="G1155" i="12"/>
  <c r="G1156" i="12"/>
  <c r="G1157" i="12"/>
  <c r="G1158" i="12"/>
  <c r="G1159" i="12"/>
  <c r="G1160" i="12"/>
  <c r="G1161" i="12"/>
  <c r="G1162" i="12"/>
  <c r="G1163" i="12"/>
  <c r="G1164" i="12"/>
  <c r="G1165" i="12"/>
  <c r="G1166" i="12"/>
  <c r="G1167" i="12"/>
  <c r="G1168" i="12"/>
  <c r="G1169" i="12"/>
  <c r="G1170" i="12"/>
  <c r="G1171" i="12"/>
  <c r="G1172" i="12"/>
  <c r="G1173" i="12"/>
  <c r="G1174" i="12"/>
  <c r="G1175" i="12"/>
  <c r="G1176" i="12"/>
  <c r="G1177" i="12"/>
  <c r="G1178" i="12"/>
  <c r="G1179" i="12"/>
  <c r="G1180" i="12"/>
  <c r="G1181" i="12"/>
  <c r="G1182" i="12"/>
  <c r="G1183" i="12"/>
  <c r="G1184" i="12"/>
  <c r="G1185" i="12"/>
  <c r="G1186" i="12"/>
  <c r="G1187" i="12"/>
  <c r="G1188" i="12"/>
  <c r="G1189" i="12"/>
  <c r="G1190" i="12"/>
  <c r="G1191" i="12"/>
  <c r="G1192" i="12"/>
  <c r="G1193" i="12"/>
  <c r="G1194" i="12"/>
  <c r="G1195" i="12"/>
  <c r="G1196" i="12"/>
  <c r="G1197" i="12"/>
  <c r="G1198" i="12"/>
  <c r="G1199" i="12"/>
  <c r="G1200" i="12"/>
  <c r="G1201" i="12"/>
  <c r="G1202" i="12"/>
  <c r="G1203" i="12"/>
  <c r="G1204" i="12"/>
  <c r="G1205" i="12"/>
  <c r="G1206" i="12"/>
  <c r="G1207" i="12"/>
  <c r="G1208" i="12"/>
  <c r="G1209" i="12"/>
  <c r="G1210" i="12"/>
  <c r="G1211" i="12"/>
  <c r="G1212" i="12"/>
  <c r="G1213" i="12"/>
  <c r="G1214" i="12"/>
  <c r="G1215" i="12"/>
  <c r="G1216" i="12"/>
  <c r="G1217" i="12"/>
  <c r="G1218" i="12"/>
  <c r="G1219" i="12"/>
  <c r="G1220" i="12"/>
  <c r="G1221" i="12"/>
  <c r="G1222" i="12"/>
  <c r="G1223" i="12"/>
  <c r="G1224" i="12"/>
  <c r="G1225" i="12"/>
  <c r="G1226" i="12"/>
  <c r="G1227" i="12"/>
  <c r="G1228" i="12"/>
  <c r="G1229" i="12"/>
  <c r="G1230" i="12"/>
  <c r="G1231" i="12"/>
  <c r="G1232" i="12"/>
  <c r="G1233" i="12"/>
  <c r="G1234" i="12"/>
  <c r="G1235" i="12"/>
  <c r="G1236" i="12"/>
  <c r="G1237" i="12"/>
  <c r="G1238" i="12"/>
  <c r="G1239" i="12"/>
  <c r="G1240" i="12"/>
  <c r="G1241" i="12"/>
  <c r="G1242" i="12"/>
  <c r="G1243" i="12"/>
  <c r="G1244" i="12"/>
  <c r="G1245" i="12"/>
  <c r="G1246" i="12"/>
  <c r="G1247" i="12"/>
  <c r="G1248" i="12"/>
  <c r="G1249" i="12"/>
  <c r="G1250" i="12"/>
  <c r="G1251" i="12"/>
  <c r="G1252" i="12"/>
  <c r="G1253" i="12"/>
  <c r="G1254" i="12"/>
  <c r="G1255" i="12"/>
  <c r="G1256" i="12"/>
  <c r="G1257" i="12"/>
  <c r="G1258" i="12"/>
  <c r="G1259" i="12"/>
  <c r="G1260" i="12"/>
  <c r="G1261" i="12"/>
  <c r="G1262" i="12"/>
  <c r="G1263" i="12"/>
  <c r="G1264" i="12"/>
  <c r="G1265" i="12"/>
  <c r="G1266" i="12"/>
  <c r="G1267" i="12"/>
  <c r="G1268" i="12"/>
  <c r="G1269" i="12"/>
  <c r="G1270" i="12"/>
  <c r="G1271" i="12"/>
  <c r="G1272" i="12"/>
  <c r="G1273" i="12"/>
  <c r="G1274" i="12"/>
  <c r="G1275" i="12"/>
  <c r="G1276" i="12"/>
  <c r="G1277" i="12"/>
  <c r="G1278" i="12"/>
  <c r="G1279" i="12"/>
  <c r="G1280" i="12"/>
  <c r="G1281" i="12"/>
  <c r="G1282" i="12"/>
  <c r="G1283" i="12"/>
  <c r="G1284" i="12"/>
  <c r="G1285" i="12"/>
  <c r="G1286" i="12"/>
  <c r="G1287" i="12"/>
  <c r="G1288" i="12"/>
  <c r="G1289" i="12"/>
  <c r="G1290" i="12"/>
  <c r="G1291" i="12"/>
  <c r="G1292" i="12"/>
  <c r="G1293" i="12"/>
  <c r="G1294" i="12"/>
  <c r="G1295" i="12"/>
  <c r="G1296" i="12"/>
  <c r="G1297" i="12"/>
  <c r="G1298" i="12"/>
  <c r="G1299" i="12"/>
  <c r="G1300" i="12"/>
  <c r="G1301" i="12"/>
  <c r="G1302" i="12"/>
  <c r="G1303" i="12"/>
  <c r="G1304" i="12"/>
  <c r="G1305" i="12"/>
  <c r="G1306" i="12"/>
  <c r="G1307" i="12"/>
  <c r="G1308" i="12"/>
  <c r="G1309" i="12"/>
  <c r="G1310" i="12"/>
  <c r="G1311" i="12"/>
  <c r="G1312" i="12"/>
  <c r="G1313" i="12"/>
  <c r="G1314" i="12"/>
  <c r="G1315" i="12"/>
  <c r="G1316" i="12"/>
  <c r="G1317" i="12"/>
  <c r="G1318" i="12"/>
  <c r="G1319" i="12"/>
  <c r="G1320" i="12"/>
  <c r="G1321" i="12"/>
  <c r="G1322" i="12"/>
  <c r="G1323" i="12"/>
  <c r="G1324" i="12"/>
  <c r="G1325" i="12"/>
  <c r="G1326" i="12"/>
  <c r="G1327" i="12"/>
  <c r="G1328" i="12"/>
  <c r="G1329" i="12"/>
  <c r="G1330" i="12"/>
  <c r="G1331" i="12"/>
  <c r="G1332" i="12"/>
  <c r="G1333" i="12"/>
  <c r="G1334" i="12"/>
  <c r="G1335" i="12"/>
  <c r="G1336" i="12"/>
  <c r="G1337" i="12"/>
  <c r="G1338" i="12"/>
  <c r="G1339" i="12"/>
  <c r="G1340" i="12"/>
  <c r="G1341" i="12"/>
  <c r="G1342" i="12"/>
  <c r="G1343" i="12"/>
  <c r="G1344" i="12"/>
  <c r="G1345" i="12"/>
  <c r="G1346" i="12"/>
  <c r="G1347" i="12"/>
  <c r="G1348" i="12"/>
  <c r="G1349" i="12"/>
  <c r="G1350" i="12"/>
  <c r="G1351" i="12"/>
  <c r="G1352" i="12"/>
  <c r="G1353" i="12"/>
  <c r="G1354" i="12"/>
  <c r="G1355" i="12"/>
  <c r="G1356" i="12"/>
  <c r="G1357" i="12"/>
  <c r="G1358" i="12"/>
  <c r="G1359" i="12"/>
  <c r="G1360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B5" i="6" l="1"/>
  <c r="G773" i="5"/>
  <c r="G1083" i="5"/>
  <c r="G319" i="5"/>
  <c r="G738" i="5"/>
  <c r="G992" i="5"/>
  <c r="G704" i="5"/>
  <c r="G813" i="5"/>
  <c r="G1006" i="5"/>
  <c r="G1122" i="5"/>
  <c r="G437" i="5"/>
  <c r="G311" i="5"/>
  <c r="G1050" i="5"/>
  <c r="G1136" i="5"/>
  <c r="G1041" i="5"/>
  <c r="G949" i="5"/>
  <c r="G877" i="5"/>
  <c r="G495" i="5"/>
  <c r="L1234" i="5"/>
  <c r="L1162" i="5"/>
  <c r="G1186" i="5"/>
  <c r="G951" i="5"/>
  <c r="G799" i="5"/>
  <c r="G593" i="5"/>
  <c r="G685" i="5"/>
  <c r="G329" i="5"/>
  <c r="G968" i="5"/>
  <c r="G781" i="5"/>
  <c r="L1151" i="5"/>
  <c r="L1150" i="5"/>
  <c r="L1078" i="5"/>
  <c r="G1079" i="5"/>
  <c r="G569" i="5"/>
  <c r="L1067" i="5"/>
  <c r="G1266" i="5"/>
  <c r="G1135" i="5"/>
  <c r="G893" i="5"/>
  <c r="G554" i="5"/>
  <c r="G423" i="5"/>
  <c r="G226" i="5"/>
  <c r="L1235" i="5"/>
  <c r="G1206" i="5"/>
  <c r="G94" i="5"/>
  <c r="L1318" i="5"/>
  <c r="L1307" i="5"/>
  <c r="G1313" i="5"/>
  <c r="G1034" i="5"/>
  <c r="G972" i="5"/>
  <c r="G931" i="5"/>
  <c r="G425" i="5"/>
  <c r="L1306" i="5"/>
  <c r="G1060" i="5"/>
  <c r="G1013" i="5"/>
  <c r="G702" i="5"/>
  <c r="L1246" i="5"/>
  <c r="L1066" i="5"/>
  <c r="G346" i="5"/>
  <c r="G183" i="5"/>
  <c r="L1295" i="5"/>
  <c r="L1223" i="5"/>
  <c r="L1139" i="5"/>
  <c r="L1055" i="5"/>
  <c r="G1171" i="5"/>
  <c r="G866" i="5"/>
  <c r="G159" i="5"/>
  <c r="L1294" i="5"/>
  <c r="L1222" i="5"/>
  <c r="L1138" i="5"/>
  <c r="L1043" i="5"/>
  <c r="G1312" i="5"/>
  <c r="G1194" i="5"/>
  <c r="G1100" i="5"/>
  <c r="G1068" i="5"/>
  <c r="G722" i="5"/>
  <c r="G592" i="5"/>
  <c r="G542" i="5"/>
  <c r="L1355" i="5"/>
  <c r="L1283" i="5"/>
  <c r="L1211" i="5"/>
  <c r="L1127" i="5"/>
  <c r="L1042" i="5"/>
  <c r="G1344" i="5"/>
  <c r="G795" i="5"/>
  <c r="G574" i="5"/>
  <c r="G42" i="5"/>
  <c r="L1354" i="5"/>
  <c r="L1282" i="5"/>
  <c r="L1210" i="5"/>
  <c r="L1126" i="5"/>
  <c r="L1031" i="5"/>
  <c r="G24" i="5"/>
  <c r="L1343" i="5"/>
  <c r="L1271" i="5"/>
  <c r="L1199" i="5"/>
  <c r="L1114" i="5"/>
  <c r="L1030" i="5"/>
  <c r="G1276" i="5"/>
  <c r="G1205" i="5"/>
  <c r="G900" i="5"/>
  <c r="G812" i="5"/>
  <c r="L1342" i="5"/>
  <c r="L1270" i="5"/>
  <c r="L1102" i="5"/>
  <c r="G1158" i="5"/>
  <c r="G985" i="5"/>
  <c r="G897" i="5"/>
  <c r="G850" i="5"/>
  <c r="G777" i="5"/>
  <c r="G223" i="5"/>
  <c r="L1331" i="5"/>
  <c r="L1259" i="5"/>
  <c r="L1175" i="5"/>
  <c r="L1091" i="5"/>
  <c r="G1281" i="5"/>
  <c r="G1258" i="5"/>
  <c r="G1190" i="5"/>
  <c r="G844" i="5"/>
  <c r="G712" i="5"/>
  <c r="G629" i="5"/>
  <c r="G419" i="5"/>
  <c r="G220" i="5"/>
  <c r="L1330" i="5"/>
  <c r="L1174" i="5"/>
  <c r="L1090" i="5"/>
  <c r="G1278" i="5"/>
  <c r="G1081" i="5"/>
  <c r="G914" i="5"/>
  <c r="G785" i="5"/>
  <c r="G747" i="5"/>
  <c r="G596" i="5"/>
  <c r="G255" i="5"/>
  <c r="L1319" i="5"/>
  <c r="L1247" i="5"/>
  <c r="L1163" i="5"/>
  <c r="G870" i="5"/>
  <c r="L870" i="5"/>
  <c r="G776" i="5"/>
  <c r="L776" i="5"/>
  <c r="G632" i="5"/>
  <c r="L632" i="5"/>
  <c r="G446" i="5"/>
  <c r="L446" i="5"/>
  <c r="G178" i="5"/>
  <c r="L178" i="5"/>
  <c r="G89" i="5"/>
  <c r="L89" i="5"/>
  <c r="G54" i="5"/>
  <c r="L54" i="5"/>
  <c r="L1187" i="5"/>
  <c r="G981" i="5"/>
  <c r="L981" i="5"/>
  <c r="G964" i="5"/>
  <c r="L964" i="5"/>
  <c r="G930" i="5"/>
  <c r="L930" i="5"/>
  <c r="G913" i="5"/>
  <c r="L913" i="5"/>
  <c r="G847" i="5"/>
  <c r="L847" i="5"/>
  <c r="G736" i="5"/>
  <c r="L736" i="5"/>
  <c r="G600" i="5"/>
  <c r="L600" i="5"/>
  <c r="G535" i="5"/>
  <c r="L535" i="5"/>
  <c r="G526" i="5"/>
  <c r="L526" i="5"/>
  <c r="G514" i="5"/>
  <c r="L514" i="5"/>
  <c r="G505" i="5"/>
  <c r="L505" i="5"/>
  <c r="G344" i="5"/>
  <c r="L344" i="5"/>
  <c r="G338" i="5"/>
  <c r="L338" i="5"/>
  <c r="G277" i="5"/>
  <c r="L277" i="5"/>
  <c r="G219" i="5"/>
  <c r="L219" i="5"/>
  <c r="G169" i="5"/>
  <c r="L169" i="5"/>
  <c r="G39" i="5"/>
  <c r="L39" i="5"/>
  <c r="G36" i="5"/>
  <c r="L36" i="5"/>
  <c r="G33" i="5"/>
  <c r="L33" i="5"/>
  <c r="G30" i="5"/>
  <c r="L30" i="5"/>
  <c r="G27" i="5"/>
  <c r="L27" i="5"/>
  <c r="G1137" i="5"/>
  <c r="G1014" i="5"/>
  <c r="L1014" i="5"/>
  <c r="G1003" i="5"/>
  <c r="G989" i="5"/>
  <c r="L989" i="5"/>
  <c r="G986" i="5"/>
  <c r="L986" i="5"/>
  <c r="G969" i="5"/>
  <c r="G955" i="5"/>
  <c r="L955" i="5"/>
  <c r="G952" i="5"/>
  <c r="L952" i="5"/>
  <c r="G944" i="5"/>
  <c r="L944" i="5"/>
  <c r="G941" i="5"/>
  <c r="L941" i="5"/>
  <c r="G938" i="5"/>
  <c r="G927" i="5"/>
  <c r="L927" i="5"/>
  <c r="G924" i="5"/>
  <c r="L924" i="5"/>
  <c r="G921" i="5"/>
  <c r="L921" i="5"/>
  <c r="G918" i="5"/>
  <c r="G910" i="5"/>
  <c r="L910" i="5"/>
  <c r="G907" i="5"/>
  <c r="L907" i="5"/>
  <c r="G904" i="5"/>
  <c r="L904" i="5"/>
  <c r="G901" i="5"/>
  <c r="L901" i="5"/>
  <c r="G890" i="5"/>
  <c r="L890" i="5"/>
  <c r="G887" i="5"/>
  <c r="L887" i="5"/>
  <c r="G884" i="5"/>
  <c r="L884" i="5"/>
  <c r="G881" i="5"/>
  <c r="L881" i="5"/>
  <c r="G878" i="5"/>
  <c r="L878" i="5"/>
  <c r="G861" i="5"/>
  <c r="L861" i="5"/>
  <c r="G858" i="5"/>
  <c r="G841" i="5"/>
  <c r="G809" i="5"/>
  <c r="L809" i="5"/>
  <c r="G806" i="5"/>
  <c r="L806" i="5"/>
  <c r="G803" i="5"/>
  <c r="G792" i="5"/>
  <c r="L792" i="5"/>
  <c r="G789" i="5"/>
  <c r="L789" i="5"/>
  <c r="G778" i="5"/>
  <c r="G770" i="5"/>
  <c r="L770" i="5"/>
  <c r="G767" i="5"/>
  <c r="L767" i="5"/>
  <c r="G764" i="5"/>
  <c r="G744" i="5"/>
  <c r="L744" i="5"/>
  <c r="G741" i="5"/>
  <c r="G719" i="5"/>
  <c r="L719" i="5"/>
  <c r="G716" i="5"/>
  <c r="L716" i="5"/>
  <c r="G713" i="5"/>
  <c r="L713" i="5"/>
  <c r="G699" i="5"/>
  <c r="L699" i="5"/>
  <c r="G696" i="5"/>
  <c r="L696" i="5"/>
  <c r="G682" i="5"/>
  <c r="L682" i="5"/>
  <c r="G679" i="5"/>
  <c r="L679" i="5"/>
  <c r="G676" i="5"/>
  <c r="L676" i="5"/>
  <c r="G673" i="5"/>
  <c r="L673" i="5"/>
  <c r="G626" i="5"/>
  <c r="L626" i="5"/>
  <c r="G623" i="5"/>
  <c r="G597" i="5"/>
  <c r="L597" i="5"/>
  <c r="G586" i="5"/>
  <c r="L586" i="5"/>
  <c r="G583" i="5"/>
  <c r="L583" i="5"/>
  <c r="G566" i="5"/>
  <c r="G546" i="5"/>
  <c r="L546" i="5"/>
  <c r="G543" i="5"/>
  <c r="L543" i="5"/>
  <c r="G502" i="5"/>
  <c r="L502" i="5"/>
  <c r="G499" i="5"/>
  <c r="L499" i="5"/>
  <c r="G496" i="5"/>
  <c r="L496" i="5"/>
  <c r="G434" i="5"/>
  <c r="L434" i="5"/>
  <c r="G431" i="5"/>
  <c r="G420" i="5"/>
  <c r="L420" i="5"/>
  <c r="G409" i="5"/>
  <c r="L409" i="5"/>
  <c r="G406" i="5"/>
  <c r="L406" i="5"/>
  <c r="G403" i="5"/>
  <c r="L403" i="5"/>
  <c r="G400" i="5"/>
  <c r="L400" i="5"/>
  <c r="G397" i="5"/>
  <c r="L397" i="5"/>
  <c r="G394" i="5"/>
  <c r="L394" i="5"/>
  <c r="G391" i="5"/>
  <c r="L391" i="5"/>
  <c r="G388" i="5"/>
  <c r="L388" i="5"/>
  <c r="G385" i="5"/>
  <c r="L385" i="5"/>
  <c r="G382" i="5"/>
  <c r="L382" i="5"/>
  <c r="G379" i="5"/>
  <c r="L379" i="5"/>
  <c r="G376" i="5"/>
  <c r="L376" i="5"/>
  <c r="G373" i="5"/>
  <c r="G326" i="5"/>
  <c r="L326" i="5"/>
  <c r="G323" i="5"/>
  <c r="L323" i="5"/>
  <c r="G320" i="5"/>
  <c r="L320" i="5"/>
  <c r="G303" i="5"/>
  <c r="L303" i="5"/>
  <c r="G300" i="5"/>
  <c r="L300" i="5"/>
  <c r="G297" i="5"/>
  <c r="L297" i="5"/>
  <c r="G294" i="5"/>
  <c r="L294" i="5"/>
  <c r="G291" i="5"/>
  <c r="L291" i="5"/>
  <c r="G288" i="5"/>
  <c r="L288" i="5"/>
  <c r="G285" i="5"/>
  <c r="G271" i="5"/>
  <c r="L271" i="5"/>
  <c r="G268" i="5"/>
  <c r="G248" i="5"/>
  <c r="L248" i="5"/>
  <c r="G245" i="5"/>
  <c r="L245" i="5"/>
  <c r="G242" i="5"/>
  <c r="L242" i="5"/>
  <c r="G239" i="5"/>
  <c r="L239" i="5"/>
  <c r="G236" i="5"/>
  <c r="L236" i="5"/>
  <c r="G233" i="5"/>
  <c r="L233" i="5"/>
  <c r="G230" i="5"/>
  <c r="L230" i="5"/>
  <c r="G227" i="5"/>
  <c r="L227" i="5"/>
  <c r="G216" i="5"/>
  <c r="L216" i="5"/>
  <c r="G213" i="5"/>
  <c r="L213" i="5"/>
  <c r="G210" i="5"/>
  <c r="L210" i="5"/>
  <c r="G207" i="5"/>
  <c r="L207" i="5"/>
  <c r="G204" i="5"/>
  <c r="L204" i="5"/>
  <c r="G201" i="5"/>
  <c r="L201" i="5"/>
  <c r="G198" i="5"/>
  <c r="L198" i="5"/>
  <c r="G195" i="5"/>
  <c r="G163" i="5"/>
  <c r="L163" i="5"/>
  <c r="G160" i="5"/>
  <c r="L160" i="5"/>
  <c r="G21" i="5"/>
  <c r="L21" i="5"/>
  <c r="G18" i="5"/>
  <c r="L18" i="5"/>
  <c r="G15" i="5"/>
  <c r="L1353" i="5"/>
  <c r="L1341" i="5"/>
  <c r="L1329" i="5"/>
  <c r="L1317" i="5"/>
  <c r="L1305" i="5"/>
  <c r="L1293" i="5"/>
  <c r="L1269" i="5"/>
  <c r="L1257" i="5"/>
  <c r="L1245" i="5"/>
  <c r="L1233" i="5"/>
  <c r="L1221" i="5"/>
  <c r="L1209" i="5"/>
  <c r="L1197" i="5"/>
  <c r="L1185" i="5"/>
  <c r="L1173" i="5"/>
  <c r="L1161" i="5"/>
  <c r="L1149" i="5"/>
  <c r="L1125" i="5"/>
  <c r="L1113" i="5"/>
  <c r="L1101" i="5"/>
  <c r="L1089" i="5"/>
  <c r="L1077" i="5"/>
  <c r="L1065" i="5"/>
  <c r="L1053" i="5"/>
  <c r="L1029" i="5"/>
  <c r="G896" i="5"/>
  <c r="L896" i="5"/>
  <c r="G784" i="5"/>
  <c r="L784" i="5"/>
  <c r="G638" i="5"/>
  <c r="L638" i="5"/>
  <c r="G555" i="5"/>
  <c r="L555" i="5"/>
  <c r="G426" i="5"/>
  <c r="L426" i="5"/>
  <c r="G347" i="5"/>
  <c r="L347" i="5"/>
  <c r="G69" i="5"/>
  <c r="L69" i="5"/>
  <c r="G45" i="5"/>
  <c r="L45" i="5"/>
  <c r="G1020" i="5"/>
  <c r="L1020" i="5"/>
  <c r="G975" i="5"/>
  <c r="L975" i="5"/>
  <c r="G958" i="5"/>
  <c r="L958" i="5"/>
  <c r="G864" i="5"/>
  <c r="L864" i="5"/>
  <c r="G552" i="5"/>
  <c r="L552" i="5"/>
  <c r="G532" i="5"/>
  <c r="L532" i="5"/>
  <c r="G523" i="5"/>
  <c r="L523" i="5"/>
  <c r="G517" i="5"/>
  <c r="L517" i="5"/>
  <c r="G508" i="5"/>
  <c r="L508" i="5"/>
  <c r="G341" i="5"/>
  <c r="L341" i="5"/>
  <c r="G335" i="5"/>
  <c r="L335" i="5"/>
  <c r="G274" i="5"/>
  <c r="L274" i="5"/>
  <c r="G86" i="5"/>
  <c r="L86" i="5"/>
  <c r="L1198" i="5"/>
  <c r="G1189" i="5"/>
  <c r="G1011" i="5"/>
  <c r="G1000" i="5"/>
  <c r="G983" i="5"/>
  <c r="G935" i="5"/>
  <c r="L935" i="5"/>
  <c r="G932" i="5"/>
  <c r="G915" i="5"/>
  <c r="G898" i="5"/>
  <c r="L898" i="5"/>
  <c r="G875" i="5"/>
  <c r="L875" i="5"/>
  <c r="G872" i="5"/>
  <c r="G838" i="5"/>
  <c r="L838" i="5"/>
  <c r="G835" i="5"/>
  <c r="L835" i="5"/>
  <c r="G832" i="5"/>
  <c r="L832" i="5"/>
  <c r="G829" i="5"/>
  <c r="L829" i="5"/>
  <c r="G826" i="5"/>
  <c r="L826" i="5"/>
  <c r="G823" i="5"/>
  <c r="L823" i="5"/>
  <c r="G820" i="5"/>
  <c r="L820" i="5"/>
  <c r="G817" i="5"/>
  <c r="L817" i="5"/>
  <c r="G800" i="5"/>
  <c r="G786" i="5"/>
  <c r="L786" i="5"/>
  <c r="G761" i="5"/>
  <c r="G730" i="5"/>
  <c r="G710" i="5"/>
  <c r="L710" i="5"/>
  <c r="G707" i="5"/>
  <c r="L707" i="5"/>
  <c r="G693" i="5"/>
  <c r="G670" i="5"/>
  <c r="L670" i="5"/>
  <c r="G667" i="5"/>
  <c r="L667" i="5"/>
  <c r="G664" i="5"/>
  <c r="L664" i="5"/>
  <c r="G661" i="5"/>
  <c r="L661" i="5"/>
  <c r="G658" i="5"/>
  <c r="L658" i="5"/>
  <c r="G655" i="5"/>
  <c r="L655" i="5"/>
  <c r="G652" i="5"/>
  <c r="L652" i="5"/>
  <c r="G649" i="5"/>
  <c r="G620" i="5"/>
  <c r="L620" i="5"/>
  <c r="G617" i="5"/>
  <c r="L617" i="5"/>
  <c r="G614" i="5"/>
  <c r="L614" i="5"/>
  <c r="G611" i="5"/>
  <c r="L611" i="5"/>
  <c r="G608" i="5"/>
  <c r="L608" i="5"/>
  <c r="G605" i="5"/>
  <c r="L605" i="5"/>
  <c r="G602" i="5"/>
  <c r="G594" i="5"/>
  <c r="L594" i="5"/>
  <c r="G580" i="5"/>
  <c r="L580" i="5"/>
  <c r="G577" i="5"/>
  <c r="L577" i="5"/>
  <c r="G563" i="5"/>
  <c r="L563" i="5"/>
  <c r="G560" i="5"/>
  <c r="L560" i="5"/>
  <c r="G557" i="5"/>
  <c r="G540" i="5"/>
  <c r="L540" i="5"/>
  <c r="G493" i="5"/>
  <c r="L493" i="5"/>
  <c r="G490" i="5"/>
  <c r="L490" i="5"/>
  <c r="G487" i="5"/>
  <c r="L487" i="5"/>
  <c r="G484" i="5"/>
  <c r="L484" i="5"/>
  <c r="G481" i="5"/>
  <c r="L481" i="5"/>
  <c r="G478" i="5"/>
  <c r="L478" i="5"/>
  <c r="G475" i="5"/>
  <c r="L475" i="5"/>
  <c r="G472" i="5"/>
  <c r="L472" i="5"/>
  <c r="G469" i="5"/>
  <c r="L469" i="5"/>
  <c r="G466" i="5"/>
  <c r="L466" i="5"/>
  <c r="G463" i="5"/>
  <c r="L463" i="5"/>
  <c r="G460" i="5"/>
  <c r="L460" i="5"/>
  <c r="G457" i="5"/>
  <c r="L457" i="5"/>
  <c r="G417" i="5"/>
  <c r="G370" i="5"/>
  <c r="L370" i="5"/>
  <c r="G367" i="5"/>
  <c r="L367" i="5"/>
  <c r="G364" i="5"/>
  <c r="L364" i="5"/>
  <c r="G361" i="5"/>
  <c r="L361" i="5"/>
  <c r="G358" i="5"/>
  <c r="L358" i="5"/>
  <c r="G317" i="5"/>
  <c r="L317" i="5"/>
  <c r="G314" i="5"/>
  <c r="L314" i="5"/>
  <c r="G265" i="5"/>
  <c r="L265" i="5"/>
  <c r="G262" i="5"/>
  <c r="L262" i="5"/>
  <c r="G259" i="5"/>
  <c r="L259" i="5"/>
  <c r="G256" i="5"/>
  <c r="L256" i="5"/>
  <c r="G224" i="5"/>
  <c r="L224" i="5"/>
  <c r="G192" i="5"/>
  <c r="L192" i="5"/>
  <c r="G189" i="5"/>
  <c r="L189" i="5"/>
  <c r="G186" i="5"/>
  <c r="L186" i="5"/>
  <c r="G157" i="5"/>
  <c r="L157" i="5"/>
  <c r="G154" i="5"/>
  <c r="L154" i="5"/>
  <c r="G151" i="5"/>
  <c r="L151" i="5"/>
  <c r="G148" i="5"/>
  <c r="L148" i="5"/>
  <c r="G145" i="5"/>
  <c r="L145" i="5"/>
  <c r="G142" i="5"/>
  <c r="L142" i="5"/>
  <c r="G139" i="5"/>
  <c r="L139" i="5"/>
  <c r="G136" i="5"/>
  <c r="L136" i="5"/>
  <c r="G133" i="5"/>
  <c r="L133" i="5"/>
  <c r="G130" i="5"/>
  <c r="L130" i="5"/>
  <c r="G127" i="5"/>
  <c r="L127" i="5"/>
  <c r="G124" i="5"/>
  <c r="L124" i="5"/>
  <c r="G121" i="5"/>
  <c r="L121" i="5"/>
  <c r="G118" i="5"/>
  <c r="L118" i="5"/>
  <c r="G115" i="5"/>
  <c r="L115" i="5"/>
  <c r="G112" i="5"/>
  <c r="L112" i="5"/>
  <c r="G109" i="5"/>
  <c r="L109" i="5"/>
  <c r="G106" i="5"/>
  <c r="L106" i="5"/>
  <c r="G103" i="5"/>
  <c r="L103" i="5"/>
  <c r="G100" i="5"/>
  <c r="L100" i="5"/>
  <c r="G97" i="5"/>
  <c r="L97" i="5"/>
  <c r="G83" i="5"/>
  <c r="L83" i="5"/>
  <c r="G80" i="5"/>
  <c r="L80" i="5"/>
  <c r="G77" i="5"/>
  <c r="L77" i="5"/>
  <c r="G74" i="5"/>
  <c r="L74" i="5"/>
  <c r="G12" i="5"/>
  <c r="L12" i="5"/>
  <c r="G9" i="5"/>
  <c r="L9" i="5"/>
  <c r="G6" i="5"/>
  <c r="L6" i="5"/>
  <c r="G3" i="5"/>
  <c r="L3" i="5"/>
  <c r="L1352" i="5"/>
  <c r="L1340" i="5"/>
  <c r="L1328" i="5"/>
  <c r="L1316" i="5"/>
  <c r="L1304" i="5"/>
  <c r="L1292" i="5"/>
  <c r="L1280" i="5"/>
  <c r="L1268" i="5"/>
  <c r="L1256" i="5"/>
  <c r="L1244" i="5"/>
  <c r="L1232" i="5"/>
  <c r="L1220" i="5"/>
  <c r="L1208" i="5"/>
  <c r="L1196" i="5"/>
  <c r="L1184" i="5"/>
  <c r="L1172" i="5"/>
  <c r="L1160" i="5"/>
  <c r="L1148" i="5"/>
  <c r="L1124" i="5"/>
  <c r="L1112" i="5"/>
  <c r="L1088" i="5"/>
  <c r="L1076" i="5"/>
  <c r="L1064" i="5"/>
  <c r="L1052" i="5"/>
  <c r="L1040" i="5"/>
  <c r="L1028" i="5"/>
  <c r="G967" i="5"/>
  <c r="L967" i="5"/>
  <c r="G867" i="5"/>
  <c r="L867" i="5"/>
  <c r="G750" i="5"/>
  <c r="L750" i="5"/>
  <c r="G644" i="5"/>
  <c r="L644" i="5"/>
  <c r="G440" i="5"/>
  <c r="L440" i="5"/>
  <c r="G254" i="5"/>
  <c r="L254" i="5"/>
  <c r="G172" i="5"/>
  <c r="L172" i="5"/>
  <c r="G60" i="5"/>
  <c r="L60" i="5"/>
  <c r="G961" i="5"/>
  <c r="L961" i="5"/>
  <c r="G733" i="5"/>
  <c r="L733" i="5"/>
  <c r="G572" i="5"/>
  <c r="L572" i="5"/>
  <c r="G520" i="5"/>
  <c r="L520" i="5"/>
  <c r="G332" i="5"/>
  <c r="L332" i="5"/>
  <c r="G280" i="5"/>
  <c r="L280" i="5"/>
  <c r="G166" i="5"/>
  <c r="L166" i="5"/>
  <c r="L1054" i="5"/>
  <c r="G1008" i="5"/>
  <c r="L1008" i="5"/>
  <c r="G997" i="5"/>
  <c r="L997" i="5"/>
  <c r="G994" i="5"/>
  <c r="L994" i="5"/>
  <c r="G966" i="5"/>
  <c r="L966" i="5"/>
  <c r="G895" i="5"/>
  <c r="L895" i="5"/>
  <c r="G869" i="5"/>
  <c r="L869" i="5"/>
  <c r="G855" i="5"/>
  <c r="L855" i="5"/>
  <c r="G852" i="5"/>
  <c r="L852" i="5"/>
  <c r="G814" i="5"/>
  <c r="L814" i="5"/>
  <c r="G783" i="5"/>
  <c r="L783" i="5"/>
  <c r="G775" i="5"/>
  <c r="L775" i="5"/>
  <c r="G758" i="5"/>
  <c r="L758" i="5"/>
  <c r="G755" i="5"/>
  <c r="L755" i="5"/>
  <c r="G752" i="5"/>
  <c r="L752" i="5"/>
  <c r="G749" i="5"/>
  <c r="L749" i="5"/>
  <c r="G727" i="5"/>
  <c r="L727" i="5"/>
  <c r="G724" i="5"/>
  <c r="L724" i="5"/>
  <c r="G690" i="5"/>
  <c r="L690" i="5"/>
  <c r="G687" i="5"/>
  <c r="L687" i="5"/>
  <c r="G646" i="5"/>
  <c r="L646" i="5"/>
  <c r="G643" i="5"/>
  <c r="L643" i="5"/>
  <c r="G640" i="5"/>
  <c r="L640" i="5"/>
  <c r="G637" i="5"/>
  <c r="L637" i="5"/>
  <c r="G634" i="5"/>
  <c r="L634" i="5"/>
  <c r="G631" i="5"/>
  <c r="L631" i="5"/>
  <c r="G537" i="5"/>
  <c r="L537" i="5"/>
  <c r="G454" i="5"/>
  <c r="L454" i="5"/>
  <c r="G451" i="5"/>
  <c r="L451" i="5"/>
  <c r="G448" i="5"/>
  <c r="L448" i="5"/>
  <c r="G445" i="5"/>
  <c r="L445" i="5"/>
  <c r="G442" i="5"/>
  <c r="L442" i="5"/>
  <c r="G439" i="5"/>
  <c r="L439" i="5"/>
  <c r="G428" i="5"/>
  <c r="L428" i="5"/>
  <c r="G414" i="5"/>
  <c r="L414" i="5"/>
  <c r="G355" i="5"/>
  <c r="L355" i="5"/>
  <c r="G352" i="5"/>
  <c r="L352" i="5"/>
  <c r="G349" i="5"/>
  <c r="L349" i="5"/>
  <c r="G308" i="5"/>
  <c r="L308" i="5"/>
  <c r="G305" i="5"/>
  <c r="G282" i="5"/>
  <c r="G253" i="5"/>
  <c r="L253" i="5"/>
  <c r="G250" i="5"/>
  <c r="G221" i="5"/>
  <c r="L221" i="5"/>
  <c r="G180" i="5"/>
  <c r="L180" i="5"/>
  <c r="G177" i="5"/>
  <c r="L177" i="5"/>
  <c r="G174" i="5"/>
  <c r="L174" i="5"/>
  <c r="G171" i="5"/>
  <c r="G91" i="5"/>
  <c r="L91" i="5"/>
  <c r="G88" i="5"/>
  <c r="G71" i="5"/>
  <c r="L71" i="5"/>
  <c r="G68" i="5"/>
  <c r="L68" i="5"/>
  <c r="G65" i="5"/>
  <c r="L65" i="5"/>
  <c r="G62" i="5"/>
  <c r="L62" i="5"/>
  <c r="G59" i="5"/>
  <c r="L59" i="5"/>
  <c r="G56" i="5"/>
  <c r="L56" i="5"/>
  <c r="G53" i="5"/>
  <c r="L53" i="5"/>
  <c r="G50" i="5"/>
  <c r="L50" i="5"/>
  <c r="G47" i="5"/>
  <c r="L47" i="5"/>
  <c r="G44" i="5"/>
  <c r="L44" i="5"/>
  <c r="L1351" i="5"/>
  <c r="L1339" i="5"/>
  <c r="L1327" i="5"/>
  <c r="L1315" i="5"/>
  <c r="L1303" i="5"/>
  <c r="L1291" i="5"/>
  <c r="L1279" i="5"/>
  <c r="L1267" i="5"/>
  <c r="L1255" i="5"/>
  <c r="L1243" i="5"/>
  <c r="L1231" i="5"/>
  <c r="L1219" i="5"/>
  <c r="L1207" i="5"/>
  <c r="L1195" i="5"/>
  <c r="L1183" i="5"/>
  <c r="L1159" i="5"/>
  <c r="L1147" i="5"/>
  <c r="L1123" i="5"/>
  <c r="L1111" i="5"/>
  <c r="L1099" i="5"/>
  <c r="L1087" i="5"/>
  <c r="L1075" i="5"/>
  <c r="L1063" i="5"/>
  <c r="L1051" i="5"/>
  <c r="L1039" i="5"/>
  <c r="L1027" i="5"/>
  <c r="G353" i="5"/>
  <c r="L353" i="5"/>
  <c r="G251" i="5"/>
  <c r="L251" i="5"/>
  <c r="G48" i="5"/>
  <c r="L48" i="5"/>
  <c r="L1115" i="5"/>
  <c r="G1017" i="5"/>
  <c r="L1017" i="5"/>
  <c r="G978" i="5"/>
  <c r="L978" i="5"/>
  <c r="G947" i="5"/>
  <c r="L947" i="5"/>
  <c r="G798" i="5"/>
  <c r="L798" i="5"/>
  <c r="G589" i="5"/>
  <c r="L589" i="5"/>
  <c r="G549" i="5"/>
  <c r="L549" i="5"/>
  <c r="G529" i="5"/>
  <c r="L529" i="5"/>
  <c r="G511" i="5"/>
  <c r="L511" i="5"/>
  <c r="G412" i="5"/>
  <c r="L412" i="5"/>
  <c r="G1273" i="5"/>
  <c r="G1154" i="5"/>
  <c r="G1022" i="5"/>
  <c r="L1022" i="5"/>
  <c r="G1019" i="5"/>
  <c r="L1019" i="5"/>
  <c r="G1016" i="5"/>
  <c r="G1005" i="5"/>
  <c r="G991" i="5"/>
  <c r="L991" i="5"/>
  <c r="G980" i="5"/>
  <c r="L980" i="5"/>
  <c r="G977" i="5"/>
  <c r="L977" i="5"/>
  <c r="G974" i="5"/>
  <c r="L974" i="5"/>
  <c r="G963" i="5"/>
  <c r="L963" i="5"/>
  <c r="G960" i="5"/>
  <c r="L960" i="5"/>
  <c r="G957" i="5"/>
  <c r="L957" i="5"/>
  <c r="G946" i="5"/>
  <c r="G929" i="5"/>
  <c r="L929" i="5"/>
  <c r="G912" i="5"/>
  <c r="L912" i="5"/>
  <c r="G892" i="5"/>
  <c r="G863" i="5"/>
  <c r="G849" i="5"/>
  <c r="L849" i="5"/>
  <c r="G846" i="5"/>
  <c r="L846" i="5"/>
  <c r="G797" i="5"/>
  <c r="L797" i="5"/>
  <c r="G780" i="5"/>
  <c r="L780" i="5"/>
  <c r="G772" i="5"/>
  <c r="G735" i="5"/>
  <c r="L735" i="5"/>
  <c r="G732" i="5"/>
  <c r="G721" i="5"/>
  <c r="L721" i="5"/>
  <c r="G628" i="5"/>
  <c r="G599" i="5"/>
  <c r="G591" i="5"/>
  <c r="L591" i="5"/>
  <c r="G588" i="5"/>
  <c r="L588" i="5"/>
  <c r="G571" i="5"/>
  <c r="L571" i="5"/>
  <c r="G551" i="5"/>
  <c r="L551" i="5"/>
  <c r="G548" i="5"/>
  <c r="G534" i="5"/>
  <c r="L534" i="5"/>
  <c r="G531" i="5"/>
  <c r="L531" i="5"/>
  <c r="G528" i="5"/>
  <c r="L528" i="5"/>
  <c r="G525" i="5"/>
  <c r="L525" i="5"/>
  <c r="G522" i="5"/>
  <c r="L522" i="5"/>
  <c r="G519" i="5"/>
  <c r="L519" i="5"/>
  <c r="G516" i="5"/>
  <c r="L516" i="5"/>
  <c r="G513" i="5"/>
  <c r="L513" i="5"/>
  <c r="G510" i="5"/>
  <c r="L510" i="5"/>
  <c r="G507" i="5"/>
  <c r="L507" i="5"/>
  <c r="G504" i="5"/>
  <c r="G436" i="5"/>
  <c r="L436" i="5"/>
  <c r="G411" i="5"/>
  <c r="G343" i="5"/>
  <c r="L343" i="5"/>
  <c r="G340" i="5"/>
  <c r="L340" i="5"/>
  <c r="G337" i="5"/>
  <c r="L337" i="5"/>
  <c r="G334" i="5"/>
  <c r="L334" i="5"/>
  <c r="G331" i="5"/>
  <c r="L331" i="5"/>
  <c r="G279" i="5"/>
  <c r="L279" i="5"/>
  <c r="G276" i="5"/>
  <c r="L276" i="5"/>
  <c r="G273" i="5"/>
  <c r="G218" i="5"/>
  <c r="L218" i="5"/>
  <c r="G168" i="5"/>
  <c r="L168" i="5"/>
  <c r="G165" i="5"/>
  <c r="G85" i="5"/>
  <c r="G41" i="5"/>
  <c r="L41" i="5"/>
  <c r="G38" i="5"/>
  <c r="L38" i="5"/>
  <c r="G35" i="5"/>
  <c r="L35" i="5"/>
  <c r="G32" i="5"/>
  <c r="L32" i="5"/>
  <c r="G29" i="5"/>
  <c r="L29" i="5"/>
  <c r="G26" i="5"/>
  <c r="L26" i="5"/>
  <c r="L1350" i="5"/>
  <c r="L1338" i="5"/>
  <c r="L1326" i="5"/>
  <c r="L1314" i="5"/>
  <c r="L1302" i="5"/>
  <c r="L1290" i="5"/>
  <c r="L1254" i="5"/>
  <c r="L1242" i="5"/>
  <c r="L1230" i="5"/>
  <c r="L1218" i="5"/>
  <c r="L1182" i="5"/>
  <c r="L1170" i="5"/>
  <c r="L1146" i="5"/>
  <c r="L1134" i="5"/>
  <c r="L1110" i="5"/>
  <c r="L1098" i="5"/>
  <c r="L1086" i="5"/>
  <c r="L1074" i="5"/>
  <c r="L1062" i="5"/>
  <c r="L1038" i="5"/>
  <c r="L1026" i="5"/>
  <c r="G926" i="5"/>
  <c r="L926" i="5"/>
  <c r="G886" i="5"/>
  <c r="L886" i="5"/>
  <c r="G880" i="5"/>
  <c r="L880" i="5"/>
  <c r="G843" i="5"/>
  <c r="L843" i="5"/>
  <c r="G808" i="5"/>
  <c r="L808" i="5"/>
  <c r="G794" i="5"/>
  <c r="L794" i="5"/>
  <c r="G769" i="5"/>
  <c r="L769" i="5"/>
  <c r="G766" i="5"/>
  <c r="L766" i="5"/>
  <c r="G746" i="5"/>
  <c r="L746" i="5"/>
  <c r="G743" i="5"/>
  <c r="L743" i="5"/>
  <c r="G718" i="5"/>
  <c r="L718" i="5"/>
  <c r="G715" i="5"/>
  <c r="L715" i="5"/>
  <c r="G701" i="5"/>
  <c r="L701" i="5"/>
  <c r="G698" i="5"/>
  <c r="L698" i="5"/>
  <c r="G695" i="5"/>
  <c r="L695" i="5"/>
  <c r="G684" i="5"/>
  <c r="L684" i="5"/>
  <c r="G681" i="5"/>
  <c r="L681" i="5"/>
  <c r="G678" i="5"/>
  <c r="L678" i="5"/>
  <c r="G675" i="5"/>
  <c r="L675" i="5"/>
  <c r="G672" i="5"/>
  <c r="L672" i="5"/>
  <c r="G625" i="5"/>
  <c r="L625" i="5"/>
  <c r="G585" i="5"/>
  <c r="L585" i="5"/>
  <c r="G582" i="5"/>
  <c r="L582" i="5"/>
  <c r="G568" i="5"/>
  <c r="L568" i="5"/>
  <c r="G545" i="5"/>
  <c r="L545" i="5"/>
  <c r="G501" i="5"/>
  <c r="L501" i="5"/>
  <c r="G498" i="5"/>
  <c r="L498" i="5"/>
  <c r="G433" i="5"/>
  <c r="L433" i="5"/>
  <c r="G422" i="5"/>
  <c r="L422" i="5"/>
  <c r="G408" i="5"/>
  <c r="L408" i="5"/>
  <c r="G405" i="5"/>
  <c r="L405" i="5"/>
  <c r="G402" i="5"/>
  <c r="L402" i="5"/>
  <c r="G399" i="5"/>
  <c r="L399" i="5"/>
  <c r="G396" i="5"/>
  <c r="L396" i="5"/>
  <c r="G393" i="5"/>
  <c r="L393" i="5"/>
  <c r="G390" i="5"/>
  <c r="L390" i="5"/>
  <c r="G387" i="5"/>
  <c r="L387" i="5"/>
  <c r="G384" i="5"/>
  <c r="L384" i="5"/>
  <c r="G381" i="5"/>
  <c r="L381" i="5"/>
  <c r="G378" i="5"/>
  <c r="L378" i="5"/>
  <c r="G375" i="5"/>
  <c r="L375" i="5"/>
  <c r="G328" i="5"/>
  <c r="L328" i="5"/>
  <c r="G325" i="5"/>
  <c r="L325" i="5"/>
  <c r="G322" i="5"/>
  <c r="L322" i="5"/>
  <c r="G302" i="5"/>
  <c r="L302" i="5"/>
  <c r="G299" i="5"/>
  <c r="L299" i="5"/>
  <c r="G296" i="5"/>
  <c r="L296" i="5"/>
  <c r="G293" i="5"/>
  <c r="L293" i="5"/>
  <c r="G290" i="5"/>
  <c r="L290" i="5"/>
  <c r="G287" i="5"/>
  <c r="L287" i="5"/>
  <c r="G270" i="5"/>
  <c r="L270" i="5"/>
  <c r="G247" i="5"/>
  <c r="L247" i="5"/>
  <c r="G244" i="5"/>
  <c r="L244" i="5"/>
  <c r="G241" i="5"/>
  <c r="L241" i="5"/>
  <c r="G238" i="5"/>
  <c r="L238" i="5"/>
  <c r="G235" i="5"/>
  <c r="L235" i="5"/>
  <c r="G232" i="5"/>
  <c r="L232" i="5"/>
  <c r="G229" i="5"/>
  <c r="L229" i="5"/>
  <c r="G215" i="5"/>
  <c r="L215" i="5"/>
  <c r="G212" i="5"/>
  <c r="L212" i="5"/>
  <c r="G209" i="5"/>
  <c r="L209" i="5"/>
  <c r="G206" i="5"/>
  <c r="L206" i="5"/>
  <c r="G203" i="5"/>
  <c r="L203" i="5"/>
  <c r="G200" i="5"/>
  <c r="L200" i="5"/>
  <c r="G197" i="5"/>
  <c r="L197" i="5"/>
  <c r="G162" i="5"/>
  <c r="L162" i="5"/>
  <c r="G23" i="5"/>
  <c r="L23" i="5"/>
  <c r="G20" i="5"/>
  <c r="L20" i="5"/>
  <c r="G17" i="5"/>
  <c r="L17" i="5"/>
  <c r="L1349" i="5"/>
  <c r="L1337" i="5"/>
  <c r="L1325" i="5"/>
  <c r="L1301" i="5"/>
  <c r="L1289" i="5"/>
  <c r="L1277" i="5"/>
  <c r="L1265" i="5"/>
  <c r="L1253" i="5"/>
  <c r="L1241" i="5"/>
  <c r="L1229" i="5"/>
  <c r="L1217" i="5"/>
  <c r="L1193" i="5"/>
  <c r="L1181" i="5"/>
  <c r="L1169" i="5"/>
  <c r="L1157" i="5"/>
  <c r="L1145" i="5"/>
  <c r="L1133" i="5"/>
  <c r="L1121" i="5"/>
  <c r="L1109" i="5"/>
  <c r="L1097" i="5"/>
  <c r="L1085" i="5"/>
  <c r="L1073" i="5"/>
  <c r="L1061" i="5"/>
  <c r="L1049" i="5"/>
  <c r="L1037" i="5"/>
  <c r="L1025" i="5"/>
  <c r="G756" i="5"/>
  <c r="L756" i="5"/>
  <c r="G688" i="5"/>
  <c r="L688" i="5"/>
  <c r="G641" i="5"/>
  <c r="L641" i="5"/>
  <c r="G452" i="5"/>
  <c r="L452" i="5"/>
  <c r="G415" i="5"/>
  <c r="L415" i="5"/>
  <c r="G175" i="5"/>
  <c r="L175" i="5"/>
  <c r="G66" i="5"/>
  <c r="L66" i="5"/>
  <c r="G791" i="5"/>
  <c r="L791" i="5"/>
  <c r="G1002" i="5"/>
  <c r="L1002" i="5"/>
  <c r="G937" i="5"/>
  <c r="L937" i="5"/>
  <c r="G934" i="5"/>
  <c r="L934" i="5"/>
  <c r="G917" i="5"/>
  <c r="L917" i="5"/>
  <c r="G874" i="5"/>
  <c r="L874" i="5"/>
  <c r="G857" i="5"/>
  <c r="L857" i="5"/>
  <c r="G840" i="5"/>
  <c r="L840" i="5"/>
  <c r="G837" i="5"/>
  <c r="L837" i="5"/>
  <c r="G834" i="5"/>
  <c r="L834" i="5"/>
  <c r="G831" i="5"/>
  <c r="L831" i="5"/>
  <c r="G828" i="5"/>
  <c r="L828" i="5"/>
  <c r="G825" i="5"/>
  <c r="L825" i="5"/>
  <c r="G822" i="5"/>
  <c r="L822" i="5"/>
  <c r="G819" i="5"/>
  <c r="L819" i="5"/>
  <c r="G816" i="5"/>
  <c r="L816" i="5"/>
  <c r="G802" i="5"/>
  <c r="L802" i="5"/>
  <c r="G763" i="5"/>
  <c r="L763" i="5"/>
  <c r="G740" i="5"/>
  <c r="L740" i="5"/>
  <c r="G709" i="5"/>
  <c r="L709" i="5"/>
  <c r="G706" i="5"/>
  <c r="L706" i="5"/>
  <c r="G669" i="5"/>
  <c r="L669" i="5"/>
  <c r="G666" i="5"/>
  <c r="L666" i="5"/>
  <c r="G663" i="5"/>
  <c r="L663" i="5"/>
  <c r="G660" i="5"/>
  <c r="L660" i="5"/>
  <c r="G657" i="5"/>
  <c r="L657" i="5"/>
  <c r="G654" i="5"/>
  <c r="L654" i="5"/>
  <c r="G651" i="5"/>
  <c r="L651" i="5"/>
  <c r="G622" i="5"/>
  <c r="L622" i="5"/>
  <c r="G619" i="5"/>
  <c r="L619" i="5"/>
  <c r="G616" i="5"/>
  <c r="L616" i="5"/>
  <c r="G613" i="5"/>
  <c r="L613" i="5"/>
  <c r="G610" i="5"/>
  <c r="L610" i="5"/>
  <c r="G607" i="5"/>
  <c r="L607" i="5"/>
  <c r="G604" i="5"/>
  <c r="L604" i="5"/>
  <c r="G579" i="5"/>
  <c r="L579" i="5"/>
  <c r="G576" i="5"/>
  <c r="L576" i="5"/>
  <c r="G565" i="5"/>
  <c r="L565" i="5"/>
  <c r="G562" i="5"/>
  <c r="L562" i="5"/>
  <c r="G559" i="5"/>
  <c r="L559" i="5"/>
  <c r="G539" i="5"/>
  <c r="L539" i="5"/>
  <c r="G492" i="5"/>
  <c r="L492" i="5"/>
  <c r="G489" i="5"/>
  <c r="L489" i="5"/>
  <c r="G486" i="5"/>
  <c r="L486" i="5"/>
  <c r="G483" i="5"/>
  <c r="L483" i="5"/>
  <c r="G480" i="5"/>
  <c r="L480" i="5"/>
  <c r="G477" i="5"/>
  <c r="L477" i="5"/>
  <c r="G474" i="5"/>
  <c r="L474" i="5"/>
  <c r="G471" i="5"/>
  <c r="L471" i="5"/>
  <c r="G468" i="5"/>
  <c r="L468" i="5"/>
  <c r="G465" i="5"/>
  <c r="L465" i="5"/>
  <c r="G462" i="5"/>
  <c r="L462" i="5"/>
  <c r="G459" i="5"/>
  <c r="L459" i="5"/>
  <c r="G456" i="5"/>
  <c r="L456" i="5"/>
  <c r="G430" i="5"/>
  <c r="L430" i="5"/>
  <c r="G372" i="5"/>
  <c r="L372" i="5"/>
  <c r="G369" i="5"/>
  <c r="L369" i="5"/>
  <c r="G366" i="5"/>
  <c r="L366" i="5"/>
  <c r="G363" i="5"/>
  <c r="L363" i="5"/>
  <c r="G360" i="5"/>
  <c r="L360" i="5"/>
  <c r="G357" i="5"/>
  <c r="L357" i="5"/>
  <c r="G316" i="5"/>
  <c r="L316" i="5"/>
  <c r="G313" i="5"/>
  <c r="L313" i="5"/>
  <c r="G284" i="5"/>
  <c r="L284" i="5"/>
  <c r="G267" i="5"/>
  <c r="L267" i="5"/>
  <c r="G264" i="5"/>
  <c r="L264" i="5"/>
  <c r="G261" i="5"/>
  <c r="L261" i="5"/>
  <c r="G258" i="5"/>
  <c r="L258" i="5"/>
  <c r="G194" i="5"/>
  <c r="L194" i="5"/>
  <c r="G191" i="5"/>
  <c r="L191" i="5"/>
  <c r="G188" i="5"/>
  <c r="L188" i="5"/>
  <c r="G185" i="5"/>
  <c r="L185" i="5"/>
  <c r="G156" i="5"/>
  <c r="L156" i="5"/>
  <c r="G153" i="5"/>
  <c r="L153" i="5"/>
  <c r="G150" i="5"/>
  <c r="L150" i="5"/>
  <c r="G147" i="5"/>
  <c r="L147" i="5"/>
  <c r="G144" i="5"/>
  <c r="L144" i="5"/>
  <c r="G141" i="5"/>
  <c r="L141" i="5"/>
  <c r="G138" i="5"/>
  <c r="L138" i="5"/>
  <c r="G135" i="5"/>
  <c r="L135" i="5"/>
  <c r="G132" i="5"/>
  <c r="L132" i="5"/>
  <c r="G129" i="5"/>
  <c r="L129" i="5"/>
  <c r="G126" i="5"/>
  <c r="L126" i="5"/>
  <c r="G123" i="5"/>
  <c r="L123" i="5"/>
  <c r="G120" i="5"/>
  <c r="L120" i="5"/>
  <c r="G117" i="5"/>
  <c r="L117" i="5"/>
  <c r="G114" i="5"/>
  <c r="L114" i="5"/>
  <c r="G111" i="5"/>
  <c r="L111" i="5"/>
  <c r="G108" i="5"/>
  <c r="L108" i="5"/>
  <c r="G105" i="5"/>
  <c r="L105" i="5"/>
  <c r="G102" i="5"/>
  <c r="L102" i="5"/>
  <c r="G99" i="5"/>
  <c r="L99" i="5"/>
  <c r="G96" i="5"/>
  <c r="L96" i="5"/>
  <c r="G82" i="5"/>
  <c r="L82" i="5"/>
  <c r="G79" i="5"/>
  <c r="L79" i="5"/>
  <c r="G76" i="5"/>
  <c r="L76" i="5"/>
  <c r="G73" i="5"/>
  <c r="G14" i="5"/>
  <c r="L14" i="5"/>
  <c r="G11" i="5"/>
  <c r="L11" i="5"/>
  <c r="G8" i="5"/>
  <c r="L8" i="5"/>
  <c r="G5" i="5"/>
  <c r="L5" i="5"/>
  <c r="L1360" i="5"/>
  <c r="L1348" i="5"/>
  <c r="L1336" i="5"/>
  <c r="L1324" i="5"/>
  <c r="L1300" i="5"/>
  <c r="L1288" i="5"/>
  <c r="L1264" i="5"/>
  <c r="L1252" i="5"/>
  <c r="L1240" i="5"/>
  <c r="L1228" i="5"/>
  <c r="L1216" i="5"/>
  <c r="L1204" i="5"/>
  <c r="L1192" i="5"/>
  <c r="L1180" i="5"/>
  <c r="L1168" i="5"/>
  <c r="L1156" i="5"/>
  <c r="L1144" i="5"/>
  <c r="L1132" i="5"/>
  <c r="L1120" i="5"/>
  <c r="L1108" i="5"/>
  <c r="L1096" i="5"/>
  <c r="L1084" i="5"/>
  <c r="L1072" i="5"/>
  <c r="L1048" i="5"/>
  <c r="L1036" i="5"/>
  <c r="L1024" i="5"/>
  <c r="G725" i="5"/>
  <c r="L725" i="5"/>
  <c r="G647" i="5"/>
  <c r="L647" i="5"/>
  <c r="G306" i="5"/>
  <c r="L306" i="5"/>
  <c r="G72" i="5"/>
  <c r="L72" i="5"/>
  <c r="G954" i="5"/>
  <c r="L954" i="5"/>
  <c r="G940" i="5"/>
  <c r="L940" i="5"/>
  <c r="G920" i="5"/>
  <c r="L920" i="5"/>
  <c r="G903" i="5"/>
  <c r="L903" i="5"/>
  <c r="G883" i="5"/>
  <c r="L883" i="5"/>
  <c r="G811" i="5"/>
  <c r="L811" i="5"/>
  <c r="G805" i="5"/>
  <c r="L805" i="5"/>
  <c r="G788" i="5"/>
  <c r="L788" i="5"/>
  <c r="G1010" i="5"/>
  <c r="L1010" i="5"/>
  <c r="G1007" i="5"/>
  <c r="L1007" i="5"/>
  <c r="G999" i="5"/>
  <c r="L999" i="5"/>
  <c r="G996" i="5"/>
  <c r="L996" i="5"/>
  <c r="G993" i="5"/>
  <c r="L993" i="5"/>
  <c r="G982" i="5"/>
  <c r="G965" i="5"/>
  <c r="G894" i="5"/>
  <c r="L894" i="5"/>
  <c r="G871" i="5"/>
  <c r="L871" i="5"/>
  <c r="G868" i="5"/>
  <c r="L868" i="5"/>
  <c r="G854" i="5"/>
  <c r="L854" i="5"/>
  <c r="G851" i="5"/>
  <c r="L851" i="5"/>
  <c r="G782" i="5"/>
  <c r="L782" i="5"/>
  <c r="G774" i="5"/>
  <c r="L774" i="5"/>
  <c r="G760" i="5"/>
  <c r="L760" i="5"/>
  <c r="G757" i="5"/>
  <c r="L757" i="5"/>
  <c r="G754" i="5"/>
  <c r="L754" i="5"/>
  <c r="G751" i="5"/>
  <c r="L751" i="5"/>
  <c r="G748" i="5"/>
  <c r="G729" i="5"/>
  <c r="L729" i="5"/>
  <c r="G726" i="5"/>
  <c r="L726" i="5"/>
  <c r="G723" i="5"/>
  <c r="L723" i="5"/>
  <c r="G692" i="5"/>
  <c r="L692" i="5"/>
  <c r="G689" i="5"/>
  <c r="L689" i="5"/>
  <c r="G686" i="5"/>
  <c r="G648" i="5"/>
  <c r="L648" i="5"/>
  <c r="G645" i="5"/>
  <c r="L645" i="5"/>
  <c r="G642" i="5"/>
  <c r="L642" i="5"/>
  <c r="G639" i="5"/>
  <c r="L639" i="5"/>
  <c r="G636" i="5"/>
  <c r="L636" i="5"/>
  <c r="G633" i="5"/>
  <c r="L633" i="5"/>
  <c r="G630" i="5"/>
  <c r="L630" i="5"/>
  <c r="G601" i="5"/>
  <c r="G556" i="5"/>
  <c r="L556" i="5"/>
  <c r="G536" i="5"/>
  <c r="G453" i="5"/>
  <c r="L453" i="5"/>
  <c r="G450" i="5"/>
  <c r="L450" i="5"/>
  <c r="G447" i="5"/>
  <c r="L447" i="5"/>
  <c r="G444" i="5"/>
  <c r="L444" i="5"/>
  <c r="G441" i="5"/>
  <c r="L441" i="5"/>
  <c r="G438" i="5"/>
  <c r="L438" i="5"/>
  <c r="G427" i="5"/>
  <c r="L427" i="5"/>
  <c r="G416" i="5"/>
  <c r="L416" i="5"/>
  <c r="G413" i="5"/>
  <c r="G354" i="5"/>
  <c r="L354" i="5"/>
  <c r="G351" i="5"/>
  <c r="L351" i="5"/>
  <c r="G348" i="5"/>
  <c r="L348" i="5"/>
  <c r="G310" i="5"/>
  <c r="L310" i="5"/>
  <c r="G307" i="5"/>
  <c r="L307" i="5"/>
  <c r="G252" i="5"/>
  <c r="L252" i="5"/>
  <c r="G182" i="5"/>
  <c r="L182" i="5"/>
  <c r="G179" i="5"/>
  <c r="L179" i="5"/>
  <c r="G176" i="5"/>
  <c r="L176" i="5"/>
  <c r="G173" i="5"/>
  <c r="L173" i="5"/>
  <c r="G93" i="5"/>
  <c r="L93" i="5"/>
  <c r="G90" i="5"/>
  <c r="L90" i="5"/>
  <c r="G70" i="5"/>
  <c r="L70" i="5"/>
  <c r="G67" i="5"/>
  <c r="L67" i="5"/>
  <c r="G64" i="5"/>
  <c r="L64" i="5"/>
  <c r="G61" i="5"/>
  <c r="L61" i="5"/>
  <c r="G58" i="5"/>
  <c r="L58" i="5"/>
  <c r="G55" i="5"/>
  <c r="L55" i="5"/>
  <c r="G52" i="5"/>
  <c r="L52" i="5"/>
  <c r="G49" i="5"/>
  <c r="L49" i="5"/>
  <c r="G46" i="5"/>
  <c r="L46" i="5"/>
  <c r="G43" i="5"/>
  <c r="L43" i="5"/>
  <c r="L1359" i="5"/>
  <c r="L1347" i="5"/>
  <c r="L1335" i="5"/>
  <c r="L1323" i="5"/>
  <c r="L1311" i="5"/>
  <c r="L1299" i="5"/>
  <c r="L1287" i="5"/>
  <c r="L1275" i="5"/>
  <c r="L1263" i="5"/>
  <c r="L1251" i="5"/>
  <c r="L1239" i="5"/>
  <c r="L1227" i="5"/>
  <c r="L1215" i="5"/>
  <c r="L1203" i="5"/>
  <c r="L1191" i="5"/>
  <c r="L1179" i="5"/>
  <c r="L1167" i="5"/>
  <c r="L1155" i="5"/>
  <c r="L1143" i="5"/>
  <c r="L1131" i="5"/>
  <c r="L1119" i="5"/>
  <c r="L1107" i="5"/>
  <c r="L1095" i="5"/>
  <c r="L1071" i="5"/>
  <c r="L1059" i="5"/>
  <c r="L1047" i="5"/>
  <c r="L1035" i="5"/>
  <c r="L1023" i="5"/>
  <c r="G998" i="5"/>
  <c r="L998" i="5"/>
  <c r="G728" i="5"/>
  <c r="L728" i="5"/>
  <c r="G635" i="5"/>
  <c r="L635" i="5"/>
  <c r="G449" i="5"/>
  <c r="L449" i="5"/>
  <c r="G92" i="5"/>
  <c r="L92" i="5"/>
  <c r="G63" i="5"/>
  <c r="L63" i="5"/>
  <c r="L1103" i="5"/>
  <c r="G971" i="5"/>
  <c r="L971" i="5"/>
  <c r="G943" i="5"/>
  <c r="L943" i="5"/>
  <c r="G909" i="5"/>
  <c r="L909" i="5"/>
  <c r="G1046" i="5"/>
  <c r="G1032" i="5"/>
  <c r="G1021" i="5"/>
  <c r="L1021" i="5"/>
  <c r="G1018" i="5"/>
  <c r="L1018" i="5"/>
  <c r="G990" i="5"/>
  <c r="G979" i="5"/>
  <c r="L979" i="5"/>
  <c r="G976" i="5"/>
  <c r="L976" i="5"/>
  <c r="G973" i="5"/>
  <c r="L973" i="5"/>
  <c r="G962" i="5"/>
  <c r="L962" i="5"/>
  <c r="G959" i="5"/>
  <c r="L959" i="5"/>
  <c r="G956" i="5"/>
  <c r="G948" i="5"/>
  <c r="L948" i="5"/>
  <c r="G928" i="5"/>
  <c r="G911" i="5"/>
  <c r="G865" i="5"/>
  <c r="L865" i="5"/>
  <c r="G848" i="5"/>
  <c r="L848" i="5"/>
  <c r="G845" i="5"/>
  <c r="L845" i="5"/>
  <c r="G796" i="5"/>
  <c r="L796" i="5"/>
  <c r="G779" i="5"/>
  <c r="G737" i="5"/>
  <c r="L737" i="5"/>
  <c r="G734" i="5"/>
  <c r="L734" i="5"/>
  <c r="G720" i="5"/>
  <c r="G703" i="5"/>
  <c r="L703" i="5"/>
  <c r="G590" i="5"/>
  <c r="L590" i="5"/>
  <c r="G587" i="5"/>
  <c r="G573" i="5"/>
  <c r="L573" i="5"/>
  <c r="G570" i="5"/>
  <c r="L570" i="5"/>
  <c r="G553" i="5"/>
  <c r="L553" i="5"/>
  <c r="G550" i="5"/>
  <c r="L550" i="5"/>
  <c r="G533" i="5"/>
  <c r="L533" i="5"/>
  <c r="G530" i="5"/>
  <c r="L530" i="5"/>
  <c r="G527" i="5"/>
  <c r="L527" i="5"/>
  <c r="G524" i="5"/>
  <c r="L524" i="5"/>
  <c r="G521" i="5"/>
  <c r="L521" i="5"/>
  <c r="G518" i="5"/>
  <c r="L518" i="5"/>
  <c r="G515" i="5"/>
  <c r="L515" i="5"/>
  <c r="G512" i="5"/>
  <c r="L512" i="5"/>
  <c r="G509" i="5"/>
  <c r="L509" i="5"/>
  <c r="G506" i="5"/>
  <c r="L506" i="5"/>
  <c r="G435" i="5"/>
  <c r="G424" i="5"/>
  <c r="L424" i="5"/>
  <c r="G345" i="5"/>
  <c r="L345" i="5"/>
  <c r="G342" i="5"/>
  <c r="L342" i="5"/>
  <c r="G339" i="5"/>
  <c r="L339" i="5"/>
  <c r="G336" i="5"/>
  <c r="L336" i="5"/>
  <c r="G333" i="5"/>
  <c r="L333" i="5"/>
  <c r="G330" i="5"/>
  <c r="L330" i="5"/>
  <c r="G304" i="5"/>
  <c r="G281" i="5"/>
  <c r="L281" i="5"/>
  <c r="G278" i="5"/>
  <c r="L278" i="5"/>
  <c r="G275" i="5"/>
  <c r="L275" i="5"/>
  <c r="G249" i="5"/>
  <c r="G217" i="5"/>
  <c r="G170" i="5"/>
  <c r="L170" i="5"/>
  <c r="G167" i="5"/>
  <c r="L167" i="5"/>
  <c r="G87" i="5"/>
  <c r="L87" i="5"/>
  <c r="G40" i="5"/>
  <c r="L40" i="5"/>
  <c r="G37" i="5"/>
  <c r="L37" i="5"/>
  <c r="G34" i="5"/>
  <c r="L34" i="5"/>
  <c r="G31" i="5"/>
  <c r="L31" i="5"/>
  <c r="G28" i="5"/>
  <c r="L28" i="5"/>
  <c r="G25" i="5"/>
  <c r="L25" i="5"/>
  <c r="L1358" i="5"/>
  <c r="L1346" i="5"/>
  <c r="L1334" i="5"/>
  <c r="L1322" i="5"/>
  <c r="L1310" i="5"/>
  <c r="L1298" i="5"/>
  <c r="L1286" i="5"/>
  <c r="L1274" i="5"/>
  <c r="L1262" i="5"/>
  <c r="L1250" i="5"/>
  <c r="L1238" i="5"/>
  <c r="L1226" i="5"/>
  <c r="L1214" i="5"/>
  <c r="L1202" i="5"/>
  <c r="L1178" i="5"/>
  <c r="L1166" i="5"/>
  <c r="L1142" i="5"/>
  <c r="L1130" i="5"/>
  <c r="L1118" i="5"/>
  <c r="L1106" i="5"/>
  <c r="L1094" i="5"/>
  <c r="L1082" i="5"/>
  <c r="L1070" i="5"/>
  <c r="L1058" i="5"/>
  <c r="G1009" i="5"/>
  <c r="L1009" i="5"/>
  <c r="G753" i="5"/>
  <c r="L753" i="5"/>
  <c r="G691" i="5"/>
  <c r="L691" i="5"/>
  <c r="G443" i="5"/>
  <c r="L443" i="5"/>
  <c r="G309" i="5"/>
  <c r="L309" i="5"/>
  <c r="G222" i="5"/>
  <c r="L222" i="5"/>
  <c r="G57" i="5"/>
  <c r="L57" i="5"/>
  <c r="G1015" i="5"/>
  <c r="L1015" i="5"/>
  <c r="G1004" i="5"/>
  <c r="L1004" i="5"/>
  <c r="G987" i="5"/>
  <c r="L987" i="5"/>
  <c r="G970" i="5"/>
  <c r="L970" i="5"/>
  <c r="G953" i="5"/>
  <c r="L953" i="5"/>
  <c r="G945" i="5"/>
  <c r="L945" i="5"/>
  <c r="G942" i="5"/>
  <c r="L942" i="5"/>
  <c r="G939" i="5"/>
  <c r="L939" i="5"/>
  <c r="G925" i="5"/>
  <c r="L925" i="5"/>
  <c r="G922" i="5"/>
  <c r="L922" i="5"/>
  <c r="G919" i="5"/>
  <c r="L919" i="5"/>
  <c r="G908" i="5"/>
  <c r="L908" i="5"/>
  <c r="G905" i="5"/>
  <c r="L905" i="5"/>
  <c r="G902" i="5"/>
  <c r="L902" i="5"/>
  <c r="G891" i="5"/>
  <c r="L891" i="5"/>
  <c r="G888" i="5"/>
  <c r="L888" i="5"/>
  <c r="G885" i="5"/>
  <c r="L885" i="5"/>
  <c r="G882" i="5"/>
  <c r="L882" i="5"/>
  <c r="G879" i="5"/>
  <c r="L879" i="5"/>
  <c r="G862" i="5"/>
  <c r="L862" i="5"/>
  <c r="G859" i="5"/>
  <c r="L859" i="5"/>
  <c r="G842" i="5"/>
  <c r="L842" i="5"/>
  <c r="G810" i="5"/>
  <c r="L810" i="5"/>
  <c r="G807" i="5"/>
  <c r="L807" i="5"/>
  <c r="G804" i="5"/>
  <c r="L804" i="5"/>
  <c r="G793" i="5"/>
  <c r="L793" i="5"/>
  <c r="G790" i="5"/>
  <c r="L790" i="5"/>
  <c r="G787" i="5"/>
  <c r="G771" i="5"/>
  <c r="L771" i="5"/>
  <c r="G768" i="5"/>
  <c r="L768" i="5"/>
  <c r="G765" i="5"/>
  <c r="L765" i="5"/>
  <c r="G745" i="5"/>
  <c r="L745" i="5"/>
  <c r="G742" i="5"/>
  <c r="L742" i="5"/>
  <c r="G731" i="5"/>
  <c r="G717" i="5"/>
  <c r="L717" i="5"/>
  <c r="G714" i="5"/>
  <c r="L714" i="5"/>
  <c r="G700" i="5"/>
  <c r="L700" i="5"/>
  <c r="G697" i="5"/>
  <c r="L697" i="5"/>
  <c r="G694" i="5"/>
  <c r="G683" i="5"/>
  <c r="L683" i="5"/>
  <c r="G680" i="5"/>
  <c r="L680" i="5"/>
  <c r="G677" i="5"/>
  <c r="L677" i="5"/>
  <c r="G674" i="5"/>
  <c r="L674" i="5"/>
  <c r="G671" i="5"/>
  <c r="G627" i="5"/>
  <c r="L627" i="5"/>
  <c r="G624" i="5"/>
  <c r="L624" i="5"/>
  <c r="G598" i="5"/>
  <c r="L598" i="5"/>
  <c r="G584" i="5"/>
  <c r="L584" i="5"/>
  <c r="G581" i="5"/>
  <c r="G567" i="5"/>
  <c r="L567" i="5"/>
  <c r="G547" i="5"/>
  <c r="L547" i="5"/>
  <c r="G544" i="5"/>
  <c r="L544" i="5"/>
  <c r="G503" i="5"/>
  <c r="L503" i="5"/>
  <c r="G500" i="5"/>
  <c r="L500" i="5"/>
  <c r="G497" i="5"/>
  <c r="L497" i="5"/>
  <c r="G432" i="5"/>
  <c r="L432" i="5"/>
  <c r="G421" i="5"/>
  <c r="L421" i="5"/>
  <c r="G410" i="5"/>
  <c r="L410" i="5"/>
  <c r="G407" i="5"/>
  <c r="L407" i="5"/>
  <c r="G404" i="5"/>
  <c r="L404" i="5"/>
  <c r="G401" i="5"/>
  <c r="L401" i="5"/>
  <c r="G398" i="5"/>
  <c r="L398" i="5"/>
  <c r="G395" i="5"/>
  <c r="L395" i="5"/>
  <c r="G392" i="5"/>
  <c r="L392" i="5"/>
  <c r="G389" i="5"/>
  <c r="L389" i="5"/>
  <c r="G386" i="5"/>
  <c r="L386" i="5"/>
  <c r="G383" i="5"/>
  <c r="L383" i="5"/>
  <c r="G380" i="5"/>
  <c r="L380" i="5"/>
  <c r="G377" i="5"/>
  <c r="L377" i="5"/>
  <c r="G374" i="5"/>
  <c r="L374" i="5"/>
  <c r="G327" i="5"/>
  <c r="L327" i="5"/>
  <c r="G324" i="5"/>
  <c r="L324" i="5"/>
  <c r="G321" i="5"/>
  <c r="L321" i="5"/>
  <c r="G301" i="5"/>
  <c r="L301" i="5"/>
  <c r="G298" i="5"/>
  <c r="L298" i="5"/>
  <c r="G295" i="5"/>
  <c r="L295" i="5"/>
  <c r="G292" i="5"/>
  <c r="L292" i="5"/>
  <c r="G289" i="5"/>
  <c r="L289" i="5"/>
  <c r="G286" i="5"/>
  <c r="L286" i="5"/>
  <c r="G272" i="5"/>
  <c r="L272" i="5"/>
  <c r="G269" i="5"/>
  <c r="L269" i="5"/>
  <c r="G246" i="5"/>
  <c r="L246" i="5"/>
  <c r="G243" i="5"/>
  <c r="L243" i="5"/>
  <c r="G240" i="5"/>
  <c r="L240" i="5"/>
  <c r="G237" i="5"/>
  <c r="L237" i="5"/>
  <c r="G234" i="5"/>
  <c r="L234" i="5"/>
  <c r="G231" i="5"/>
  <c r="L231" i="5"/>
  <c r="G228" i="5"/>
  <c r="L228" i="5"/>
  <c r="G214" i="5"/>
  <c r="L214" i="5"/>
  <c r="G211" i="5"/>
  <c r="L211" i="5"/>
  <c r="G208" i="5"/>
  <c r="L208" i="5"/>
  <c r="G205" i="5"/>
  <c r="L205" i="5"/>
  <c r="G202" i="5"/>
  <c r="L202" i="5"/>
  <c r="G199" i="5"/>
  <c r="L199" i="5"/>
  <c r="G196" i="5"/>
  <c r="L196" i="5"/>
  <c r="G164" i="5"/>
  <c r="L164" i="5"/>
  <c r="G161" i="5"/>
  <c r="L161" i="5"/>
  <c r="G84" i="5"/>
  <c r="G22" i="5"/>
  <c r="L22" i="5"/>
  <c r="G19" i="5"/>
  <c r="L19" i="5"/>
  <c r="G16" i="5"/>
  <c r="L16" i="5"/>
  <c r="L2" i="5"/>
  <c r="L1357" i="5"/>
  <c r="L1345" i="5"/>
  <c r="L1333" i="5"/>
  <c r="L1321" i="5"/>
  <c r="L1309" i="5"/>
  <c r="L1297" i="5"/>
  <c r="L1285" i="5"/>
  <c r="L1261" i="5"/>
  <c r="L1249" i="5"/>
  <c r="L1237" i="5"/>
  <c r="L1225" i="5"/>
  <c r="L1213" i="5"/>
  <c r="L1201" i="5"/>
  <c r="L1177" i="5"/>
  <c r="L1165" i="5"/>
  <c r="L1153" i="5"/>
  <c r="L1141" i="5"/>
  <c r="L1129" i="5"/>
  <c r="L1117" i="5"/>
  <c r="L1105" i="5"/>
  <c r="L1093" i="5"/>
  <c r="L1069" i="5"/>
  <c r="L1057" i="5"/>
  <c r="L1045" i="5"/>
  <c r="L1033" i="5"/>
  <c r="G995" i="5"/>
  <c r="L995" i="5"/>
  <c r="G853" i="5"/>
  <c r="L853" i="5"/>
  <c r="G759" i="5"/>
  <c r="L759" i="5"/>
  <c r="G350" i="5"/>
  <c r="L350" i="5"/>
  <c r="G181" i="5"/>
  <c r="L181" i="5"/>
  <c r="G51" i="5"/>
  <c r="L51" i="5"/>
  <c r="G988" i="5"/>
  <c r="L988" i="5"/>
  <c r="G923" i="5"/>
  <c r="L923" i="5"/>
  <c r="G906" i="5"/>
  <c r="L906" i="5"/>
  <c r="G889" i="5"/>
  <c r="L889" i="5"/>
  <c r="G860" i="5"/>
  <c r="L860" i="5"/>
  <c r="G1012" i="5"/>
  <c r="L1012" i="5"/>
  <c r="G1001" i="5"/>
  <c r="L1001" i="5"/>
  <c r="G984" i="5"/>
  <c r="L984" i="5"/>
  <c r="G950" i="5"/>
  <c r="G936" i="5"/>
  <c r="L936" i="5"/>
  <c r="G933" i="5"/>
  <c r="L933" i="5"/>
  <c r="G916" i="5"/>
  <c r="L916" i="5"/>
  <c r="G899" i="5"/>
  <c r="L899" i="5"/>
  <c r="G876" i="5"/>
  <c r="L876" i="5"/>
  <c r="G873" i="5"/>
  <c r="L873" i="5"/>
  <c r="G856" i="5"/>
  <c r="G839" i="5"/>
  <c r="L839" i="5"/>
  <c r="G836" i="5"/>
  <c r="L836" i="5"/>
  <c r="G833" i="5"/>
  <c r="L833" i="5"/>
  <c r="G830" i="5"/>
  <c r="L830" i="5"/>
  <c r="G827" i="5"/>
  <c r="L827" i="5"/>
  <c r="G824" i="5"/>
  <c r="L824" i="5"/>
  <c r="G821" i="5"/>
  <c r="L821" i="5"/>
  <c r="G818" i="5"/>
  <c r="L818" i="5"/>
  <c r="G815" i="5"/>
  <c r="G801" i="5"/>
  <c r="L801" i="5"/>
  <c r="G762" i="5"/>
  <c r="L762" i="5"/>
  <c r="G739" i="5"/>
  <c r="G711" i="5"/>
  <c r="L711" i="5"/>
  <c r="G708" i="5"/>
  <c r="L708" i="5"/>
  <c r="G705" i="5"/>
  <c r="G668" i="5"/>
  <c r="L668" i="5"/>
  <c r="G665" i="5"/>
  <c r="L665" i="5"/>
  <c r="G662" i="5"/>
  <c r="L662" i="5"/>
  <c r="G659" i="5"/>
  <c r="L659" i="5"/>
  <c r="G656" i="5"/>
  <c r="L656" i="5"/>
  <c r="G653" i="5"/>
  <c r="L653" i="5"/>
  <c r="G650" i="5"/>
  <c r="L650" i="5"/>
  <c r="G621" i="5"/>
  <c r="L621" i="5"/>
  <c r="G618" i="5"/>
  <c r="L618" i="5"/>
  <c r="G615" i="5"/>
  <c r="L615" i="5"/>
  <c r="G612" i="5"/>
  <c r="L612" i="5"/>
  <c r="G609" i="5"/>
  <c r="L609" i="5"/>
  <c r="G606" i="5"/>
  <c r="L606" i="5"/>
  <c r="G603" i="5"/>
  <c r="L603" i="5"/>
  <c r="G595" i="5"/>
  <c r="L595" i="5"/>
  <c r="G578" i="5"/>
  <c r="L578" i="5"/>
  <c r="G575" i="5"/>
  <c r="G564" i="5"/>
  <c r="L564" i="5"/>
  <c r="G561" i="5"/>
  <c r="L561" i="5"/>
  <c r="G558" i="5"/>
  <c r="L558" i="5"/>
  <c r="G541" i="5"/>
  <c r="L541" i="5"/>
  <c r="G538" i="5"/>
  <c r="G494" i="5"/>
  <c r="L494" i="5"/>
  <c r="G491" i="5"/>
  <c r="L491" i="5"/>
  <c r="G488" i="5"/>
  <c r="L488" i="5"/>
  <c r="G485" i="5"/>
  <c r="L485" i="5"/>
  <c r="G482" i="5"/>
  <c r="L482" i="5"/>
  <c r="G479" i="5"/>
  <c r="L479" i="5"/>
  <c r="G476" i="5"/>
  <c r="L476" i="5"/>
  <c r="G473" i="5"/>
  <c r="L473" i="5"/>
  <c r="G470" i="5"/>
  <c r="L470" i="5"/>
  <c r="G467" i="5"/>
  <c r="L467" i="5"/>
  <c r="G464" i="5"/>
  <c r="L464" i="5"/>
  <c r="G461" i="5"/>
  <c r="L461" i="5"/>
  <c r="G458" i="5"/>
  <c r="L458" i="5"/>
  <c r="G455" i="5"/>
  <c r="G429" i="5"/>
  <c r="G418" i="5"/>
  <c r="L418" i="5"/>
  <c r="G371" i="5"/>
  <c r="L371" i="5"/>
  <c r="G368" i="5"/>
  <c r="L368" i="5"/>
  <c r="G365" i="5"/>
  <c r="L365" i="5"/>
  <c r="G362" i="5"/>
  <c r="L362" i="5"/>
  <c r="G359" i="5"/>
  <c r="L359" i="5"/>
  <c r="G356" i="5"/>
  <c r="G318" i="5"/>
  <c r="L318" i="5"/>
  <c r="G315" i="5"/>
  <c r="L315" i="5"/>
  <c r="G312" i="5"/>
  <c r="L312" i="5"/>
  <c r="G283" i="5"/>
  <c r="G266" i="5"/>
  <c r="L266" i="5"/>
  <c r="G263" i="5"/>
  <c r="L263" i="5"/>
  <c r="G260" i="5"/>
  <c r="L260" i="5"/>
  <c r="G257" i="5"/>
  <c r="L257" i="5"/>
  <c r="G225" i="5"/>
  <c r="L225" i="5"/>
  <c r="G193" i="5"/>
  <c r="L193" i="5"/>
  <c r="G190" i="5"/>
  <c r="L190" i="5"/>
  <c r="G187" i="5"/>
  <c r="L187" i="5"/>
  <c r="G184" i="5"/>
  <c r="L184" i="5"/>
  <c r="G158" i="5"/>
  <c r="L158" i="5"/>
  <c r="G155" i="5"/>
  <c r="L155" i="5"/>
  <c r="G152" i="5"/>
  <c r="L152" i="5"/>
  <c r="G149" i="5"/>
  <c r="L149" i="5"/>
  <c r="G146" i="5"/>
  <c r="L146" i="5"/>
  <c r="G143" i="5"/>
  <c r="L143" i="5"/>
  <c r="G140" i="5"/>
  <c r="L140" i="5"/>
  <c r="G137" i="5"/>
  <c r="L137" i="5"/>
  <c r="G134" i="5"/>
  <c r="L134" i="5"/>
  <c r="G131" i="5"/>
  <c r="L131" i="5"/>
  <c r="G128" i="5"/>
  <c r="L128" i="5"/>
  <c r="G125" i="5"/>
  <c r="L125" i="5"/>
  <c r="G122" i="5"/>
  <c r="L122" i="5"/>
  <c r="G119" i="5"/>
  <c r="L119" i="5"/>
  <c r="G116" i="5"/>
  <c r="L116" i="5"/>
  <c r="G113" i="5"/>
  <c r="L113" i="5"/>
  <c r="G110" i="5"/>
  <c r="L110" i="5"/>
  <c r="G107" i="5"/>
  <c r="L107" i="5"/>
  <c r="G104" i="5"/>
  <c r="L104" i="5"/>
  <c r="G101" i="5"/>
  <c r="L101" i="5"/>
  <c r="G98" i="5"/>
  <c r="L98" i="5"/>
  <c r="G95" i="5"/>
  <c r="L95" i="5"/>
  <c r="G81" i="5"/>
  <c r="L81" i="5"/>
  <c r="G78" i="5"/>
  <c r="L78" i="5"/>
  <c r="G75" i="5"/>
  <c r="L75" i="5"/>
  <c r="G13" i="5"/>
  <c r="L13" i="5"/>
  <c r="G10" i="5"/>
  <c r="L10" i="5"/>
  <c r="G7" i="5"/>
  <c r="L7" i="5"/>
  <c r="G4" i="5"/>
  <c r="L4" i="5"/>
  <c r="L1356" i="5"/>
  <c r="L1332" i="5"/>
  <c r="L1320" i="5"/>
  <c r="L1308" i="5"/>
  <c r="L1296" i="5"/>
  <c r="L1284" i="5"/>
  <c r="L1272" i="5"/>
  <c r="L1260" i="5"/>
  <c r="L1248" i="5"/>
  <c r="L1236" i="5"/>
  <c r="L1224" i="5"/>
  <c r="L1212" i="5"/>
  <c r="L1200" i="5"/>
  <c r="L1188" i="5"/>
  <c r="L1176" i="5"/>
  <c r="L1164" i="5"/>
  <c r="L1152" i="5"/>
  <c r="L1140" i="5"/>
  <c r="L1128" i="5"/>
  <c r="L1116" i="5"/>
  <c r="L1104" i="5"/>
  <c r="L1092" i="5"/>
  <c r="L1080" i="5"/>
  <c r="L1056" i="5"/>
  <c r="L1044" i="5"/>
  <c r="I1284" i="5"/>
  <c r="I974" i="5"/>
  <c r="I28" i="5"/>
  <c r="I936" i="5"/>
  <c r="I965" i="5"/>
  <c r="I312" i="5"/>
  <c r="I22" i="5"/>
  <c r="I33" i="5"/>
  <c r="I259" i="5"/>
  <c r="I14" i="5"/>
  <c r="I96" i="5"/>
  <c r="I56" i="5"/>
  <c r="I30" i="5"/>
  <c r="I344" i="5"/>
  <c r="I79" i="5"/>
  <c r="I76" i="5"/>
  <c r="I38" i="5"/>
  <c r="I576" i="5"/>
  <c r="I501" i="5"/>
  <c r="I354" i="5"/>
  <c r="I276" i="5"/>
  <c r="I171" i="5"/>
  <c r="I20" i="5"/>
  <c r="I1247" i="5"/>
  <c r="I999" i="5"/>
  <c r="I790" i="5"/>
  <c r="I559" i="5"/>
  <c r="I534" i="5"/>
  <c r="I431" i="5"/>
  <c r="I239" i="5"/>
  <c r="I119" i="5"/>
  <c r="I1157" i="5"/>
  <c r="I1031" i="5"/>
  <c r="I1026" i="5"/>
  <c r="I990" i="5"/>
  <c r="I841" i="5"/>
  <c r="I705" i="5"/>
  <c r="I21" i="5"/>
  <c r="I835" i="5"/>
  <c r="I1067" i="5"/>
  <c r="I1028" i="5"/>
  <c r="I1014" i="5"/>
  <c r="I948" i="5"/>
  <c r="I558" i="5"/>
  <c r="I524" i="5"/>
  <c r="I252" i="5"/>
  <c r="I235" i="5"/>
  <c r="I1335" i="5"/>
  <c r="I1251" i="5"/>
  <c r="I914" i="5"/>
  <c r="I874" i="5"/>
  <c r="I317" i="5"/>
  <c r="I1248" i="5"/>
  <c r="I1133" i="5"/>
  <c r="I294" i="5"/>
  <c r="I51" i="5"/>
  <c r="I12" i="5"/>
  <c r="I220" i="5"/>
  <c r="I383" i="5"/>
  <c r="I351" i="5"/>
  <c r="I271" i="5"/>
  <c r="E639" i="5"/>
  <c r="E1328" i="5"/>
  <c r="C742" i="5"/>
  <c r="J347" i="5"/>
  <c r="C86" i="5"/>
  <c r="C78" i="5"/>
  <c r="C1005" i="5"/>
  <c r="C1328" i="5"/>
  <c r="C757" i="5"/>
  <c r="C26" i="5"/>
  <c r="C1272" i="5"/>
  <c r="C595" i="5"/>
  <c r="C1142" i="5"/>
  <c r="C1079" i="5"/>
  <c r="C294" i="5"/>
  <c r="C816" i="5"/>
  <c r="C41" i="5"/>
  <c r="C1051" i="5"/>
  <c r="C1125" i="5"/>
  <c r="C1015" i="5"/>
  <c r="C891" i="5"/>
  <c r="C893" i="5"/>
  <c r="C327" i="5"/>
  <c r="C74" i="5"/>
  <c r="C51" i="5"/>
  <c r="C1273" i="5"/>
  <c r="C954" i="5"/>
  <c r="C1286" i="5"/>
  <c r="C1143" i="5"/>
  <c r="C515" i="5"/>
  <c r="C1115" i="5"/>
  <c r="C723" i="5"/>
  <c r="C363" i="5"/>
  <c r="C756" i="5"/>
  <c r="C1180" i="5"/>
  <c r="C1101" i="5"/>
  <c r="C496" i="5"/>
  <c r="C1196" i="5"/>
  <c r="C1017" i="5"/>
  <c r="C985" i="5"/>
  <c r="C762" i="5"/>
  <c r="C337" i="5"/>
  <c r="C219" i="5"/>
  <c r="C134" i="5"/>
  <c r="C941" i="5"/>
  <c r="C902" i="5"/>
  <c r="C586" i="5"/>
  <c r="C463" i="5"/>
  <c r="C297" i="5"/>
  <c r="C207" i="5"/>
  <c r="C62" i="5"/>
  <c r="B4" i="6"/>
  <c r="C1195" i="5"/>
  <c r="C1071" i="5"/>
  <c r="C946" i="5"/>
  <c r="C731" i="5"/>
  <c r="C313" i="5"/>
  <c r="C17" i="5"/>
  <c r="C1320" i="5"/>
  <c r="C1306" i="5"/>
  <c r="C1252" i="5"/>
  <c r="C1024" i="5"/>
  <c r="C975" i="5"/>
  <c r="C929" i="5"/>
  <c r="C700" i="5"/>
  <c r="C422" i="5"/>
  <c r="C752" i="5"/>
  <c r="C568" i="5"/>
  <c r="C1274" i="5"/>
  <c r="C1249" i="5"/>
  <c r="C1130" i="5"/>
  <c r="C847" i="5"/>
  <c r="C464" i="5"/>
  <c r="C293" i="5"/>
  <c r="I1103" i="5"/>
  <c r="I1086" i="5"/>
  <c r="I1016" i="5"/>
  <c r="I998" i="5"/>
  <c r="I1178" i="5"/>
  <c r="I938" i="5"/>
  <c r="I877" i="5"/>
  <c r="I732" i="5"/>
  <c r="I552" i="5"/>
  <c r="I489" i="5"/>
  <c r="I306" i="5"/>
  <c r="I295" i="5"/>
  <c r="I82" i="5"/>
  <c r="I60" i="5"/>
  <c r="I35" i="5"/>
  <c r="I27" i="5"/>
  <c r="I1172" i="5"/>
  <c r="I1122" i="5"/>
  <c r="I609" i="5"/>
  <c r="I231" i="5"/>
  <c r="I206" i="5"/>
  <c r="I124" i="5"/>
  <c r="I1259" i="5"/>
  <c r="I986" i="5"/>
  <c r="I679" i="5"/>
  <c r="I308" i="5"/>
  <c r="I270" i="5"/>
  <c r="I256" i="5"/>
  <c r="I8" i="5"/>
  <c r="I1193" i="5"/>
  <c r="I1124" i="5"/>
  <c r="I1043" i="5"/>
  <c r="I1035" i="5"/>
  <c r="I1017" i="5"/>
  <c r="I723" i="5"/>
  <c r="I600" i="5"/>
  <c r="I258" i="5"/>
  <c r="I94" i="5"/>
  <c r="I78" i="5"/>
  <c r="I18" i="5"/>
  <c r="B3" i="6"/>
  <c r="I1334" i="5"/>
  <c r="I1323" i="5"/>
  <c r="I1190" i="5"/>
  <c r="I1062" i="5"/>
  <c r="I1040" i="5"/>
  <c r="I1032" i="5"/>
  <c r="I766" i="5"/>
  <c r="I363" i="5"/>
  <c r="I315" i="5"/>
  <c r="I1118" i="5"/>
  <c r="I1019" i="5"/>
  <c r="I906" i="5"/>
  <c r="I392" i="5"/>
  <c r="I274" i="5"/>
  <c r="I114" i="5"/>
  <c r="I47" i="5"/>
  <c r="I7" i="5"/>
  <c r="E1075" i="5"/>
  <c r="E1046" i="5"/>
  <c r="E929" i="5"/>
  <c r="E332" i="5"/>
  <c r="E953" i="5"/>
  <c r="E526" i="5"/>
  <c r="E44" i="5"/>
  <c r="E1181" i="5"/>
  <c r="E353" i="5"/>
  <c r="E695" i="5"/>
  <c r="E228" i="5"/>
  <c r="E1273" i="5"/>
  <c r="E1094" i="5"/>
  <c r="E368" i="5"/>
  <c r="E91" i="5"/>
  <c r="C1236" i="5"/>
  <c r="C1074" i="5"/>
  <c r="C920" i="5"/>
  <c r="C910" i="5"/>
  <c r="C866" i="5"/>
  <c r="C839" i="5"/>
  <c r="C773" i="5"/>
  <c r="C735" i="5"/>
  <c r="C442" i="5"/>
  <c r="C324" i="5"/>
  <c r="C1271" i="5"/>
  <c r="C951" i="5"/>
  <c r="C833" i="5"/>
  <c r="C780" i="5"/>
  <c r="C767" i="5"/>
  <c r="C683" i="5"/>
  <c r="C278" i="5"/>
  <c r="C123" i="5"/>
  <c r="C14" i="5"/>
  <c r="C1049" i="5"/>
  <c r="C953" i="5"/>
  <c r="C922" i="5"/>
  <c r="C732" i="5"/>
  <c r="C730" i="5"/>
  <c r="C722" i="5"/>
  <c r="C709" i="5"/>
  <c r="C146" i="5"/>
  <c r="C1325" i="5"/>
  <c r="C1288" i="5"/>
  <c r="C1251" i="5"/>
  <c r="C1235" i="5"/>
  <c r="C1086" i="5"/>
  <c r="C1033" i="5"/>
  <c r="C815" i="5"/>
  <c r="C711" i="5"/>
  <c r="C662" i="5"/>
  <c r="C604" i="5"/>
  <c r="C544" i="5"/>
  <c r="C261" i="5"/>
  <c r="C114" i="5"/>
  <c r="C8" i="5"/>
  <c r="C1256" i="5"/>
  <c r="C1140" i="5"/>
  <c r="C1094" i="5"/>
  <c r="C1016" i="5"/>
  <c r="C982" i="5"/>
  <c r="C932" i="5"/>
  <c r="C916" i="5"/>
  <c r="C914" i="5"/>
  <c r="C881" i="5"/>
  <c r="C848" i="5"/>
  <c r="C693" i="5"/>
  <c r="C656" i="5"/>
  <c r="C419" i="5"/>
  <c r="C18" i="5"/>
  <c r="C1237" i="5"/>
  <c r="C1151" i="5"/>
  <c r="C1091" i="5"/>
  <c r="C1075" i="5"/>
  <c r="C1035" i="5"/>
  <c r="C957" i="5"/>
  <c r="C716" i="5"/>
  <c r="C695" i="5"/>
  <c r="C690" i="5"/>
  <c r="C478" i="5"/>
  <c r="C339" i="5"/>
  <c r="C312" i="5"/>
  <c r="C285" i="5"/>
  <c r="C1285" i="5"/>
  <c r="C1173" i="5"/>
  <c r="C1104" i="5"/>
  <c r="C1020" i="5"/>
  <c r="C968" i="5"/>
  <c r="C952" i="5"/>
  <c r="C950" i="5"/>
  <c r="C845" i="5"/>
  <c r="C806" i="5"/>
  <c r="C784" i="5"/>
  <c r="C779" i="5"/>
  <c r="C721" i="5"/>
  <c r="C361" i="5"/>
  <c r="C194" i="5"/>
  <c r="J1099" i="5"/>
  <c r="J1039" i="5"/>
  <c r="C1324" i="5"/>
  <c r="C1287" i="5"/>
  <c r="C1250" i="5"/>
  <c r="C1245" i="5"/>
  <c r="C1199" i="5"/>
  <c r="C1058" i="5"/>
  <c r="C1050" i="5"/>
  <c r="C1030" i="5"/>
  <c r="C905" i="5"/>
  <c r="C861" i="5"/>
  <c r="C718" i="5"/>
  <c r="C710" i="5"/>
  <c r="C705" i="5"/>
  <c r="C532" i="5"/>
  <c r="C460" i="5"/>
  <c r="C319" i="5"/>
  <c r="C260" i="5"/>
  <c r="C227" i="5"/>
  <c r="C179" i="5"/>
  <c r="J409" i="5"/>
  <c r="E1001" i="5"/>
  <c r="E899" i="5"/>
  <c r="E515" i="5"/>
  <c r="E264" i="5"/>
  <c r="E24" i="5"/>
  <c r="E925" i="5"/>
  <c r="E1205" i="5"/>
  <c r="E740" i="5"/>
  <c r="E301" i="5"/>
  <c r="E28" i="5"/>
  <c r="E1118" i="5"/>
  <c r="E1040" i="5"/>
  <c r="E445" i="5"/>
  <c r="E133" i="5"/>
  <c r="E761" i="5"/>
  <c r="E502" i="5"/>
  <c r="E585" i="5"/>
  <c r="I1263" i="5"/>
  <c r="I1250" i="5"/>
  <c r="I966" i="5"/>
  <c r="I947" i="5"/>
  <c r="I935" i="5"/>
  <c r="I930" i="5"/>
  <c r="I909" i="5"/>
  <c r="I883" i="5"/>
  <c r="I811" i="5"/>
  <c r="I781" i="5"/>
  <c r="I769" i="5"/>
  <c r="I646" i="5"/>
  <c r="I618" i="5"/>
  <c r="I236" i="5"/>
  <c r="I161" i="5"/>
  <c r="I52" i="5"/>
  <c r="I10" i="5"/>
  <c r="M1266" i="5"/>
  <c r="M505" i="5"/>
  <c r="I1211" i="5"/>
  <c r="I1068" i="5"/>
  <c r="I1052" i="5"/>
  <c r="I1037" i="5"/>
  <c r="I983" i="5"/>
  <c r="I981" i="5"/>
  <c r="I968" i="5"/>
  <c r="I953" i="5"/>
  <c r="I951" i="5"/>
  <c r="I942" i="5"/>
  <c r="I918" i="5"/>
  <c r="I911" i="5"/>
  <c r="I896" i="5"/>
  <c r="I891" i="5"/>
  <c r="I856" i="5"/>
  <c r="I843" i="5"/>
  <c r="I838" i="5"/>
  <c r="I808" i="5"/>
  <c r="I745" i="5"/>
  <c r="I687" i="5"/>
  <c r="I682" i="5"/>
  <c r="I657" i="5"/>
  <c r="I615" i="5"/>
  <c r="I591" i="5"/>
  <c r="I516" i="5"/>
  <c r="I422" i="5"/>
  <c r="I389" i="5"/>
  <c r="I372" i="5"/>
  <c r="I356" i="5"/>
  <c r="I330" i="5"/>
  <c r="I302" i="5"/>
  <c r="I292" i="5"/>
  <c r="I5" i="5"/>
  <c r="M1206" i="5"/>
  <c r="M494" i="5"/>
  <c r="I241" i="5"/>
  <c r="I149" i="5"/>
  <c r="I26" i="5"/>
  <c r="I19" i="5"/>
  <c r="M1134" i="5"/>
  <c r="M434" i="5"/>
  <c r="I1208" i="5"/>
  <c r="I1158" i="5"/>
  <c r="I1013" i="5"/>
  <c r="I975" i="5"/>
  <c r="I963" i="5"/>
  <c r="I920" i="5"/>
  <c r="I853" i="5"/>
  <c r="I529" i="5"/>
  <c r="I497" i="5"/>
  <c r="I483" i="5"/>
  <c r="I440" i="5"/>
  <c r="I419" i="5"/>
  <c r="I374" i="5"/>
  <c r="I348" i="5"/>
  <c r="I335" i="5"/>
  <c r="I299" i="5"/>
  <c r="I1316" i="5"/>
  <c r="I1139" i="5"/>
  <c r="I992" i="5"/>
  <c r="I987" i="5"/>
  <c r="I944" i="5"/>
  <c r="I939" i="5"/>
  <c r="I717" i="5"/>
  <c r="I702" i="5"/>
  <c r="I585" i="5"/>
  <c r="I526" i="5"/>
  <c r="I521" i="5"/>
  <c r="I366" i="5"/>
  <c r="I353" i="5"/>
  <c r="I314" i="5"/>
  <c r="I222" i="5"/>
  <c r="I217" i="5"/>
  <c r="I143" i="5"/>
  <c r="I118" i="5"/>
  <c r="I88" i="5"/>
  <c r="I46" i="5"/>
  <c r="M362" i="5"/>
  <c r="I1337" i="5"/>
  <c r="I1313" i="5"/>
  <c r="I1305" i="5"/>
  <c r="I1280" i="5"/>
  <c r="I1262" i="5"/>
  <c r="I1197" i="5"/>
  <c r="I1104" i="5"/>
  <c r="I1049" i="5"/>
  <c r="I1034" i="5"/>
  <c r="I929" i="5"/>
  <c r="I927" i="5"/>
  <c r="I908" i="5"/>
  <c r="I823" i="5"/>
  <c r="I670" i="5"/>
  <c r="I507" i="5"/>
  <c r="I324" i="5"/>
  <c r="I101" i="5"/>
  <c r="M1050" i="5"/>
  <c r="M350" i="5"/>
  <c r="I1241" i="5"/>
  <c r="I1179" i="5"/>
  <c r="I1169" i="5"/>
  <c r="I1136" i="5"/>
  <c r="I1007" i="5"/>
  <c r="I980" i="5"/>
  <c r="I941" i="5"/>
  <c r="I871" i="5"/>
  <c r="I780" i="5"/>
  <c r="I744" i="5"/>
  <c r="I714" i="5"/>
  <c r="I664" i="5"/>
  <c r="I636" i="5"/>
  <c r="I582" i="5"/>
  <c r="I371" i="5"/>
  <c r="I342" i="5"/>
  <c r="I288" i="5"/>
  <c r="I83" i="5"/>
  <c r="I23" i="5"/>
  <c r="I16" i="5"/>
  <c r="I4" i="5"/>
  <c r="M290" i="5"/>
  <c r="I954" i="5"/>
  <c r="I905" i="5"/>
  <c r="I890" i="5"/>
  <c r="I675" i="5"/>
  <c r="I633" i="5"/>
  <c r="I555" i="5"/>
  <c r="I413" i="5"/>
  <c r="I339" i="5"/>
  <c r="I321" i="5"/>
  <c r="I272" i="5"/>
  <c r="I267" i="5"/>
  <c r="I131" i="5"/>
  <c r="I112" i="5"/>
  <c r="M278" i="5"/>
  <c r="I1212" i="5"/>
  <c r="I1173" i="5"/>
  <c r="I1125" i="5"/>
  <c r="I1085" i="5"/>
  <c r="I1053" i="5"/>
  <c r="I984" i="5"/>
  <c r="I962" i="5"/>
  <c r="I924" i="5"/>
  <c r="I912" i="5"/>
  <c r="I825" i="5"/>
  <c r="I787" i="5"/>
  <c r="I775" i="5"/>
  <c r="I711" i="5"/>
  <c r="I661" i="5"/>
  <c r="I630" i="5"/>
  <c r="I597" i="5"/>
  <c r="I579" i="5"/>
  <c r="I509" i="5"/>
  <c r="I326" i="5"/>
  <c r="I205" i="5"/>
  <c r="I128" i="5"/>
  <c r="I109" i="5"/>
  <c r="I61" i="5"/>
  <c r="I6" i="5"/>
  <c r="M218" i="5"/>
  <c r="M827" i="5"/>
  <c r="I1304" i="5"/>
  <c r="I1223" i="5"/>
  <c r="I1209" i="5"/>
  <c r="I1196" i="5"/>
  <c r="I1140" i="5"/>
  <c r="I926" i="5"/>
  <c r="I921" i="5"/>
  <c r="I862" i="5"/>
  <c r="I816" i="5"/>
  <c r="I748" i="5"/>
  <c r="I549" i="5"/>
  <c r="I538" i="5"/>
  <c r="I506" i="5"/>
  <c r="I498" i="5"/>
  <c r="I428" i="5"/>
  <c r="I404" i="5"/>
  <c r="I336" i="5"/>
  <c r="I234" i="5"/>
  <c r="I97" i="5"/>
  <c r="I92" i="5"/>
  <c r="I87" i="5"/>
  <c r="I69" i="5"/>
  <c r="I58" i="5"/>
  <c r="I42" i="5"/>
  <c r="I37" i="5"/>
  <c r="I29" i="5"/>
  <c r="I13" i="5"/>
  <c r="M1338" i="5"/>
  <c r="M683" i="5"/>
  <c r="M146" i="5"/>
  <c r="I993" i="5"/>
  <c r="I971" i="5"/>
  <c r="I945" i="5"/>
  <c r="I738" i="5"/>
  <c r="I562" i="5"/>
  <c r="I522" i="5"/>
  <c r="I401" i="5"/>
  <c r="M1278" i="5"/>
  <c r="M650" i="5"/>
  <c r="M62" i="5"/>
  <c r="E103" i="5"/>
  <c r="E90" i="5"/>
  <c r="E67" i="5"/>
  <c r="E1342" i="5"/>
  <c r="E1238" i="5"/>
  <c r="E1147" i="5"/>
  <c r="E1097" i="5"/>
  <c r="E1042" i="5"/>
  <c r="E683" i="5"/>
  <c r="E64" i="5"/>
  <c r="E204" i="5"/>
  <c r="E1202" i="5"/>
  <c r="E418" i="5"/>
  <c r="E313" i="5"/>
  <c r="E113" i="5"/>
  <c r="E53" i="5"/>
  <c r="E1255" i="5"/>
  <c r="E1237" i="5"/>
  <c r="E922" i="5"/>
  <c r="E243" i="5"/>
  <c r="E58" i="5"/>
  <c r="E11" i="5"/>
  <c r="E722" i="5"/>
  <c r="E300" i="5"/>
  <c r="E55" i="5"/>
  <c r="E950" i="5"/>
  <c r="E917" i="5"/>
  <c r="E734" i="5"/>
  <c r="E310" i="5"/>
  <c r="E279" i="5"/>
  <c r="E245" i="5"/>
  <c r="E8" i="5"/>
  <c r="C1342" i="5"/>
  <c r="C1326" i="5"/>
  <c r="C1321" i="5"/>
  <c r="C1292" i="5"/>
  <c r="C1227" i="5"/>
  <c r="C1187" i="5"/>
  <c r="C1182" i="5"/>
  <c r="C1144" i="5"/>
  <c r="C1122" i="5"/>
  <c r="C1021" i="5"/>
  <c r="C1007" i="5"/>
  <c r="C977" i="5"/>
  <c r="C958" i="5"/>
  <c r="C943" i="5"/>
  <c r="C925" i="5"/>
  <c r="C907" i="5"/>
  <c r="C750" i="5"/>
  <c r="C743" i="5"/>
  <c r="C698" i="5"/>
  <c r="C691" i="5"/>
  <c r="C648" i="5"/>
  <c r="C538" i="5"/>
  <c r="C517" i="5"/>
  <c r="C472" i="5"/>
  <c r="C461" i="5"/>
  <c r="C395" i="5"/>
  <c r="C381" i="5"/>
  <c r="C38" i="5"/>
  <c r="C3" i="5"/>
  <c r="J1027" i="5"/>
  <c r="C1201" i="5"/>
  <c r="C1129" i="5"/>
  <c r="C1093" i="5"/>
  <c r="C1073" i="5"/>
  <c r="C1053" i="5"/>
  <c r="C1037" i="5"/>
  <c r="C972" i="5"/>
  <c r="C963" i="5"/>
  <c r="C936" i="5"/>
  <c r="C927" i="5"/>
  <c r="C918" i="5"/>
  <c r="C775" i="5"/>
  <c r="C770" i="5"/>
  <c r="C755" i="5"/>
  <c r="C714" i="5"/>
  <c r="C631" i="5"/>
  <c r="C509" i="5"/>
  <c r="C375" i="5"/>
  <c r="C209" i="5"/>
  <c r="C167" i="5"/>
  <c r="J841" i="5"/>
  <c r="J275" i="5"/>
  <c r="E3" i="6"/>
  <c r="C1313" i="5"/>
  <c r="C1303" i="5"/>
  <c r="C1213" i="5"/>
  <c r="C1184" i="5"/>
  <c r="C1177" i="5"/>
  <c r="C1146" i="5"/>
  <c r="C1111" i="5"/>
  <c r="C1055" i="5"/>
  <c r="C1009" i="5"/>
  <c r="C995" i="5"/>
  <c r="C979" i="5"/>
  <c r="C439" i="5"/>
  <c r="C434" i="5"/>
  <c r="C370" i="5"/>
  <c r="J769" i="5"/>
  <c r="J265" i="5"/>
  <c r="C35" i="5"/>
  <c r="C23" i="5"/>
  <c r="J697" i="5"/>
  <c r="J203" i="5"/>
  <c r="C1310" i="5"/>
  <c r="C1215" i="5"/>
  <c r="C1198" i="5"/>
  <c r="C1191" i="5"/>
  <c r="C1161" i="5"/>
  <c r="C1148" i="5"/>
  <c r="C1090" i="5"/>
  <c r="C1057" i="5"/>
  <c r="C1048" i="5"/>
  <c r="C1004" i="5"/>
  <c r="C997" i="5"/>
  <c r="C969" i="5"/>
  <c r="C967" i="5"/>
  <c r="C940" i="5"/>
  <c r="C904" i="5"/>
  <c r="C897" i="5"/>
  <c r="C863" i="5"/>
  <c r="C856" i="5"/>
  <c r="C811" i="5"/>
  <c r="C747" i="5"/>
  <c r="C704" i="5"/>
  <c r="C702" i="5"/>
  <c r="C661" i="5"/>
  <c r="C553" i="5"/>
  <c r="C524" i="5"/>
  <c r="C490" i="5"/>
  <c r="C482" i="5"/>
  <c r="C452" i="5"/>
  <c r="C321" i="5"/>
  <c r="C276" i="5"/>
  <c r="C245" i="5"/>
  <c r="C161" i="5"/>
  <c r="C95" i="5"/>
  <c r="J635" i="5"/>
  <c r="J193" i="5"/>
  <c r="C47" i="5"/>
  <c r="J625" i="5"/>
  <c r="J131" i="5"/>
  <c r="C1343" i="5"/>
  <c r="C1220" i="5"/>
  <c r="C1200" i="5"/>
  <c r="C1128" i="5"/>
  <c r="C1097" i="5"/>
  <c r="C1092" i="5"/>
  <c r="C1072" i="5"/>
  <c r="C1034" i="5"/>
  <c r="C1032" i="5"/>
  <c r="C999" i="5"/>
  <c r="C987" i="5"/>
  <c r="C899" i="5"/>
  <c r="C878" i="5"/>
  <c r="C759" i="5"/>
  <c r="C713" i="5"/>
  <c r="C622" i="5"/>
  <c r="C508" i="5"/>
  <c r="C487" i="5"/>
  <c r="C479" i="5"/>
  <c r="C333" i="5"/>
  <c r="C242" i="5"/>
  <c r="C200" i="5"/>
  <c r="C158" i="5"/>
  <c r="J1327" i="5"/>
  <c r="J563" i="5"/>
  <c r="J121" i="5"/>
  <c r="C1335" i="5"/>
  <c r="C1302" i="5"/>
  <c r="C1202" i="5"/>
  <c r="C1183" i="5"/>
  <c r="C1176" i="5"/>
  <c r="C1169" i="5"/>
  <c r="C1145" i="5"/>
  <c r="C1064" i="5"/>
  <c r="C1022" i="5"/>
  <c r="C1001" i="5"/>
  <c r="C994" i="5"/>
  <c r="C978" i="5"/>
  <c r="C959" i="5"/>
  <c r="C944" i="5"/>
  <c r="C930" i="5"/>
  <c r="C908" i="5"/>
  <c r="C901" i="5"/>
  <c r="C860" i="5"/>
  <c r="C751" i="5"/>
  <c r="C699" i="5"/>
  <c r="C687" i="5"/>
  <c r="C518" i="5"/>
  <c r="C454" i="5"/>
  <c r="C413" i="5"/>
  <c r="C343" i="5"/>
  <c r="C318" i="5"/>
  <c r="C59" i="5"/>
  <c r="C11" i="5"/>
  <c r="J1315" i="5"/>
  <c r="C216" i="5"/>
  <c r="J481" i="5"/>
  <c r="J49" i="5"/>
  <c r="C1309" i="5"/>
  <c r="C1304" i="5"/>
  <c r="C1259" i="5"/>
  <c r="C1214" i="5"/>
  <c r="C1178" i="5"/>
  <c r="C1160" i="5"/>
  <c r="C1155" i="5"/>
  <c r="C1112" i="5"/>
  <c r="C1089" i="5"/>
  <c r="C1076" i="5"/>
  <c r="C1061" i="5"/>
  <c r="C1056" i="5"/>
  <c r="C1042" i="5"/>
  <c r="C1040" i="5"/>
  <c r="C1010" i="5"/>
  <c r="C996" i="5"/>
  <c r="C980" i="5"/>
  <c r="C948" i="5"/>
  <c r="C912" i="5"/>
  <c r="C903" i="5"/>
  <c r="C875" i="5"/>
  <c r="C857" i="5"/>
  <c r="C834" i="5"/>
  <c r="C761" i="5"/>
  <c r="C746" i="5"/>
  <c r="C734" i="5"/>
  <c r="C727" i="5"/>
  <c r="C703" i="5"/>
  <c r="C701" i="5"/>
  <c r="C696" i="5"/>
  <c r="C694" i="5"/>
  <c r="C470" i="5"/>
  <c r="C451" i="5"/>
  <c r="C440" i="5"/>
  <c r="C430" i="5"/>
  <c r="C410" i="5"/>
  <c r="C345" i="5"/>
  <c r="C330" i="5"/>
  <c r="C303" i="5"/>
  <c r="C239" i="5"/>
  <c r="C113" i="5"/>
  <c r="C87" i="5"/>
  <c r="C15" i="5"/>
  <c r="C1098" i="5"/>
  <c r="J1098" i="5"/>
  <c r="C1047" i="5"/>
  <c r="J1047" i="5"/>
  <c r="C760" i="5"/>
  <c r="J760" i="5"/>
  <c r="J739" i="5"/>
  <c r="C739" i="5"/>
  <c r="J725" i="5"/>
  <c r="C725" i="5"/>
  <c r="C578" i="5"/>
  <c r="J578" i="5"/>
  <c r="C530" i="5"/>
  <c r="J530" i="5"/>
  <c r="C520" i="5"/>
  <c r="J520" i="5"/>
  <c r="C431" i="5"/>
  <c r="J431" i="5"/>
  <c r="C380" i="5"/>
  <c r="J380" i="5"/>
  <c r="J309" i="5"/>
  <c r="C309" i="5"/>
  <c r="C232" i="5"/>
  <c r="J232" i="5"/>
  <c r="C53" i="5"/>
  <c r="J53" i="5"/>
  <c r="J1255" i="5"/>
  <c r="E5" i="6"/>
  <c r="C1358" i="5"/>
  <c r="J1358" i="5"/>
  <c r="C1355" i="5"/>
  <c r="J1355" i="5"/>
  <c r="C1349" i="5"/>
  <c r="J1349" i="5"/>
  <c r="C1346" i="5"/>
  <c r="J1346" i="5"/>
  <c r="C1341" i="5"/>
  <c r="C1334" i="5"/>
  <c r="J1334" i="5"/>
  <c r="C1299" i="5"/>
  <c r="C1281" i="5"/>
  <c r="C1269" i="5"/>
  <c r="C1257" i="5"/>
  <c r="J1257" i="5"/>
  <c r="C1248" i="5"/>
  <c r="C1233" i="5"/>
  <c r="C1228" i="5"/>
  <c r="J1228" i="5"/>
  <c r="C1185" i="5"/>
  <c r="J1185" i="5"/>
  <c r="C1166" i="5"/>
  <c r="C1127" i="5"/>
  <c r="C1118" i="5"/>
  <c r="J1118" i="5"/>
  <c r="C1110" i="5"/>
  <c r="C1103" i="5"/>
  <c r="J1103" i="5"/>
  <c r="C1083" i="5"/>
  <c r="J1083" i="5"/>
  <c r="C1068" i="5"/>
  <c r="C1038" i="5"/>
  <c r="C1036" i="5"/>
  <c r="C1028" i="5"/>
  <c r="C976" i="5"/>
  <c r="C974" i="5"/>
  <c r="C949" i="5"/>
  <c r="C947" i="5"/>
  <c r="C945" i="5"/>
  <c r="C906" i="5"/>
  <c r="C895" i="5"/>
  <c r="C876" i="5"/>
  <c r="J876" i="5"/>
  <c r="C851" i="5"/>
  <c r="C846" i="5"/>
  <c r="J846" i="5"/>
  <c r="C826" i="5"/>
  <c r="J826" i="5"/>
  <c r="C821" i="5"/>
  <c r="C791" i="5"/>
  <c r="C777" i="5"/>
  <c r="J777" i="5"/>
  <c r="J741" i="5"/>
  <c r="C741" i="5"/>
  <c r="C681" i="5"/>
  <c r="J681" i="5"/>
  <c r="C670" i="5"/>
  <c r="J670" i="5"/>
  <c r="C659" i="5"/>
  <c r="J659" i="5"/>
  <c r="C626" i="5"/>
  <c r="J626" i="5"/>
  <c r="C615" i="5"/>
  <c r="J615" i="5"/>
  <c r="C543" i="5"/>
  <c r="J543" i="5"/>
  <c r="C489" i="5"/>
  <c r="J489" i="5"/>
  <c r="J467" i="5"/>
  <c r="C467" i="5"/>
  <c r="C459" i="5"/>
  <c r="J459" i="5"/>
  <c r="C443" i="5"/>
  <c r="J443" i="5"/>
  <c r="C438" i="5"/>
  <c r="J438" i="5"/>
  <c r="C433" i="5"/>
  <c r="C405" i="5"/>
  <c r="J405" i="5"/>
  <c r="C186" i="5"/>
  <c r="J186" i="5"/>
  <c r="C122" i="5"/>
  <c r="C112" i="5"/>
  <c r="J112" i="5"/>
  <c r="J65" i="5"/>
  <c r="C65" i="5"/>
  <c r="C60" i="5"/>
  <c r="C58" i="5"/>
  <c r="J58" i="5"/>
  <c r="J12" i="5"/>
  <c r="C12" i="5"/>
  <c r="J1316" i="5"/>
  <c r="J1244" i="5"/>
  <c r="J1172" i="5"/>
  <c r="J1100" i="5"/>
  <c r="C1336" i="5"/>
  <c r="J1336" i="5"/>
  <c r="C1240" i="5"/>
  <c r="J1240" i="5"/>
  <c r="C1139" i="5"/>
  <c r="J1139" i="5"/>
  <c r="C1095" i="5"/>
  <c r="J1095" i="5"/>
  <c r="C886" i="5"/>
  <c r="J886" i="5"/>
  <c r="C831" i="5"/>
  <c r="J831" i="5"/>
  <c r="C664" i="5"/>
  <c r="J664" i="5"/>
  <c r="C1311" i="5"/>
  <c r="J1311" i="5"/>
  <c r="C1293" i="5"/>
  <c r="J1293" i="5"/>
  <c r="C1264" i="5"/>
  <c r="J1264" i="5"/>
  <c r="C1203" i="5"/>
  <c r="J1203" i="5"/>
  <c r="C1192" i="5"/>
  <c r="J1192" i="5"/>
  <c r="C1141" i="5"/>
  <c r="J1141" i="5"/>
  <c r="C1134" i="5"/>
  <c r="J1134" i="5"/>
  <c r="C1070" i="5"/>
  <c r="J1070" i="5"/>
  <c r="C1023" i="5"/>
  <c r="J1023" i="5"/>
  <c r="C868" i="5"/>
  <c r="J868" i="5"/>
  <c r="C858" i="5"/>
  <c r="J858" i="5"/>
  <c r="C836" i="5"/>
  <c r="J836" i="5"/>
  <c r="C818" i="5"/>
  <c r="J818" i="5"/>
  <c r="C786" i="5"/>
  <c r="J786" i="5"/>
  <c r="C781" i="5"/>
  <c r="J781" i="5"/>
  <c r="C774" i="5"/>
  <c r="J774" i="5"/>
  <c r="J736" i="5"/>
  <c r="C736" i="5"/>
  <c r="C672" i="5"/>
  <c r="J672" i="5"/>
  <c r="J650" i="5"/>
  <c r="C650" i="5"/>
  <c r="C603" i="5"/>
  <c r="J603" i="5"/>
  <c r="C598" i="5"/>
  <c r="J598" i="5"/>
  <c r="C593" i="5"/>
  <c r="J593" i="5"/>
  <c r="C580" i="5"/>
  <c r="J580" i="5"/>
  <c r="J499" i="5"/>
  <c r="C499" i="5"/>
  <c r="C483" i="5"/>
  <c r="J483" i="5"/>
  <c r="J448" i="5"/>
  <c r="C448" i="5"/>
  <c r="J428" i="5"/>
  <c r="C428" i="5"/>
  <c r="C311" i="5"/>
  <c r="J311" i="5"/>
  <c r="C255" i="5"/>
  <c r="J255" i="5"/>
  <c r="J197" i="5"/>
  <c r="C197" i="5"/>
  <c r="C138" i="5"/>
  <c r="J138" i="5"/>
  <c r="C135" i="5"/>
  <c r="J135" i="5"/>
  <c r="C16" i="5"/>
  <c r="J16" i="5"/>
  <c r="J1232" i="5"/>
  <c r="J1088" i="5"/>
  <c r="J1012" i="5"/>
  <c r="J707" i="5"/>
  <c r="C1206" i="5"/>
  <c r="J1206" i="5"/>
  <c r="C1132" i="5"/>
  <c r="J1132" i="5"/>
  <c r="C247" i="5"/>
  <c r="J247" i="5"/>
  <c r="C1338" i="5"/>
  <c r="C1323" i="5"/>
  <c r="C1318" i="5"/>
  <c r="J1318" i="5"/>
  <c r="C1290" i="5"/>
  <c r="C1283" i="5"/>
  <c r="J1283" i="5"/>
  <c r="C1278" i="5"/>
  <c r="J1278" i="5"/>
  <c r="C1254" i="5"/>
  <c r="C1242" i="5"/>
  <c r="J1242" i="5"/>
  <c r="C1230" i="5"/>
  <c r="C1222" i="5"/>
  <c r="J1222" i="5"/>
  <c r="C1217" i="5"/>
  <c r="C1210" i="5"/>
  <c r="J1210" i="5"/>
  <c r="C1194" i="5"/>
  <c r="C1163" i="5"/>
  <c r="C1156" i="5"/>
  <c r="J1156" i="5"/>
  <c r="C1107" i="5"/>
  <c r="C1085" i="5"/>
  <c r="J1085" i="5"/>
  <c r="C1077" i="5"/>
  <c r="J1077" i="5"/>
  <c r="C1065" i="5"/>
  <c r="J1065" i="5"/>
  <c r="C1060" i="5"/>
  <c r="J1060" i="5"/>
  <c r="C1044" i="5"/>
  <c r="J1044" i="5"/>
  <c r="C1025" i="5"/>
  <c r="C1018" i="5"/>
  <c r="C1014" i="5"/>
  <c r="C1003" i="5"/>
  <c r="C988" i="5"/>
  <c r="C986" i="5"/>
  <c r="C984" i="5"/>
  <c r="C961" i="5"/>
  <c r="C934" i="5"/>
  <c r="C928" i="5"/>
  <c r="C926" i="5"/>
  <c r="C924" i="5"/>
  <c r="C888" i="5"/>
  <c r="C883" i="5"/>
  <c r="J883" i="5"/>
  <c r="C873" i="5"/>
  <c r="J873" i="5"/>
  <c r="C853" i="5"/>
  <c r="J853" i="5"/>
  <c r="C843" i="5"/>
  <c r="C828" i="5"/>
  <c r="J828" i="5"/>
  <c r="C813" i="5"/>
  <c r="J813" i="5"/>
  <c r="C803" i="5"/>
  <c r="C798" i="5"/>
  <c r="C793" i="5"/>
  <c r="C788" i="5"/>
  <c r="C764" i="5"/>
  <c r="J764" i="5"/>
  <c r="C745" i="5"/>
  <c r="J745" i="5"/>
  <c r="C724" i="5"/>
  <c r="C720" i="5"/>
  <c r="C636" i="5"/>
  <c r="J636" i="5"/>
  <c r="C617" i="5"/>
  <c r="J617" i="5"/>
  <c r="J577" i="5"/>
  <c r="C577" i="5"/>
  <c r="C569" i="5"/>
  <c r="J569" i="5"/>
  <c r="C504" i="5"/>
  <c r="J504" i="5"/>
  <c r="C453" i="5"/>
  <c r="J453" i="5"/>
  <c r="C445" i="5"/>
  <c r="J415" i="5"/>
  <c r="C415" i="5"/>
  <c r="J393" i="5"/>
  <c r="C393" i="5"/>
  <c r="C358" i="5"/>
  <c r="J358" i="5"/>
  <c r="J325" i="5"/>
  <c r="C325" i="5"/>
  <c r="C320" i="5"/>
  <c r="J320" i="5"/>
  <c r="J213" i="5"/>
  <c r="C213" i="5"/>
  <c r="C210" i="5"/>
  <c r="J1231" i="5"/>
  <c r="J1159" i="5"/>
  <c r="J1087" i="5"/>
  <c r="J1011" i="5"/>
  <c r="C1331" i="5"/>
  <c r="J1331" i="5"/>
  <c r="C1276" i="5"/>
  <c r="J1276" i="5"/>
  <c r="C1190" i="5"/>
  <c r="J1190" i="5"/>
  <c r="C1080" i="5"/>
  <c r="J1080" i="5"/>
  <c r="C772" i="5"/>
  <c r="J772" i="5"/>
  <c r="C642" i="5"/>
  <c r="J642" i="5"/>
  <c r="C564" i="5"/>
  <c r="J564" i="5"/>
  <c r="C486" i="5"/>
  <c r="J486" i="5"/>
  <c r="C1360" i="5"/>
  <c r="J1360" i="5"/>
  <c r="C1357" i="5"/>
  <c r="J1357" i="5"/>
  <c r="C1354" i="5"/>
  <c r="J1354" i="5"/>
  <c r="C1348" i="5"/>
  <c r="J1348" i="5"/>
  <c r="C1345" i="5"/>
  <c r="J1345" i="5"/>
  <c r="C1333" i="5"/>
  <c r="J1333" i="5"/>
  <c r="C1308" i="5"/>
  <c r="J1308" i="5"/>
  <c r="C1301" i="5"/>
  <c r="J1301" i="5"/>
  <c r="C1175" i="5"/>
  <c r="J1175" i="5"/>
  <c r="C1168" i="5"/>
  <c r="J1168" i="5"/>
  <c r="C1117" i="5"/>
  <c r="J1117" i="5"/>
  <c r="C1102" i="5"/>
  <c r="J1102" i="5"/>
  <c r="C1082" i="5"/>
  <c r="J1082" i="5"/>
  <c r="C880" i="5"/>
  <c r="J880" i="5"/>
  <c r="C865" i="5"/>
  <c r="J865" i="5"/>
  <c r="C823" i="5"/>
  <c r="J823" i="5"/>
  <c r="C808" i="5"/>
  <c r="J808" i="5"/>
  <c r="J776" i="5"/>
  <c r="C776" i="5"/>
  <c r="J749" i="5"/>
  <c r="C749" i="5"/>
  <c r="J715" i="5"/>
  <c r="C715" i="5"/>
  <c r="J708" i="5"/>
  <c r="C708" i="5"/>
  <c r="J680" i="5"/>
  <c r="C680" i="5"/>
  <c r="C669" i="5"/>
  <c r="J669" i="5"/>
  <c r="J666" i="5"/>
  <c r="C666" i="5"/>
  <c r="C647" i="5"/>
  <c r="J647" i="5"/>
  <c r="C611" i="5"/>
  <c r="J611" i="5"/>
  <c r="C590" i="5"/>
  <c r="J590" i="5"/>
  <c r="C585" i="5"/>
  <c r="J585" i="5"/>
  <c r="C537" i="5"/>
  <c r="J537" i="5"/>
  <c r="J514" i="5"/>
  <c r="C514" i="5"/>
  <c r="C511" i="5"/>
  <c r="J511" i="5"/>
  <c r="J458" i="5"/>
  <c r="C458" i="5"/>
  <c r="C262" i="5"/>
  <c r="J262" i="5"/>
  <c r="C218" i="5"/>
  <c r="J218" i="5"/>
  <c r="C205" i="5"/>
  <c r="J205" i="5"/>
  <c r="J149" i="5"/>
  <c r="C149" i="5"/>
  <c r="J80" i="5"/>
  <c r="C80" i="5"/>
  <c r="C75" i="5"/>
  <c r="J75" i="5"/>
  <c r="J27" i="5"/>
  <c r="C27" i="5"/>
  <c r="J992" i="5"/>
  <c r="C1296" i="5"/>
  <c r="J1296" i="5"/>
  <c r="C871" i="5"/>
  <c r="J871" i="5"/>
  <c r="J706" i="5"/>
  <c r="C706" i="5"/>
  <c r="C645" i="5"/>
  <c r="J645" i="5"/>
  <c r="C1340" i="5"/>
  <c r="C1330" i="5"/>
  <c r="J1330" i="5"/>
  <c r="C1298" i="5"/>
  <c r="J1298" i="5"/>
  <c r="C1295" i="5"/>
  <c r="C1275" i="5"/>
  <c r="J1275" i="5"/>
  <c r="C1268" i="5"/>
  <c r="C1266" i="5"/>
  <c r="C1261" i="5"/>
  <c r="J1261" i="5"/>
  <c r="C1239" i="5"/>
  <c r="J1239" i="5"/>
  <c r="C1224" i="5"/>
  <c r="J1224" i="5"/>
  <c r="C1219" i="5"/>
  <c r="C1212" i="5"/>
  <c r="C1205" i="5"/>
  <c r="C1165" i="5"/>
  <c r="C1158" i="5"/>
  <c r="C1153" i="5"/>
  <c r="J1153" i="5"/>
  <c r="C1138" i="5"/>
  <c r="J1138" i="5"/>
  <c r="C1131" i="5"/>
  <c r="J1131" i="5"/>
  <c r="C1126" i="5"/>
  <c r="C1124" i="5"/>
  <c r="C1119" i="5"/>
  <c r="C1109" i="5"/>
  <c r="C1062" i="5"/>
  <c r="J1062" i="5"/>
  <c r="C1046" i="5"/>
  <c r="C990" i="5"/>
  <c r="C973" i="5"/>
  <c r="C971" i="5"/>
  <c r="C965" i="5"/>
  <c r="C956" i="5"/>
  <c r="C942" i="5"/>
  <c r="C938" i="5"/>
  <c r="C894" i="5"/>
  <c r="C892" i="5"/>
  <c r="C890" i="5"/>
  <c r="C885" i="5"/>
  <c r="J885" i="5"/>
  <c r="C870" i="5"/>
  <c r="J870" i="5"/>
  <c r="C838" i="5"/>
  <c r="C830" i="5"/>
  <c r="C825" i="5"/>
  <c r="C820" i="5"/>
  <c r="J771" i="5"/>
  <c r="C771" i="5"/>
  <c r="C766" i="5"/>
  <c r="C740" i="5"/>
  <c r="C738" i="5"/>
  <c r="C733" i="5"/>
  <c r="C729" i="5"/>
  <c r="C692" i="5"/>
  <c r="C677" i="5"/>
  <c r="J677" i="5"/>
  <c r="C608" i="5"/>
  <c r="J608" i="5"/>
  <c r="C605" i="5"/>
  <c r="J605" i="5"/>
  <c r="C600" i="5"/>
  <c r="J600" i="5"/>
  <c r="C587" i="5"/>
  <c r="J587" i="5"/>
  <c r="C582" i="5"/>
  <c r="J582" i="5"/>
  <c r="J550" i="5"/>
  <c r="C550" i="5"/>
  <c r="C542" i="5"/>
  <c r="J542" i="5"/>
  <c r="J506" i="5"/>
  <c r="C506" i="5"/>
  <c r="C501" i="5"/>
  <c r="J501" i="5"/>
  <c r="C485" i="5"/>
  <c r="J485" i="5"/>
  <c r="C455" i="5"/>
  <c r="C450" i="5"/>
  <c r="J450" i="5"/>
  <c r="J437" i="5"/>
  <c r="C437" i="5"/>
  <c r="C277" i="5"/>
  <c r="J277" i="5"/>
  <c r="C270" i="5"/>
  <c r="J270" i="5"/>
  <c r="J29" i="5"/>
  <c r="C29" i="5"/>
  <c r="J1291" i="5"/>
  <c r="J1147" i="5"/>
  <c r="C1262" i="5"/>
  <c r="J1262" i="5"/>
  <c r="C1225" i="5"/>
  <c r="J1225" i="5"/>
  <c r="C1120" i="5"/>
  <c r="J1120" i="5"/>
  <c r="C1105" i="5"/>
  <c r="J1105" i="5"/>
  <c r="C801" i="5"/>
  <c r="J801" i="5"/>
  <c r="C575" i="5"/>
  <c r="J575" i="5"/>
  <c r="C385" i="5"/>
  <c r="J385" i="5"/>
  <c r="C1247" i="5"/>
  <c r="J1247" i="5"/>
  <c r="C1189" i="5"/>
  <c r="J1189" i="5"/>
  <c r="C1170" i="5"/>
  <c r="J1170" i="5"/>
  <c r="C1150" i="5"/>
  <c r="J1150" i="5"/>
  <c r="C1114" i="5"/>
  <c r="J1114" i="5"/>
  <c r="C1069" i="5"/>
  <c r="J1069" i="5"/>
  <c r="C1067" i="5"/>
  <c r="J1067" i="5"/>
  <c r="C867" i="5"/>
  <c r="J867" i="5"/>
  <c r="C855" i="5"/>
  <c r="J855" i="5"/>
  <c r="C850" i="5"/>
  <c r="J850" i="5"/>
  <c r="C817" i="5"/>
  <c r="J817" i="5"/>
  <c r="C810" i="5"/>
  <c r="J810" i="5"/>
  <c r="C805" i="5"/>
  <c r="J805" i="5"/>
  <c r="C800" i="5"/>
  <c r="J800" i="5"/>
  <c r="C795" i="5"/>
  <c r="J795" i="5"/>
  <c r="C790" i="5"/>
  <c r="J790" i="5"/>
  <c r="J674" i="5"/>
  <c r="C674" i="5"/>
  <c r="C655" i="5"/>
  <c r="J655" i="5"/>
  <c r="C652" i="5"/>
  <c r="J652" i="5"/>
  <c r="C638" i="5"/>
  <c r="J638" i="5"/>
  <c r="C630" i="5"/>
  <c r="J630" i="5"/>
  <c r="C619" i="5"/>
  <c r="J619" i="5"/>
  <c r="C555" i="5"/>
  <c r="J555" i="5"/>
  <c r="J526" i="5"/>
  <c r="C526" i="5"/>
  <c r="C477" i="5"/>
  <c r="J477" i="5"/>
  <c r="J398" i="5"/>
  <c r="C398" i="5"/>
  <c r="C368" i="5"/>
  <c r="J368" i="5"/>
  <c r="C332" i="5"/>
  <c r="J332" i="5"/>
  <c r="C295" i="5"/>
  <c r="J295" i="5"/>
  <c r="C290" i="5"/>
  <c r="J290" i="5"/>
  <c r="J1352" i="5"/>
  <c r="J1280" i="5"/>
  <c r="J1208" i="5"/>
  <c r="J1136" i="5"/>
  <c r="C4" i="6"/>
  <c r="C1305" i="5"/>
  <c r="C1282" i="5"/>
  <c r="J1282" i="5"/>
  <c r="C1277" i="5"/>
  <c r="C1270" i="5"/>
  <c r="C1263" i="5"/>
  <c r="C1234" i="5"/>
  <c r="C1221" i="5"/>
  <c r="J1221" i="5"/>
  <c r="C1179" i="5"/>
  <c r="C1084" i="5"/>
  <c r="J1084" i="5"/>
  <c r="C1059" i="5"/>
  <c r="J1059" i="5"/>
  <c r="C1029" i="5"/>
  <c r="J1029" i="5"/>
  <c r="C919" i="5"/>
  <c r="C915" i="5"/>
  <c r="C913" i="5"/>
  <c r="C909" i="5"/>
  <c r="C898" i="5"/>
  <c r="C896" i="5"/>
  <c r="C882" i="5"/>
  <c r="J882" i="5"/>
  <c r="C862" i="5"/>
  <c r="J862" i="5"/>
  <c r="C852" i="5"/>
  <c r="C840" i="5"/>
  <c r="J840" i="5"/>
  <c r="C835" i="5"/>
  <c r="J835" i="5"/>
  <c r="C827" i="5"/>
  <c r="J785" i="5"/>
  <c r="C785" i="5"/>
  <c r="C778" i="5"/>
  <c r="J778" i="5"/>
  <c r="C768" i="5"/>
  <c r="J768" i="5"/>
  <c r="J726" i="5"/>
  <c r="C726" i="5"/>
  <c r="J717" i="5"/>
  <c r="C717" i="5"/>
  <c r="C649" i="5"/>
  <c r="J649" i="5"/>
  <c r="J521" i="5"/>
  <c r="C521" i="5"/>
  <c r="J424" i="5"/>
  <c r="C424" i="5"/>
  <c r="J342" i="5"/>
  <c r="C342" i="5"/>
  <c r="C287" i="5"/>
  <c r="J287" i="5"/>
  <c r="C282" i="5"/>
  <c r="J282" i="5"/>
  <c r="J225" i="5"/>
  <c r="C225" i="5"/>
  <c r="C162" i="5"/>
  <c r="J162" i="5"/>
  <c r="C157" i="5"/>
  <c r="J157" i="5"/>
  <c r="C154" i="5"/>
  <c r="J154" i="5"/>
  <c r="C89" i="5"/>
  <c r="J89" i="5"/>
  <c r="C31" i="5"/>
  <c r="J31" i="5"/>
  <c r="J1351" i="5"/>
  <c r="J1279" i="5"/>
  <c r="J1207" i="5"/>
  <c r="J1135" i="5"/>
  <c r="J1063" i="5"/>
  <c r="C1211" i="5"/>
  <c r="J1211" i="5"/>
  <c r="C1157" i="5"/>
  <c r="J1157" i="5"/>
  <c r="C1026" i="5"/>
  <c r="J1026" i="5"/>
  <c r="C1154" i="5"/>
  <c r="J1154" i="5"/>
  <c r="C678" i="5"/>
  <c r="J678" i="5"/>
  <c r="J388" i="5"/>
  <c r="C388" i="5"/>
  <c r="J1243" i="5"/>
  <c r="D4" i="6"/>
  <c r="C1359" i="5"/>
  <c r="J1359" i="5"/>
  <c r="C1356" i="5"/>
  <c r="J1356" i="5"/>
  <c r="C1353" i="5"/>
  <c r="J1353" i="5"/>
  <c r="C1350" i="5"/>
  <c r="J1350" i="5"/>
  <c r="C1347" i="5"/>
  <c r="J1347" i="5"/>
  <c r="C1332" i="5"/>
  <c r="J1332" i="5"/>
  <c r="C1322" i="5"/>
  <c r="C1317" i="5"/>
  <c r="C1307" i="5"/>
  <c r="C1300" i="5"/>
  <c r="J1300" i="5"/>
  <c r="C1289" i="5"/>
  <c r="C1258" i="5"/>
  <c r="J1258" i="5"/>
  <c r="C1253" i="5"/>
  <c r="C1241" i="5"/>
  <c r="C1229" i="5"/>
  <c r="J1229" i="5"/>
  <c r="C1216" i="5"/>
  <c r="C1209" i="5"/>
  <c r="C1186" i="5"/>
  <c r="J1186" i="5"/>
  <c r="C1181" i="5"/>
  <c r="C1174" i="5"/>
  <c r="J1174" i="5"/>
  <c r="C1167" i="5"/>
  <c r="J1167" i="5"/>
  <c r="C1162" i="5"/>
  <c r="C1133" i="5"/>
  <c r="C1116" i="5"/>
  <c r="J1116" i="5"/>
  <c r="C1106" i="5"/>
  <c r="C1054" i="5"/>
  <c r="C1052" i="5"/>
  <c r="C1043" i="5"/>
  <c r="C1041" i="5"/>
  <c r="J1041" i="5"/>
  <c r="C1031" i="5"/>
  <c r="C1002" i="5"/>
  <c r="C1000" i="5"/>
  <c r="C998" i="5"/>
  <c r="C960" i="5"/>
  <c r="C933" i="5"/>
  <c r="C931" i="5"/>
  <c r="C923" i="5"/>
  <c r="C921" i="5"/>
  <c r="C917" i="5"/>
  <c r="C911" i="5"/>
  <c r="C900" i="5"/>
  <c r="C887" i="5"/>
  <c r="C879" i="5"/>
  <c r="C877" i="5"/>
  <c r="J877" i="5"/>
  <c r="C872" i="5"/>
  <c r="J872" i="5"/>
  <c r="C864" i="5"/>
  <c r="J864" i="5"/>
  <c r="C842" i="5"/>
  <c r="C822" i="5"/>
  <c r="J822" i="5"/>
  <c r="J812" i="5"/>
  <c r="C812" i="5"/>
  <c r="C807" i="5"/>
  <c r="C802" i="5"/>
  <c r="C797" i="5"/>
  <c r="C792" i="5"/>
  <c r="J792" i="5"/>
  <c r="C782" i="5"/>
  <c r="J782" i="5"/>
  <c r="C758" i="5"/>
  <c r="C753" i="5"/>
  <c r="C744" i="5"/>
  <c r="C719" i="5"/>
  <c r="J712" i="5"/>
  <c r="C712" i="5"/>
  <c r="C689" i="5"/>
  <c r="J668" i="5"/>
  <c r="C668" i="5"/>
  <c r="J665" i="5"/>
  <c r="C665" i="5"/>
  <c r="C660" i="5"/>
  <c r="J660" i="5"/>
  <c r="J613" i="5"/>
  <c r="C613" i="5"/>
  <c r="C610" i="5"/>
  <c r="J610" i="5"/>
  <c r="C589" i="5"/>
  <c r="J589" i="5"/>
  <c r="C584" i="5"/>
  <c r="J584" i="5"/>
  <c r="C576" i="5"/>
  <c r="J576" i="5"/>
  <c r="C523" i="5"/>
  <c r="C465" i="5"/>
  <c r="J465" i="5"/>
  <c r="C444" i="5"/>
  <c r="J444" i="5"/>
  <c r="C170" i="5"/>
  <c r="C36" i="5"/>
  <c r="J36" i="5"/>
  <c r="J491" i="5"/>
  <c r="C1319" i="5"/>
  <c r="J1319" i="5"/>
  <c r="C1008" i="5"/>
  <c r="J1008" i="5"/>
  <c r="C799" i="5"/>
  <c r="J799" i="5"/>
  <c r="C796" i="5"/>
  <c r="J796" i="5"/>
  <c r="C130" i="5"/>
  <c r="J130" i="5"/>
  <c r="J1171" i="5"/>
  <c r="C1344" i="5"/>
  <c r="J1344" i="5"/>
  <c r="C1337" i="5"/>
  <c r="J1337" i="5"/>
  <c r="C1329" i="5"/>
  <c r="J1329" i="5"/>
  <c r="C1297" i="5"/>
  <c r="J1297" i="5"/>
  <c r="C1260" i="5"/>
  <c r="J1260" i="5"/>
  <c r="C1226" i="5"/>
  <c r="J1226" i="5"/>
  <c r="C1152" i="5"/>
  <c r="J1152" i="5"/>
  <c r="C1121" i="5"/>
  <c r="J1121" i="5"/>
  <c r="C1096" i="5"/>
  <c r="J1096" i="5"/>
  <c r="C1081" i="5"/>
  <c r="J1081" i="5"/>
  <c r="C884" i="5"/>
  <c r="C869" i="5"/>
  <c r="C859" i="5"/>
  <c r="J859" i="5"/>
  <c r="C832" i="5"/>
  <c r="J832" i="5"/>
  <c r="J684" i="5"/>
  <c r="C684" i="5"/>
  <c r="C657" i="5"/>
  <c r="J657" i="5"/>
  <c r="J640" i="5"/>
  <c r="C640" i="5"/>
  <c r="C607" i="5"/>
  <c r="J607" i="5"/>
  <c r="C594" i="5"/>
  <c r="J594" i="5"/>
  <c r="C557" i="5"/>
  <c r="J557" i="5"/>
  <c r="C552" i="5"/>
  <c r="J552" i="5"/>
  <c r="C541" i="5"/>
  <c r="J541" i="5"/>
  <c r="C536" i="5"/>
  <c r="J536" i="5"/>
  <c r="C505" i="5"/>
  <c r="C500" i="5"/>
  <c r="C449" i="5"/>
  <c r="C429" i="5"/>
  <c r="J429" i="5"/>
  <c r="J403" i="5"/>
  <c r="C403" i="5"/>
  <c r="C344" i="5"/>
  <c r="J344" i="5"/>
  <c r="C302" i="5"/>
  <c r="J302" i="5"/>
  <c r="J104" i="5"/>
  <c r="C104" i="5"/>
  <c r="J1339" i="5"/>
  <c r="J1267" i="5"/>
  <c r="J1123" i="5"/>
  <c r="C1078" i="5"/>
  <c r="J1078" i="5"/>
  <c r="C5" i="6"/>
  <c r="C1314" i="5"/>
  <c r="J1314" i="5"/>
  <c r="C1312" i="5"/>
  <c r="J1312" i="5"/>
  <c r="C1294" i="5"/>
  <c r="J1294" i="5"/>
  <c r="C1284" i="5"/>
  <c r="C1265" i="5"/>
  <c r="J1265" i="5"/>
  <c r="C1246" i="5"/>
  <c r="J1246" i="5"/>
  <c r="C1238" i="5"/>
  <c r="C1223" i="5"/>
  <c r="C1218" i="5"/>
  <c r="C1204" i="5"/>
  <c r="J1204" i="5"/>
  <c r="C1197" i="5"/>
  <c r="C1193" i="5"/>
  <c r="J1193" i="5"/>
  <c r="C1188" i="5"/>
  <c r="J1188" i="5"/>
  <c r="C1164" i="5"/>
  <c r="C1149" i="5"/>
  <c r="J1149" i="5"/>
  <c r="C1137" i="5"/>
  <c r="C1113" i="5"/>
  <c r="J1113" i="5"/>
  <c r="C1108" i="5"/>
  <c r="C1066" i="5"/>
  <c r="C1045" i="5"/>
  <c r="C1019" i="5"/>
  <c r="C1013" i="5"/>
  <c r="C1006" i="5"/>
  <c r="C993" i="5"/>
  <c r="C991" i="5"/>
  <c r="C989" i="5"/>
  <c r="C983" i="5"/>
  <c r="C981" i="5"/>
  <c r="C970" i="5"/>
  <c r="C966" i="5"/>
  <c r="C964" i="5"/>
  <c r="C962" i="5"/>
  <c r="C955" i="5"/>
  <c r="C939" i="5"/>
  <c r="C937" i="5"/>
  <c r="C935" i="5"/>
  <c r="C889" i="5"/>
  <c r="C874" i="5"/>
  <c r="C854" i="5"/>
  <c r="J854" i="5"/>
  <c r="C849" i="5"/>
  <c r="J849" i="5"/>
  <c r="C844" i="5"/>
  <c r="J844" i="5"/>
  <c r="C837" i="5"/>
  <c r="J837" i="5"/>
  <c r="C829" i="5"/>
  <c r="C824" i="5"/>
  <c r="C819" i="5"/>
  <c r="J819" i="5"/>
  <c r="C814" i="5"/>
  <c r="J814" i="5"/>
  <c r="C809" i="5"/>
  <c r="C804" i="5"/>
  <c r="J804" i="5"/>
  <c r="C794" i="5"/>
  <c r="C789" i="5"/>
  <c r="C787" i="5"/>
  <c r="J787" i="5"/>
  <c r="C765" i="5"/>
  <c r="J765" i="5"/>
  <c r="C748" i="5"/>
  <c r="J737" i="5"/>
  <c r="C737" i="5"/>
  <c r="J728" i="5"/>
  <c r="C728" i="5"/>
  <c r="C637" i="5"/>
  <c r="J637" i="5"/>
  <c r="C621" i="5"/>
  <c r="J621" i="5"/>
  <c r="C573" i="5"/>
  <c r="J573" i="5"/>
  <c r="C570" i="5"/>
  <c r="J570" i="5"/>
  <c r="C562" i="5"/>
  <c r="J562" i="5"/>
  <c r="C533" i="5"/>
  <c r="J533" i="5"/>
  <c r="J476" i="5"/>
  <c r="C476" i="5"/>
  <c r="J473" i="5"/>
  <c r="C473" i="5"/>
  <c r="C426" i="5"/>
  <c r="J426" i="5"/>
  <c r="J240" i="5"/>
  <c r="C240" i="5"/>
  <c r="C235" i="5"/>
  <c r="J235" i="5"/>
  <c r="C178" i="5"/>
  <c r="J178" i="5"/>
  <c r="C175" i="5"/>
  <c r="J175" i="5"/>
  <c r="C48" i="5"/>
  <c r="J48" i="5"/>
  <c r="C43" i="5"/>
  <c r="J43" i="5"/>
  <c r="C238" i="5"/>
  <c r="J238" i="5"/>
  <c r="C223" i="5"/>
  <c r="J223" i="5"/>
  <c r="C208" i="5"/>
  <c r="J208" i="5"/>
  <c r="C192" i="5"/>
  <c r="J192" i="5"/>
  <c r="C160" i="5"/>
  <c r="J160" i="5"/>
  <c r="C128" i="5"/>
  <c r="J128" i="5"/>
  <c r="C125" i="5"/>
  <c r="J125" i="5"/>
  <c r="C34" i="5"/>
  <c r="J34" i="5"/>
  <c r="J503" i="5"/>
  <c r="J359" i="5"/>
  <c r="J215" i="5"/>
  <c r="J143" i="5"/>
  <c r="J71" i="5"/>
  <c r="C763" i="5"/>
  <c r="J763" i="5"/>
  <c r="C644" i="5"/>
  <c r="J644" i="5"/>
  <c r="C641" i="5"/>
  <c r="J641" i="5"/>
  <c r="C633" i="5"/>
  <c r="J633" i="5"/>
  <c r="C628" i="5"/>
  <c r="J628" i="5"/>
  <c r="C614" i="5"/>
  <c r="J614" i="5"/>
  <c r="C572" i="5"/>
  <c r="J572" i="5"/>
  <c r="C561" i="5"/>
  <c r="J561" i="5"/>
  <c r="C556" i="5"/>
  <c r="J556" i="5"/>
  <c r="C546" i="5"/>
  <c r="J546" i="5"/>
  <c r="C528" i="5"/>
  <c r="J528" i="5"/>
  <c r="C516" i="5"/>
  <c r="J516" i="5"/>
  <c r="C494" i="5"/>
  <c r="J494" i="5"/>
  <c r="C468" i="5"/>
  <c r="J468" i="5"/>
  <c r="C408" i="5"/>
  <c r="J408" i="5"/>
  <c r="C356" i="5"/>
  <c r="J356" i="5"/>
  <c r="C300" i="5"/>
  <c r="J300" i="5"/>
  <c r="C250" i="5"/>
  <c r="J250" i="5"/>
  <c r="C230" i="5"/>
  <c r="J230" i="5"/>
  <c r="C189" i="5"/>
  <c r="J189" i="5"/>
  <c r="C165" i="5"/>
  <c r="J165" i="5"/>
  <c r="C141" i="5"/>
  <c r="J141" i="5"/>
  <c r="C117" i="5"/>
  <c r="J117" i="5"/>
  <c r="C99" i="5"/>
  <c r="J99" i="5"/>
  <c r="C92" i="5"/>
  <c r="J92" i="5"/>
  <c r="C70" i="5"/>
  <c r="J70" i="5"/>
  <c r="C46" i="5"/>
  <c r="J46" i="5"/>
  <c r="C10" i="5"/>
  <c r="J10" i="5"/>
  <c r="J565" i="5"/>
  <c r="J493" i="5"/>
  <c r="J421" i="5"/>
  <c r="J349" i="5"/>
  <c r="J133" i="5"/>
  <c r="J61" i="5"/>
  <c r="C675" i="5"/>
  <c r="J675" i="5"/>
  <c r="C667" i="5"/>
  <c r="J667" i="5"/>
  <c r="C654" i="5"/>
  <c r="J654" i="5"/>
  <c r="C651" i="5"/>
  <c r="J651" i="5"/>
  <c r="C616" i="5"/>
  <c r="J616" i="5"/>
  <c r="C566" i="5"/>
  <c r="J566" i="5"/>
  <c r="C558" i="5"/>
  <c r="J558" i="5"/>
  <c r="C548" i="5"/>
  <c r="J548" i="5"/>
  <c r="C540" i="5"/>
  <c r="J540" i="5"/>
  <c r="C535" i="5"/>
  <c r="C525" i="5"/>
  <c r="J525" i="5"/>
  <c r="C513" i="5"/>
  <c r="J513" i="5"/>
  <c r="C510" i="5"/>
  <c r="J510" i="5"/>
  <c r="C488" i="5"/>
  <c r="C475" i="5"/>
  <c r="C457" i="5"/>
  <c r="C447" i="5"/>
  <c r="J447" i="5"/>
  <c r="C435" i="5"/>
  <c r="J435" i="5"/>
  <c r="C417" i="5"/>
  <c r="J417" i="5"/>
  <c r="C400" i="5"/>
  <c r="C390" i="5"/>
  <c r="J390" i="5"/>
  <c r="C382" i="5"/>
  <c r="C377" i="5"/>
  <c r="J377" i="5"/>
  <c r="C365" i="5"/>
  <c r="J365" i="5"/>
  <c r="C351" i="5"/>
  <c r="C346" i="5"/>
  <c r="C334" i="5"/>
  <c r="C322" i="5"/>
  <c r="J322" i="5"/>
  <c r="C315" i="5"/>
  <c r="C304" i="5"/>
  <c r="C279" i="5"/>
  <c r="C272" i="5"/>
  <c r="J272" i="5"/>
  <c r="C267" i="5"/>
  <c r="C257" i="5"/>
  <c r="C252" i="5"/>
  <c r="J252" i="5"/>
  <c r="C237" i="5"/>
  <c r="J237" i="5"/>
  <c r="C202" i="5"/>
  <c r="J202" i="5"/>
  <c r="C191" i="5"/>
  <c r="C183" i="5"/>
  <c r="J183" i="5"/>
  <c r="C172" i="5"/>
  <c r="J172" i="5"/>
  <c r="C151" i="5"/>
  <c r="J151" i="5"/>
  <c r="C127" i="5"/>
  <c r="J127" i="5"/>
  <c r="C106" i="5"/>
  <c r="J106" i="5"/>
  <c r="C101" i="5"/>
  <c r="C96" i="5"/>
  <c r="C94" i="5"/>
  <c r="J94" i="5"/>
  <c r="J623" i="5"/>
  <c r="J551" i="5"/>
  <c r="J407" i="5"/>
  <c r="J335" i="5"/>
  <c r="J263" i="5"/>
  <c r="J119" i="5"/>
  <c r="C646" i="5"/>
  <c r="J646" i="5"/>
  <c r="C643" i="5"/>
  <c r="J643" i="5"/>
  <c r="C632" i="5"/>
  <c r="J632" i="5"/>
  <c r="C627" i="5"/>
  <c r="J627" i="5"/>
  <c r="C624" i="5"/>
  <c r="J624" i="5"/>
  <c r="C602" i="5"/>
  <c r="J602" i="5"/>
  <c r="C597" i="5"/>
  <c r="J597" i="5"/>
  <c r="C592" i="5"/>
  <c r="J592" i="5"/>
  <c r="C579" i="5"/>
  <c r="J579" i="5"/>
  <c r="C574" i="5"/>
  <c r="J574" i="5"/>
  <c r="C571" i="5"/>
  <c r="J571" i="5"/>
  <c r="C560" i="5"/>
  <c r="J560" i="5"/>
  <c r="C545" i="5"/>
  <c r="J545" i="5"/>
  <c r="C498" i="5"/>
  <c r="J498" i="5"/>
  <c r="C480" i="5"/>
  <c r="J480" i="5"/>
  <c r="C462" i="5"/>
  <c r="J462" i="5"/>
  <c r="C412" i="5"/>
  <c r="C372" i="5"/>
  <c r="C360" i="5"/>
  <c r="C355" i="5"/>
  <c r="C306" i="5"/>
  <c r="C284" i="5"/>
  <c r="J284" i="5"/>
  <c r="C244" i="5"/>
  <c r="J244" i="5"/>
  <c r="C222" i="5"/>
  <c r="C220" i="5"/>
  <c r="J220" i="5"/>
  <c r="C199" i="5"/>
  <c r="J199" i="5"/>
  <c r="C188" i="5"/>
  <c r="C180" i="5"/>
  <c r="J180" i="5"/>
  <c r="C164" i="5"/>
  <c r="C159" i="5"/>
  <c r="J159" i="5"/>
  <c r="C140" i="5"/>
  <c r="C132" i="5"/>
  <c r="J132" i="5"/>
  <c r="C124" i="5"/>
  <c r="J124" i="5"/>
  <c r="C116" i="5"/>
  <c r="C98" i="5"/>
  <c r="C82" i="5"/>
  <c r="J82" i="5"/>
  <c r="C77" i="5"/>
  <c r="C72" i="5"/>
  <c r="J72" i="5"/>
  <c r="C67" i="5"/>
  <c r="J67" i="5"/>
  <c r="C55" i="5"/>
  <c r="J55" i="5"/>
  <c r="C50" i="5"/>
  <c r="C45" i="5"/>
  <c r="J45" i="5"/>
  <c r="C33" i="5"/>
  <c r="C20" i="5"/>
  <c r="C9" i="5"/>
  <c r="C5" i="5"/>
  <c r="J685" i="5"/>
  <c r="J469" i="5"/>
  <c r="J397" i="5"/>
  <c r="J253" i="5"/>
  <c r="J181" i="5"/>
  <c r="J109" i="5"/>
  <c r="J37" i="5"/>
  <c r="C414" i="5"/>
  <c r="J414" i="5"/>
  <c r="C402" i="5"/>
  <c r="J402" i="5"/>
  <c r="C387" i="5"/>
  <c r="J387" i="5"/>
  <c r="C384" i="5"/>
  <c r="C379" i="5"/>
  <c r="C374" i="5"/>
  <c r="J374" i="5"/>
  <c r="C367" i="5"/>
  <c r="J367" i="5"/>
  <c r="C357" i="5"/>
  <c r="C353" i="5"/>
  <c r="J353" i="5"/>
  <c r="C348" i="5"/>
  <c r="C341" i="5"/>
  <c r="J341" i="5"/>
  <c r="C336" i="5"/>
  <c r="C329" i="5"/>
  <c r="J329" i="5"/>
  <c r="C317" i="5"/>
  <c r="J317" i="5"/>
  <c r="C299" i="5"/>
  <c r="C292" i="5"/>
  <c r="J292" i="5"/>
  <c r="C274" i="5"/>
  <c r="J274" i="5"/>
  <c r="C269" i="5"/>
  <c r="J269" i="5"/>
  <c r="C264" i="5"/>
  <c r="J264" i="5"/>
  <c r="C259" i="5"/>
  <c r="J259" i="5"/>
  <c r="C249" i="5"/>
  <c r="C224" i="5"/>
  <c r="C212" i="5"/>
  <c r="J212" i="5"/>
  <c r="C196" i="5"/>
  <c r="J196" i="5"/>
  <c r="C185" i="5"/>
  <c r="C177" i="5"/>
  <c r="J177" i="5"/>
  <c r="C156" i="5"/>
  <c r="J156" i="5"/>
  <c r="C148" i="5"/>
  <c r="J148" i="5"/>
  <c r="C137" i="5"/>
  <c r="C91" i="5"/>
  <c r="J91" i="5"/>
  <c r="C84" i="5"/>
  <c r="J84" i="5"/>
  <c r="C69" i="5"/>
  <c r="C57" i="5"/>
  <c r="J57" i="5"/>
  <c r="C24" i="5"/>
  <c r="C22" i="5"/>
  <c r="J22" i="5"/>
  <c r="C7" i="5"/>
  <c r="J7" i="5"/>
  <c r="J539" i="5"/>
  <c r="J323" i="5"/>
  <c r="J251" i="5"/>
  <c r="J107" i="5"/>
  <c r="C432" i="5"/>
  <c r="J432" i="5"/>
  <c r="C423" i="5"/>
  <c r="J423" i="5"/>
  <c r="C392" i="5"/>
  <c r="J392" i="5"/>
  <c r="C331" i="5"/>
  <c r="J331" i="5"/>
  <c r="C308" i="5"/>
  <c r="J308" i="5"/>
  <c r="C286" i="5"/>
  <c r="J286" i="5"/>
  <c r="C281" i="5"/>
  <c r="J281" i="5"/>
  <c r="C254" i="5"/>
  <c r="J254" i="5"/>
  <c r="C246" i="5"/>
  <c r="J246" i="5"/>
  <c r="C234" i="5"/>
  <c r="J234" i="5"/>
  <c r="C174" i="5"/>
  <c r="J174" i="5"/>
  <c r="C153" i="5"/>
  <c r="J153" i="5"/>
  <c r="C129" i="5"/>
  <c r="J129" i="5"/>
  <c r="C111" i="5"/>
  <c r="J111" i="5"/>
  <c r="C103" i="5"/>
  <c r="J103" i="5"/>
  <c r="C79" i="5"/>
  <c r="J79" i="5"/>
  <c r="C64" i="5"/>
  <c r="J64" i="5"/>
  <c r="C52" i="5"/>
  <c r="J52" i="5"/>
  <c r="C40" i="5"/>
  <c r="J40" i="5"/>
  <c r="J673" i="5"/>
  <c r="J601" i="5"/>
  <c r="J529" i="5"/>
  <c r="J241" i="5"/>
  <c r="J169" i="5"/>
  <c r="J97" i="5"/>
  <c r="J25" i="5"/>
  <c r="C783" i="5"/>
  <c r="J783" i="5"/>
  <c r="C682" i="5"/>
  <c r="J682" i="5"/>
  <c r="C653" i="5"/>
  <c r="J653" i="5"/>
  <c r="C634" i="5"/>
  <c r="J634" i="5"/>
  <c r="C629" i="5"/>
  <c r="J629" i="5"/>
  <c r="C618" i="5"/>
  <c r="J618" i="5"/>
  <c r="C581" i="5"/>
  <c r="J581" i="5"/>
  <c r="C547" i="5"/>
  <c r="C522" i="5"/>
  <c r="J522" i="5"/>
  <c r="C512" i="5"/>
  <c r="J512" i="5"/>
  <c r="C507" i="5"/>
  <c r="J507" i="5"/>
  <c r="C446" i="5"/>
  <c r="C425" i="5"/>
  <c r="C416" i="5"/>
  <c r="C404" i="5"/>
  <c r="C394" i="5"/>
  <c r="C376" i="5"/>
  <c r="J376" i="5"/>
  <c r="C369" i="5"/>
  <c r="C364" i="5"/>
  <c r="C362" i="5"/>
  <c r="J362" i="5"/>
  <c r="C338" i="5"/>
  <c r="J338" i="5"/>
  <c r="C310" i="5"/>
  <c r="C296" i="5"/>
  <c r="C231" i="5"/>
  <c r="C204" i="5"/>
  <c r="J204" i="5"/>
  <c r="C201" i="5"/>
  <c r="J201" i="5"/>
  <c r="C182" i="5"/>
  <c r="C166" i="5"/>
  <c r="J166" i="5"/>
  <c r="C150" i="5"/>
  <c r="J150" i="5"/>
  <c r="C126" i="5"/>
  <c r="J126" i="5"/>
  <c r="C108" i="5"/>
  <c r="J108" i="5"/>
  <c r="C105" i="5"/>
  <c r="C93" i="5"/>
  <c r="J93" i="5"/>
  <c r="C30" i="5"/>
  <c r="J30" i="5"/>
  <c r="C28" i="5"/>
  <c r="J28" i="5"/>
  <c r="J671" i="5"/>
  <c r="J599" i="5"/>
  <c r="J527" i="5"/>
  <c r="J383" i="5"/>
  <c r="C502" i="5"/>
  <c r="J502" i="5"/>
  <c r="C495" i="5"/>
  <c r="J495" i="5"/>
  <c r="C492" i="5"/>
  <c r="J492" i="5"/>
  <c r="C474" i="5"/>
  <c r="J474" i="5"/>
  <c r="C456" i="5"/>
  <c r="J456" i="5"/>
  <c r="C441" i="5"/>
  <c r="J441" i="5"/>
  <c r="C399" i="5"/>
  <c r="J399" i="5"/>
  <c r="C389" i="5"/>
  <c r="J389" i="5"/>
  <c r="C350" i="5"/>
  <c r="J350" i="5"/>
  <c r="C326" i="5"/>
  <c r="J326" i="5"/>
  <c r="C271" i="5"/>
  <c r="J271" i="5"/>
  <c r="C266" i="5"/>
  <c r="J266" i="5"/>
  <c r="C236" i="5"/>
  <c r="J236" i="5"/>
  <c r="C226" i="5"/>
  <c r="J226" i="5"/>
  <c r="C214" i="5"/>
  <c r="J214" i="5"/>
  <c r="C198" i="5"/>
  <c r="J198" i="5"/>
  <c r="C190" i="5"/>
  <c r="J190" i="5"/>
  <c r="C142" i="5"/>
  <c r="J142" i="5"/>
  <c r="C118" i="5"/>
  <c r="J118" i="5"/>
  <c r="C100" i="5"/>
  <c r="J100" i="5"/>
  <c r="C88" i="5"/>
  <c r="J88" i="5"/>
  <c r="C81" i="5"/>
  <c r="J81" i="5"/>
  <c r="C66" i="5"/>
  <c r="J66" i="5"/>
  <c r="C54" i="5"/>
  <c r="J54" i="5"/>
  <c r="C42" i="5"/>
  <c r="J2" i="5"/>
  <c r="J373" i="5"/>
  <c r="J301" i="5"/>
  <c r="J229" i="5"/>
  <c r="J85" i="5"/>
  <c r="J13" i="5"/>
  <c r="C754" i="5"/>
  <c r="J754" i="5"/>
  <c r="C688" i="5"/>
  <c r="C686" i="5"/>
  <c r="C679" i="5"/>
  <c r="C658" i="5"/>
  <c r="J658" i="5"/>
  <c r="C612" i="5"/>
  <c r="J612" i="5"/>
  <c r="C596" i="5"/>
  <c r="J596" i="5"/>
  <c r="C591" i="5"/>
  <c r="J591" i="5"/>
  <c r="C588" i="5"/>
  <c r="J588" i="5"/>
  <c r="C583" i="5"/>
  <c r="J583" i="5"/>
  <c r="C559" i="5"/>
  <c r="C534" i="5"/>
  <c r="J534" i="5"/>
  <c r="C519" i="5"/>
  <c r="J519" i="5"/>
  <c r="C497" i="5"/>
  <c r="C484" i="5"/>
  <c r="J484" i="5"/>
  <c r="C466" i="5"/>
  <c r="C436" i="5"/>
  <c r="C427" i="5"/>
  <c r="C420" i="5"/>
  <c r="J420" i="5"/>
  <c r="C418" i="5"/>
  <c r="C406" i="5"/>
  <c r="C386" i="5"/>
  <c r="J386" i="5"/>
  <c r="C352" i="5"/>
  <c r="C340" i="5"/>
  <c r="J340" i="5"/>
  <c r="C328" i="5"/>
  <c r="C316" i="5"/>
  <c r="C314" i="5"/>
  <c r="J314" i="5"/>
  <c r="C291" i="5"/>
  <c r="J291" i="5"/>
  <c r="C283" i="5"/>
  <c r="J283" i="5"/>
  <c r="C256" i="5"/>
  <c r="J256" i="5"/>
  <c r="C243" i="5"/>
  <c r="C228" i="5"/>
  <c r="C221" i="5"/>
  <c r="C211" i="5"/>
  <c r="J211" i="5"/>
  <c r="C206" i="5"/>
  <c r="J206" i="5"/>
  <c r="C187" i="5"/>
  <c r="J187" i="5"/>
  <c r="C176" i="5"/>
  <c r="C171" i="5"/>
  <c r="J171" i="5"/>
  <c r="C163" i="5"/>
  <c r="J163" i="5"/>
  <c r="C155" i="5"/>
  <c r="C147" i="5"/>
  <c r="J147" i="5"/>
  <c r="C139" i="5"/>
  <c r="J139" i="5"/>
  <c r="C115" i="5"/>
  <c r="J115" i="5"/>
  <c r="C44" i="5"/>
  <c r="C32" i="5"/>
  <c r="J371" i="5"/>
  <c r="J83" i="5"/>
  <c r="C676" i="5"/>
  <c r="J676" i="5"/>
  <c r="C663" i="5"/>
  <c r="J663" i="5"/>
  <c r="C639" i="5"/>
  <c r="J639" i="5"/>
  <c r="C620" i="5"/>
  <c r="J620" i="5"/>
  <c r="C609" i="5"/>
  <c r="J609" i="5"/>
  <c r="C606" i="5"/>
  <c r="J606" i="5"/>
  <c r="C567" i="5"/>
  <c r="J567" i="5"/>
  <c r="C554" i="5"/>
  <c r="J554" i="5"/>
  <c r="C549" i="5"/>
  <c r="J549" i="5"/>
  <c r="C531" i="5"/>
  <c r="J531" i="5"/>
  <c r="C471" i="5"/>
  <c r="J471" i="5"/>
  <c r="C411" i="5"/>
  <c r="J411" i="5"/>
  <c r="C401" i="5"/>
  <c r="C396" i="5"/>
  <c r="J396" i="5"/>
  <c r="C391" i="5"/>
  <c r="C378" i="5"/>
  <c r="C366" i="5"/>
  <c r="C354" i="5"/>
  <c r="C307" i="5"/>
  <c r="C305" i="5"/>
  <c r="J305" i="5"/>
  <c r="C298" i="5"/>
  <c r="J298" i="5"/>
  <c r="C288" i="5"/>
  <c r="J288" i="5"/>
  <c r="C280" i="5"/>
  <c r="J280" i="5"/>
  <c r="C273" i="5"/>
  <c r="J273" i="5"/>
  <c r="C268" i="5"/>
  <c r="J268" i="5"/>
  <c r="C258" i="5"/>
  <c r="C248" i="5"/>
  <c r="J248" i="5"/>
  <c r="C233" i="5"/>
  <c r="J233" i="5"/>
  <c r="C195" i="5"/>
  <c r="J195" i="5"/>
  <c r="C184" i="5"/>
  <c r="J184" i="5"/>
  <c r="C173" i="5"/>
  <c r="C168" i="5"/>
  <c r="J168" i="5"/>
  <c r="C152" i="5"/>
  <c r="C144" i="5"/>
  <c r="J144" i="5"/>
  <c r="C136" i="5"/>
  <c r="J136" i="5"/>
  <c r="C120" i="5"/>
  <c r="J120" i="5"/>
  <c r="C110" i="5"/>
  <c r="J110" i="5"/>
  <c r="C102" i="5"/>
  <c r="J102" i="5"/>
  <c r="C90" i="5"/>
  <c r="J90" i="5"/>
  <c r="C76" i="5"/>
  <c r="J76" i="5"/>
  <c r="C68" i="5"/>
  <c r="C63" i="5"/>
  <c r="J63" i="5"/>
  <c r="C56" i="5"/>
  <c r="C39" i="5"/>
  <c r="J39" i="5"/>
  <c r="C21" i="5"/>
  <c r="C19" i="5"/>
  <c r="J19" i="5"/>
  <c r="C6" i="5"/>
  <c r="C4" i="5"/>
  <c r="J4" i="5"/>
  <c r="J289" i="5"/>
  <c r="J217" i="5"/>
  <c r="J145" i="5"/>
  <c r="J73" i="5"/>
  <c r="E1291" i="5"/>
  <c r="E1165" i="5"/>
  <c r="E1036" i="5"/>
  <c r="E851" i="5"/>
  <c r="E557" i="5"/>
  <c r="E412" i="5"/>
  <c r="E370" i="5"/>
  <c r="E328" i="5"/>
  <c r="E218" i="5"/>
  <c r="E919" i="5"/>
  <c r="E83" i="5"/>
  <c r="E71" i="5"/>
  <c r="E52" i="5"/>
  <c r="E16" i="5"/>
  <c r="D5" i="6"/>
  <c r="E818" i="5"/>
  <c r="E288" i="5"/>
  <c r="E234" i="5"/>
  <c r="E119" i="5"/>
  <c r="E1288" i="5"/>
  <c r="E1223" i="5"/>
  <c r="E1111" i="5"/>
  <c r="E22" i="5"/>
  <c r="E1310" i="5"/>
  <c r="E1295" i="5"/>
  <c r="E1048" i="5"/>
  <c r="E943" i="5"/>
  <c r="E882" i="5"/>
  <c r="E855" i="5"/>
  <c r="E746" i="5"/>
  <c r="E334" i="5"/>
  <c r="E98" i="5"/>
  <c r="E73" i="5"/>
  <c r="E1252" i="5"/>
  <c r="E1007" i="5"/>
  <c r="E528" i="5"/>
  <c r="E362" i="5"/>
  <c r="E1324" i="5"/>
  <c r="E1009" i="5"/>
  <c r="E982" i="5"/>
  <c r="E752" i="5"/>
  <c r="E530" i="5"/>
  <c r="E270" i="5"/>
  <c r="E70" i="5"/>
  <c r="E37" i="5"/>
  <c r="E1078" i="5"/>
  <c r="E916" i="5"/>
  <c r="E713" i="5"/>
  <c r="E496" i="5"/>
  <c r="E388" i="5"/>
  <c r="E352" i="5"/>
  <c r="E350" i="5"/>
  <c r="E86" i="5"/>
  <c r="E1331" i="5"/>
  <c r="E1289" i="5"/>
  <c r="E1280" i="5"/>
  <c r="E1129" i="5"/>
  <c r="E958" i="5"/>
  <c r="E956" i="5"/>
  <c r="E908" i="5"/>
  <c r="E319" i="5"/>
  <c r="E252" i="5"/>
  <c r="E242" i="5"/>
  <c r="E225" i="5"/>
  <c r="E88" i="5"/>
  <c r="E41" i="5"/>
  <c r="I1344" i="5"/>
  <c r="M1344" i="5"/>
  <c r="I1256" i="5"/>
  <c r="M1256" i="5"/>
  <c r="I1155" i="5"/>
  <c r="M1155" i="5"/>
  <c r="I973" i="5"/>
  <c r="M973" i="5"/>
  <c r="I876" i="5"/>
  <c r="M876" i="5"/>
  <c r="I727" i="5"/>
  <c r="M727" i="5"/>
  <c r="I712" i="5"/>
  <c r="M712" i="5"/>
  <c r="I710" i="5"/>
  <c r="M710" i="5"/>
  <c r="I697" i="5"/>
  <c r="M697" i="5"/>
  <c r="I677" i="5"/>
  <c r="M677" i="5"/>
  <c r="I659" i="5"/>
  <c r="M659" i="5"/>
  <c r="I651" i="5"/>
  <c r="M651" i="5"/>
  <c r="I625" i="5"/>
  <c r="M625" i="5"/>
  <c r="I620" i="5"/>
  <c r="M620" i="5"/>
  <c r="I584" i="5"/>
  <c r="M584" i="5"/>
  <c r="I571" i="5"/>
  <c r="M571" i="5"/>
  <c r="I566" i="5"/>
  <c r="M566" i="5"/>
  <c r="I542" i="5"/>
  <c r="M542" i="5"/>
  <c r="M519" i="5"/>
  <c r="I519" i="5"/>
  <c r="M492" i="5"/>
  <c r="I492" i="5"/>
  <c r="I477" i="5"/>
  <c r="M477" i="5"/>
  <c r="I464" i="5"/>
  <c r="M464" i="5"/>
  <c r="I459" i="5"/>
  <c r="M459" i="5"/>
  <c r="I454" i="5"/>
  <c r="M454" i="5"/>
  <c r="I414" i="5"/>
  <c r="M414" i="5"/>
  <c r="M407" i="5"/>
  <c r="I407" i="5"/>
  <c r="I377" i="5"/>
  <c r="M377" i="5"/>
  <c r="I170" i="5"/>
  <c r="M170" i="5"/>
  <c r="I162" i="5"/>
  <c r="M162" i="5"/>
  <c r="I99" i="5"/>
  <c r="M99" i="5"/>
  <c r="I31" i="5"/>
  <c r="M31" i="5"/>
  <c r="M1350" i="5"/>
  <c r="I1325" i="5"/>
  <c r="M1325" i="5"/>
  <c r="I1309" i="5"/>
  <c r="M1309" i="5"/>
  <c r="I1302" i="5"/>
  <c r="I1281" i="5"/>
  <c r="I1261" i="5"/>
  <c r="M1261" i="5"/>
  <c r="I1235" i="5"/>
  <c r="M1235" i="5"/>
  <c r="I1226" i="5"/>
  <c r="I1221" i="5"/>
  <c r="M1221" i="5"/>
  <c r="I1214" i="5"/>
  <c r="I1198" i="5"/>
  <c r="M1198" i="5"/>
  <c r="I1187" i="5"/>
  <c r="I1164" i="5"/>
  <c r="M1164" i="5"/>
  <c r="I1150" i="5"/>
  <c r="M1150" i="5"/>
  <c r="I1145" i="5"/>
  <c r="M1145" i="5"/>
  <c r="I1091" i="5"/>
  <c r="M1091" i="5"/>
  <c r="I1065" i="5"/>
  <c r="M1065" i="5"/>
  <c r="I1055" i="5"/>
  <c r="M1055" i="5"/>
  <c r="I1005" i="5"/>
  <c r="M1005" i="5"/>
  <c r="I1003" i="5"/>
  <c r="M1003" i="5"/>
  <c r="I1001" i="5"/>
  <c r="I995" i="5"/>
  <c r="I991" i="5"/>
  <c r="M991" i="5"/>
  <c r="I989" i="5"/>
  <c r="I977" i="5"/>
  <c r="I967" i="5"/>
  <c r="M967" i="5"/>
  <c r="I955" i="5"/>
  <c r="M955" i="5"/>
  <c r="I933" i="5"/>
  <c r="I910" i="5"/>
  <c r="M910" i="5"/>
  <c r="I878" i="5"/>
  <c r="M878" i="5"/>
  <c r="I861" i="5"/>
  <c r="M861" i="5"/>
  <c r="I847" i="5"/>
  <c r="I833" i="5"/>
  <c r="M833" i="5"/>
  <c r="I828" i="5"/>
  <c r="M828" i="5"/>
  <c r="I809" i="5"/>
  <c r="M809" i="5"/>
  <c r="I802" i="5"/>
  <c r="I795" i="5"/>
  <c r="M795" i="5"/>
  <c r="I788" i="5"/>
  <c r="M788" i="5"/>
  <c r="I772" i="5"/>
  <c r="I770" i="5"/>
  <c r="M770" i="5"/>
  <c r="I756" i="5"/>
  <c r="M756" i="5"/>
  <c r="I741" i="5"/>
  <c r="I735" i="5"/>
  <c r="I731" i="5"/>
  <c r="M731" i="5"/>
  <c r="I729" i="5"/>
  <c r="I699" i="5"/>
  <c r="I684" i="5"/>
  <c r="M684" i="5"/>
  <c r="I669" i="5"/>
  <c r="M669" i="5"/>
  <c r="I643" i="5"/>
  <c r="M643" i="5"/>
  <c r="I638" i="5"/>
  <c r="M638" i="5"/>
  <c r="I617" i="5"/>
  <c r="M617" i="5"/>
  <c r="I606" i="5"/>
  <c r="I601" i="5"/>
  <c r="M601" i="5"/>
  <c r="I596" i="5"/>
  <c r="M596" i="5"/>
  <c r="I581" i="5"/>
  <c r="M581" i="5"/>
  <c r="I556" i="5"/>
  <c r="M535" i="5"/>
  <c r="I535" i="5"/>
  <c r="I528" i="5"/>
  <c r="I514" i="5"/>
  <c r="M514" i="5"/>
  <c r="I499" i="5"/>
  <c r="M499" i="5"/>
  <c r="M425" i="5"/>
  <c r="I425" i="5"/>
  <c r="I397" i="5"/>
  <c r="M397" i="5"/>
  <c r="I291" i="5"/>
  <c r="M291" i="5"/>
  <c r="I246" i="5"/>
  <c r="M246" i="5"/>
  <c r="I194" i="5"/>
  <c r="M194" i="5"/>
  <c r="I183" i="5"/>
  <c r="M183" i="5"/>
  <c r="I175" i="5"/>
  <c r="M175" i="5"/>
  <c r="M167" i="5"/>
  <c r="I167" i="5"/>
  <c r="M24" i="5"/>
  <c r="I24" i="5"/>
  <c r="M1348" i="5"/>
  <c r="M1276" i="5"/>
  <c r="M1204" i="5"/>
  <c r="M1132" i="5"/>
  <c r="M1060" i="5"/>
  <c r="M979" i="5"/>
  <c r="M851" i="5"/>
  <c r="M674" i="5"/>
  <c r="I1353" i="5"/>
  <c r="M1353" i="5"/>
  <c r="I985" i="5"/>
  <c r="M985" i="5"/>
  <c r="I1292" i="5"/>
  <c r="M1292" i="5"/>
  <c r="I1272" i="5"/>
  <c r="M1272" i="5"/>
  <c r="I1207" i="5"/>
  <c r="M1207" i="5"/>
  <c r="I1147" i="5"/>
  <c r="M1147" i="5"/>
  <c r="I854" i="5"/>
  <c r="M854" i="5"/>
  <c r="I830" i="5"/>
  <c r="M830" i="5"/>
  <c r="I758" i="5"/>
  <c r="M758" i="5"/>
  <c r="I716" i="5"/>
  <c r="M716" i="5"/>
  <c r="I666" i="5"/>
  <c r="M666" i="5"/>
  <c r="I656" i="5"/>
  <c r="M656" i="5"/>
  <c r="I640" i="5"/>
  <c r="M640" i="5"/>
  <c r="I635" i="5"/>
  <c r="M635" i="5"/>
  <c r="I614" i="5"/>
  <c r="M614" i="5"/>
  <c r="I563" i="5"/>
  <c r="M563" i="5"/>
  <c r="M544" i="5"/>
  <c r="I544" i="5"/>
  <c r="I384" i="5"/>
  <c r="M384" i="5"/>
  <c r="I251" i="5"/>
  <c r="M251" i="5"/>
  <c r="M207" i="5"/>
  <c r="I207" i="5"/>
  <c r="I1332" i="5"/>
  <c r="M1332" i="5"/>
  <c r="I1318" i="5"/>
  <c r="M1318" i="5"/>
  <c r="I1311" i="5"/>
  <c r="M1311" i="5"/>
  <c r="I1306" i="5"/>
  <c r="M1306" i="5"/>
  <c r="I1297" i="5"/>
  <c r="M1297" i="5"/>
  <c r="I1258" i="5"/>
  <c r="M1258" i="5"/>
  <c r="I1249" i="5"/>
  <c r="M1249" i="5"/>
  <c r="I1202" i="5"/>
  <c r="M1202" i="5"/>
  <c r="I1200" i="5"/>
  <c r="M1200" i="5"/>
  <c r="I1152" i="5"/>
  <c r="M1152" i="5"/>
  <c r="I1126" i="5"/>
  <c r="M1126" i="5"/>
  <c r="I1117" i="5"/>
  <c r="M1117" i="5"/>
  <c r="I1093" i="5"/>
  <c r="M1093" i="5"/>
  <c r="I1081" i="5"/>
  <c r="M1081" i="5"/>
  <c r="I1076" i="5"/>
  <c r="M1076" i="5"/>
  <c r="I1057" i="5"/>
  <c r="M1057" i="5"/>
  <c r="I1015" i="5"/>
  <c r="M1015" i="5"/>
  <c r="I949" i="5"/>
  <c r="M949" i="5"/>
  <c r="I943" i="5"/>
  <c r="M943" i="5"/>
  <c r="I937" i="5"/>
  <c r="M937" i="5"/>
  <c r="I923" i="5"/>
  <c r="I919" i="5"/>
  <c r="M919" i="5"/>
  <c r="I885" i="5"/>
  <c r="M885" i="5"/>
  <c r="I880" i="5"/>
  <c r="I873" i="5"/>
  <c r="M873" i="5"/>
  <c r="I868" i="5"/>
  <c r="M868" i="5"/>
  <c r="I840" i="5"/>
  <c r="M840" i="5"/>
  <c r="I804" i="5"/>
  <c r="M804" i="5"/>
  <c r="I774" i="5"/>
  <c r="M774" i="5"/>
  <c r="I767" i="5"/>
  <c r="M767" i="5"/>
  <c r="I749" i="5"/>
  <c r="M749" i="5"/>
  <c r="I747" i="5"/>
  <c r="M747" i="5"/>
  <c r="I743" i="5"/>
  <c r="M743" i="5"/>
  <c r="I737" i="5"/>
  <c r="M737" i="5"/>
  <c r="I722" i="5"/>
  <c r="M722" i="5"/>
  <c r="I720" i="5"/>
  <c r="I718" i="5"/>
  <c r="M718" i="5"/>
  <c r="I703" i="5"/>
  <c r="M703" i="5"/>
  <c r="I701" i="5"/>
  <c r="M701" i="5"/>
  <c r="I688" i="5"/>
  <c r="M688" i="5"/>
  <c r="I671" i="5"/>
  <c r="M671" i="5"/>
  <c r="I653" i="5"/>
  <c r="M653" i="5"/>
  <c r="I632" i="5"/>
  <c r="M632" i="5"/>
  <c r="I627" i="5"/>
  <c r="I603" i="5"/>
  <c r="I588" i="5"/>
  <c r="I578" i="5"/>
  <c r="M578" i="5"/>
  <c r="I573" i="5"/>
  <c r="I551" i="5"/>
  <c r="M551" i="5"/>
  <c r="I537" i="5"/>
  <c r="I532" i="5"/>
  <c r="I418" i="5"/>
  <c r="M418" i="5"/>
  <c r="I409" i="5"/>
  <c r="M409" i="5"/>
  <c r="I394" i="5"/>
  <c r="M394" i="5"/>
  <c r="I367" i="5"/>
  <c r="M367" i="5"/>
  <c r="M360" i="5"/>
  <c r="I360" i="5"/>
  <c r="I346" i="5"/>
  <c r="M346" i="5"/>
  <c r="M293" i="5"/>
  <c r="I293" i="5"/>
  <c r="I199" i="5"/>
  <c r="M199" i="5"/>
  <c r="I188" i="5"/>
  <c r="M188" i="5"/>
  <c r="I180" i="5"/>
  <c r="M180" i="5"/>
  <c r="I132" i="5"/>
  <c r="M132" i="5"/>
  <c r="I54" i="5"/>
  <c r="M54" i="5"/>
  <c r="M40" i="5"/>
  <c r="I40" i="5"/>
  <c r="M1336" i="5"/>
  <c r="M1264" i="5"/>
  <c r="M1192" i="5"/>
  <c r="M1120" i="5"/>
  <c r="M1048" i="5"/>
  <c r="M961" i="5"/>
  <c r="M818" i="5"/>
  <c r="M648" i="5"/>
  <c r="I1347" i="5"/>
  <c r="M1347" i="5"/>
  <c r="I1045" i="5"/>
  <c r="M1045" i="5"/>
  <c r="I892" i="5"/>
  <c r="M892" i="5"/>
  <c r="I1274" i="5"/>
  <c r="M1274" i="5"/>
  <c r="I739" i="5"/>
  <c r="M739" i="5"/>
  <c r="I568" i="5"/>
  <c r="M568" i="5"/>
  <c r="I530" i="5"/>
  <c r="M530" i="5"/>
  <c r="I441" i="5"/>
  <c r="M441" i="5"/>
  <c r="M416" i="5"/>
  <c r="I416" i="5"/>
  <c r="M387" i="5"/>
  <c r="I387" i="5"/>
  <c r="I379" i="5"/>
  <c r="M379" i="5"/>
  <c r="I298" i="5"/>
  <c r="M298" i="5"/>
  <c r="I172" i="5"/>
  <c r="M172" i="5"/>
  <c r="M127" i="5"/>
  <c r="I127" i="5"/>
  <c r="I1358" i="5"/>
  <c r="M1358" i="5"/>
  <c r="I1355" i="5"/>
  <c r="M1355" i="5"/>
  <c r="I1352" i="5"/>
  <c r="M1352" i="5"/>
  <c r="I1349" i="5"/>
  <c r="M1349" i="5"/>
  <c r="I1346" i="5"/>
  <c r="M1346" i="5"/>
  <c r="I1341" i="5"/>
  <c r="I1339" i="5"/>
  <c r="M1339" i="5"/>
  <c r="I1327" i="5"/>
  <c r="M1327" i="5"/>
  <c r="I1320" i="5"/>
  <c r="I1299" i="5"/>
  <c r="I1283" i="5"/>
  <c r="I1253" i="5"/>
  <c r="M1253" i="5"/>
  <c r="I1239" i="5"/>
  <c r="M1239" i="5"/>
  <c r="I1230" i="5"/>
  <c r="I1191" i="5"/>
  <c r="I1189" i="5"/>
  <c r="M1189" i="5"/>
  <c r="I1184" i="5"/>
  <c r="M1184" i="5"/>
  <c r="I1161" i="5"/>
  <c r="I1159" i="5"/>
  <c r="M1159" i="5"/>
  <c r="I1119" i="5"/>
  <c r="M1119" i="5"/>
  <c r="I1107" i="5"/>
  <c r="I1105" i="5"/>
  <c r="M1105" i="5"/>
  <c r="I1069" i="5"/>
  <c r="M1069" i="5"/>
  <c r="I1046" i="5"/>
  <c r="I1042" i="5"/>
  <c r="M1042" i="5"/>
  <c r="I917" i="5"/>
  <c r="I858" i="5"/>
  <c r="M858" i="5"/>
  <c r="I849" i="5"/>
  <c r="M849" i="5"/>
  <c r="I844" i="5"/>
  <c r="I842" i="5"/>
  <c r="M842" i="5"/>
  <c r="I820" i="5"/>
  <c r="I813" i="5"/>
  <c r="M813" i="5"/>
  <c r="I799" i="5"/>
  <c r="I797" i="5"/>
  <c r="M797" i="5"/>
  <c r="I785" i="5"/>
  <c r="M785" i="5"/>
  <c r="I783" i="5"/>
  <c r="M783" i="5"/>
  <c r="I776" i="5"/>
  <c r="M776" i="5"/>
  <c r="I762" i="5"/>
  <c r="I753" i="5"/>
  <c r="I751" i="5"/>
  <c r="I724" i="5"/>
  <c r="M724" i="5"/>
  <c r="I690" i="5"/>
  <c r="I676" i="5"/>
  <c r="I658" i="5"/>
  <c r="I624" i="5"/>
  <c r="I619" i="5"/>
  <c r="M619" i="5"/>
  <c r="I611" i="5"/>
  <c r="M611" i="5"/>
  <c r="I598" i="5"/>
  <c r="M598" i="5"/>
  <c r="I593" i="5"/>
  <c r="M593" i="5"/>
  <c r="I583" i="5"/>
  <c r="M583" i="5"/>
  <c r="I570" i="5"/>
  <c r="I560" i="5"/>
  <c r="M560" i="5"/>
  <c r="I553" i="5"/>
  <c r="I539" i="5"/>
  <c r="M539" i="5"/>
  <c r="I523" i="5"/>
  <c r="M523" i="5"/>
  <c r="M518" i="5"/>
  <c r="I518" i="5"/>
  <c r="M491" i="5"/>
  <c r="I491" i="5"/>
  <c r="I476" i="5"/>
  <c r="M476" i="5"/>
  <c r="I471" i="5"/>
  <c r="M471" i="5"/>
  <c r="I458" i="5"/>
  <c r="M458" i="5"/>
  <c r="I448" i="5"/>
  <c r="M448" i="5"/>
  <c r="M443" i="5"/>
  <c r="I443" i="5"/>
  <c r="I436" i="5"/>
  <c r="M436" i="5"/>
  <c r="I427" i="5"/>
  <c r="M427" i="5"/>
  <c r="M357" i="5"/>
  <c r="I357" i="5"/>
  <c r="M309" i="5"/>
  <c r="I309" i="5"/>
  <c r="M253" i="5"/>
  <c r="I253" i="5"/>
  <c r="M212" i="5"/>
  <c r="I212" i="5"/>
  <c r="M137" i="5"/>
  <c r="I137" i="5"/>
  <c r="M1326" i="5"/>
  <c r="M1254" i="5"/>
  <c r="M1182" i="5"/>
  <c r="M1110" i="5"/>
  <c r="M1038" i="5"/>
  <c r="M794" i="5"/>
  <c r="M622" i="5"/>
  <c r="I814" i="5"/>
  <c r="M814" i="5"/>
  <c r="I1279" i="5"/>
  <c r="M1279" i="5"/>
  <c r="I1166" i="5"/>
  <c r="M1166" i="5"/>
  <c r="I1343" i="5"/>
  <c r="M1343" i="5"/>
  <c r="I1289" i="5"/>
  <c r="M1289" i="5"/>
  <c r="I1287" i="5"/>
  <c r="I1285" i="5"/>
  <c r="M1285" i="5"/>
  <c r="I1269" i="5"/>
  <c r="I1267" i="5"/>
  <c r="M1267" i="5"/>
  <c r="I1265" i="5"/>
  <c r="I1260" i="5"/>
  <c r="M1260" i="5"/>
  <c r="I1255" i="5"/>
  <c r="M1255" i="5"/>
  <c r="I1244" i="5"/>
  <c r="I1232" i="5"/>
  <c r="I1220" i="5"/>
  <c r="M1220" i="5"/>
  <c r="I1175" i="5"/>
  <c r="I1154" i="5"/>
  <c r="I1149" i="5"/>
  <c r="M1149" i="5"/>
  <c r="I1142" i="5"/>
  <c r="I1128" i="5"/>
  <c r="M1128" i="5"/>
  <c r="I1100" i="5"/>
  <c r="I1095" i="5"/>
  <c r="M1095" i="5"/>
  <c r="I1088" i="5"/>
  <c r="I1083" i="5"/>
  <c r="M1083" i="5"/>
  <c r="I1071" i="5"/>
  <c r="I1064" i="5"/>
  <c r="I1044" i="5"/>
  <c r="I1030" i="5"/>
  <c r="M1030" i="5"/>
  <c r="I1021" i="5"/>
  <c r="M1021" i="5"/>
  <c r="I972" i="5"/>
  <c r="I960" i="5"/>
  <c r="I958" i="5"/>
  <c r="M958" i="5"/>
  <c r="I956" i="5"/>
  <c r="I915" i="5"/>
  <c r="I903" i="5"/>
  <c r="I899" i="5"/>
  <c r="I897" i="5"/>
  <c r="I893" i="5"/>
  <c r="I887" i="5"/>
  <c r="I882" i="5"/>
  <c r="M882" i="5"/>
  <c r="I870" i="5"/>
  <c r="I865" i="5"/>
  <c r="I806" i="5"/>
  <c r="M806" i="5"/>
  <c r="I760" i="5"/>
  <c r="M760" i="5"/>
  <c r="I726" i="5"/>
  <c r="I696" i="5"/>
  <c r="I694" i="5"/>
  <c r="M694" i="5"/>
  <c r="I681" i="5"/>
  <c r="M681" i="5"/>
  <c r="I668" i="5"/>
  <c r="M668" i="5"/>
  <c r="I663" i="5"/>
  <c r="M663" i="5"/>
  <c r="I645" i="5"/>
  <c r="M645" i="5"/>
  <c r="I642" i="5"/>
  <c r="I637" i="5"/>
  <c r="M637" i="5"/>
  <c r="I629" i="5"/>
  <c r="M629" i="5"/>
  <c r="I616" i="5"/>
  <c r="M616" i="5"/>
  <c r="I608" i="5"/>
  <c r="M608" i="5"/>
  <c r="I575" i="5"/>
  <c r="M575" i="5"/>
  <c r="I565" i="5"/>
  <c r="M565" i="5"/>
  <c r="I546" i="5"/>
  <c r="I541" i="5"/>
  <c r="I438" i="5"/>
  <c r="M438" i="5"/>
  <c r="I406" i="5"/>
  <c r="M406" i="5"/>
  <c r="M369" i="5"/>
  <c r="I369" i="5"/>
  <c r="M311" i="5"/>
  <c r="I311" i="5"/>
  <c r="I260" i="5"/>
  <c r="M260" i="5"/>
  <c r="M209" i="5"/>
  <c r="I209" i="5"/>
  <c r="I129" i="5"/>
  <c r="M129" i="5"/>
  <c r="I49" i="5"/>
  <c r="M49" i="5"/>
  <c r="M1324" i="5"/>
  <c r="M1252" i="5"/>
  <c r="M1180" i="5"/>
  <c r="M1108" i="5"/>
  <c r="M1036" i="5"/>
  <c r="M792" i="5"/>
  <c r="M613" i="5"/>
  <c r="I1270" i="5"/>
  <c r="M1270" i="5"/>
  <c r="I1011" i="5"/>
  <c r="M1011" i="5"/>
  <c r="I1329" i="5"/>
  <c r="M1329" i="5"/>
  <c r="I1322" i="5"/>
  <c r="M1322" i="5"/>
  <c r="I1308" i="5"/>
  <c r="M1308" i="5"/>
  <c r="I1294" i="5"/>
  <c r="M1294" i="5"/>
  <c r="I1234" i="5"/>
  <c r="M1234" i="5"/>
  <c r="I1225" i="5"/>
  <c r="M1225" i="5"/>
  <c r="I1195" i="5"/>
  <c r="M1195" i="5"/>
  <c r="I1177" i="5"/>
  <c r="M1177" i="5"/>
  <c r="I1163" i="5"/>
  <c r="M1163" i="5"/>
  <c r="I1137" i="5"/>
  <c r="M1137" i="5"/>
  <c r="I1135" i="5"/>
  <c r="M1135" i="5"/>
  <c r="I1130" i="5"/>
  <c r="M1130" i="5"/>
  <c r="I1114" i="5"/>
  <c r="M1114" i="5"/>
  <c r="I1109" i="5"/>
  <c r="M1109" i="5"/>
  <c r="I1090" i="5"/>
  <c r="M1090" i="5"/>
  <c r="I1078" i="5"/>
  <c r="M1078" i="5"/>
  <c r="I1059" i="5"/>
  <c r="M1059" i="5"/>
  <c r="I1054" i="5"/>
  <c r="M1054" i="5"/>
  <c r="I970" i="5"/>
  <c r="M970" i="5"/>
  <c r="I895" i="5"/>
  <c r="M895" i="5"/>
  <c r="I889" i="5"/>
  <c r="M889" i="5"/>
  <c r="I860" i="5"/>
  <c r="M860" i="5"/>
  <c r="I837" i="5"/>
  <c r="M837" i="5"/>
  <c r="I832" i="5"/>
  <c r="M832" i="5"/>
  <c r="I815" i="5"/>
  <c r="M815" i="5"/>
  <c r="I778" i="5"/>
  <c r="M778" i="5"/>
  <c r="I764" i="5"/>
  <c r="M764" i="5"/>
  <c r="I755" i="5"/>
  <c r="M755" i="5"/>
  <c r="I713" i="5"/>
  <c r="M713" i="5"/>
  <c r="I692" i="5"/>
  <c r="M692" i="5"/>
  <c r="I634" i="5"/>
  <c r="M634" i="5"/>
  <c r="I605" i="5"/>
  <c r="M605" i="5"/>
  <c r="I595" i="5"/>
  <c r="M595" i="5"/>
  <c r="I580" i="5"/>
  <c r="M580" i="5"/>
  <c r="I548" i="5"/>
  <c r="M548" i="5"/>
  <c r="I525" i="5"/>
  <c r="M525" i="5"/>
  <c r="I486" i="5"/>
  <c r="M486" i="5"/>
  <c r="I473" i="5"/>
  <c r="M473" i="5"/>
  <c r="I468" i="5"/>
  <c r="M468" i="5"/>
  <c r="I455" i="5"/>
  <c r="M455" i="5"/>
  <c r="I445" i="5"/>
  <c r="M445" i="5"/>
  <c r="I373" i="5"/>
  <c r="M373" i="5"/>
  <c r="I265" i="5"/>
  <c r="M265" i="5"/>
  <c r="M70" i="5"/>
  <c r="I70" i="5"/>
  <c r="M1314" i="5"/>
  <c r="M1242" i="5"/>
  <c r="M1170" i="5"/>
  <c r="M1098" i="5"/>
  <c r="M925" i="5"/>
  <c r="M768" i="5"/>
  <c r="M586" i="5"/>
  <c r="I898" i="5"/>
  <c r="M898" i="5"/>
  <c r="I1330" i="5"/>
  <c r="M1330" i="5"/>
  <c r="I1131" i="5"/>
  <c r="M1131" i="5"/>
  <c r="I997" i="5"/>
  <c r="M997" i="5"/>
  <c r="I931" i="5"/>
  <c r="M931" i="5"/>
  <c r="M1194" i="5"/>
  <c r="I1331" i="5"/>
  <c r="I1317" i="5"/>
  <c r="I1315" i="5"/>
  <c r="M1315" i="5"/>
  <c r="I1310" i="5"/>
  <c r="M1310" i="5"/>
  <c r="I1301" i="5"/>
  <c r="I1296" i="5"/>
  <c r="M1296" i="5"/>
  <c r="I1291" i="5"/>
  <c r="M1291" i="5"/>
  <c r="I1273" i="5"/>
  <c r="M1273" i="5"/>
  <c r="I1271" i="5"/>
  <c r="M1271" i="5"/>
  <c r="I1246" i="5"/>
  <c r="M1246" i="5"/>
  <c r="I1227" i="5"/>
  <c r="I1215" i="5"/>
  <c r="I1213" i="5"/>
  <c r="M1213" i="5"/>
  <c r="I1186" i="5"/>
  <c r="M1186" i="5"/>
  <c r="I1181" i="5"/>
  <c r="M1181" i="5"/>
  <c r="I1165" i="5"/>
  <c r="M1165" i="5"/>
  <c r="I1151" i="5"/>
  <c r="I1121" i="5"/>
  <c r="I1116" i="5"/>
  <c r="M1116" i="5"/>
  <c r="I1111" i="5"/>
  <c r="M1111" i="5"/>
  <c r="I1102" i="5"/>
  <c r="M1102" i="5"/>
  <c r="I1097" i="5"/>
  <c r="M1097" i="5"/>
  <c r="I1073" i="5"/>
  <c r="M1073" i="5"/>
  <c r="I1025" i="5"/>
  <c r="I1023" i="5"/>
  <c r="M1023" i="5"/>
  <c r="I1010" i="5"/>
  <c r="I1008" i="5"/>
  <c r="I1006" i="5"/>
  <c r="M1006" i="5"/>
  <c r="I1004" i="5"/>
  <c r="I1002" i="5"/>
  <c r="I996" i="5"/>
  <c r="I988" i="5"/>
  <c r="M988" i="5"/>
  <c r="I982" i="5"/>
  <c r="M982" i="5"/>
  <c r="I978" i="5"/>
  <c r="I976" i="5"/>
  <c r="M976" i="5"/>
  <c r="I964" i="5"/>
  <c r="M964" i="5"/>
  <c r="I952" i="5"/>
  <c r="M952" i="5"/>
  <c r="I950" i="5"/>
  <c r="I932" i="5"/>
  <c r="I913" i="5"/>
  <c r="M913" i="5"/>
  <c r="I907" i="5"/>
  <c r="M907" i="5"/>
  <c r="I884" i="5"/>
  <c r="M884" i="5"/>
  <c r="I872" i="5"/>
  <c r="M872" i="5"/>
  <c r="I867" i="5"/>
  <c r="M867" i="5"/>
  <c r="I846" i="5"/>
  <c r="M846" i="5"/>
  <c r="I839" i="5"/>
  <c r="M839" i="5"/>
  <c r="I834" i="5"/>
  <c r="I829" i="5"/>
  <c r="I822" i="5"/>
  <c r="M822" i="5"/>
  <c r="I817" i="5"/>
  <c r="I803" i="5"/>
  <c r="M803" i="5"/>
  <c r="I801" i="5"/>
  <c r="M801" i="5"/>
  <c r="I789" i="5"/>
  <c r="I773" i="5"/>
  <c r="M773" i="5"/>
  <c r="I771" i="5"/>
  <c r="I757" i="5"/>
  <c r="I734" i="5"/>
  <c r="M734" i="5"/>
  <c r="I730" i="5"/>
  <c r="M730" i="5"/>
  <c r="I728" i="5"/>
  <c r="M728" i="5"/>
  <c r="I715" i="5"/>
  <c r="M715" i="5"/>
  <c r="I698" i="5"/>
  <c r="M698" i="5"/>
  <c r="I673" i="5"/>
  <c r="M673" i="5"/>
  <c r="I665" i="5"/>
  <c r="M665" i="5"/>
  <c r="I655" i="5"/>
  <c r="M655" i="5"/>
  <c r="I652" i="5"/>
  <c r="I647" i="5"/>
  <c r="M647" i="5"/>
  <c r="I639" i="5"/>
  <c r="I631" i="5"/>
  <c r="M631" i="5"/>
  <c r="I621" i="5"/>
  <c r="I590" i="5"/>
  <c r="M590" i="5"/>
  <c r="I567" i="5"/>
  <c r="I557" i="5"/>
  <c r="M557" i="5"/>
  <c r="I550" i="5"/>
  <c r="I543" i="5"/>
  <c r="I527" i="5"/>
  <c r="M527" i="5"/>
  <c r="I488" i="5"/>
  <c r="I478" i="5"/>
  <c r="M478" i="5"/>
  <c r="I460" i="5"/>
  <c r="M460" i="5"/>
  <c r="I450" i="5"/>
  <c r="M450" i="5"/>
  <c r="I415" i="5"/>
  <c r="M415" i="5"/>
  <c r="M378" i="5"/>
  <c r="I378" i="5"/>
  <c r="M221" i="5"/>
  <c r="I221" i="5"/>
  <c r="I214" i="5"/>
  <c r="M214" i="5"/>
  <c r="M65" i="5"/>
  <c r="I65" i="5"/>
  <c r="M2" i="5"/>
  <c r="I2" i="5"/>
  <c r="M1312" i="5"/>
  <c r="M1240" i="5"/>
  <c r="M1168" i="5"/>
  <c r="M1096" i="5"/>
  <c r="M1024" i="5"/>
  <c r="M577" i="5"/>
  <c r="I1356" i="5"/>
  <c r="M1356" i="5"/>
  <c r="I786" i="5"/>
  <c r="M786" i="5"/>
  <c r="I1112" i="5"/>
  <c r="M1112" i="5"/>
  <c r="I1357" i="5"/>
  <c r="M1357" i="5"/>
  <c r="I1354" i="5"/>
  <c r="M1354" i="5"/>
  <c r="I1351" i="5"/>
  <c r="M1351" i="5"/>
  <c r="I1345" i="5"/>
  <c r="M1345" i="5"/>
  <c r="I1303" i="5"/>
  <c r="M1303" i="5"/>
  <c r="I1257" i="5"/>
  <c r="M1257" i="5"/>
  <c r="I1238" i="5"/>
  <c r="M1238" i="5"/>
  <c r="I1236" i="5"/>
  <c r="M1236" i="5"/>
  <c r="I1199" i="5"/>
  <c r="M1199" i="5"/>
  <c r="I1123" i="5"/>
  <c r="M1123" i="5"/>
  <c r="I1092" i="5"/>
  <c r="M1092" i="5"/>
  <c r="I1080" i="5"/>
  <c r="M1080" i="5"/>
  <c r="I1075" i="5"/>
  <c r="M1075" i="5"/>
  <c r="I1066" i="5"/>
  <c r="M1066" i="5"/>
  <c r="I1061" i="5"/>
  <c r="M1061" i="5"/>
  <c r="I1056" i="5"/>
  <c r="M1056" i="5"/>
  <c r="I1000" i="5"/>
  <c r="M1000" i="5"/>
  <c r="I934" i="5"/>
  <c r="M934" i="5"/>
  <c r="I879" i="5"/>
  <c r="M879" i="5"/>
  <c r="I848" i="5"/>
  <c r="M848" i="5"/>
  <c r="I782" i="5"/>
  <c r="M782" i="5"/>
  <c r="I740" i="5"/>
  <c r="M740" i="5"/>
  <c r="I736" i="5"/>
  <c r="M736" i="5"/>
  <c r="I700" i="5"/>
  <c r="M700" i="5"/>
  <c r="I685" i="5"/>
  <c r="M685" i="5"/>
  <c r="I678" i="5"/>
  <c r="M678" i="5"/>
  <c r="I660" i="5"/>
  <c r="M660" i="5"/>
  <c r="I626" i="5"/>
  <c r="M626" i="5"/>
  <c r="I610" i="5"/>
  <c r="M610" i="5"/>
  <c r="I602" i="5"/>
  <c r="M602" i="5"/>
  <c r="I587" i="5"/>
  <c r="M587" i="5"/>
  <c r="I572" i="5"/>
  <c r="M572" i="5"/>
  <c r="I536" i="5"/>
  <c r="M536" i="5"/>
  <c r="M500" i="5"/>
  <c r="I500" i="5"/>
  <c r="I493" i="5"/>
  <c r="M493" i="5"/>
  <c r="I470" i="5"/>
  <c r="M470" i="5"/>
  <c r="I465" i="5"/>
  <c r="M465" i="5"/>
  <c r="I393" i="5"/>
  <c r="M393" i="5"/>
  <c r="I388" i="5"/>
  <c r="M388" i="5"/>
  <c r="M375" i="5"/>
  <c r="I375" i="5"/>
  <c r="I331" i="5"/>
  <c r="M331" i="5"/>
  <c r="M223" i="5"/>
  <c r="I223" i="5"/>
  <c r="M155" i="5"/>
  <c r="I155" i="5"/>
  <c r="M147" i="5"/>
  <c r="I147" i="5"/>
  <c r="M901" i="5"/>
  <c r="M742" i="5"/>
  <c r="I1359" i="5"/>
  <c r="M1359" i="5"/>
  <c r="I1047" i="5"/>
  <c r="M1047" i="5"/>
  <c r="I904" i="5"/>
  <c r="M904" i="5"/>
  <c r="I1171" i="5"/>
  <c r="M1171" i="5"/>
  <c r="I863" i="5"/>
  <c r="M863" i="5"/>
  <c r="I765" i="5"/>
  <c r="M765" i="5"/>
  <c r="I686" i="5"/>
  <c r="M686" i="5"/>
  <c r="I1282" i="5"/>
  <c r="M1282" i="5"/>
  <c r="I1222" i="5"/>
  <c r="M1222" i="5"/>
  <c r="I1217" i="5"/>
  <c r="M1217" i="5"/>
  <c r="I1201" i="5"/>
  <c r="M1201" i="5"/>
  <c r="I1188" i="5"/>
  <c r="M1188" i="5"/>
  <c r="I1183" i="5"/>
  <c r="M1183" i="5"/>
  <c r="I1148" i="5"/>
  <c r="M1148" i="5"/>
  <c r="I1094" i="5"/>
  <c r="M1094" i="5"/>
  <c r="I1027" i="5"/>
  <c r="M1027" i="5"/>
  <c r="I1018" i="5"/>
  <c r="M1018" i="5"/>
  <c r="I1012" i="5"/>
  <c r="M1012" i="5"/>
  <c r="I946" i="5"/>
  <c r="M946" i="5"/>
  <c r="I940" i="5"/>
  <c r="M940" i="5"/>
  <c r="I928" i="5"/>
  <c r="M928" i="5"/>
  <c r="I922" i="5"/>
  <c r="M922" i="5"/>
  <c r="I857" i="5"/>
  <c r="M857" i="5"/>
  <c r="I855" i="5"/>
  <c r="M855" i="5"/>
  <c r="I824" i="5"/>
  <c r="M824" i="5"/>
  <c r="I812" i="5"/>
  <c r="M812" i="5"/>
  <c r="I810" i="5"/>
  <c r="M810" i="5"/>
  <c r="I796" i="5"/>
  <c r="M796" i="5"/>
  <c r="I791" i="5"/>
  <c r="M791" i="5"/>
  <c r="I759" i="5"/>
  <c r="M759" i="5"/>
  <c r="I746" i="5"/>
  <c r="M746" i="5"/>
  <c r="I706" i="5"/>
  <c r="M706" i="5"/>
  <c r="I704" i="5"/>
  <c r="M704" i="5"/>
  <c r="I680" i="5"/>
  <c r="M680" i="5"/>
  <c r="I662" i="5"/>
  <c r="M662" i="5"/>
  <c r="I649" i="5"/>
  <c r="M649" i="5"/>
  <c r="I644" i="5"/>
  <c r="M644" i="5"/>
  <c r="I623" i="5"/>
  <c r="M623" i="5"/>
  <c r="I607" i="5"/>
  <c r="M607" i="5"/>
  <c r="I592" i="5"/>
  <c r="M592" i="5"/>
  <c r="I569" i="5"/>
  <c r="M569" i="5"/>
  <c r="I564" i="5"/>
  <c r="I531" i="5"/>
  <c r="I517" i="5"/>
  <c r="M517" i="5"/>
  <c r="I490" i="5"/>
  <c r="M490" i="5"/>
  <c r="I475" i="5"/>
  <c r="M475" i="5"/>
  <c r="I457" i="5"/>
  <c r="M457" i="5"/>
  <c r="I442" i="5"/>
  <c r="M442" i="5"/>
  <c r="I437" i="5"/>
  <c r="I435" i="5"/>
  <c r="M435" i="5"/>
  <c r="I426" i="5"/>
  <c r="M426" i="5"/>
  <c r="I417" i="5"/>
  <c r="M417" i="5"/>
  <c r="I225" i="5"/>
  <c r="M225" i="5"/>
  <c r="I152" i="5"/>
  <c r="M152" i="5"/>
  <c r="I72" i="5"/>
  <c r="M72" i="5"/>
  <c r="M1300" i="5"/>
  <c r="M1228" i="5"/>
  <c r="M1156" i="5"/>
  <c r="M1084" i="5"/>
  <c r="M1009" i="5"/>
  <c r="M733" i="5"/>
  <c r="M134" i="5"/>
  <c r="I1079" i="5"/>
  <c r="M1079" i="5"/>
  <c r="I779" i="5"/>
  <c r="M779" i="5"/>
  <c r="I1237" i="5"/>
  <c r="M1237" i="5"/>
  <c r="I1342" i="5"/>
  <c r="M1342" i="5"/>
  <c r="I1340" i="5"/>
  <c r="I1328" i="5"/>
  <c r="M1328" i="5"/>
  <c r="I1319" i="5"/>
  <c r="I1307" i="5"/>
  <c r="M1307" i="5"/>
  <c r="I1298" i="5"/>
  <c r="I1293" i="5"/>
  <c r="M1293" i="5"/>
  <c r="I1275" i="5"/>
  <c r="M1275" i="5"/>
  <c r="I1243" i="5"/>
  <c r="M1243" i="5"/>
  <c r="I1229" i="5"/>
  <c r="I1224" i="5"/>
  <c r="M1224" i="5"/>
  <c r="I1219" i="5"/>
  <c r="M1219" i="5"/>
  <c r="I1174" i="5"/>
  <c r="M1174" i="5"/>
  <c r="I1167" i="5"/>
  <c r="M1167" i="5"/>
  <c r="I1160" i="5"/>
  <c r="I1127" i="5"/>
  <c r="M1127" i="5"/>
  <c r="I1113" i="5"/>
  <c r="M1113" i="5"/>
  <c r="I1106" i="5"/>
  <c r="I1087" i="5"/>
  <c r="M1087" i="5"/>
  <c r="I1082" i="5"/>
  <c r="I1058" i="5"/>
  <c r="M1058" i="5"/>
  <c r="I1041" i="5"/>
  <c r="M1041" i="5"/>
  <c r="I1039" i="5"/>
  <c r="M1039" i="5"/>
  <c r="I1033" i="5"/>
  <c r="M1033" i="5"/>
  <c r="I1029" i="5"/>
  <c r="M1029" i="5"/>
  <c r="I1020" i="5"/>
  <c r="M1020" i="5"/>
  <c r="I900" i="5"/>
  <c r="I881" i="5"/>
  <c r="M881" i="5"/>
  <c r="I869" i="5"/>
  <c r="M869" i="5"/>
  <c r="I864" i="5"/>
  <c r="M864" i="5"/>
  <c r="I836" i="5"/>
  <c r="M836" i="5"/>
  <c r="I831" i="5"/>
  <c r="M831" i="5"/>
  <c r="I826" i="5"/>
  <c r="I819" i="5"/>
  <c r="M819" i="5"/>
  <c r="I805" i="5"/>
  <c r="I798" i="5"/>
  <c r="I784" i="5"/>
  <c r="I761" i="5"/>
  <c r="M761" i="5"/>
  <c r="I752" i="5"/>
  <c r="M752" i="5"/>
  <c r="I750" i="5"/>
  <c r="M750" i="5"/>
  <c r="I721" i="5"/>
  <c r="M721" i="5"/>
  <c r="I719" i="5"/>
  <c r="M719" i="5"/>
  <c r="I708" i="5"/>
  <c r="I689" i="5"/>
  <c r="M689" i="5"/>
  <c r="I667" i="5"/>
  <c r="M667" i="5"/>
  <c r="I641" i="5"/>
  <c r="M641" i="5"/>
  <c r="I628" i="5"/>
  <c r="M628" i="5"/>
  <c r="I604" i="5"/>
  <c r="M604" i="5"/>
  <c r="I574" i="5"/>
  <c r="M574" i="5"/>
  <c r="I512" i="5"/>
  <c r="M512" i="5"/>
  <c r="I502" i="5"/>
  <c r="M502" i="5"/>
  <c r="I405" i="5"/>
  <c r="M405" i="5"/>
  <c r="M395" i="5"/>
  <c r="I395" i="5"/>
  <c r="M380" i="5"/>
  <c r="I380" i="5"/>
  <c r="I361" i="5"/>
  <c r="M361" i="5"/>
  <c r="I340" i="5"/>
  <c r="M340" i="5"/>
  <c r="M333" i="5"/>
  <c r="I333" i="5"/>
  <c r="M165" i="5"/>
  <c r="I165" i="5"/>
  <c r="I160" i="5"/>
  <c r="M160" i="5"/>
  <c r="M1290" i="5"/>
  <c r="M1218" i="5"/>
  <c r="M1146" i="5"/>
  <c r="M1074" i="5"/>
  <c r="M709" i="5"/>
  <c r="M74" i="5"/>
  <c r="I1185" i="5"/>
  <c r="M1185" i="5"/>
  <c r="I1051" i="5"/>
  <c r="M1051" i="5"/>
  <c r="I1138" i="5"/>
  <c r="M1138" i="5"/>
  <c r="I1333" i="5"/>
  <c r="M1333" i="5"/>
  <c r="I1321" i="5"/>
  <c r="M1321" i="5"/>
  <c r="I1295" i="5"/>
  <c r="I1286" i="5"/>
  <c r="I1277" i="5"/>
  <c r="I1268" i="5"/>
  <c r="I1245" i="5"/>
  <c r="I1233" i="5"/>
  <c r="I1231" i="5"/>
  <c r="M1231" i="5"/>
  <c r="I1210" i="5"/>
  <c r="M1210" i="5"/>
  <c r="I1205" i="5"/>
  <c r="I1203" i="5"/>
  <c r="M1203" i="5"/>
  <c r="I1176" i="5"/>
  <c r="I1162" i="5"/>
  <c r="M1162" i="5"/>
  <c r="I1153" i="5"/>
  <c r="M1153" i="5"/>
  <c r="I1143" i="5"/>
  <c r="I1141" i="5"/>
  <c r="M1141" i="5"/>
  <c r="I1129" i="5"/>
  <c r="M1129" i="5"/>
  <c r="I1115" i="5"/>
  <c r="I1101" i="5"/>
  <c r="M1101" i="5"/>
  <c r="I1099" i="5"/>
  <c r="M1099" i="5"/>
  <c r="I1089" i="5"/>
  <c r="I1077" i="5"/>
  <c r="M1077" i="5"/>
  <c r="I1070" i="5"/>
  <c r="I1063" i="5"/>
  <c r="M1063" i="5"/>
  <c r="I1022" i="5"/>
  <c r="I969" i="5"/>
  <c r="I959" i="5"/>
  <c r="I957" i="5"/>
  <c r="I916" i="5"/>
  <c r="M916" i="5"/>
  <c r="I902" i="5"/>
  <c r="I894" i="5"/>
  <c r="I888" i="5"/>
  <c r="I886" i="5"/>
  <c r="M886" i="5"/>
  <c r="I866" i="5"/>
  <c r="M866" i="5"/>
  <c r="I859" i="5"/>
  <c r="I852" i="5"/>
  <c r="I850" i="5"/>
  <c r="M850" i="5"/>
  <c r="I845" i="5"/>
  <c r="M845" i="5"/>
  <c r="I821" i="5"/>
  <c r="M821" i="5"/>
  <c r="I807" i="5"/>
  <c r="I800" i="5"/>
  <c r="M800" i="5"/>
  <c r="I793" i="5"/>
  <c r="I777" i="5"/>
  <c r="M777" i="5"/>
  <c r="I763" i="5"/>
  <c r="I754" i="5"/>
  <c r="I725" i="5"/>
  <c r="M725" i="5"/>
  <c r="I695" i="5"/>
  <c r="M695" i="5"/>
  <c r="I693" i="5"/>
  <c r="I691" i="5"/>
  <c r="M691" i="5"/>
  <c r="I672" i="5"/>
  <c r="M672" i="5"/>
  <c r="I654" i="5"/>
  <c r="M654" i="5"/>
  <c r="I612" i="5"/>
  <c r="I599" i="5"/>
  <c r="M599" i="5"/>
  <c r="I594" i="5"/>
  <c r="I589" i="5"/>
  <c r="M589" i="5"/>
  <c r="I561" i="5"/>
  <c r="I554" i="5"/>
  <c r="M554" i="5"/>
  <c r="I547" i="5"/>
  <c r="I540" i="5"/>
  <c r="I533" i="5"/>
  <c r="M533" i="5"/>
  <c r="I495" i="5"/>
  <c r="M495" i="5"/>
  <c r="I482" i="5"/>
  <c r="I472" i="5"/>
  <c r="M472" i="5"/>
  <c r="I449" i="5"/>
  <c r="M449" i="5"/>
  <c r="I370" i="5"/>
  <c r="M370" i="5"/>
  <c r="M347" i="5"/>
  <c r="I347" i="5"/>
  <c r="I328" i="5"/>
  <c r="M328" i="5"/>
  <c r="I286" i="5"/>
  <c r="M286" i="5"/>
  <c r="M281" i="5"/>
  <c r="I281" i="5"/>
  <c r="M227" i="5"/>
  <c r="I227" i="5"/>
  <c r="M1360" i="5"/>
  <c r="M1288" i="5"/>
  <c r="M1216" i="5"/>
  <c r="M1144" i="5"/>
  <c r="M1072" i="5"/>
  <c r="M994" i="5"/>
  <c r="M875" i="5"/>
  <c r="M707" i="5"/>
  <c r="I429" i="5"/>
  <c r="M429" i="5"/>
  <c r="I420" i="5"/>
  <c r="M420" i="5"/>
  <c r="I402" i="5"/>
  <c r="M402" i="5"/>
  <c r="I390" i="5"/>
  <c r="M390" i="5"/>
  <c r="I364" i="5"/>
  <c r="M364" i="5"/>
  <c r="I355" i="5"/>
  <c r="M355" i="5"/>
  <c r="I319" i="5"/>
  <c r="M319" i="5"/>
  <c r="I300" i="5"/>
  <c r="M300" i="5"/>
  <c r="I237" i="5"/>
  <c r="M237" i="5"/>
  <c r="I232" i="5"/>
  <c r="M232" i="5"/>
  <c r="I202" i="5"/>
  <c r="M202" i="5"/>
  <c r="I191" i="5"/>
  <c r="M191" i="5"/>
  <c r="I142" i="5"/>
  <c r="M142" i="5"/>
  <c r="I104" i="5"/>
  <c r="M104" i="5"/>
  <c r="I90" i="5"/>
  <c r="M90" i="5"/>
  <c r="I63" i="5"/>
  <c r="M63" i="5"/>
  <c r="I44" i="5"/>
  <c r="M44" i="5"/>
  <c r="M504" i="5"/>
  <c r="M433" i="5"/>
  <c r="M289" i="5"/>
  <c r="M145" i="5"/>
  <c r="M73" i="5"/>
  <c r="I452" i="5"/>
  <c r="M452" i="5"/>
  <c r="I447" i="5"/>
  <c r="M447" i="5"/>
  <c r="I411" i="5"/>
  <c r="M411" i="5"/>
  <c r="I382" i="5"/>
  <c r="M382" i="5"/>
  <c r="I304" i="5"/>
  <c r="M304" i="5"/>
  <c r="I283" i="5"/>
  <c r="M283" i="5"/>
  <c r="I262" i="5"/>
  <c r="M262" i="5"/>
  <c r="I255" i="5"/>
  <c r="M255" i="5"/>
  <c r="I243" i="5"/>
  <c r="M243" i="5"/>
  <c r="I204" i="5"/>
  <c r="M204" i="5"/>
  <c r="I196" i="5"/>
  <c r="M196" i="5"/>
  <c r="I185" i="5"/>
  <c r="M185" i="5"/>
  <c r="I177" i="5"/>
  <c r="M177" i="5"/>
  <c r="I144" i="5"/>
  <c r="M144" i="5"/>
  <c r="I139" i="5"/>
  <c r="M139" i="5"/>
  <c r="I116" i="5"/>
  <c r="M116" i="5"/>
  <c r="I106" i="5"/>
  <c r="M106" i="5"/>
  <c r="I81" i="5"/>
  <c r="M81" i="5"/>
  <c r="M421" i="5"/>
  <c r="M349" i="5"/>
  <c r="M277" i="5"/>
  <c r="M133" i="5"/>
  <c r="I511" i="5"/>
  <c r="M511" i="5"/>
  <c r="I485" i="5"/>
  <c r="M485" i="5"/>
  <c r="I480" i="5"/>
  <c r="M480" i="5"/>
  <c r="I467" i="5"/>
  <c r="M467" i="5"/>
  <c r="I462" i="5"/>
  <c r="M462" i="5"/>
  <c r="I424" i="5"/>
  <c r="M424" i="5"/>
  <c r="I399" i="5"/>
  <c r="M399" i="5"/>
  <c r="I297" i="5"/>
  <c r="M297" i="5"/>
  <c r="I285" i="5"/>
  <c r="I269" i="5"/>
  <c r="M269" i="5"/>
  <c r="I264" i="5"/>
  <c r="M264" i="5"/>
  <c r="I257" i="5"/>
  <c r="I250" i="5"/>
  <c r="M250" i="5"/>
  <c r="I248" i="5"/>
  <c r="M248" i="5"/>
  <c r="I245" i="5"/>
  <c r="I216" i="5"/>
  <c r="I211" i="5"/>
  <c r="M211" i="5"/>
  <c r="I174" i="5"/>
  <c r="M174" i="5"/>
  <c r="I159" i="5"/>
  <c r="I126" i="5"/>
  <c r="M126" i="5"/>
  <c r="I67" i="5"/>
  <c r="M67" i="5"/>
  <c r="I53" i="5"/>
  <c r="M53" i="5"/>
  <c r="M410" i="5"/>
  <c r="M338" i="5"/>
  <c r="M266" i="5"/>
  <c r="M122" i="5"/>
  <c r="M50" i="5"/>
  <c r="I368" i="5"/>
  <c r="M368" i="5"/>
  <c r="I359" i="5"/>
  <c r="M359" i="5"/>
  <c r="I334" i="5"/>
  <c r="M334" i="5"/>
  <c r="I332" i="5"/>
  <c r="M332" i="5"/>
  <c r="I310" i="5"/>
  <c r="M310" i="5"/>
  <c r="I201" i="5"/>
  <c r="M201" i="5"/>
  <c r="I164" i="5"/>
  <c r="M164" i="5"/>
  <c r="I154" i="5"/>
  <c r="M154" i="5"/>
  <c r="I141" i="5"/>
  <c r="I136" i="5"/>
  <c r="M136" i="5"/>
  <c r="I123" i="5"/>
  <c r="I111" i="5"/>
  <c r="M111" i="5"/>
  <c r="M481" i="5"/>
  <c r="M337" i="5"/>
  <c r="M193" i="5"/>
  <c r="M121" i="5"/>
  <c r="I352" i="5"/>
  <c r="M352" i="5"/>
  <c r="I341" i="5"/>
  <c r="M341" i="5"/>
  <c r="I323" i="5"/>
  <c r="M323" i="5"/>
  <c r="I280" i="5"/>
  <c r="M280" i="5"/>
  <c r="I224" i="5"/>
  <c r="M224" i="5"/>
  <c r="I213" i="5"/>
  <c r="M213" i="5"/>
  <c r="I198" i="5"/>
  <c r="M198" i="5"/>
  <c r="I190" i="5"/>
  <c r="M190" i="5"/>
  <c r="I179" i="5"/>
  <c r="M179" i="5"/>
  <c r="I113" i="5"/>
  <c r="M113" i="5"/>
  <c r="I103" i="5"/>
  <c r="M103" i="5"/>
  <c r="I89" i="5"/>
  <c r="M89" i="5"/>
  <c r="I71" i="5"/>
  <c r="M71" i="5"/>
  <c r="I55" i="5"/>
  <c r="I48" i="5"/>
  <c r="M48" i="5"/>
  <c r="I39" i="5"/>
  <c r="M39" i="5"/>
  <c r="I32" i="5"/>
  <c r="M398" i="5"/>
  <c r="M254" i="5"/>
  <c r="M182" i="5"/>
  <c r="M110" i="5"/>
  <c r="I545" i="5"/>
  <c r="M545" i="5"/>
  <c r="I520" i="5"/>
  <c r="M520" i="5"/>
  <c r="I508" i="5"/>
  <c r="M508" i="5"/>
  <c r="I487" i="5"/>
  <c r="M487" i="5"/>
  <c r="I446" i="5"/>
  <c r="I444" i="5"/>
  <c r="M444" i="5"/>
  <c r="I408" i="5"/>
  <c r="M408" i="5"/>
  <c r="I396" i="5"/>
  <c r="M396" i="5"/>
  <c r="I343" i="5"/>
  <c r="M343" i="5"/>
  <c r="I316" i="5"/>
  <c r="M316" i="5"/>
  <c r="I273" i="5"/>
  <c r="M273" i="5"/>
  <c r="I261" i="5"/>
  <c r="M261" i="5"/>
  <c r="I228" i="5"/>
  <c r="M228" i="5"/>
  <c r="I226" i="5"/>
  <c r="M226" i="5"/>
  <c r="I208" i="5"/>
  <c r="M208" i="5"/>
  <c r="I195" i="5"/>
  <c r="M195" i="5"/>
  <c r="I187" i="5"/>
  <c r="M187" i="5"/>
  <c r="I176" i="5"/>
  <c r="M176" i="5"/>
  <c r="I166" i="5"/>
  <c r="M166" i="5"/>
  <c r="I156" i="5"/>
  <c r="M156" i="5"/>
  <c r="I151" i="5"/>
  <c r="M151" i="5"/>
  <c r="I138" i="5"/>
  <c r="M138" i="5"/>
  <c r="I108" i="5"/>
  <c r="M108" i="5"/>
  <c r="I105" i="5"/>
  <c r="I91" i="5"/>
  <c r="I80" i="5"/>
  <c r="M80" i="5"/>
  <c r="I64" i="5"/>
  <c r="I43" i="5"/>
  <c r="I41" i="5"/>
  <c r="M41" i="5"/>
  <c r="I3" i="5"/>
  <c r="M469" i="5"/>
  <c r="M325" i="5"/>
  <c r="M181" i="5"/>
  <c r="I515" i="5"/>
  <c r="I513" i="5"/>
  <c r="M513" i="5"/>
  <c r="I510" i="5"/>
  <c r="I484" i="5"/>
  <c r="M484" i="5"/>
  <c r="I479" i="5"/>
  <c r="M479" i="5"/>
  <c r="I474" i="5"/>
  <c r="M474" i="5"/>
  <c r="I461" i="5"/>
  <c r="M461" i="5"/>
  <c r="I456" i="5"/>
  <c r="M456" i="5"/>
  <c r="I451" i="5"/>
  <c r="M451" i="5"/>
  <c r="I439" i="5"/>
  <c r="M439" i="5"/>
  <c r="I430" i="5"/>
  <c r="M430" i="5"/>
  <c r="I403" i="5"/>
  <c r="M403" i="5"/>
  <c r="I391" i="5"/>
  <c r="M391" i="5"/>
  <c r="I381" i="5"/>
  <c r="M381" i="5"/>
  <c r="I365" i="5"/>
  <c r="I345" i="5"/>
  <c r="I329" i="5"/>
  <c r="I327" i="5"/>
  <c r="I320" i="5"/>
  <c r="I318" i="5"/>
  <c r="I287" i="5"/>
  <c r="M287" i="5"/>
  <c r="I282" i="5"/>
  <c r="M282" i="5"/>
  <c r="I275" i="5"/>
  <c r="I268" i="5"/>
  <c r="I247" i="5"/>
  <c r="M247" i="5"/>
  <c r="I240" i="5"/>
  <c r="I238" i="5"/>
  <c r="I210" i="5"/>
  <c r="M210" i="5"/>
  <c r="I203" i="5"/>
  <c r="I184" i="5"/>
  <c r="M184" i="5"/>
  <c r="I173" i="5"/>
  <c r="I125" i="5"/>
  <c r="M125" i="5"/>
  <c r="I120" i="5"/>
  <c r="M120" i="5"/>
  <c r="I115" i="5"/>
  <c r="M115" i="5"/>
  <c r="I57" i="5"/>
  <c r="M57" i="5"/>
  <c r="I34" i="5"/>
  <c r="M34" i="5"/>
  <c r="I17" i="5"/>
  <c r="I15" i="5"/>
  <c r="I11" i="5"/>
  <c r="I9" i="5"/>
  <c r="M386" i="5"/>
  <c r="M242" i="5"/>
  <c r="M98" i="5"/>
  <c r="I503" i="5"/>
  <c r="M503" i="5"/>
  <c r="I496" i="5"/>
  <c r="M496" i="5"/>
  <c r="I466" i="5"/>
  <c r="M466" i="5"/>
  <c r="I432" i="5"/>
  <c r="M432" i="5"/>
  <c r="I423" i="5"/>
  <c r="M423" i="5"/>
  <c r="I412" i="5"/>
  <c r="M412" i="5"/>
  <c r="I376" i="5"/>
  <c r="M376" i="5"/>
  <c r="I358" i="5"/>
  <c r="M358" i="5"/>
  <c r="I305" i="5"/>
  <c r="I303" i="5"/>
  <c r="I296" i="5"/>
  <c r="M296" i="5"/>
  <c r="I263" i="5"/>
  <c r="I249" i="5"/>
  <c r="I233" i="5"/>
  <c r="M233" i="5"/>
  <c r="I200" i="5"/>
  <c r="M200" i="5"/>
  <c r="I192" i="5"/>
  <c r="M192" i="5"/>
  <c r="I168" i="5"/>
  <c r="M168" i="5"/>
  <c r="I153" i="5"/>
  <c r="I148" i="5"/>
  <c r="M148" i="5"/>
  <c r="I135" i="5"/>
  <c r="I100" i="5"/>
  <c r="I75" i="5"/>
  <c r="M75" i="5"/>
  <c r="I66" i="5"/>
  <c r="M66" i="5"/>
  <c r="I59" i="5"/>
  <c r="M59" i="5"/>
  <c r="I45" i="5"/>
  <c r="M45" i="5"/>
  <c r="M385" i="5"/>
  <c r="M313" i="5"/>
  <c r="M169" i="5"/>
  <c r="M25" i="5"/>
  <c r="I322" i="5"/>
  <c r="M322" i="5"/>
  <c r="I307" i="5"/>
  <c r="M307" i="5"/>
  <c r="I279" i="5"/>
  <c r="M279" i="5"/>
  <c r="I215" i="5"/>
  <c r="M215" i="5"/>
  <c r="I197" i="5"/>
  <c r="M197" i="5"/>
  <c r="I189" i="5"/>
  <c r="M189" i="5"/>
  <c r="I163" i="5"/>
  <c r="M163" i="5"/>
  <c r="I140" i="5"/>
  <c r="M140" i="5"/>
  <c r="I130" i="5"/>
  <c r="M130" i="5"/>
  <c r="I93" i="5"/>
  <c r="M93" i="5"/>
  <c r="I84" i="5"/>
  <c r="M84" i="5"/>
  <c r="I36" i="5"/>
  <c r="M36" i="5"/>
  <c r="M230" i="5"/>
  <c r="M158" i="5"/>
  <c r="M86" i="5"/>
  <c r="I463" i="5"/>
  <c r="M463" i="5"/>
  <c r="I453" i="5"/>
  <c r="M453" i="5"/>
  <c r="I400" i="5"/>
  <c r="M400" i="5"/>
  <c r="I284" i="5"/>
  <c r="M284" i="5"/>
  <c r="I244" i="5"/>
  <c r="M244" i="5"/>
  <c r="I219" i="5"/>
  <c r="M219" i="5"/>
  <c r="I186" i="5"/>
  <c r="M186" i="5"/>
  <c r="I178" i="5"/>
  <c r="M178" i="5"/>
  <c r="I150" i="5"/>
  <c r="M150" i="5"/>
  <c r="I117" i="5"/>
  <c r="M117" i="5"/>
  <c r="I107" i="5"/>
  <c r="M107" i="5"/>
  <c r="I102" i="5"/>
  <c r="M102" i="5"/>
  <c r="I95" i="5"/>
  <c r="M95" i="5"/>
  <c r="I77" i="5"/>
  <c r="M77" i="5"/>
  <c r="I68" i="5"/>
  <c r="M68" i="5"/>
  <c r="M301" i="5"/>
  <c r="M229" i="5"/>
  <c r="M157" i="5"/>
  <c r="M85" i="5"/>
  <c r="K94" i="5"/>
  <c r="E1235" i="5"/>
  <c r="E1219" i="5"/>
  <c r="E1208" i="5"/>
  <c r="E1184" i="5"/>
  <c r="E1051" i="5"/>
  <c r="E998" i="5"/>
  <c r="E976" i="5"/>
  <c r="E895" i="5"/>
  <c r="E863" i="5"/>
  <c r="E755" i="5"/>
  <c r="E537" i="5"/>
  <c r="E503" i="5"/>
  <c r="E487" i="5"/>
  <c r="E415" i="5"/>
  <c r="E307" i="5"/>
  <c r="E296" i="5"/>
  <c r="E212" i="5"/>
  <c r="E62" i="5"/>
  <c r="E1276" i="5"/>
  <c r="E1258" i="5"/>
  <c r="E1226" i="5"/>
  <c r="E1201" i="5"/>
  <c r="E1076" i="5"/>
  <c r="E947" i="5"/>
  <c r="E701" i="5"/>
  <c r="E567" i="5"/>
  <c r="E389" i="5"/>
  <c r="E261" i="5"/>
  <c r="E107" i="5"/>
  <c r="E46" i="5"/>
  <c r="E18" i="5"/>
  <c r="E224" i="5"/>
  <c r="E116" i="5"/>
  <c r="E104" i="5"/>
  <c r="E77" i="5"/>
  <c r="K1266" i="5"/>
  <c r="E1330" i="5"/>
  <c r="E1298" i="5"/>
  <c r="E1262" i="5"/>
  <c r="E1198" i="5"/>
  <c r="E1190" i="5"/>
  <c r="E995" i="5"/>
  <c r="E973" i="5"/>
  <c r="E896" i="5"/>
  <c r="E848" i="5"/>
  <c r="E846" i="5"/>
  <c r="E837" i="5"/>
  <c r="E827" i="5"/>
  <c r="E788" i="5"/>
  <c r="E668" i="5"/>
  <c r="E488" i="5"/>
  <c r="E265" i="5"/>
  <c r="K1122" i="5"/>
  <c r="K967" i="5"/>
  <c r="E934" i="5"/>
  <c r="E890" i="5"/>
  <c r="E704" i="5"/>
  <c r="E611" i="5"/>
  <c r="E531" i="5"/>
  <c r="E506" i="5"/>
  <c r="E316" i="5"/>
  <c r="E283" i="5"/>
  <c r="E81" i="5"/>
  <c r="E54" i="5"/>
  <c r="E36" i="5"/>
  <c r="E25" i="5"/>
  <c r="K747" i="5"/>
  <c r="E1306" i="5"/>
  <c r="E1187" i="5"/>
  <c r="E1082" i="5"/>
  <c r="E959" i="5"/>
  <c r="E946" i="5"/>
  <c r="E913" i="5"/>
  <c r="E901" i="5"/>
  <c r="E878" i="5"/>
  <c r="E801" i="5"/>
  <c r="E794" i="5"/>
  <c r="E792" i="5"/>
  <c r="E710" i="5"/>
  <c r="E647" i="5"/>
  <c r="E629" i="5"/>
  <c r="E349" i="5"/>
  <c r="E340" i="5"/>
  <c r="E278" i="5"/>
  <c r="E246" i="5"/>
  <c r="E235" i="5"/>
  <c r="K238" i="5"/>
  <c r="E1334" i="5"/>
  <c r="E1313" i="5"/>
  <c r="E1204" i="5"/>
  <c r="E1096" i="5"/>
  <c r="E1018" i="5"/>
  <c r="E1006" i="5"/>
  <c r="E965" i="5"/>
  <c r="E932" i="5"/>
  <c r="E907" i="5"/>
  <c r="E737" i="5"/>
  <c r="E731" i="5"/>
  <c r="E689" i="5"/>
  <c r="E593" i="5"/>
  <c r="E524" i="5"/>
  <c r="E522" i="5"/>
  <c r="E424" i="5"/>
  <c r="E371" i="5"/>
  <c r="E331" i="5"/>
  <c r="E253" i="5"/>
  <c r="E203" i="5"/>
  <c r="E19" i="5"/>
  <c r="K166" i="5"/>
  <c r="E1167" i="5"/>
  <c r="K1167" i="5"/>
  <c r="E1070" i="5"/>
  <c r="K1070" i="5"/>
  <c r="E945" i="5"/>
  <c r="K945" i="5"/>
  <c r="E870" i="5"/>
  <c r="K870" i="5"/>
  <c r="E852" i="5"/>
  <c r="K852" i="5"/>
  <c r="E786" i="5"/>
  <c r="K786" i="5"/>
  <c r="E754" i="5"/>
  <c r="K754" i="5"/>
  <c r="E730" i="5"/>
  <c r="K730" i="5"/>
  <c r="E673" i="5"/>
  <c r="K673" i="5"/>
  <c r="E656" i="5"/>
  <c r="K656" i="5"/>
  <c r="E572" i="5"/>
  <c r="K572" i="5"/>
  <c r="E479" i="5"/>
  <c r="K479" i="5"/>
  <c r="E461" i="5"/>
  <c r="K461" i="5"/>
  <c r="E357" i="5"/>
  <c r="K357" i="5"/>
  <c r="E351" i="5"/>
  <c r="K351" i="5"/>
  <c r="E295" i="5"/>
  <c r="K295" i="5"/>
  <c r="K229" i="5"/>
  <c r="E229" i="5"/>
  <c r="E1360" i="5"/>
  <c r="K1360" i="5"/>
  <c r="E1357" i="5"/>
  <c r="K1357" i="5"/>
  <c r="E1354" i="5"/>
  <c r="K1354" i="5"/>
  <c r="E1351" i="5"/>
  <c r="K1351" i="5"/>
  <c r="E1348" i="5"/>
  <c r="K1348" i="5"/>
  <c r="E1345" i="5"/>
  <c r="K1345" i="5"/>
  <c r="E1336" i="5"/>
  <c r="K1336" i="5"/>
  <c r="E1329" i="5"/>
  <c r="K1329" i="5"/>
  <c r="E1311" i="5"/>
  <c r="K1311" i="5"/>
  <c r="E1300" i="5"/>
  <c r="K1300" i="5"/>
  <c r="E1271" i="5"/>
  <c r="E1267" i="5"/>
  <c r="K1267" i="5"/>
  <c r="E1245" i="5"/>
  <c r="K1245" i="5"/>
  <c r="E1225" i="5"/>
  <c r="K1225" i="5"/>
  <c r="E1220" i="5"/>
  <c r="E1216" i="5"/>
  <c r="E1212" i="5"/>
  <c r="K1212" i="5"/>
  <c r="E1203" i="5"/>
  <c r="K1203" i="5"/>
  <c r="E1193" i="5"/>
  <c r="K1193" i="5"/>
  <c r="E1169" i="5"/>
  <c r="E1151" i="5"/>
  <c r="E1140" i="5"/>
  <c r="K1140" i="5"/>
  <c r="E1102" i="5"/>
  <c r="K1102" i="5"/>
  <c r="E1100" i="5"/>
  <c r="E1095" i="5"/>
  <c r="K1095" i="5"/>
  <c r="E1065" i="5"/>
  <c r="K1065" i="5"/>
  <c r="E1058" i="5"/>
  <c r="E1056" i="5"/>
  <c r="K1056" i="5"/>
  <c r="E1044" i="5"/>
  <c r="K1044" i="5"/>
  <c r="E1003" i="5"/>
  <c r="E992" i="5"/>
  <c r="E983" i="5"/>
  <c r="E972" i="5"/>
  <c r="K972" i="5"/>
  <c r="E970" i="5"/>
  <c r="E963" i="5"/>
  <c r="K963" i="5"/>
  <c r="E961" i="5"/>
  <c r="E941" i="5"/>
  <c r="E910" i="5"/>
  <c r="E888" i="5"/>
  <c r="K888" i="5"/>
  <c r="E886" i="5"/>
  <c r="K886" i="5"/>
  <c r="E881" i="5"/>
  <c r="E877" i="5"/>
  <c r="K877" i="5"/>
  <c r="E872" i="5"/>
  <c r="E854" i="5"/>
  <c r="E845" i="5"/>
  <c r="E832" i="5"/>
  <c r="K832" i="5"/>
  <c r="E816" i="5"/>
  <c r="K816" i="5"/>
  <c r="E814" i="5"/>
  <c r="K814" i="5"/>
  <c r="E803" i="5"/>
  <c r="K803" i="5"/>
  <c r="E799" i="5"/>
  <c r="K799" i="5"/>
  <c r="E773" i="5"/>
  <c r="E707" i="5"/>
  <c r="E697" i="5"/>
  <c r="K697" i="5"/>
  <c r="E691" i="5"/>
  <c r="K691" i="5"/>
  <c r="E685" i="5"/>
  <c r="K685" i="5"/>
  <c r="E680" i="5"/>
  <c r="K680" i="5"/>
  <c r="E653" i="5"/>
  <c r="E636" i="5"/>
  <c r="K636" i="5"/>
  <c r="E626" i="5"/>
  <c r="K626" i="5"/>
  <c r="E621" i="5"/>
  <c r="E613" i="5"/>
  <c r="K613" i="5"/>
  <c r="E603" i="5"/>
  <c r="E601" i="5"/>
  <c r="K601" i="5"/>
  <c r="E596" i="5"/>
  <c r="K596" i="5"/>
  <c r="E584" i="5"/>
  <c r="E579" i="5"/>
  <c r="K579" i="5"/>
  <c r="E549" i="5"/>
  <c r="E547" i="5"/>
  <c r="K547" i="5"/>
  <c r="E532" i="5"/>
  <c r="K532" i="5"/>
  <c r="E517" i="5"/>
  <c r="K517" i="5"/>
  <c r="E508" i="5"/>
  <c r="K508" i="5"/>
  <c r="E504" i="5"/>
  <c r="K504" i="5"/>
  <c r="E497" i="5"/>
  <c r="E466" i="5"/>
  <c r="K466" i="5"/>
  <c r="E439" i="5"/>
  <c r="E437" i="5"/>
  <c r="K437" i="5"/>
  <c r="E435" i="5"/>
  <c r="K435" i="5"/>
  <c r="E420" i="5"/>
  <c r="K420" i="5"/>
  <c r="E405" i="5"/>
  <c r="K405" i="5"/>
  <c r="E396" i="5"/>
  <c r="K396" i="5"/>
  <c r="E382" i="5"/>
  <c r="E380" i="5"/>
  <c r="E378" i="5"/>
  <c r="K378" i="5"/>
  <c r="E361" i="5"/>
  <c r="E359" i="5"/>
  <c r="E336" i="5"/>
  <c r="K336" i="5"/>
  <c r="E299" i="5"/>
  <c r="E281" i="5"/>
  <c r="E263" i="5"/>
  <c r="E127" i="5"/>
  <c r="K127" i="5"/>
  <c r="K1254" i="5"/>
  <c r="K1110" i="5"/>
  <c r="K952" i="5"/>
  <c r="K723" i="5"/>
  <c r="E1232" i="5"/>
  <c r="K1232" i="5"/>
  <c r="E1178" i="5"/>
  <c r="K1178" i="5"/>
  <c r="E687" i="5"/>
  <c r="K687" i="5"/>
  <c r="E1320" i="5"/>
  <c r="K1320" i="5"/>
  <c r="E1284" i="5"/>
  <c r="K1284" i="5"/>
  <c r="E1269" i="5"/>
  <c r="K1269" i="5"/>
  <c r="E1265" i="5"/>
  <c r="K1265" i="5"/>
  <c r="E1260" i="5"/>
  <c r="K1260" i="5"/>
  <c r="E1227" i="5"/>
  <c r="K1227" i="5"/>
  <c r="E1214" i="5"/>
  <c r="K1214" i="5"/>
  <c r="E1131" i="5"/>
  <c r="K1131" i="5"/>
  <c r="E1120" i="5"/>
  <c r="K1120" i="5"/>
  <c r="E1113" i="5"/>
  <c r="K1113" i="5"/>
  <c r="E1081" i="5"/>
  <c r="K1081" i="5"/>
  <c r="E1034" i="5"/>
  <c r="K1034" i="5"/>
  <c r="E939" i="5"/>
  <c r="K939" i="5"/>
  <c r="E930" i="5"/>
  <c r="K930" i="5"/>
  <c r="E897" i="5"/>
  <c r="K897" i="5"/>
  <c r="E867" i="5"/>
  <c r="K867" i="5"/>
  <c r="E865" i="5"/>
  <c r="K865" i="5"/>
  <c r="E843" i="5"/>
  <c r="K843" i="5"/>
  <c r="E834" i="5"/>
  <c r="K834" i="5"/>
  <c r="E825" i="5"/>
  <c r="K825" i="5"/>
  <c r="E823" i="5"/>
  <c r="K823" i="5"/>
  <c r="E790" i="5"/>
  <c r="K790" i="5"/>
  <c r="E775" i="5"/>
  <c r="K775" i="5"/>
  <c r="E769" i="5"/>
  <c r="K769" i="5"/>
  <c r="E762" i="5"/>
  <c r="K762" i="5"/>
  <c r="E760" i="5"/>
  <c r="K760" i="5"/>
  <c r="E709" i="5"/>
  <c r="K709" i="5"/>
  <c r="E705" i="5"/>
  <c r="K705" i="5"/>
  <c r="E703" i="5"/>
  <c r="K703" i="5"/>
  <c r="E699" i="5"/>
  <c r="K699" i="5"/>
  <c r="E693" i="5"/>
  <c r="K693" i="5"/>
  <c r="E663" i="5"/>
  <c r="K663" i="5"/>
  <c r="E633" i="5"/>
  <c r="K633" i="5"/>
  <c r="E608" i="5"/>
  <c r="K608" i="5"/>
  <c r="E586" i="5"/>
  <c r="K586" i="5"/>
  <c r="E569" i="5"/>
  <c r="K569" i="5"/>
  <c r="E562" i="5"/>
  <c r="K562" i="5"/>
  <c r="E551" i="5"/>
  <c r="K551" i="5"/>
  <c r="E499" i="5"/>
  <c r="K499" i="5"/>
  <c r="E495" i="5"/>
  <c r="K495" i="5"/>
  <c r="E486" i="5"/>
  <c r="K486" i="5"/>
  <c r="E476" i="5"/>
  <c r="K476" i="5"/>
  <c r="E471" i="5"/>
  <c r="K471" i="5"/>
  <c r="E458" i="5"/>
  <c r="K458" i="5"/>
  <c r="E448" i="5"/>
  <c r="K448" i="5"/>
  <c r="E422" i="5"/>
  <c r="K422" i="5"/>
  <c r="E407" i="5"/>
  <c r="K407" i="5"/>
  <c r="E398" i="5"/>
  <c r="K398" i="5"/>
  <c r="E387" i="5"/>
  <c r="K387" i="5"/>
  <c r="E363" i="5"/>
  <c r="K363" i="5"/>
  <c r="E338" i="5"/>
  <c r="K338" i="5"/>
  <c r="E290" i="5"/>
  <c r="K290" i="5"/>
  <c r="E272" i="5"/>
  <c r="K272" i="5"/>
  <c r="K247" i="5"/>
  <c r="E247" i="5"/>
  <c r="E191" i="5"/>
  <c r="K191" i="5"/>
  <c r="E183" i="5"/>
  <c r="K183" i="5"/>
  <c r="E165" i="5"/>
  <c r="K165" i="5"/>
  <c r="E142" i="5"/>
  <c r="K142" i="5"/>
  <c r="K26" i="5"/>
  <c r="E26" i="5"/>
  <c r="K1242" i="5"/>
  <c r="K1098" i="5"/>
  <c r="K935" i="5"/>
  <c r="K694" i="5"/>
  <c r="E1243" i="5"/>
  <c r="K1243" i="5"/>
  <c r="E661" i="5"/>
  <c r="K661" i="5"/>
  <c r="E545" i="5"/>
  <c r="K545" i="5"/>
  <c r="E451" i="5"/>
  <c r="K451" i="5"/>
  <c r="E1322" i="5"/>
  <c r="K1322" i="5"/>
  <c r="E1286" i="5"/>
  <c r="K1286" i="5"/>
  <c r="E1277" i="5"/>
  <c r="E1275" i="5"/>
  <c r="K1275" i="5"/>
  <c r="E1240" i="5"/>
  <c r="E1207" i="5"/>
  <c r="K1207" i="5"/>
  <c r="E1188" i="5"/>
  <c r="K1188" i="5"/>
  <c r="E1186" i="5"/>
  <c r="E1173" i="5"/>
  <c r="K1173" i="5"/>
  <c r="E1171" i="5"/>
  <c r="K1171" i="5"/>
  <c r="E1162" i="5"/>
  <c r="K1162" i="5"/>
  <c r="E1160" i="5"/>
  <c r="K1160" i="5"/>
  <c r="E1144" i="5"/>
  <c r="K1144" i="5"/>
  <c r="E1142" i="5"/>
  <c r="K1142" i="5"/>
  <c r="E1133" i="5"/>
  <c r="E1115" i="5"/>
  <c r="E1104" i="5"/>
  <c r="K1104" i="5"/>
  <c r="E1090" i="5"/>
  <c r="K1090" i="5"/>
  <c r="E1088" i="5"/>
  <c r="K1088" i="5"/>
  <c r="E1083" i="5"/>
  <c r="K1083" i="5"/>
  <c r="E1032" i="5"/>
  <c r="K1032" i="5"/>
  <c r="E1030" i="5"/>
  <c r="E1028" i="5"/>
  <c r="E1022" i="5"/>
  <c r="E1020" i="5"/>
  <c r="K1020" i="5"/>
  <c r="E990" i="5"/>
  <c r="K990" i="5"/>
  <c r="E988" i="5"/>
  <c r="E981" i="5"/>
  <c r="K981" i="5"/>
  <c r="E979" i="5"/>
  <c r="E957" i="5"/>
  <c r="K957" i="5"/>
  <c r="E937" i="5"/>
  <c r="E928" i="5"/>
  <c r="E906" i="5"/>
  <c r="K906" i="5"/>
  <c r="E904" i="5"/>
  <c r="E874" i="5"/>
  <c r="K874" i="5"/>
  <c r="E847" i="5"/>
  <c r="K847" i="5"/>
  <c r="E841" i="5"/>
  <c r="K841" i="5"/>
  <c r="E836" i="5"/>
  <c r="E779" i="5"/>
  <c r="E777" i="5"/>
  <c r="K777" i="5"/>
  <c r="E764" i="5"/>
  <c r="E749" i="5"/>
  <c r="K749" i="5"/>
  <c r="E715" i="5"/>
  <c r="K715" i="5"/>
  <c r="E711" i="5"/>
  <c r="K711" i="5"/>
  <c r="E675" i="5"/>
  <c r="K675" i="5"/>
  <c r="E670" i="5"/>
  <c r="K670" i="5"/>
  <c r="E665" i="5"/>
  <c r="E658" i="5"/>
  <c r="K658" i="5"/>
  <c r="E648" i="5"/>
  <c r="K648" i="5"/>
  <c r="E646" i="5"/>
  <c r="K646" i="5"/>
  <c r="E643" i="5"/>
  <c r="K643" i="5"/>
  <c r="E638" i="5"/>
  <c r="E623" i="5"/>
  <c r="K623" i="5"/>
  <c r="E605" i="5"/>
  <c r="K605" i="5"/>
  <c r="E598" i="5"/>
  <c r="K598" i="5"/>
  <c r="E576" i="5"/>
  <c r="E574" i="5"/>
  <c r="K574" i="5"/>
  <c r="E553" i="5"/>
  <c r="K553" i="5"/>
  <c r="E534" i="5"/>
  <c r="E519" i="5"/>
  <c r="K519" i="5"/>
  <c r="E510" i="5"/>
  <c r="K510" i="5"/>
  <c r="E490" i="5"/>
  <c r="K490" i="5"/>
  <c r="E481" i="5"/>
  <c r="K481" i="5"/>
  <c r="E463" i="5"/>
  <c r="K463" i="5"/>
  <c r="E453" i="5"/>
  <c r="K453" i="5"/>
  <c r="E441" i="5"/>
  <c r="K441" i="5"/>
  <c r="E426" i="5"/>
  <c r="K426" i="5"/>
  <c r="E409" i="5"/>
  <c r="E400" i="5"/>
  <c r="E391" i="5"/>
  <c r="E384" i="5"/>
  <c r="K384" i="5"/>
  <c r="E367" i="5"/>
  <c r="E365" i="5"/>
  <c r="K365" i="5"/>
  <c r="E346" i="5"/>
  <c r="E321" i="5"/>
  <c r="K321" i="5"/>
  <c r="E317" i="5"/>
  <c r="E315" i="5"/>
  <c r="K315" i="5"/>
  <c r="E309" i="5"/>
  <c r="K309" i="5"/>
  <c r="K1230" i="5"/>
  <c r="K1086" i="5"/>
  <c r="K657" i="5"/>
  <c r="E1282" i="5"/>
  <c r="K1282" i="5"/>
  <c r="E1054" i="5"/>
  <c r="K1054" i="5"/>
  <c r="E912" i="5"/>
  <c r="K912" i="5"/>
  <c r="E850" i="5"/>
  <c r="K850" i="5"/>
  <c r="E678" i="5"/>
  <c r="K678" i="5"/>
  <c r="E641" i="5"/>
  <c r="K641" i="5"/>
  <c r="E616" i="5"/>
  <c r="K616" i="5"/>
  <c r="E589" i="5"/>
  <c r="K589" i="5"/>
  <c r="E560" i="5"/>
  <c r="K560" i="5"/>
  <c r="E474" i="5"/>
  <c r="K474" i="5"/>
  <c r="E456" i="5"/>
  <c r="K456" i="5"/>
  <c r="E446" i="5"/>
  <c r="K446" i="5"/>
  <c r="E416" i="5"/>
  <c r="K416" i="5"/>
  <c r="D3" i="6"/>
  <c r="E1340" i="5"/>
  <c r="K1340" i="5"/>
  <c r="E1315" i="5"/>
  <c r="K1315" i="5"/>
  <c r="E1304" i="5"/>
  <c r="K1304" i="5"/>
  <c r="E1292" i="5"/>
  <c r="E1253" i="5"/>
  <c r="E1249" i="5"/>
  <c r="K1249" i="5"/>
  <c r="E1247" i="5"/>
  <c r="K1247" i="5"/>
  <c r="E1222" i="5"/>
  <c r="E1209" i="5"/>
  <c r="K1209" i="5"/>
  <c r="E1166" i="5"/>
  <c r="E1164" i="5"/>
  <c r="K1164" i="5"/>
  <c r="E1155" i="5"/>
  <c r="K1155" i="5"/>
  <c r="E1153" i="5"/>
  <c r="K1153" i="5"/>
  <c r="E1148" i="5"/>
  <c r="E1137" i="5"/>
  <c r="K1137" i="5"/>
  <c r="E1069" i="5"/>
  <c r="K1069" i="5"/>
  <c r="E1067" i="5"/>
  <c r="K1067" i="5"/>
  <c r="E1060" i="5"/>
  <c r="E1024" i="5"/>
  <c r="E1016" i="5"/>
  <c r="K1016" i="5"/>
  <c r="E1014" i="5"/>
  <c r="K1014" i="5"/>
  <c r="E1012" i="5"/>
  <c r="E1010" i="5"/>
  <c r="E999" i="5"/>
  <c r="K999" i="5"/>
  <c r="E997" i="5"/>
  <c r="E986" i="5"/>
  <c r="E977" i="5"/>
  <c r="E968" i="5"/>
  <c r="E955" i="5"/>
  <c r="E948" i="5"/>
  <c r="K948" i="5"/>
  <c r="E926" i="5"/>
  <c r="E915" i="5"/>
  <c r="K915" i="5"/>
  <c r="E902" i="5"/>
  <c r="E893" i="5"/>
  <c r="E883" i="5"/>
  <c r="K883" i="5"/>
  <c r="E869" i="5"/>
  <c r="E860" i="5"/>
  <c r="E858" i="5"/>
  <c r="K858" i="5"/>
  <c r="E849" i="5"/>
  <c r="K849" i="5"/>
  <c r="E829" i="5"/>
  <c r="K829" i="5"/>
  <c r="E820" i="5"/>
  <c r="K820" i="5"/>
  <c r="E809" i="5"/>
  <c r="E807" i="5"/>
  <c r="K807" i="5"/>
  <c r="E805" i="5"/>
  <c r="K805" i="5"/>
  <c r="E783" i="5"/>
  <c r="E781" i="5"/>
  <c r="K781" i="5"/>
  <c r="E766" i="5"/>
  <c r="K766" i="5"/>
  <c r="E743" i="5"/>
  <c r="E733" i="5"/>
  <c r="K733" i="5"/>
  <c r="E725" i="5"/>
  <c r="E721" i="5"/>
  <c r="K721" i="5"/>
  <c r="E719" i="5"/>
  <c r="E717" i="5"/>
  <c r="K717" i="5"/>
  <c r="E677" i="5"/>
  <c r="E672" i="5"/>
  <c r="K672" i="5"/>
  <c r="E650" i="5"/>
  <c r="E640" i="5"/>
  <c r="K640" i="5"/>
  <c r="E630" i="5"/>
  <c r="E628" i="5"/>
  <c r="K628" i="5"/>
  <c r="E618" i="5"/>
  <c r="K618" i="5"/>
  <c r="E591" i="5"/>
  <c r="K591" i="5"/>
  <c r="E581" i="5"/>
  <c r="K581" i="5"/>
  <c r="E571" i="5"/>
  <c r="K571" i="5"/>
  <c r="E564" i="5"/>
  <c r="E555" i="5"/>
  <c r="E540" i="5"/>
  <c r="E538" i="5"/>
  <c r="K538" i="5"/>
  <c r="E536" i="5"/>
  <c r="K536" i="5"/>
  <c r="E525" i="5"/>
  <c r="E523" i="5"/>
  <c r="K523" i="5"/>
  <c r="E521" i="5"/>
  <c r="K521" i="5"/>
  <c r="E512" i="5"/>
  <c r="E501" i="5"/>
  <c r="K501" i="5"/>
  <c r="E473" i="5"/>
  <c r="K473" i="5"/>
  <c r="E468" i="5"/>
  <c r="K468" i="5"/>
  <c r="E443" i="5"/>
  <c r="K443" i="5"/>
  <c r="E430" i="5"/>
  <c r="E428" i="5"/>
  <c r="K428" i="5"/>
  <c r="E373" i="5"/>
  <c r="E348" i="5"/>
  <c r="K348" i="5"/>
  <c r="E344" i="5"/>
  <c r="E342" i="5"/>
  <c r="K342" i="5"/>
  <c r="E325" i="5"/>
  <c r="E323" i="5"/>
  <c r="E311" i="5"/>
  <c r="K311" i="5"/>
  <c r="E305" i="5"/>
  <c r="K305" i="5"/>
  <c r="E303" i="5"/>
  <c r="K303" i="5"/>
  <c r="E285" i="5"/>
  <c r="K285" i="5"/>
  <c r="E276" i="5"/>
  <c r="K276" i="5"/>
  <c r="E274" i="5"/>
  <c r="K274" i="5"/>
  <c r="E213" i="5"/>
  <c r="E211" i="5"/>
  <c r="K211" i="5"/>
  <c r="K1218" i="5"/>
  <c r="K1074" i="5"/>
  <c r="K609" i="5"/>
  <c r="E1149" i="5"/>
  <c r="K1149" i="5"/>
  <c r="E1063" i="5"/>
  <c r="K1063" i="5"/>
  <c r="E1359" i="5"/>
  <c r="K1359" i="5"/>
  <c r="E1353" i="5"/>
  <c r="K1353" i="5"/>
  <c r="E1347" i="5"/>
  <c r="K1347" i="5"/>
  <c r="E1333" i="5"/>
  <c r="K1333" i="5"/>
  <c r="E1308" i="5"/>
  <c r="K1308" i="5"/>
  <c r="E1297" i="5"/>
  <c r="K1297" i="5"/>
  <c r="E1279" i="5"/>
  <c r="K1279" i="5"/>
  <c r="E1251" i="5"/>
  <c r="K1251" i="5"/>
  <c r="E1231" i="5"/>
  <c r="K1231" i="5"/>
  <c r="E1229" i="5"/>
  <c r="K1229" i="5"/>
  <c r="E1224" i="5"/>
  <c r="K1224" i="5"/>
  <c r="E1192" i="5"/>
  <c r="K1192" i="5"/>
  <c r="E1177" i="5"/>
  <c r="K1177" i="5"/>
  <c r="E1175" i="5"/>
  <c r="K1175" i="5"/>
  <c r="E1135" i="5"/>
  <c r="K1135" i="5"/>
  <c r="E1126" i="5"/>
  <c r="K1126" i="5"/>
  <c r="E1124" i="5"/>
  <c r="K1124" i="5"/>
  <c r="E1117" i="5"/>
  <c r="K1117" i="5"/>
  <c r="E1108" i="5"/>
  <c r="K1108" i="5"/>
  <c r="E1106" i="5"/>
  <c r="K1106" i="5"/>
  <c r="E1092" i="5"/>
  <c r="K1092" i="5"/>
  <c r="E1008" i="5"/>
  <c r="K1008" i="5"/>
  <c r="E975" i="5"/>
  <c r="K975" i="5"/>
  <c r="E966" i="5"/>
  <c r="K966" i="5"/>
  <c r="E933" i="5"/>
  <c r="K933" i="5"/>
  <c r="E924" i="5"/>
  <c r="K924" i="5"/>
  <c r="E885" i="5"/>
  <c r="K885" i="5"/>
  <c r="E876" i="5"/>
  <c r="K876" i="5"/>
  <c r="E831" i="5"/>
  <c r="K831" i="5"/>
  <c r="E796" i="5"/>
  <c r="K796" i="5"/>
  <c r="E785" i="5"/>
  <c r="K785" i="5"/>
  <c r="E753" i="5"/>
  <c r="K753" i="5"/>
  <c r="E751" i="5"/>
  <c r="K751" i="5"/>
  <c r="E745" i="5"/>
  <c r="K745" i="5"/>
  <c r="E741" i="5"/>
  <c r="K741" i="5"/>
  <c r="E739" i="5"/>
  <c r="K739" i="5"/>
  <c r="E735" i="5"/>
  <c r="K735" i="5"/>
  <c r="E727" i="5"/>
  <c r="K727" i="5"/>
  <c r="E684" i="5"/>
  <c r="K684" i="5"/>
  <c r="E682" i="5"/>
  <c r="K682" i="5"/>
  <c r="E660" i="5"/>
  <c r="K660" i="5"/>
  <c r="E655" i="5"/>
  <c r="K655" i="5"/>
  <c r="E635" i="5"/>
  <c r="K635" i="5"/>
  <c r="E625" i="5"/>
  <c r="K625" i="5"/>
  <c r="E615" i="5"/>
  <c r="K615" i="5"/>
  <c r="E610" i="5"/>
  <c r="K610" i="5"/>
  <c r="E595" i="5"/>
  <c r="K595" i="5"/>
  <c r="E588" i="5"/>
  <c r="K588" i="5"/>
  <c r="E578" i="5"/>
  <c r="K578" i="5"/>
  <c r="E559" i="5"/>
  <c r="K559" i="5"/>
  <c r="E544" i="5"/>
  <c r="K544" i="5"/>
  <c r="E542" i="5"/>
  <c r="K542" i="5"/>
  <c r="E527" i="5"/>
  <c r="K527" i="5"/>
  <c r="E492" i="5"/>
  <c r="K492" i="5"/>
  <c r="E483" i="5"/>
  <c r="K483" i="5"/>
  <c r="E478" i="5"/>
  <c r="K478" i="5"/>
  <c r="E460" i="5"/>
  <c r="K460" i="5"/>
  <c r="E455" i="5"/>
  <c r="K455" i="5"/>
  <c r="E450" i="5"/>
  <c r="K450" i="5"/>
  <c r="E432" i="5"/>
  <c r="K432" i="5"/>
  <c r="E413" i="5"/>
  <c r="K413" i="5"/>
  <c r="E411" i="5"/>
  <c r="K411" i="5"/>
  <c r="E402" i="5"/>
  <c r="K402" i="5"/>
  <c r="E393" i="5"/>
  <c r="K393" i="5"/>
  <c r="E375" i="5"/>
  <c r="K375" i="5"/>
  <c r="E369" i="5"/>
  <c r="K369" i="5"/>
  <c r="E327" i="5"/>
  <c r="K327" i="5"/>
  <c r="E294" i="5"/>
  <c r="K294" i="5"/>
  <c r="E292" i="5"/>
  <c r="K292" i="5"/>
  <c r="E287" i="5"/>
  <c r="K287" i="5"/>
  <c r="E269" i="5"/>
  <c r="K269" i="5"/>
  <c r="E267" i="5"/>
  <c r="K267" i="5"/>
  <c r="K260" i="5"/>
  <c r="E260" i="5"/>
  <c r="K68" i="5"/>
  <c r="E68" i="5"/>
  <c r="K10" i="5"/>
  <c r="E10" i="5"/>
  <c r="K1350" i="5"/>
  <c r="K1206" i="5"/>
  <c r="K1062" i="5"/>
  <c r="K887" i="5"/>
  <c r="K561" i="5"/>
  <c r="E1156" i="5"/>
  <c r="K1156" i="5"/>
  <c r="E1005" i="5"/>
  <c r="K1005" i="5"/>
  <c r="E1356" i="5"/>
  <c r="K1356" i="5"/>
  <c r="E1344" i="5"/>
  <c r="K1344" i="5"/>
  <c r="E1335" i="5"/>
  <c r="K1335" i="5"/>
  <c r="E1317" i="5"/>
  <c r="K1317" i="5"/>
  <c r="E1299" i="5"/>
  <c r="K1299" i="5"/>
  <c r="E1281" i="5"/>
  <c r="K1281" i="5"/>
  <c r="E1264" i="5"/>
  <c r="K1264" i="5"/>
  <c r="E1233" i="5"/>
  <c r="K1233" i="5"/>
  <c r="E1200" i="5"/>
  <c r="K1200" i="5"/>
  <c r="E1196" i="5"/>
  <c r="K1196" i="5"/>
  <c r="E1183" i="5"/>
  <c r="E1179" i="5"/>
  <c r="K1179" i="5"/>
  <c r="E1130" i="5"/>
  <c r="E1128" i="5"/>
  <c r="K1128" i="5"/>
  <c r="E1119" i="5"/>
  <c r="K1119" i="5"/>
  <c r="E1112" i="5"/>
  <c r="E1101" i="5"/>
  <c r="K1101" i="5"/>
  <c r="E1099" i="5"/>
  <c r="K1099" i="5"/>
  <c r="E1085" i="5"/>
  <c r="K1085" i="5"/>
  <c r="E1080" i="5"/>
  <c r="K1080" i="5"/>
  <c r="E1071" i="5"/>
  <c r="K1071" i="5"/>
  <c r="E1064" i="5"/>
  <c r="E1055" i="5"/>
  <c r="K1055" i="5"/>
  <c r="E1053" i="5"/>
  <c r="K1053" i="5"/>
  <c r="E1047" i="5"/>
  <c r="K1047" i="5"/>
  <c r="E1045" i="5"/>
  <c r="E1043" i="5"/>
  <c r="E1039" i="5"/>
  <c r="E1004" i="5"/>
  <c r="E993" i="5"/>
  <c r="K993" i="5"/>
  <c r="E984" i="5"/>
  <c r="K984" i="5"/>
  <c r="E964" i="5"/>
  <c r="E944" i="5"/>
  <c r="E920" i="5"/>
  <c r="E900" i="5"/>
  <c r="K900" i="5"/>
  <c r="E898" i="5"/>
  <c r="E891" i="5"/>
  <c r="K891" i="5"/>
  <c r="E889" i="5"/>
  <c r="E864" i="5"/>
  <c r="E822" i="5"/>
  <c r="K822" i="5"/>
  <c r="E813" i="5"/>
  <c r="K813" i="5"/>
  <c r="E811" i="5"/>
  <c r="K811" i="5"/>
  <c r="E800" i="5"/>
  <c r="E798" i="5"/>
  <c r="K798" i="5"/>
  <c r="E768" i="5"/>
  <c r="K768" i="5"/>
  <c r="E759" i="5"/>
  <c r="K759" i="5"/>
  <c r="E757" i="5"/>
  <c r="K757" i="5"/>
  <c r="E729" i="5"/>
  <c r="K729" i="5"/>
  <c r="E688" i="5"/>
  <c r="K688" i="5"/>
  <c r="E686" i="5"/>
  <c r="E667" i="5"/>
  <c r="K667" i="5"/>
  <c r="E662" i="5"/>
  <c r="K662" i="5"/>
  <c r="E632" i="5"/>
  <c r="K632" i="5"/>
  <c r="E620" i="5"/>
  <c r="E607" i="5"/>
  <c r="K607" i="5"/>
  <c r="E600" i="5"/>
  <c r="K600" i="5"/>
  <c r="E583" i="5"/>
  <c r="K583" i="5"/>
  <c r="E568" i="5"/>
  <c r="K568" i="5"/>
  <c r="E566" i="5"/>
  <c r="E529" i="5"/>
  <c r="K529" i="5"/>
  <c r="E514" i="5"/>
  <c r="E505" i="5"/>
  <c r="E494" i="5"/>
  <c r="E485" i="5"/>
  <c r="E470" i="5"/>
  <c r="K470" i="5"/>
  <c r="E465" i="5"/>
  <c r="K465" i="5"/>
  <c r="E436" i="5"/>
  <c r="E434" i="5"/>
  <c r="K434" i="5"/>
  <c r="E404" i="5"/>
  <c r="K404" i="5"/>
  <c r="E395" i="5"/>
  <c r="K395" i="5"/>
  <c r="E386" i="5"/>
  <c r="E379" i="5"/>
  <c r="E377" i="5"/>
  <c r="E358" i="5"/>
  <c r="E354" i="5"/>
  <c r="K354" i="5"/>
  <c r="E337" i="5"/>
  <c r="E329" i="5"/>
  <c r="K329" i="5"/>
  <c r="E280" i="5"/>
  <c r="K280" i="5"/>
  <c r="E251" i="5"/>
  <c r="K251" i="5"/>
  <c r="E244" i="5"/>
  <c r="K244" i="5"/>
  <c r="K1338" i="5"/>
  <c r="K1194" i="5"/>
  <c r="K1050" i="5"/>
  <c r="K871" i="5"/>
  <c r="K513" i="5"/>
  <c r="E1316" i="5"/>
  <c r="K1316" i="5"/>
  <c r="E1236" i="5"/>
  <c r="K1236" i="5"/>
  <c r="E1197" i="5"/>
  <c r="K1197" i="5"/>
  <c r="E1052" i="5"/>
  <c r="K1052" i="5"/>
  <c r="E921" i="5"/>
  <c r="K921" i="5"/>
  <c r="E879" i="5"/>
  <c r="K879" i="5"/>
  <c r="E738" i="5"/>
  <c r="K738" i="5"/>
  <c r="E1274" i="5"/>
  <c r="E1270" i="5"/>
  <c r="E1259" i="5"/>
  <c r="E1257" i="5"/>
  <c r="K1257" i="5"/>
  <c r="E1244" i="5"/>
  <c r="E1217" i="5"/>
  <c r="E1213" i="5"/>
  <c r="K1213" i="5"/>
  <c r="E1211" i="5"/>
  <c r="K1211" i="5"/>
  <c r="E1168" i="5"/>
  <c r="E1150" i="5"/>
  <c r="E1139" i="5"/>
  <c r="K1139" i="5"/>
  <c r="E1087" i="5"/>
  <c r="K1087" i="5"/>
  <c r="E1073" i="5"/>
  <c r="K1073" i="5"/>
  <c r="E1057" i="5"/>
  <c r="E1049" i="5"/>
  <c r="K1049" i="5"/>
  <c r="E1041" i="5"/>
  <c r="K1041" i="5"/>
  <c r="E1037" i="5"/>
  <c r="K1037" i="5"/>
  <c r="E1035" i="5"/>
  <c r="K1035" i="5"/>
  <c r="E1033" i="5"/>
  <c r="E991" i="5"/>
  <c r="E971" i="5"/>
  <c r="E962" i="5"/>
  <c r="E951" i="5"/>
  <c r="K951" i="5"/>
  <c r="E942" i="5"/>
  <c r="K942" i="5"/>
  <c r="E940" i="5"/>
  <c r="E931" i="5"/>
  <c r="E911" i="5"/>
  <c r="E866" i="5"/>
  <c r="E862" i="5"/>
  <c r="K862" i="5"/>
  <c r="E853" i="5"/>
  <c r="K853" i="5"/>
  <c r="E842" i="5"/>
  <c r="E840" i="5"/>
  <c r="K840" i="5"/>
  <c r="E833" i="5"/>
  <c r="E824" i="5"/>
  <c r="E815" i="5"/>
  <c r="E802" i="5"/>
  <c r="K802" i="5"/>
  <c r="E791" i="5"/>
  <c r="E789" i="5"/>
  <c r="K789" i="5"/>
  <c r="E776" i="5"/>
  <c r="E774" i="5"/>
  <c r="E770" i="5"/>
  <c r="E706" i="5"/>
  <c r="K706" i="5"/>
  <c r="E698" i="5"/>
  <c r="E696" i="5"/>
  <c r="K696" i="5"/>
  <c r="E692" i="5"/>
  <c r="E690" i="5"/>
  <c r="K690" i="5"/>
  <c r="E679" i="5"/>
  <c r="K679" i="5"/>
  <c r="E674" i="5"/>
  <c r="K674" i="5"/>
  <c r="E669" i="5"/>
  <c r="E652" i="5"/>
  <c r="K652" i="5"/>
  <c r="E645" i="5"/>
  <c r="K645" i="5"/>
  <c r="E622" i="5"/>
  <c r="K622" i="5"/>
  <c r="E612" i="5"/>
  <c r="E604" i="5"/>
  <c r="K604" i="5"/>
  <c r="E602" i="5"/>
  <c r="E550" i="5"/>
  <c r="K550" i="5"/>
  <c r="E548" i="5"/>
  <c r="E546" i="5"/>
  <c r="E516" i="5"/>
  <c r="K516" i="5"/>
  <c r="E507" i="5"/>
  <c r="K507" i="5"/>
  <c r="E475" i="5"/>
  <c r="K475" i="5"/>
  <c r="E457" i="5"/>
  <c r="K457" i="5"/>
  <c r="E452" i="5"/>
  <c r="K452" i="5"/>
  <c r="E447" i="5"/>
  <c r="K447" i="5"/>
  <c r="E438" i="5"/>
  <c r="K438" i="5"/>
  <c r="E421" i="5"/>
  <c r="E419" i="5"/>
  <c r="K419" i="5"/>
  <c r="E417" i="5"/>
  <c r="K417" i="5"/>
  <c r="E406" i="5"/>
  <c r="E397" i="5"/>
  <c r="E381" i="5"/>
  <c r="K381" i="5"/>
  <c r="E364" i="5"/>
  <c r="E356" i="5"/>
  <c r="K356" i="5"/>
  <c r="E335" i="5"/>
  <c r="E333" i="5"/>
  <c r="K333" i="5"/>
  <c r="K289" i="5"/>
  <c r="E289" i="5"/>
  <c r="K271" i="5"/>
  <c r="E271" i="5"/>
  <c r="E262" i="5"/>
  <c r="K262" i="5"/>
  <c r="E111" i="5"/>
  <c r="K111" i="5"/>
  <c r="K1326" i="5"/>
  <c r="K1182" i="5"/>
  <c r="K1038" i="5"/>
  <c r="K856" i="5"/>
  <c r="K454" i="5"/>
  <c r="E1321" i="5"/>
  <c r="K1321" i="5"/>
  <c r="E1319" i="5"/>
  <c r="K1319" i="5"/>
  <c r="E1294" i="5"/>
  <c r="K1294" i="5"/>
  <c r="E1285" i="5"/>
  <c r="K1285" i="5"/>
  <c r="E1283" i="5"/>
  <c r="K1283" i="5"/>
  <c r="E1272" i="5"/>
  <c r="K1272" i="5"/>
  <c r="E1268" i="5"/>
  <c r="K1268" i="5"/>
  <c r="E1246" i="5"/>
  <c r="K1246" i="5"/>
  <c r="E1239" i="5"/>
  <c r="K1239" i="5"/>
  <c r="E1215" i="5"/>
  <c r="K1215" i="5"/>
  <c r="E1185" i="5"/>
  <c r="K1185" i="5"/>
  <c r="E1159" i="5"/>
  <c r="K1159" i="5"/>
  <c r="E1157" i="5"/>
  <c r="K1157" i="5"/>
  <c r="E1152" i="5"/>
  <c r="K1152" i="5"/>
  <c r="E1141" i="5"/>
  <c r="K1141" i="5"/>
  <c r="E1066" i="5"/>
  <c r="K1066" i="5"/>
  <c r="E1002" i="5"/>
  <c r="K1002" i="5"/>
  <c r="E960" i="5"/>
  <c r="K960" i="5"/>
  <c r="E918" i="5"/>
  <c r="K918" i="5"/>
  <c r="E909" i="5"/>
  <c r="K909" i="5"/>
  <c r="E880" i="5"/>
  <c r="K880" i="5"/>
  <c r="E873" i="5"/>
  <c r="K873" i="5"/>
  <c r="E857" i="5"/>
  <c r="K857" i="5"/>
  <c r="E817" i="5"/>
  <c r="K817" i="5"/>
  <c r="E804" i="5"/>
  <c r="K804" i="5"/>
  <c r="E787" i="5"/>
  <c r="K787" i="5"/>
  <c r="E708" i="5"/>
  <c r="K708" i="5"/>
  <c r="E700" i="5"/>
  <c r="K700" i="5"/>
  <c r="E642" i="5"/>
  <c r="K642" i="5"/>
  <c r="E637" i="5"/>
  <c r="K637" i="5"/>
  <c r="E617" i="5"/>
  <c r="K617" i="5"/>
  <c r="E597" i="5"/>
  <c r="K597" i="5"/>
  <c r="E590" i="5"/>
  <c r="K590" i="5"/>
  <c r="E580" i="5"/>
  <c r="K580" i="5"/>
  <c r="E573" i="5"/>
  <c r="K573" i="5"/>
  <c r="E533" i="5"/>
  <c r="K533" i="5"/>
  <c r="E518" i="5"/>
  <c r="K518" i="5"/>
  <c r="E509" i="5"/>
  <c r="K509" i="5"/>
  <c r="E498" i="5"/>
  <c r="K498" i="5"/>
  <c r="E480" i="5"/>
  <c r="K480" i="5"/>
  <c r="E467" i="5"/>
  <c r="K467" i="5"/>
  <c r="E462" i="5"/>
  <c r="K462" i="5"/>
  <c r="E440" i="5"/>
  <c r="K440" i="5"/>
  <c r="E360" i="5"/>
  <c r="K360" i="5"/>
  <c r="E339" i="5"/>
  <c r="K339" i="5"/>
  <c r="K282" i="5"/>
  <c r="E282" i="5"/>
  <c r="K230" i="5"/>
  <c r="E230" i="5"/>
  <c r="K1314" i="5"/>
  <c r="K1170" i="5"/>
  <c r="K1026" i="5"/>
  <c r="K838" i="5"/>
  <c r="E1318" i="5"/>
  <c r="K1318" i="5"/>
  <c r="E1072" i="5"/>
  <c r="K1072" i="5"/>
  <c r="E1358" i="5"/>
  <c r="K1358" i="5"/>
  <c r="E1355" i="5"/>
  <c r="K1355" i="5"/>
  <c r="E1352" i="5"/>
  <c r="K1352" i="5"/>
  <c r="E1349" i="5"/>
  <c r="K1349" i="5"/>
  <c r="E1346" i="5"/>
  <c r="K1346" i="5"/>
  <c r="E1339" i="5"/>
  <c r="K1339" i="5"/>
  <c r="E1337" i="5"/>
  <c r="K1337" i="5"/>
  <c r="E1332" i="5"/>
  <c r="K1332" i="5"/>
  <c r="E1325" i="5"/>
  <c r="E1312" i="5"/>
  <c r="K1312" i="5"/>
  <c r="E1307" i="5"/>
  <c r="E1303" i="5"/>
  <c r="K1303" i="5"/>
  <c r="E1301" i="5"/>
  <c r="K1301" i="5"/>
  <c r="E1296" i="5"/>
  <c r="K1296" i="5"/>
  <c r="E1287" i="5"/>
  <c r="K1287" i="5"/>
  <c r="E1241" i="5"/>
  <c r="E1228" i="5"/>
  <c r="K1228" i="5"/>
  <c r="E1221" i="5"/>
  <c r="K1221" i="5"/>
  <c r="E1174" i="5"/>
  <c r="K1174" i="5"/>
  <c r="E1172" i="5"/>
  <c r="E1163" i="5"/>
  <c r="E1161" i="5"/>
  <c r="K1161" i="5"/>
  <c r="E1145" i="5"/>
  <c r="E1143" i="5"/>
  <c r="K1143" i="5"/>
  <c r="E1132" i="5"/>
  <c r="E1116" i="5"/>
  <c r="K1116" i="5"/>
  <c r="E1114" i="5"/>
  <c r="E1103" i="5"/>
  <c r="K1103" i="5"/>
  <c r="E1089" i="5"/>
  <c r="K1089" i="5"/>
  <c r="E1061" i="5"/>
  <c r="E1059" i="5"/>
  <c r="K1059" i="5"/>
  <c r="E1027" i="5"/>
  <c r="E1025" i="5"/>
  <c r="E1021" i="5"/>
  <c r="E1019" i="5"/>
  <c r="K1019" i="5"/>
  <c r="E1017" i="5"/>
  <c r="K1017" i="5"/>
  <c r="E1015" i="5"/>
  <c r="E1000" i="5"/>
  <c r="E989" i="5"/>
  <c r="E980" i="5"/>
  <c r="E969" i="5"/>
  <c r="K969" i="5"/>
  <c r="E949" i="5"/>
  <c r="E938" i="5"/>
  <c r="E905" i="5"/>
  <c r="E894" i="5"/>
  <c r="K894" i="5"/>
  <c r="E884" i="5"/>
  <c r="E875" i="5"/>
  <c r="K875" i="5"/>
  <c r="E844" i="5"/>
  <c r="K844" i="5"/>
  <c r="E835" i="5"/>
  <c r="K835" i="5"/>
  <c r="E830" i="5"/>
  <c r="E828" i="5"/>
  <c r="E826" i="5"/>
  <c r="K826" i="5"/>
  <c r="E819" i="5"/>
  <c r="E806" i="5"/>
  <c r="E793" i="5"/>
  <c r="K793" i="5"/>
  <c r="E782" i="5"/>
  <c r="E780" i="5"/>
  <c r="K780" i="5"/>
  <c r="E772" i="5"/>
  <c r="K772" i="5"/>
  <c r="E765" i="5"/>
  <c r="E763" i="5"/>
  <c r="K763" i="5"/>
  <c r="E716" i="5"/>
  <c r="E714" i="5"/>
  <c r="K714" i="5"/>
  <c r="E712" i="5"/>
  <c r="K712" i="5"/>
  <c r="E702" i="5"/>
  <c r="K702" i="5"/>
  <c r="E681" i="5"/>
  <c r="K681" i="5"/>
  <c r="E671" i="5"/>
  <c r="E659" i="5"/>
  <c r="E654" i="5"/>
  <c r="K654" i="5"/>
  <c r="E634" i="5"/>
  <c r="K634" i="5"/>
  <c r="E627" i="5"/>
  <c r="K627" i="5"/>
  <c r="E614" i="5"/>
  <c r="K614" i="5"/>
  <c r="E577" i="5"/>
  <c r="K577" i="5"/>
  <c r="E575" i="5"/>
  <c r="E570" i="5"/>
  <c r="K570" i="5"/>
  <c r="E563" i="5"/>
  <c r="K563" i="5"/>
  <c r="E552" i="5"/>
  <c r="E539" i="5"/>
  <c r="E535" i="5"/>
  <c r="K535" i="5"/>
  <c r="E520" i="5"/>
  <c r="E511" i="5"/>
  <c r="E500" i="5"/>
  <c r="K500" i="5"/>
  <c r="E489" i="5"/>
  <c r="K489" i="5"/>
  <c r="E472" i="5"/>
  <c r="K472" i="5"/>
  <c r="E449" i="5"/>
  <c r="K449" i="5"/>
  <c r="E442" i="5"/>
  <c r="E427" i="5"/>
  <c r="E425" i="5"/>
  <c r="K425" i="5"/>
  <c r="E423" i="5"/>
  <c r="K423" i="5"/>
  <c r="E408" i="5"/>
  <c r="K408" i="5"/>
  <c r="E399" i="5"/>
  <c r="K399" i="5"/>
  <c r="E390" i="5"/>
  <c r="K390" i="5"/>
  <c r="E383" i="5"/>
  <c r="K383" i="5"/>
  <c r="E366" i="5"/>
  <c r="K366" i="5"/>
  <c r="E343" i="5"/>
  <c r="E341" i="5"/>
  <c r="E322" i="5"/>
  <c r="E320" i="5"/>
  <c r="K320" i="5"/>
  <c r="E318" i="5"/>
  <c r="K318" i="5"/>
  <c r="E314" i="5"/>
  <c r="E312" i="5"/>
  <c r="K312" i="5"/>
  <c r="E308" i="5"/>
  <c r="E306" i="5"/>
  <c r="K306" i="5"/>
  <c r="E304" i="5"/>
  <c r="E286" i="5"/>
  <c r="E284" i="5"/>
  <c r="K284" i="5"/>
  <c r="E273" i="5"/>
  <c r="K273" i="5"/>
  <c r="E255" i="5"/>
  <c r="K255" i="5"/>
  <c r="E232" i="5"/>
  <c r="E120" i="5"/>
  <c r="K120" i="5"/>
  <c r="K1302" i="5"/>
  <c r="K1158" i="5"/>
  <c r="E1343" i="5"/>
  <c r="K1343" i="5"/>
  <c r="E1341" i="5"/>
  <c r="K1341" i="5"/>
  <c r="E1323" i="5"/>
  <c r="K1323" i="5"/>
  <c r="E1305" i="5"/>
  <c r="K1305" i="5"/>
  <c r="E1261" i="5"/>
  <c r="K1261" i="5"/>
  <c r="E1248" i="5"/>
  <c r="K1248" i="5"/>
  <c r="E1191" i="5"/>
  <c r="K1191" i="5"/>
  <c r="E1123" i="5"/>
  <c r="K1123" i="5"/>
  <c r="E1121" i="5"/>
  <c r="K1121" i="5"/>
  <c r="E1105" i="5"/>
  <c r="K1105" i="5"/>
  <c r="E1091" i="5"/>
  <c r="K1091" i="5"/>
  <c r="E1084" i="5"/>
  <c r="K1084" i="5"/>
  <c r="E1077" i="5"/>
  <c r="K1077" i="5"/>
  <c r="E1068" i="5"/>
  <c r="K1068" i="5"/>
  <c r="E1031" i="5"/>
  <c r="K1031" i="5"/>
  <c r="E1029" i="5"/>
  <c r="K1029" i="5"/>
  <c r="E1023" i="5"/>
  <c r="K1023" i="5"/>
  <c r="E987" i="5"/>
  <c r="K987" i="5"/>
  <c r="E978" i="5"/>
  <c r="K978" i="5"/>
  <c r="E936" i="5"/>
  <c r="K936" i="5"/>
  <c r="E927" i="5"/>
  <c r="K927" i="5"/>
  <c r="E903" i="5"/>
  <c r="K903" i="5"/>
  <c r="E868" i="5"/>
  <c r="K868" i="5"/>
  <c r="E821" i="5"/>
  <c r="K821" i="5"/>
  <c r="E778" i="5"/>
  <c r="K778" i="5"/>
  <c r="E767" i="5"/>
  <c r="K767" i="5"/>
  <c r="E750" i="5"/>
  <c r="K750" i="5"/>
  <c r="E748" i="5"/>
  <c r="K748" i="5"/>
  <c r="E742" i="5"/>
  <c r="K742" i="5"/>
  <c r="E724" i="5"/>
  <c r="K724" i="5"/>
  <c r="E718" i="5"/>
  <c r="K718" i="5"/>
  <c r="E676" i="5"/>
  <c r="K676" i="5"/>
  <c r="E666" i="5"/>
  <c r="K666" i="5"/>
  <c r="E664" i="5"/>
  <c r="K664" i="5"/>
  <c r="E631" i="5"/>
  <c r="K631" i="5"/>
  <c r="E624" i="5"/>
  <c r="K624" i="5"/>
  <c r="E587" i="5"/>
  <c r="K587" i="5"/>
  <c r="E554" i="5"/>
  <c r="K554" i="5"/>
  <c r="E541" i="5"/>
  <c r="K541" i="5"/>
  <c r="E491" i="5"/>
  <c r="K491" i="5"/>
  <c r="E482" i="5"/>
  <c r="K482" i="5"/>
  <c r="E477" i="5"/>
  <c r="K477" i="5"/>
  <c r="E464" i="5"/>
  <c r="K464" i="5"/>
  <c r="E459" i="5"/>
  <c r="K459" i="5"/>
  <c r="E410" i="5"/>
  <c r="K410" i="5"/>
  <c r="E401" i="5"/>
  <c r="K401" i="5"/>
  <c r="E347" i="5"/>
  <c r="K347" i="5"/>
  <c r="E345" i="5"/>
  <c r="K345" i="5"/>
  <c r="E302" i="5"/>
  <c r="K302" i="5"/>
  <c r="E275" i="5"/>
  <c r="K275" i="5"/>
  <c r="K266" i="5"/>
  <c r="E266" i="5"/>
  <c r="K248" i="5"/>
  <c r="E248" i="5"/>
  <c r="E239" i="5"/>
  <c r="K239" i="5"/>
  <c r="K85" i="5"/>
  <c r="E85" i="5"/>
  <c r="E17" i="5"/>
  <c r="K17" i="5"/>
  <c r="K1290" i="5"/>
  <c r="K1146" i="5"/>
  <c r="K795" i="5"/>
  <c r="E1293" i="5"/>
  <c r="K1293" i="5"/>
  <c r="E1327" i="5"/>
  <c r="E1309" i="5"/>
  <c r="E1263" i="5"/>
  <c r="K1263" i="5"/>
  <c r="E1256" i="5"/>
  <c r="E1250" i="5"/>
  <c r="K1250" i="5"/>
  <c r="E1234" i="5"/>
  <c r="E1210" i="5"/>
  <c r="K1210" i="5"/>
  <c r="E1199" i="5"/>
  <c r="E1195" i="5"/>
  <c r="K1195" i="5"/>
  <c r="E1189" i="5"/>
  <c r="K1189" i="5"/>
  <c r="E1180" i="5"/>
  <c r="E1176" i="5"/>
  <c r="K1176" i="5"/>
  <c r="E1154" i="5"/>
  <c r="E1138" i="5"/>
  <c r="K1138" i="5"/>
  <c r="E1136" i="5"/>
  <c r="E1127" i="5"/>
  <c r="E1125" i="5"/>
  <c r="K1125" i="5"/>
  <c r="E1109" i="5"/>
  <c r="E1107" i="5"/>
  <c r="K1107" i="5"/>
  <c r="E1093" i="5"/>
  <c r="E1079" i="5"/>
  <c r="E1013" i="5"/>
  <c r="K1013" i="5"/>
  <c r="E1011" i="5"/>
  <c r="K1011" i="5"/>
  <c r="E996" i="5"/>
  <c r="K996" i="5"/>
  <c r="E994" i="5"/>
  <c r="E985" i="5"/>
  <c r="E974" i="5"/>
  <c r="E954" i="5"/>
  <c r="K954" i="5"/>
  <c r="E923" i="5"/>
  <c r="E914" i="5"/>
  <c r="E892" i="5"/>
  <c r="E861" i="5"/>
  <c r="K861" i="5"/>
  <c r="E859" i="5"/>
  <c r="K859" i="5"/>
  <c r="E839" i="5"/>
  <c r="K839" i="5"/>
  <c r="E812" i="5"/>
  <c r="E810" i="5"/>
  <c r="E808" i="5"/>
  <c r="K808" i="5"/>
  <c r="E797" i="5"/>
  <c r="E784" i="5"/>
  <c r="K784" i="5"/>
  <c r="E758" i="5"/>
  <c r="E756" i="5"/>
  <c r="E744" i="5"/>
  <c r="K744" i="5"/>
  <c r="E736" i="5"/>
  <c r="K736" i="5"/>
  <c r="E732" i="5"/>
  <c r="K732" i="5"/>
  <c r="E728" i="5"/>
  <c r="E726" i="5"/>
  <c r="K726" i="5"/>
  <c r="E720" i="5"/>
  <c r="K720" i="5"/>
  <c r="E651" i="5"/>
  <c r="E649" i="5"/>
  <c r="K649" i="5"/>
  <c r="E644" i="5"/>
  <c r="K644" i="5"/>
  <c r="E619" i="5"/>
  <c r="K619" i="5"/>
  <c r="E606" i="5"/>
  <c r="K606" i="5"/>
  <c r="E599" i="5"/>
  <c r="K599" i="5"/>
  <c r="E594" i="5"/>
  <c r="E592" i="5"/>
  <c r="K592" i="5"/>
  <c r="E582" i="5"/>
  <c r="K582" i="5"/>
  <c r="E565" i="5"/>
  <c r="K565" i="5"/>
  <c r="E558" i="5"/>
  <c r="E556" i="5"/>
  <c r="K556" i="5"/>
  <c r="E543" i="5"/>
  <c r="E493" i="5"/>
  <c r="E484" i="5"/>
  <c r="E469" i="5"/>
  <c r="K469" i="5"/>
  <c r="E444" i="5"/>
  <c r="K444" i="5"/>
  <c r="E433" i="5"/>
  <c r="E431" i="5"/>
  <c r="K431" i="5"/>
  <c r="E429" i="5"/>
  <c r="K429" i="5"/>
  <c r="E414" i="5"/>
  <c r="K414" i="5"/>
  <c r="E403" i="5"/>
  <c r="E394" i="5"/>
  <c r="E392" i="5"/>
  <c r="K392" i="5"/>
  <c r="E385" i="5"/>
  <c r="K385" i="5"/>
  <c r="E376" i="5"/>
  <c r="E374" i="5"/>
  <c r="K374" i="5"/>
  <c r="E372" i="5"/>
  <c r="K372" i="5"/>
  <c r="E355" i="5"/>
  <c r="E330" i="5"/>
  <c r="K330" i="5"/>
  <c r="E326" i="5"/>
  <c r="E324" i="5"/>
  <c r="K324" i="5"/>
  <c r="E297" i="5"/>
  <c r="E293" i="5"/>
  <c r="K293" i="5"/>
  <c r="E268" i="5"/>
  <c r="K250" i="5"/>
  <c r="E250" i="5"/>
  <c r="K1278" i="5"/>
  <c r="K1134" i="5"/>
  <c r="K771" i="5"/>
  <c r="E254" i="5"/>
  <c r="K254" i="5"/>
  <c r="E241" i="5"/>
  <c r="K241" i="5"/>
  <c r="E199" i="5"/>
  <c r="K199" i="5"/>
  <c r="E188" i="5"/>
  <c r="K188" i="5"/>
  <c r="E180" i="5"/>
  <c r="K180" i="5"/>
  <c r="E172" i="5"/>
  <c r="K172" i="5"/>
  <c r="E167" i="5"/>
  <c r="K167" i="5"/>
  <c r="E162" i="5"/>
  <c r="K162" i="5"/>
  <c r="E152" i="5"/>
  <c r="K152" i="5"/>
  <c r="E147" i="5"/>
  <c r="K147" i="5"/>
  <c r="E134" i="5"/>
  <c r="K134" i="5"/>
  <c r="E106" i="5"/>
  <c r="E95" i="5"/>
  <c r="E74" i="5"/>
  <c r="K74" i="5"/>
  <c r="E72" i="5"/>
  <c r="E59" i="5"/>
  <c r="E57" i="5"/>
  <c r="K57" i="5"/>
  <c r="E42" i="5"/>
  <c r="K42" i="5"/>
  <c r="E40" i="5"/>
  <c r="E15" i="5"/>
  <c r="E6" i="5"/>
  <c r="K233" i="5"/>
  <c r="K161" i="5"/>
  <c r="K89" i="5"/>
  <c r="E219" i="5"/>
  <c r="K219" i="5"/>
  <c r="E196" i="5"/>
  <c r="K196" i="5"/>
  <c r="E177" i="5"/>
  <c r="K177" i="5"/>
  <c r="E157" i="5"/>
  <c r="K157" i="5"/>
  <c r="E144" i="5"/>
  <c r="K144" i="5"/>
  <c r="E139" i="5"/>
  <c r="K139" i="5"/>
  <c r="E129" i="5"/>
  <c r="K129" i="5"/>
  <c r="E122" i="5"/>
  <c r="K122" i="5"/>
  <c r="E115" i="5"/>
  <c r="K115" i="5"/>
  <c r="E93" i="5"/>
  <c r="K93" i="5"/>
  <c r="E48" i="5"/>
  <c r="K48" i="5"/>
  <c r="K298" i="5"/>
  <c r="K226" i="5"/>
  <c r="K154" i="5"/>
  <c r="K82" i="5"/>
  <c r="E291" i="5"/>
  <c r="K291" i="5"/>
  <c r="E258" i="5"/>
  <c r="K258" i="5"/>
  <c r="E256" i="5"/>
  <c r="K256" i="5"/>
  <c r="E236" i="5"/>
  <c r="K236" i="5"/>
  <c r="E227" i="5"/>
  <c r="E217" i="5"/>
  <c r="E215" i="5"/>
  <c r="K215" i="5"/>
  <c r="E210" i="5"/>
  <c r="E208" i="5"/>
  <c r="E206" i="5"/>
  <c r="K206" i="5"/>
  <c r="E201" i="5"/>
  <c r="E174" i="5"/>
  <c r="K174" i="5"/>
  <c r="E124" i="5"/>
  <c r="E117" i="5"/>
  <c r="E108" i="5"/>
  <c r="E99" i="5"/>
  <c r="E97" i="5"/>
  <c r="K97" i="5"/>
  <c r="E80" i="5"/>
  <c r="E78" i="5"/>
  <c r="K78" i="5"/>
  <c r="E76" i="5"/>
  <c r="E65" i="5"/>
  <c r="E63" i="5"/>
  <c r="E61" i="5"/>
  <c r="K61" i="5"/>
  <c r="E50" i="5"/>
  <c r="E33" i="5"/>
  <c r="K33" i="5"/>
  <c r="E31" i="5"/>
  <c r="E29" i="5"/>
  <c r="E20" i="5"/>
  <c r="E13" i="5"/>
  <c r="E4" i="5"/>
  <c r="K221" i="5"/>
  <c r="K149" i="5"/>
  <c r="E223" i="5"/>
  <c r="K223" i="5"/>
  <c r="E193" i="5"/>
  <c r="K193" i="5"/>
  <c r="E182" i="5"/>
  <c r="K182" i="5"/>
  <c r="E169" i="5"/>
  <c r="K169" i="5"/>
  <c r="E164" i="5"/>
  <c r="K164" i="5"/>
  <c r="E136" i="5"/>
  <c r="K136" i="5"/>
  <c r="E131" i="5"/>
  <c r="K131" i="5"/>
  <c r="E126" i="5"/>
  <c r="E101" i="5"/>
  <c r="E35" i="5"/>
  <c r="K35" i="5"/>
  <c r="E27" i="5"/>
  <c r="K214" i="5"/>
  <c r="E249" i="5"/>
  <c r="K249" i="5"/>
  <c r="E231" i="5"/>
  <c r="K231" i="5"/>
  <c r="E198" i="5"/>
  <c r="K198" i="5"/>
  <c r="E179" i="5"/>
  <c r="K179" i="5"/>
  <c r="E159" i="5"/>
  <c r="K159" i="5"/>
  <c r="E146" i="5"/>
  <c r="K146" i="5"/>
  <c r="E141" i="5"/>
  <c r="K141" i="5"/>
  <c r="E110" i="5"/>
  <c r="K110" i="5"/>
  <c r="E84" i="5"/>
  <c r="K84" i="5"/>
  <c r="E9" i="5"/>
  <c r="K2" i="5"/>
  <c r="K209" i="5"/>
  <c r="K137" i="5"/>
  <c r="E240" i="5"/>
  <c r="K240" i="5"/>
  <c r="E187" i="5"/>
  <c r="K187" i="5"/>
  <c r="E176" i="5"/>
  <c r="K176" i="5"/>
  <c r="E156" i="5"/>
  <c r="K156" i="5"/>
  <c r="E151" i="5"/>
  <c r="K151" i="5"/>
  <c r="E138" i="5"/>
  <c r="K138" i="5"/>
  <c r="E69" i="5"/>
  <c r="K69" i="5"/>
  <c r="E56" i="5"/>
  <c r="K56" i="5"/>
  <c r="E39" i="5"/>
  <c r="K39" i="5"/>
  <c r="K202" i="5"/>
  <c r="K130" i="5"/>
  <c r="E277" i="5"/>
  <c r="K277" i="5"/>
  <c r="E195" i="5"/>
  <c r="K195" i="5"/>
  <c r="E184" i="5"/>
  <c r="K184" i="5"/>
  <c r="E171" i="5"/>
  <c r="K171" i="5"/>
  <c r="E143" i="5"/>
  <c r="K143" i="5"/>
  <c r="E128" i="5"/>
  <c r="K128" i="5"/>
  <c r="E121" i="5"/>
  <c r="E114" i="5"/>
  <c r="K114" i="5"/>
  <c r="E112" i="5"/>
  <c r="E105" i="5"/>
  <c r="K105" i="5"/>
  <c r="E92" i="5"/>
  <c r="K92" i="5"/>
  <c r="E47" i="5"/>
  <c r="E45" i="5"/>
  <c r="E43" i="5"/>
  <c r="K43" i="5"/>
  <c r="E23" i="5"/>
  <c r="E7" i="5"/>
  <c r="K197" i="5"/>
  <c r="K125" i="5"/>
  <c r="E205" i="5"/>
  <c r="K205" i="5"/>
  <c r="E200" i="5"/>
  <c r="K200" i="5"/>
  <c r="E192" i="5"/>
  <c r="K192" i="5"/>
  <c r="E168" i="5"/>
  <c r="K168" i="5"/>
  <c r="E148" i="5"/>
  <c r="K148" i="5"/>
  <c r="E96" i="5"/>
  <c r="K96" i="5"/>
  <c r="E75" i="5"/>
  <c r="K75" i="5"/>
  <c r="E60" i="5"/>
  <c r="K60" i="5"/>
  <c r="E21" i="5"/>
  <c r="E14" i="5"/>
  <c r="E5" i="5"/>
  <c r="K190" i="5"/>
  <c r="K118" i="5"/>
  <c r="E222" i="5"/>
  <c r="K222" i="5"/>
  <c r="E216" i="5"/>
  <c r="E207" i="5"/>
  <c r="K207" i="5"/>
  <c r="E189" i="5"/>
  <c r="K189" i="5"/>
  <c r="E181" i="5"/>
  <c r="K181" i="5"/>
  <c r="E163" i="5"/>
  <c r="K163" i="5"/>
  <c r="E158" i="5"/>
  <c r="K158" i="5"/>
  <c r="E153" i="5"/>
  <c r="K153" i="5"/>
  <c r="E140" i="5"/>
  <c r="K140" i="5"/>
  <c r="E135" i="5"/>
  <c r="K135" i="5"/>
  <c r="E123" i="5"/>
  <c r="K123" i="5"/>
  <c r="E49" i="5"/>
  <c r="E34" i="5"/>
  <c r="E32" i="5"/>
  <c r="E30" i="5"/>
  <c r="E12" i="5"/>
  <c r="E3" i="5"/>
  <c r="K257" i="5"/>
  <c r="K185" i="5"/>
  <c r="E259" i="5"/>
  <c r="K259" i="5"/>
  <c r="E237" i="5"/>
  <c r="K237" i="5"/>
  <c r="E220" i="5"/>
  <c r="K220" i="5"/>
  <c r="E186" i="5"/>
  <c r="K186" i="5"/>
  <c r="E150" i="5"/>
  <c r="K150" i="5"/>
  <c r="E145" i="5"/>
  <c r="K145" i="5"/>
  <c r="E109" i="5"/>
  <c r="E79" i="5"/>
  <c r="K79" i="5"/>
  <c r="E66" i="5"/>
  <c r="K66" i="5"/>
  <c r="E51" i="5"/>
  <c r="K51" i="5"/>
  <c r="K178" i="5"/>
  <c r="E194" i="5"/>
  <c r="K194" i="5"/>
  <c r="E175" i="5"/>
  <c r="K175" i="5"/>
  <c r="E170" i="5"/>
  <c r="K170" i="5"/>
  <c r="E160" i="5"/>
  <c r="K160" i="5"/>
  <c r="E155" i="5"/>
  <c r="K155" i="5"/>
  <c r="E132" i="5"/>
  <c r="K132" i="5"/>
  <c r="E102" i="5"/>
  <c r="K102" i="5"/>
  <c r="E100" i="5"/>
  <c r="K100" i="5"/>
  <c r="E87" i="5"/>
  <c r="K87" i="5"/>
  <c r="E38" i="5"/>
  <c r="K38" i="5"/>
  <c r="K17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CBFCE-F7AB-4496-852C-47D0D148F7FE}" keepAlive="1" name="Query - bbni_history" description="Connection to the 'bbni_history' query in the workbook." type="5" refreshedVersion="8" background="1" saveData="1">
    <dbPr connection="Provider=Microsoft.Mashup.OleDb.1;Data Source=$Workbook$;Location=bbni_history;Extended Properties=&quot;&quot;" command="SELECT * FROM [bbni_history]"/>
  </connection>
  <connection id="2" xr16:uid="{C378EEAB-3DB8-4CFB-8035-9E891EF97928}" keepAlive="1" name="Query - bbri_history" description="Connection to the 'bbri_history' query in the workbook." type="5" refreshedVersion="8" background="1" saveData="1">
    <dbPr connection="Provider=Microsoft.Mashup.OleDb.1;Data Source=$Workbook$;Location=bbri_history;Extended Properties=&quot;&quot;" command="SELECT * FROM [bbri_history]"/>
  </connection>
  <connection id="3" xr16:uid="{EEE05A5C-53E3-4C20-BD42-3736A5E60009}" keepAlive="1" name="Query - bmri_history" description="Connection to the 'bmri_history' query in the workbook." type="5" refreshedVersion="8" background="1" saveData="1">
    <dbPr connection="Provider=Microsoft.Mashup.OleDb.1;Data Source=$Workbook$;Location=bmri_history;Extended Properties=&quot;&quot;" command="SELECT * FROM [bmri_history]"/>
  </connection>
  <connection id="4" xr16:uid="{A52CBE02-4AD6-447D-825A-4739E31DEF74}" keepAlive="1" name="Query - jkse_history" description="Connection to the 'jkse_history' query in the workbook." type="5" refreshedVersion="8" background="1" saveData="1">
    <dbPr connection="Provider=Microsoft.Mashup.OleDb.1;Data Source=$Workbook$;Location=jkse_history;Extended Properties=&quot;&quot;" command="SELECT * FROM [jkse_history]"/>
  </connection>
</connections>
</file>

<file path=xl/sharedStrings.xml><?xml version="1.0" encoding="utf-8"?>
<sst xmlns="http://schemas.openxmlformats.org/spreadsheetml/2006/main" count="6850" uniqueCount="1390">
  <si>
    <t>Tanggal</t>
  </si>
  <si>
    <t>Terakhir</t>
  </si>
  <si>
    <t>Pembukaan</t>
  </si>
  <si>
    <t>Tertinggi</t>
  </si>
  <si>
    <t>Terendah</t>
  </si>
  <si>
    <t>Perubahan%</t>
  </si>
  <si>
    <t>IHSG_Terakhir</t>
  </si>
  <si>
    <t>BBNI_Terakhir</t>
  </si>
  <si>
    <t>BBRI_Terakhir</t>
  </si>
  <si>
    <t>IHSG_Vol</t>
  </si>
  <si>
    <t>BBNI_Vol</t>
  </si>
  <si>
    <t>BBRI_Vol</t>
  </si>
  <si>
    <t>BMRI_Terakhir</t>
  </si>
  <si>
    <t>BMRI_Vol</t>
  </si>
  <si>
    <t>Metrik</t>
  </si>
  <si>
    <t>BBRI</t>
  </si>
  <si>
    <t>BMRI</t>
  </si>
  <si>
    <t>BBNI</t>
  </si>
  <si>
    <t>IHSG</t>
  </si>
  <si>
    <t>Total Return</t>
  </si>
  <si>
    <t>Volatilitas</t>
  </si>
  <si>
    <t>Alpha (vs. IHSG)</t>
  </si>
  <si>
    <t>Beta</t>
  </si>
  <si>
    <t>Rata-rata Volume</t>
  </si>
  <si>
    <t>Volume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</si>
  <si>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</si>
  <si>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</si>
  <si>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</si>
  <si>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</si>
  <si>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</si>
  <si>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</si>
  <si>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</si>
  <si>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</si>
  <si>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</si>
  <si>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</si>
  <si>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</si>
  <si>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</si>
  <si>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</si>
  <si>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</si>
  <si>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</si>
  <si>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</si>
  <si>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</si>
  <si>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</si>
  <si>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29/01/2020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</si>
  <si>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</si>
  <si>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</si>
  <si>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</si>
  <si>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</si>
  <si>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</si>
  <si>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</si>
  <si>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</si>
  <si>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</si>
  <si>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</si>
  <si>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</si>
  <si>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</si>
  <si>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</si>
  <si>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</si>
  <si>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</si>
  <si>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</si>
  <si>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</si>
  <si>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24/02/2020</t>
  </si>
  <si>
    <t>25/02/2020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</si>
  <si>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</si>
  <si>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</si>
  <si>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</si>
  <si>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</si>
  <si>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</si>
  <si>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</si>
  <si>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</si>
  <si>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</si>
  <si>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</si>
  <si>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</si>
  <si>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11/03/2020</t>
  </si>
  <si>
    <t>12/03/2020</t>
  </si>
  <si>
    <t>17/03/2020</t>
  </si>
  <si>
    <t>18/03/2020</t>
  </si>
  <si>
    <t>19/03/2020</t>
  </si>
  <si>
    <t>20/03/2020</t>
  </si>
  <si>
    <t>23/03/2020</t>
  </si>
  <si>
    <t>24/03/2020</t>
  </si>
  <si>
    <t>26/03/2020</t>
  </si>
  <si>
    <t>27/03/2020</t>
  </si>
  <si>
    <t>30/03/2020</t>
  </si>
  <si>
    <t>31/03/2020</t>
  </si>
  <si>
    <t>01/04/2020</t>
  </si>
  <si>
    <t>02/04/2020</t>
  </si>
  <si>
    <t>03/04/2020</t>
  </si>
  <si>
    <t>06/04/2020</t>
  </si>
  <si>
    <t>07/04/2020</t>
  </si>
  <si>
    <t>08/04/2020</t>
  </si>
  <si>
    <t>09/04/2020</t>
  </si>
  <si>
    <t>13/04/2020</t>
  </si>
  <si>
    <t>14/04/2020</t>
  </si>
  <si>
    <t>15/04/2020</t>
  </si>
  <si>
    <t>17/04/2020</t>
  </si>
  <si>
    <t>20/04/2020</t>
  </si>
  <si>
    <t>21/04/2020</t>
  </si>
  <si>
    <t>22/04/2020</t>
  </si>
  <si>
    <t>23/04/2020</t>
  </si>
  <si>
    <t>24/04/2020</t>
  </si>
  <si>
    <t>27/04/2020</t>
  </si>
  <si>
    <t>28/04/2020</t>
  </si>
  <si>
    <t>29/04/2020</t>
  </si>
  <si>
    <t>30/04/2020</t>
  </si>
  <si>
    <t>04/05/2020</t>
  </si>
  <si>
    <t>05/05/2020</t>
  </si>
  <si>
    <t>06/05/2020</t>
  </si>
  <si>
    <t>08/05/2020</t>
  </si>
  <si>
    <t>11/05/2020</t>
  </si>
  <si>
    <t>12/05/2020</t>
  </si>
  <si>
    <t>13/05/2020</t>
  </si>
  <si>
    <t>14/05/2020</t>
  </si>
  <si>
    <t>15/05/2020</t>
  </si>
  <si>
    <t>18/05/2020</t>
  </si>
  <si>
    <t>19/05/2020</t>
  </si>
  <si>
    <t>20/05/2020</t>
  </si>
  <si>
    <t>26/05/2020</t>
  </si>
  <si>
    <t>27/05/2020</t>
  </si>
  <si>
    <t>28/05/2020</t>
  </si>
  <si>
    <t>29/05/2020</t>
  </si>
  <si>
    <t>02/06/2020</t>
  </si>
  <si>
    <t>03/06/2020</t>
  </si>
  <si>
    <t>04/06/2020</t>
  </si>
  <si>
    <t>05/06/2020</t>
  </si>
  <si>
    <t>08/06/2020</t>
  </si>
  <si>
    <t>09/06/2020</t>
  </si>
  <si>
    <t>10/06/2020</t>
  </si>
  <si>
    <t>11/06/2020</t>
  </si>
  <si>
    <t>12/06/2020</t>
  </si>
  <si>
    <t>15/06/2020</t>
  </si>
  <si>
    <t>16/06/2020</t>
  </si>
  <si>
    <t>17/06/2020</t>
  </si>
  <si>
    <t>18/06/2020</t>
  </si>
  <si>
    <t>19/06/2020</t>
  </si>
  <si>
    <t>22/06/2020</t>
  </si>
  <si>
    <t>23/06/2020</t>
  </si>
  <si>
    <t>24/06/2020</t>
  </si>
  <si>
    <t>25/06/2020</t>
  </si>
  <si>
    <t>26/06/2020</t>
  </si>
  <si>
    <t>29/06/2020</t>
  </si>
  <si>
    <t>30/06/2020</t>
  </si>
  <si>
    <t>01/07/2020</t>
  </si>
  <si>
    <t>02/07/2020</t>
  </si>
  <si>
    <t>03/07/2020</t>
  </si>
  <si>
    <t>06/07/2020</t>
  </si>
  <si>
    <t>07/07/2020</t>
  </si>
  <si>
    <t>08/07/2020</t>
  </si>
  <si>
    <t>09/07/2020</t>
  </si>
  <si>
    <t>10/07/2020</t>
  </si>
  <si>
    <t>13/07/2020</t>
  </si>
  <si>
    <t>14/07/2020</t>
  </si>
  <si>
    <t>15/07/2020</t>
  </si>
  <si>
    <t>16/07/2020</t>
  </si>
  <si>
    <t>17/07/2020</t>
  </si>
  <si>
    <t>20/07/2020</t>
  </si>
  <si>
    <t>21/07/2020</t>
  </si>
  <si>
    <t>22/07/2020</t>
  </si>
  <si>
    <t>23/07/2020</t>
  </si>
  <si>
    <t>24/07/2020</t>
  </si>
  <si>
    <t>27/07/2020</t>
  </si>
  <si>
    <t>28/07/2020</t>
  </si>
  <si>
    <t>29/07/2020</t>
  </si>
  <si>
    <t>30/07/2020</t>
  </si>
  <si>
    <t>03/08/2020</t>
  </si>
  <si>
    <t>04/08/2020</t>
  </si>
  <si>
    <t>05/08/2020</t>
  </si>
  <si>
    <t>06/08/2020</t>
  </si>
  <si>
    <t>07/08/2020</t>
  </si>
  <si>
    <t>11/08/2020</t>
  </si>
  <si>
    <t>12/08/2020</t>
  </si>
  <si>
    <t>13/08/2020</t>
  </si>
  <si>
    <t>14/08/2020</t>
  </si>
  <si>
    <t>18/08/2020</t>
  </si>
  <si>
    <t>19/08/2020</t>
  </si>
  <si>
    <t>24/08/2020</t>
  </si>
  <si>
    <t>25/08/2020</t>
  </si>
  <si>
    <t>26/08/2020</t>
  </si>
  <si>
    <t>27/08/2020</t>
  </si>
  <si>
    <t>28/08/2020</t>
  </si>
  <si>
    <t>31/08/2020</t>
  </si>
  <si>
    <t>01/09/2020</t>
  </si>
  <si>
    <t>02/09/2020</t>
  </si>
  <si>
    <t>03/09/2020</t>
  </si>
  <si>
    <t>04/09/2020</t>
  </si>
  <si>
    <t>07/09/2020</t>
  </si>
  <si>
    <t>08/09/2020</t>
  </si>
  <si>
    <t>09/09/2020</t>
  </si>
  <si>
    <t>10/09/2020</t>
  </si>
  <si>
    <t>11/09/2020</t>
  </si>
  <si>
    <t>14/09/2020</t>
  </si>
  <si>
    <t>15/09/2020</t>
  </si>
  <si>
    <t>16/09/2020</t>
  </si>
  <si>
    <t>17/09/2020</t>
  </si>
  <si>
    <t>18/09/2020</t>
  </si>
  <si>
    <t>21/09/2020</t>
  </si>
  <si>
    <t>22/09/2020</t>
  </si>
  <si>
    <t>23/09/2020</t>
  </si>
  <si>
    <t>24/09/2020</t>
  </si>
  <si>
    <t>25/09/2020</t>
  </si>
  <si>
    <t>28/09/2020</t>
  </si>
  <si>
    <t>29/09/2020</t>
  </si>
  <si>
    <t>30/09/2020</t>
  </si>
  <si>
    <t>01/10/2020</t>
  </si>
  <si>
    <t>02/10/2020</t>
  </si>
  <si>
    <t>05/10/2020</t>
  </si>
  <si>
    <t>06/10/2020</t>
  </si>
  <si>
    <t>07/10/2020</t>
  </si>
  <si>
    <t>08/10/2020</t>
  </si>
  <si>
    <t>09/10/2020</t>
  </si>
  <si>
    <t>12/10/2020</t>
  </si>
  <si>
    <t>13/10/2020</t>
  </si>
  <si>
    <t>14/10/2020</t>
  </si>
  <si>
    <t>15/10/2020</t>
  </si>
  <si>
    <t>16/10/2020</t>
  </si>
  <si>
    <t>19/10/2020</t>
  </si>
  <si>
    <t>20/10/2020</t>
  </si>
  <si>
    <t>21/10/2020</t>
  </si>
  <si>
    <t>22/10/2020</t>
  </si>
  <si>
    <t>23/10/2020</t>
  </si>
  <si>
    <t>26/10/2020</t>
  </si>
  <si>
    <t>27/10/2020</t>
  </si>
  <si>
    <t>02/11/2020</t>
  </si>
  <si>
    <t>03/11/2020</t>
  </si>
  <si>
    <t>04/11/2020</t>
  </si>
  <si>
    <t>05/11/2020</t>
  </si>
  <si>
    <t>06/11/2020</t>
  </si>
  <si>
    <t>09/11/2020</t>
  </si>
  <si>
    <t>10/11/2020</t>
  </si>
  <si>
    <t>11/11/2020</t>
  </si>
  <si>
    <t>12/11/2020</t>
  </si>
  <si>
    <t>13/11/2020</t>
  </si>
  <si>
    <t>16/11/2020</t>
  </si>
  <si>
    <t>17/11/2020</t>
  </si>
  <si>
    <t>18/11/2020</t>
  </si>
  <si>
    <t>19/11/2020</t>
  </si>
  <si>
    <t>20/11/2020</t>
  </si>
  <si>
    <t>23/11/2020</t>
  </si>
  <si>
    <t>24/11/2020</t>
  </si>
  <si>
    <t>25/11/2020</t>
  </si>
  <si>
    <t>26/11/2020</t>
  </si>
  <si>
    <t>27/11/2020</t>
  </si>
  <si>
    <t>30/11/2020</t>
  </si>
  <si>
    <t>01/12/2020</t>
  </si>
  <si>
    <t>02/12/2020</t>
  </si>
  <si>
    <t>03/12/2020</t>
  </si>
  <si>
    <t>04/12/2020</t>
  </si>
  <si>
    <t>07/12/2020</t>
  </si>
  <si>
    <t>08/12/2020</t>
  </si>
  <si>
    <t>10/12/2020</t>
  </si>
  <si>
    <t>11/12/2020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</si>
  <si>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</si>
  <si>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</si>
  <si>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</si>
  <si>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</si>
  <si>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</si>
  <si>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</si>
  <si>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</si>
  <si>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</si>
  <si>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28/12/2020</t>
  </si>
  <si>
    <t>29/12/2020</t>
  </si>
  <si>
    <t>30/12/2020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</si>
  <si>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</si>
  <si>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</si>
  <si>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</si>
  <si>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</si>
  <si>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</si>
  <si>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</si>
  <si>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</si>
  <si>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</si>
  <si>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</si>
  <si>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</si>
  <si>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</si>
  <si>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</si>
  <si>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</si>
  <si>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</si>
  <si>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</si>
  <si>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25/01/2021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</si>
  <si>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</si>
  <si>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</si>
  <si>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</si>
  <si>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</si>
  <si>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</si>
  <si>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</si>
  <si>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</si>
  <si>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</si>
  <si>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</si>
  <si>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</si>
  <si>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</si>
  <si>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</si>
  <si>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</si>
  <si>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15/02/2021</t>
  </si>
  <si>
    <t>16/02/2021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</si>
  <si>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</si>
  <si>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</si>
  <si>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</si>
  <si>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</si>
  <si>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</si>
  <si>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</si>
  <si>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</si>
  <si>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</si>
  <si>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</si>
  <si>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</si>
  <si>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</si>
  <si>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</si>
  <si>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</si>
  <si>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</si>
  <si>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</si>
  <si>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</si>
  <si>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</si>
  <si>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</si>
  <si>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</si>
  <si>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</si>
  <si>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</si>
  <si>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</si>
  <si>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</si>
  <si>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</si>
  <si>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</si>
  <si>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</si>
  <si>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</si>
  <si>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</si>
  <si>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</si>
  <si>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</si>
  <si>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</si>
  <si>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</si>
  <si>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</si>
  <si>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</si>
  <si>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</si>
  <si>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</si>
  <si>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</si>
  <si>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</si>
  <si>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</si>
  <si>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</si>
  <si>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</si>
  <si>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</si>
  <si>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</si>
  <si>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21/04/2021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</si>
  <si>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</si>
  <si>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</si>
  <si>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</si>
  <si>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</si>
  <si>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</si>
  <si>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</si>
  <si>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</si>
  <si>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</si>
  <si>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</si>
  <si>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</si>
  <si>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</si>
  <si>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</si>
  <si>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</si>
  <si>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</si>
  <si>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</si>
  <si>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</si>
  <si>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</si>
  <si>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</si>
  <si>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</si>
  <si>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</si>
  <si>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</si>
  <si>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27/05/2021</t>
  </si>
  <si>
    <t>28/05/2021</t>
  </si>
  <si>
    <t>31/05/2021</t>
  </si>
  <si>
    <t>02/06/2021</t>
  </si>
  <si>
    <t>03/06/2021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</si>
  <si>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</si>
  <si>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</si>
  <si>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</si>
  <si>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</si>
  <si>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</si>
  <si>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</si>
  <si>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</si>
  <si>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</si>
  <si>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</si>
  <si>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</si>
  <si>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</si>
  <si>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</si>
  <si>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</si>
  <si>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</si>
  <si>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</si>
  <si>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</si>
  <si>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</si>
  <si>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</si>
  <si>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</si>
  <si>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</si>
  <si>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</si>
  <si>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</si>
  <si>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</si>
  <si>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</si>
  <si>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</si>
  <si>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09/07/2021</t>
  </si>
  <si>
    <t>12/07/2021</t>
  </si>
  <si>
    <t>13/07/2021</t>
  </si>
  <si>
    <t>14/07/2021</t>
  </si>
  <si>
    <t>15/07/2021</t>
  </si>
  <si>
    <t>16/07/2021</t>
  </si>
  <si>
    <t>19/07/2021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</si>
  <si>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</si>
  <si>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</si>
  <si>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</si>
  <si>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</si>
  <si>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</si>
  <si>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</si>
  <si>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</si>
  <si>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</si>
  <si>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</si>
  <si>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</si>
  <si>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</si>
  <si>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</si>
  <si>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</si>
  <si>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</si>
  <si>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</si>
  <si>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12/08/2021</t>
  </si>
  <si>
    <t>13/08/2021</t>
  </si>
  <si>
    <t>16/08/2021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</si>
  <si>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</si>
  <si>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</si>
  <si>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</si>
  <si>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</si>
  <si>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</si>
  <si>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</si>
  <si>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</si>
  <si>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</si>
  <si>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</si>
  <si>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</si>
  <si>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</si>
  <si>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</si>
  <si>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</si>
  <si>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</si>
  <si>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07/09/2021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</si>
  <si>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</si>
  <si>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</si>
  <si>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</si>
  <si>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</si>
  <si>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</si>
  <si>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</si>
  <si>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</si>
  <si>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</si>
  <si>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</si>
  <si>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</si>
  <si>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</si>
  <si>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</si>
  <si>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</si>
  <si>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</si>
  <si>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</si>
  <si>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</si>
  <si>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</si>
  <si>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</si>
  <si>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</si>
  <si>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</si>
  <si>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</si>
  <si>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</si>
  <si>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</si>
  <si>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</si>
  <si>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12/10/2021</t>
  </si>
  <si>
    <t>13/10/2021</t>
  </si>
  <si>
    <t>14/10/2021</t>
  </si>
  <si>
    <t>15/10/2021</t>
  </si>
  <si>
    <t>18/10/2021</t>
  </si>
  <si>
    <t>19/10/2021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</si>
  <si>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</si>
  <si>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</si>
  <si>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</si>
  <si>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</si>
  <si>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</si>
  <si>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</si>
  <si>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</si>
  <si>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</si>
  <si>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02/11/2021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</si>
  <si>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</si>
  <si>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</si>
  <si>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</si>
  <si>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</si>
  <si>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</si>
  <si>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</si>
  <si>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</si>
  <si>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</si>
  <si>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15/11/2021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</si>
  <si>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</si>
  <si>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</si>
  <si>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</si>
  <si>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</si>
  <si>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</si>
  <si>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</si>
  <si>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</si>
  <si>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</si>
  <si>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</si>
  <si>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30/11/2021</t>
  </si>
  <si>
    <t>01/12/2021</t>
  </si>
  <si>
    <t>02/12/2021</t>
  </si>
  <si>
    <t>03/12/2021</t>
  </si>
  <si>
    <t>06/12/2021</t>
  </si>
  <si>
    <t>07/12/2021</t>
  </si>
  <si>
    <t>08/12/2021</t>
  </si>
  <si>
    <t>09/12/2021</t>
  </si>
  <si>
    <t>10/12/2021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</si>
  <si>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</si>
  <si>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</si>
  <si>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</si>
  <si>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</si>
  <si>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</si>
  <si>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</si>
  <si>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</si>
  <si>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</si>
  <si>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</si>
  <si>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</si>
  <si>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</si>
  <si>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</si>
  <si>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</si>
  <si>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</si>
  <si>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03/01/2022</t>
  </si>
  <si>
    <t>04/01/2022</t>
  </si>
  <si>
    <t>05/01/2022</t>
  </si>
  <si>
    <t>06/01/2022</t>
  </si>
  <si>
    <t>07/01/2022</t>
  </si>
  <si>
    <t>10/01/2022</t>
  </si>
  <si>
    <t>11/01/2022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</si>
  <si>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</si>
  <si>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</si>
  <si>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</si>
  <si>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</si>
  <si>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</si>
  <si>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</si>
  <si>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</si>
  <si>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</si>
  <si>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</si>
  <si>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</si>
  <si>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</si>
  <si>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</si>
  <si>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</si>
  <si>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</si>
  <si>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02/02/2022</t>
  </si>
  <si>
    <t>03/02/2022</t>
  </si>
  <si>
    <t>04/02/2022</t>
  </si>
  <si>
    <t>07/02/2022</t>
  </si>
  <si>
    <t>08/02/2022</t>
  </si>
  <si>
    <t>09/02/2022</t>
  </si>
  <si>
    <t>10/02/2022</t>
  </si>
  <si>
    <t>11/02/2022</t>
  </si>
  <si>
    <t>14/02/2022</t>
  </si>
  <si>
    <t>15/02/2022</t>
  </si>
  <si>
    <t>16/02/2022</t>
  </si>
  <si>
    <t>17/02/2022</t>
  </si>
  <si>
    <t>18/02/2022</t>
  </si>
  <si>
    <t>21/02/2022</t>
  </si>
  <si>
    <t>22/02/2022</t>
  </si>
  <si>
    <t>23/02/2022</t>
  </si>
  <si>
    <t>24/02/2022</t>
  </si>
  <si>
    <t>25/02/2022</t>
  </si>
  <si>
    <t>01/03/2022</t>
  </si>
  <si>
    <t>02/03/2022</t>
  </si>
  <si>
    <t>04/03/2022</t>
  </si>
  <si>
    <t>07/03/2022</t>
  </si>
  <si>
    <t>08/03/2022</t>
  </si>
  <si>
    <t>09/03/2022</t>
  </si>
  <si>
    <t>10/03/2022</t>
  </si>
  <si>
    <t>11/03/2022</t>
  </si>
  <si>
    <t>14/03/2022</t>
  </si>
  <si>
    <t>15/03/2022</t>
  </si>
  <si>
    <t>16/03/2022</t>
  </si>
  <si>
    <t>17/03/2022</t>
  </si>
  <si>
    <t>18/03/2022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</si>
  <si>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</si>
  <si>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</si>
  <si>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</si>
  <si>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</si>
  <si>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</si>
  <si>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</si>
  <si>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</si>
  <si>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</si>
  <si>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</si>
  <si>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01/04/2022</t>
  </si>
  <si>
    <t>04/04/2022</t>
  </si>
  <si>
    <t>05/04/2022</t>
  </si>
  <si>
    <t>06/04/2022</t>
  </si>
  <si>
    <t>07/04/2022</t>
  </si>
  <si>
    <t>08/04/2022</t>
  </si>
  <si>
    <t>11/04/2022</t>
  </si>
  <si>
    <t>12/04/2022</t>
  </si>
  <si>
    <t>13/04/2022</t>
  </si>
  <si>
    <t>14/04/2022</t>
  </si>
  <si>
    <t>18/04/2022</t>
  </si>
  <si>
    <t>19/04/2022</t>
  </si>
  <si>
    <t>20/04/2022</t>
  </si>
  <si>
    <t>21/04/2022</t>
  </si>
  <si>
    <t>22/04/2022</t>
  </si>
  <si>
    <t>25/04/2022</t>
  </si>
  <si>
    <t>26/04/2022</t>
  </si>
  <si>
    <t>27/04/2022</t>
  </si>
  <si>
    <t>28/04/2022</t>
  </si>
  <si>
    <t>09/05/2022</t>
  </si>
  <si>
    <t>10/05/2022</t>
  </si>
  <si>
    <t>12/05/2022</t>
  </si>
  <si>
    <t>13/05/2022</t>
  </si>
  <si>
    <t>17/05/2022</t>
  </si>
  <si>
    <t>18/05/2022</t>
  </si>
  <si>
    <t>19/05/2022</t>
  </si>
  <si>
    <t>20/05/2022</t>
  </si>
  <si>
    <t>23/05/2022</t>
  </si>
  <si>
    <t>24/05/2022</t>
  </si>
  <si>
    <t>25/05/2022</t>
  </si>
  <si>
    <t>27/05/2022</t>
  </si>
  <si>
    <t>30/05/2022</t>
  </si>
  <si>
    <t>31/05/2022</t>
  </si>
  <si>
    <t>02/06/2022</t>
  </si>
  <si>
    <t>03/06/2022</t>
  </si>
  <si>
    <t>06/06/2022</t>
  </si>
  <si>
    <t>07/06/2022</t>
  </si>
  <si>
    <t>08/06/2022</t>
  </si>
  <si>
    <t>09/06/2022</t>
  </si>
  <si>
    <t>10/06/2022</t>
  </si>
  <si>
    <t>13/06/2022</t>
  </si>
  <si>
    <t>14/06/2022</t>
  </si>
  <si>
    <t>15/06/2022</t>
  </si>
  <si>
    <t>16/06/2022</t>
  </si>
  <si>
    <t>17/06/2022</t>
  </si>
  <si>
    <t>20/06/2022</t>
  </si>
  <si>
    <t>21/06/2022</t>
  </si>
  <si>
    <t>22/06/2022</t>
  </si>
  <si>
    <t>23/06/2022</t>
  </si>
  <si>
    <t>24/06/2022</t>
  </si>
  <si>
    <t>27/06/2022</t>
  </si>
  <si>
    <t>28/06/2022</t>
  </si>
  <si>
    <t>29/06/2022</t>
  </si>
  <si>
    <t>30/06/2022</t>
  </si>
  <si>
    <t>01/07/2022</t>
  </si>
  <si>
    <t>04/07/2022</t>
  </si>
  <si>
    <t>05/07/2022</t>
  </si>
  <si>
    <t>06/07/2022</t>
  </si>
  <si>
    <t>07/07/2022</t>
  </si>
  <si>
    <t>08/07/2022</t>
  </si>
  <si>
    <t>11/07/2022</t>
  </si>
  <si>
    <t>12/07/2022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</si>
  <si>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</si>
  <si>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</si>
  <si>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</si>
  <si>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</si>
  <si>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</si>
  <si>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</si>
  <si>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</si>
  <si>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</si>
  <si>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25/07/2022</t>
  </si>
  <si>
    <t>26/07/2022</t>
  </si>
  <si>
    <t>27/07/2022</t>
  </si>
  <si>
    <t>28/07/2022</t>
  </si>
  <si>
    <t>29/07/2022</t>
  </si>
  <si>
    <t>01/08/2022</t>
  </si>
  <si>
    <t>02/08/2022</t>
  </si>
  <si>
    <t>03/08/2022</t>
  </si>
  <si>
    <t>04/08/2022</t>
  </si>
  <si>
    <t>05/08/2022</t>
  </si>
  <si>
    <t>08/08/2022</t>
  </si>
  <si>
    <t>09/08/2022</t>
  </si>
  <si>
    <t>10/08/2022</t>
  </si>
  <si>
    <t>11/08/2022</t>
  </si>
  <si>
    <t>12/08/2022</t>
  </si>
  <si>
    <t>15/08/2022</t>
  </si>
  <si>
    <t>16/08/2022</t>
  </si>
  <si>
    <t>18/08/2022</t>
  </si>
  <si>
    <t>19/08/2022</t>
  </si>
  <si>
    <t>22/08/2022</t>
  </si>
  <si>
    <t>23/08/2022</t>
  </si>
  <si>
    <t>24/08/2022</t>
  </si>
  <si>
    <t>25/08/2022</t>
  </si>
  <si>
    <t>26/08/2022</t>
  </si>
  <si>
    <t>29/08/2022</t>
  </si>
  <si>
    <t>30/08/2022</t>
  </si>
  <si>
    <t>31/08/2022</t>
  </si>
  <si>
    <t>01/09/2022</t>
  </si>
  <si>
    <t>02/09/2022</t>
  </si>
  <si>
    <t>05/09/2022</t>
  </si>
  <si>
    <t>06/09/2022</t>
  </si>
  <si>
    <t>07/09/2022</t>
  </si>
  <si>
    <t>08/09/2022</t>
  </si>
  <si>
    <t>09/09/2022</t>
  </si>
  <si>
    <t>12/09/2022</t>
  </si>
  <si>
    <t>13/09/2022</t>
  </si>
  <si>
    <t>14/09/2022</t>
  </si>
  <si>
    <t>15/09/2022</t>
  </si>
  <si>
    <t>16/09/2022</t>
  </si>
  <si>
    <t>19/09/2022</t>
  </si>
  <si>
    <t>20/09/2022</t>
  </si>
  <si>
    <t>21/09/2022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</si>
  <si>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</si>
  <si>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</si>
  <si>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</si>
  <si>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</si>
  <si>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</si>
  <si>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</si>
  <si>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</si>
  <si>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03/10/2022</t>
  </si>
  <si>
    <t>04/10/2022</t>
  </si>
  <si>
    <t>05/10/2022</t>
  </si>
  <si>
    <t>06/10/2022</t>
  </si>
  <si>
    <t>07/10/2022</t>
  </si>
  <si>
    <t>10/10/2022</t>
  </si>
  <si>
    <t>11/10/2022</t>
  </si>
  <si>
    <t>12/10/2022</t>
  </si>
  <si>
    <t>13/10/2022</t>
  </si>
  <si>
    <t>14/10/2022</t>
  </si>
  <si>
    <t>17/10/2022</t>
  </si>
  <si>
    <t>18/10/2022</t>
  </si>
  <si>
    <t>19/10/2022</t>
  </si>
  <si>
    <t>20/10/2022</t>
  </si>
  <si>
    <t>21/10/2022</t>
  </si>
  <si>
    <t>24/10/2022</t>
  </si>
  <si>
    <t>25/10/2022</t>
  </si>
  <si>
    <t>26/10/2022</t>
  </si>
  <si>
    <t>27/10/2022</t>
  </si>
  <si>
    <t>28/10/2022</t>
  </si>
  <si>
    <t>31/10/2022</t>
  </si>
  <si>
    <t>01/11/2022</t>
  </si>
  <si>
    <t>02/11/2022</t>
  </si>
  <si>
    <t>03/11/2022</t>
  </si>
  <si>
    <t>04/11/2022</t>
  </si>
  <si>
    <t>07/11/2022</t>
  </si>
  <si>
    <t>08/11/2022</t>
  </si>
  <si>
    <t>09/11/2022</t>
  </si>
  <si>
    <t>10/11/2022</t>
  </si>
  <si>
    <t>11/11/2022</t>
  </si>
  <si>
    <t>14/11/2022</t>
  </si>
  <si>
    <t>15/11/2022</t>
  </si>
  <si>
    <t>16/11/2022</t>
  </si>
  <si>
    <t>17/11/2022</t>
  </si>
  <si>
    <t>18/11/2022</t>
  </si>
  <si>
    <t>21/11/2022</t>
  </si>
  <si>
    <t>22/11/2022</t>
  </si>
  <si>
    <t>23/11/2022</t>
  </si>
  <si>
    <t>24/11/2022</t>
  </si>
  <si>
    <t>25/11/2022</t>
  </si>
  <si>
    <t>28/11/2022</t>
  </si>
  <si>
    <t>29/11/2022</t>
  </si>
  <si>
    <t>30/11/2022</t>
  </si>
  <si>
    <t>01/12/2022</t>
  </si>
  <si>
    <t>02/12/2022</t>
  </si>
  <si>
    <t>05/12/2022</t>
  </si>
  <si>
    <t>06/12/2022</t>
  </si>
  <si>
    <t>07/12/2022</t>
  </si>
  <si>
    <t>08/12/2022</t>
  </si>
  <si>
    <t>09/12/2022</t>
  </si>
  <si>
    <t>12/12/2022</t>
  </si>
  <si>
    <t>13/12/2022</t>
  </si>
  <si>
    <t>14/12/2022</t>
  </si>
  <si>
    <t>15/12/2022</t>
  </si>
  <si>
    <t>16/12/2022</t>
  </si>
  <si>
    <t>19/12/2022</t>
  </si>
  <si>
    <t>20/12/2022</t>
  </si>
  <si>
    <t>21/12/2022</t>
  </si>
  <si>
    <t>22/12/2022</t>
  </si>
  <si>
    <t>23/12/2022</t>
  </si>
  <si>
    <t>26/12/2022</t>
  </si>
  <si>
    <t>27/12/2022</t>
  </si>
  <si>
    <t>28/12/2022</t>
  </si>
  <si>
    <t>29/12/2022</t>
  </si>
  <si>
    <t>30/12/2022</t>
  </si>
  <si>
    <t>02/01/2023</t>
  </si>
  <si>
    <t>03/01/2023</t>
  </si>
  <si>
    <t>04/01/2023</t>
  </si>
  <si>
    <t>05/01/2023</t>
  </si>
  <si>
    <t>06/01/2023</t>
  </si>
  <si>
    <t>09/01/2023</t>
  </si>
  <si>
    <t>10/01/2023</t>
  </si>
  <si>
    <t>11/01/2023</t>
  </si>
  <si>
    <t>12/01/2023</t>
  </si>
  <si>
    <t>13/01/2023</t>
  </si>
  <si>
    <t>16/01/2023</t>
  </si>
  <si>
    <t>17/01/2023</t>
  </si>
  <si>
    <t>18/01/2023</t>
  </si>
  <si>
    <t>19/01/2023</t>
  </si>
  <si>
    <t>20/01/2023</t>
  </si>
  <si>
    <t>24/01/2023</t>
  </si>
  <si>
    <t>25/01/2023</t>
  </si>
  <si>
    <t>26/01/2023</t>
  </si>
  <si>
    <t>27/01/2023</t>
  </si>
  <si>
    <t>30/01/2023</t>
  </si>
  <si>
    <t>31/01/2023</t>
  </si>
  <si>
    <t>01/02/2023</t>
  </si>
  <si>
    <t>02/02/2023</t>
  </si>
  <si>
    <t>03/02/2023</t>
  </si>
  <si>
    <t>06/02/2023</t>
  </si>
  <si>
    <t>07/02/2023</t>
  </si>
  <si>
    <t>08/02/2023</t>
  </si>
  <si>
    <t>09/02/2023</t>
  </si>
  <si>
    <t>10/02/2023</t>
  </si>
  <si>
    <t>13/02/2023</t>
  </si>
  <si>
    <t>14/02/2023</t>
  </si>
  <si>
    <t>15/02/2023</t>
  </si>
  <si>
    <t>16/02/2023</t>
  </si>
  <si>
    <t>17/02/2023</t>
  </si>
  <si>
    <t>20/02/2023</t>
  </si>
  <si>
    <t>21/02/2023</t>
  </si>
  <si>
    <t>22/02/2023</t>
  </si>
  <si>
    <t>23/02/2023</t>
  </si>
  <si>
    <t>24/02/2023</t>
  </si>
  <si>
    <t>27/02/2023</t>
  </si>
  <si>
    <t>28/02/2023</t>
  </si>
  <si>
    <t>01/03/2023</t>
  </si>
  <si>
    <t>02/03/2023</t>
  </si>
  <si>
    <t>03/03/2023</t>
  </si>
  <si>
    <t>06/03/2023</t>
  </si>
  <si>
    <t>07/03/2023</t>
  </si>
  <si>
    <t>08/03/2023</t>
  </si>
  <si>
    <t>09/03/2023</t>
  </si>
  <si>
    <t>10/03/2023</t>
  </si>
  <si>
    <t>13/03/2023</t>
  </si>
  <si>
    <t>14/03/2023</t>
  </si>
  <si>
    <t>15/03/2023</t>
  </si>
  <si>
    <t>16/03/2023</t>
  </si>
  <si>
    <t>17/03/2023</t>
  </si>
  <si>
    <t>20/03/2023</t>
  </si>
  <si>
    <t>21/03/2023</t>
  </si>
  <si>
    <t>24/03/2023</t>
  </si>
  <si>
    <t>27/03/2023</t>
  </si>
  <si>
    <t>28/03/2023</t>
  </si>
  <si>
    <t>29/03/2023</t>
  </si>
  <si>
    <t>30/03/2023</t>
  </si>
  <si>
    <t>31/03/2023</t>
  </si>
  <si>
    <t>03/04/2023</t>
  </si>
  <si>
    <t>04/04/2023</t>
  </si>
  <si>
    <t>05/04/2023</t>
  </si>
  <si>
    <t>06/04/2023</t>
  </si>
  <si>
    <t>10/04/2023</t>
  </si>
  <si>
    <t>11/04/2023</t>
  </si>
  <si>
    <t>12/04/2023</t>
  </si>
  <si>
    <t>13/04/2023</t>
  </si>
  <si>
    <t>14/04/2023</t>
  </si>
  <si>
    <t>17/04/2023</t>
  </si>
  <si>
    <t>18/04/2023</t>
  </si>
  <si>
    <t>26/04/2023</t>
  </si>
  <si>
    <t>27/04/2023</t>
  </si>
  <si>
    <t>28/04/2023</t>
  </si>
  <si>
    <t>02/05/2023</t>
  </si>
  <si>
    <t>03/05/2023</t>
  </si>
  <si>
    <t>04/05/2023</t>
  </si>
  <si>
    <t>05/05/2023</t>
  </si>
  <si>
    <t>08/05/2023</t>
  </si>
  <si>
    <t>09/05/2023</t>
  </si>
  <si>
    <t>10/05/2023</t>
  </si>
  <si>
    <t>11/05/2023</t>
  </si>
  <si>
    <t>12/05/2023</t>
  </si>
  <si>
    <t>15/05/2023</t>
  </si>
  <si>
    <t>16/05/2023</t>
  </si>
  <si>
    <t>17/05/2023</t>
  </si>
  <si>
    <t>19/05/2023</t>
  </si>
  <si>
    <t>22/05/2023</t>
  </si>
  <si>
    <t>23/05/2023</t>
  </si>
  <si>
    <t>24/05/2023</t>
  </si>
  <si>
    <t>25/05/2023</t>
  </si>
  <si>
    <t>26/05/2023</t>
  </si>
  <si>
    <t>29/05/2023</t>
  </si>
  <si>
    <t>30/05/2023</t>
  </si>
  <si>
    <t>31/05/2023</t>
  </si>
  <si>
    <t>05/06/2023</t>
  </si>
  <si>
    <t>06/06/2023</t>
  </si>
  <si>
    <t>07/06/2023</t>
  </si>
  <si>
    <t>08/06/2023</t>
  </si>
  <si>
    <t>09/06/2023</t>
  </si>
  <si>
    <t>12/06/2023</t>
  </si>
  <si>
    <t>13/06/2023</t>
  </si>
  <si>
    <t>14/06/2023</t>
  </si>
  <si>
    <t>15/06/2023</t>
  </si>
  <si>
    <t>16/06/2023</t>
  </si>
  <si>
    <t>19/06/2023</t>
  </si>
  <si>
    <t>20/06/2023</t>
  </si>
  <si>
    <t>21/06/2023</t>
  </si>
  <si>
    <t>22/06/2023</t>
  </si>
  <si>
    <t>23/06/2023</t>
  </si>
  <si>
    <t>26/06/2023</t>
  </si>
  <si>
    <t>27/06/2023</t>
  </si>
  <si>
    <t>03/07/2023</t>
  </si>
  <si>
    <t>04/07/2023</t>
  </si>
  <si>
    <t>05/07/2023</t>
  </si>
  <si>
    <t>06/07/2023</t>
  </si>
  <si>
    <t>07/07/2023</t>
  </si>
  <si>
    <t>10/07/2023</t>
  </si>
  <si>
    <t>11/07/2023</t>
  </si>
  <si>
    <t>12/07/2023</t>
  </si>
  <si>
    <t>13/07/2023</t>
  </si>
  <si>
    <t>14/07/2023</t>
  </si>
  <si>
    <t>17/07/2023</t>
  </si>
  <si>
    <t>18/07/2023</t>
  </si>
  <si>
    <t>20/07/2023</t>
  </si>
  <si>
    <t>21/07/2023</t>
  </si>
  <si>
    <t>24/07/2023</t>
  </si>
  <si>
    <t>25/07/2023</t>
  </si>
  <si>
    <t>26/07/2023</t>
  </si>
  <si>
    <t>27/07/2023</t>
  </si>
  <si>
    <t>28/07/2023</t>
  </si>
  <si>
    <t>31/07/2023</t>
  </si>
  <si>
    <t>01/08/2023</t>
  </si>
  <si>
    <t>02/08/2023</t>
  </si>
  <si>
    <t>03/08/2023</t>
  </si>
  <si>
    <t>04/08/2023</t>
  </si>
  <si>
    <t>07/08/2023</t>
  </si>
  <si>
    <t>08/08/2023</t>
  </si>
  <si>
    <t>09/08/2023</t>
  </si>
  <si>
    <t>10/08/2023</t>
  </si>
  <si>
    <t>11/08/2023</t>
  </si>
  <si>
    <t>14/08/2023</t>
  </si>
  <si>
    <t>15/08/2023</t>
  </si>
  <si>
    <t>16/08/2023</t>
  </si>
  <si>
    <t>18/08/2023</t>
  </si>
  <si>
    <t>21/08/2023</t>
  </si>
  <si>
    <t>22/08/2023</t>
  </si>
  <si>
    <t>23/08/2023</t>
  </si>
  <si>
    <t>24/08/2023</t>
  </si>
  <si>
    <t>25/08/2023</t>
  </si>
  <si>
    <t>28/08/2023</t>
  </si>
  <si>
    <t>29/08/2023</t>
  </si>
  <si>
    <t>30/08/2023</t>
  </si>
  <si>
    <t>31/08/2023</t>
  </si>
  <si>
    <t>01/09/2023</t>
  </si>
  <si>
    <t>04/09/2023</t>
  </si>
  <si>
    <t>05/09/2023</t>
  </si>
  <si>
    <t>06/09/2023</t>
  </si>
  <si>
    <t>07/09/2023</t>
  </si>
  <si>
    <t>08/09/2023</t>
  </si>
  <si>
    <t>11/09/2023</t>
  </si>
  <si>
    <t>12/09/2023</t>
  </si>
  <si>
    <t>13/09/2023</t>
  </si>
  <si>
    <t>14/09/2023</t>
  </si>
  <si>
    <t>15/09/2023</t>
  </si>
  <si>
    <t>18/09/2023</t>
  </si>
  <si>
    <t>19/09/2023</t>
  </si>
  <si>
    <t>20/09/2023</t>
  </si>
  <si>
    <t>21/09/2023</t>
  </si>
  <si>
    <t>22/09/2023</t>
  </si>
  <si>
    <t>25/09/2023</t>
  </si>
  <si>
    <t>26/09/2023</t>
  </si>
  <si>
    <t>27/09/2023</t>
  </si>
  <si>
    <t>29/09/2023</t>
  </si>
  <si>
    <t>02/10/2023</t>
  </si>
  <si>
    <t>03/10/2023</t>
  </si>
  <si>
    <t>04/10/2023</t>
  </si>
  <si>
    <t>05/10/2023</t>
  </si>
  <si>
    <t>06/10/2023</t>
  </si>
  <si>
    <t>09/10/2023</t>
  </si>
  <si>
    <t>10/10/2023</t>
  </si>
  <si>
    <t>11/10/2023</t>
  </si>
  <si>
    <t>12/10/2023</t>
  </si>
  <si>
    <t>13/10/2023</t>
  </si>
  <si>
    <t>16/10/2023</t>
  </si>
  <si>
    <t>17/10/2023</t>
  </si>
  <si>
    <t>18/10/2023</t>
  </si>
  <si>
    <t>19/10/2023</t>
  </si>
  <si>
    <t>20/10/2023</t>
  </si>
  <si>
    <t>23/10/2023</t>
  </si>
  <si>
    <t>24/10/2023</t>
  </si>
  <si>
    <t>25/10/2023</t>
  </si>
  <si>
    <t>26/10/2023</t>
  </si>
  <si>
    <t>27/10/2023</t>
  </si>
  <si>
    <t>30/10/2023</t>
  </si>
  <si>
    <t>31/10/2023</t>
  </si>
  <si>
    <t>01/11/2023</t>
  </si>
  <si>
    <t>02/11/2023</t>
  </si>
  <si>
    <t>03/11/2023</t>
  </si>
  <si>
    <t>06/11/2023</t>
  </si>
  <si>
    <t>07/11/2023</t>
  </si>
  <si>
    <t>08/11/2023</t>
  </si>
  <si>
    <t>09/11/2023</t>
  </si>
  <si>
    <t>10/11/2023</t>
  </si>
  <si>
    <t>13/11/2023</t>
  </si>
  <si>
    <t>14/11/2023</t>
  </si>
  <si>
    <t>15/11/2023</t>
  </si>
  <si>
    <t>16/11/2023</t>
  </si>
  <si>
    <t>17/11/2023</t>
  </si>
  <si>
    <t>20/11/2023</t>
  </si>
  <si>
    <t>21/11/2023</t>
  </si>
  <si>
    <t>22/11/2023</t>
  </si>
  <si>
    <t>23/11/2023</t>
  </si>
  <si>
    <t>24/11/2023</t>
  </si>
  <si>
    <t>27/11/2023</t>
  </si>
  <si>
    <t>28/11/2023</t>
  </si>
  <si>
    <t>29/11/2023</t>
  </si>
  <si>
    <t>30/11/2023</t>
  </si>
  <si>
    <t>01/12/2023</t>
  </si>
  <si>
    <t>04/12/2023</t>
  </si>
  <si>
    <t>05/12/2023</t>
  </si>
  <si>
    <t>06/12/2023</t>
  </si>
  <si>
    <t>07/12/2023</t>
  </si>
  <si>
    <t>08/12/2023</t>
  </si>
  <si>
    <t>11/12/2023</t>
  </si>
  <si>
    <t>12/12/2023</t>
  </si>
  <si>
    <t>13/12/2023</t>
  </si>
  <si>
    <t>14/12/2023</t>
  </si>
  <si>
    <t>15/12/2023</t>
  </si>
  <si>
    <t>18/12/2023</t>
  </si>
  <si>
    <t>19/12/2023</t>
  </si>
  <si>
    <t>20/12/2023</t>
  </si>
  <si>
    <t>21/12/2023</t>
  </si>
  <si>
    <t>22/12/2023</t>
  </si>
  <si>
    <t>27/12/2023</t>
  </si>
  <si>
    <t>28/12/2023</t>
  </si>
  <si>
    <t>29/12/2023</t>
  </si>
  <si>
    <t>02/01/2024</t>
  </si>
  <si>
    <t>03/01/2024</t>
  </si>
  <si>
    <t>04/01/2024</t>
  </si>
  <si>
    <t>05/01/2024</t>
  </si>
  <si>
    <t>08/01/2024</t>
  </si>
  <si>
    <t>09/01/2024</t>
  </si>
  <si>
    <t>10/01/2024</t>
  </si>
  <si>
    <t>11/01/2024</t>
  </si>
  <si>
    <t>12/01/2024</t>
  </si>
  <si>
    <t>15/01/2024</t>
  </si>
  <si>
    <t>16/01/2024</t>
  </si>
  <si>
    <t>17/01/2024</t>
  </si>
  <si>
    <t>18/01/2024</t>
  </si>
  <si>
    <t>19/01/2024</t>
  </si>
  <si>
    <t>22/01/2024</t>
  </si>
  <si>
    <t>23/01/2024</t>
  </si>
  <si>
    <t>24/01/2024</t>
  </si>
  <si>
    <t>25/01/2024</t>
  </si>
  <si>
    <t>26/01/2024</t>
  </si>
  <si>
    <t>29/01/2024</t>
  </si>
  <si>
    <t>30/01/2024</t>
  </si>
  <si>
    <t>31/01/2024</t>
  </si>
  <si>
    <t>01/02/2024</t>
  </si>
  <si>
    <t>02/02/2024</t>
  </si>
  <si>
    <t>05/02/2024</t>
  </si>
  <si>
    <t>06/02/2024</t>
  </si>
  <si>
    <t>07/02/2024</t>
  </si>
  <si>
    <t>12/02/2024</t>
  </si>
  <si>
    <t>13/02/2024</t>
  </si>
  <si>
    <t>15/02/2024</t>
  </si>
  <si>
    <t>16/02/2024</t>
  </si>
  <si>
    <t>19/02/2024</t>
  </si>
  <si>
    <t>20/02/2024</t>
  </si>
  <si>
    <t>21/02/2024</t>
  </si>
  <si>
    <t>22/02/2024</t>
  </si>
  <si>
    <t>23/02/2024</t>
  </si>
  <si>
    <t>26/02/2024</t>
  </si>
  <si>
    <t>27/02/2024</t>
  </si>
  <si>
    <t>28/02/2024</t>
  </si>
  <si>
    <t>29/02/2024</t>
  </si>
  <si>
    <t>01/03/2024</t>
  </si>
  <si>
    <t>04/03/2024</t>
  </si>
  <si>
    <t>05/03/2024</t>
  </si>
  <si>
    <t>06/03/2024</t>
  </si>
  <si>
    <t>07/03/2024</t>
  </si>
  <si>
    <t>08/03/2024</t>
  </si>
  <si>
    <t>13/03/2024</t>
  </si>
  <si>
    <t>14/03/2024</t>
  </si>
  <si>
    <t>15/03/2024</t>
  </si>
  <si>
    <t>18/03/2024</t>
  </si>
  <si>
    <t>19/03/2024</t>
  </si>
  <si>
    <t>20/03/2024</t>
  </si>
  <si>
    <t>21/03/2024</t>
  </si>
  <si>
    <t>22/03/2024</t>
  </si>
  <si>
    <t>25/03/2024</t>
  </si>
  <si>
    <t>26/03/2024</t>
  </si>
  <si>
    <t>27/03/2024</t>
  </si>
  <si>
    <t>28/03/2024</t>
  </si>
  <si>
    <t>01/04/2024</t>
  </si>
  <si>
    <t>02/04/2024</t>
  </si>
  <si>
    <t>03/04/2024</t>
  </si>
  <si>
    <t>04/04/2024</t>
  </si>
  <si>
    <t>05/04/2024</t>
  </si>
  <si>
    <t>16/04/2024</t>
  </si>
  <si>
    <t>17/04/2024</t>
  </si>
  <si>
    <t>18/04/2024</t>
  </si>
  <si>
    <t>19/04/2024</t>
  </si>
  <si>
    <t>22/04/2024</t>
  </si>
  <si>
    <t>23/04/2024</t>
  </si>
  <si>
    <t>24/04/2024</t>
  </si>
  <si>
    <t>25/04/2024</t>
  </si>
  <si>
    <t>26/04/2024</t>
  </si>
  <si>
    <t>29/04/2024</t>
  </si>
  <si>
    <t>30/04/2024</t>
  </si>
  <si>
    <t>02/05/2024</t>
  </si>
  <si>
    <t>03/05/2024</t>
  </si>
  <si>
    <t>06/05/2024</t>
  </si>
  <si>
    <t>07/05/2024</t>
  </si>
  <si>
    <t>08/05/2024</t>
  </si>
  <si>
    <t>13/05/2024</t>
  </si>
  <si>
    <t>14/05/2024</t>
  </si>
  <si>
    <t>15/05/2024</t>
  </si>
  <si>
    <t>16/05/2024</t>
  </si>
  <si>
    <t>17/05/2024</t>
  </si>
  <si>
    <t>20/05/2024</t>
  </si>
  <si>
    <t>21/05/2024</t>
  </si>
  <si>
    <t>22/05/2024</t>
  </si>
  <si>
    <t>27/05/2024</t>
  </si>
  <si>
    <t>28/05/2024</t>
  </si>
  <si>
    <t>29/05/2024</t>
  </si>
  <si>
    <t>30/05/2024</t>
  </si>
  <si>
    <t>31/05/2024</t>
  </si>
  <si>
    <t>03/06/2024</t>
  </si>
  <si>
    <t>04/06/2024</t>
  </si>
  <si>
    <t>05/06/2024</t>
  </si>
  <si>
    <t>06/06/2024</t>
  </si>
  <si>
    <t>07/06/2024</t>
  </si>
  <si>
    <t>10/06/2024</t>
  </si>
  <si>
    <t>11/06/2024</t>
  </si>
  <si>
    <t>12/06/2024</t>
  </si>
  <si>
    <t>13/06/2024</t>
  </si>
  <si>
    <t>14/06/2024</t>
  </si>
  <si>
    <t>19/06/2024</t>
  </si>
  <si>
    <t>20/06/2024</t>
  </si>
  <si>
    <t>21/06/2024</t>
  </si>
  <si>
    <t>24/06/2024</t>
  </si>
  <si>
    <t>25/06/2024</t>
  </si>
  <si>
    <t>26/06/2024</t>
  </si>
  <si>
    <t>27/06/2024</t>
  </si>
  <si>
    <t>28/06/2024</t>
  </si>
  <si>
    <t>01/07/2024</t>
  </si>
  <si>
    <t>02/07/2024</t>
  </si>
  <si>
    <t>03/07/2024</t>
  </si>
  <si>
    <t>04/07/2024</t>
  </si>
  <si>
    <t>05/07/2024</t>
  </si>
  <si>
    <t>08/07/2024</t>
  </si>
  <si>
    <t>09/07/2024</t>
  </si>
  <si>
    <t>10/07/2024</t>
  </si>
  <si>
    <t>11/07/2024</t>
  </si>
  <si>
    <t>12/07/2024</t>
  </si>
  <si>
    <t>15/07/2024</t>
  </si>
  <si>
    <t>16/07/2024</t>
  </si>
  <si>
    <t>17/07/2024</t>
  </si>
  <si>
    <t>18/07/2024</t>
  </si>
  <si>
    <t>19/07/2024</t>
  </si>
  <si>
    <t>22/07/2024</t>
  </si>
  <si>
    <t>23/07/2024</t>
  </si>
  <si>
    <t>24/07/2024</t>
  </si>
  <si>
    <t>25/07/2024</t>
  </si>
  <si>
    <t>26/07/2024</t>
  </si>
  <si>
    <t>29/07/2024</t>
  </si>
  <si>
    <t>30/07/2024</t>
  </si>
  <si>
    <t>31/07/2024</t>
  </si>
  <si>
    <t>01/08/2024</t>
  </si>
  <si>
    <t>02/08/2024</t>
  </si>
  <si>
    <t>05/08/2024</t>
  </si>
  <si>
    <t>06/08/2024</t>
  </si>
  <si>
    <t>07/08/2024</t>
  </si>
  <si>
    <t>08/08/2024</t>
  </si>
  <si>
    <t>09/08/2024</t>
  </si>
  <si>
    <t>12/08/2024</t>
  </si>
  <si>
    <t>13/08/2024</t>
  </si>
  <si>
    <t>14/08/2024</t>
  </si>
  <si>
    <t>15/08/2024</t>
  </si>
  <si>
    <t>16/08/2024</t>
  </si>
  <si>
    <t>19/08/2024</t>
  </si>
  <si>
    <t>20/08/2024</t>
  </si>
  <si>
    <t>21/08/2024</t>
  </si>
  <si>
    <t>22/08/2024</t>
  </si>
  <si>
    <t>23/08/2024</t>
  </si>
  <si>
    <t>26/08/2024</t>
  </si>
  <si>
    <t>27/08/2024</t>
  </si>
  <si>
    <t>28/08/2024</t>
  </si>
  <si>
    <t>29/08/2024</t>
  </si>
  <si>
    <t>30/08/2024</t>
  </si>
  <si>
    <t>02/09/2024</t>
  </si>
  <si>
    <t>03/09/2024</t>
  </si>
  <si>
    <t>04/09/2024</t>
  </si>
  <si>
    <t>05/09/2024</t>
  </si>
  <si>
    <t>06/09/2024</t>
  </si>
  <si>
    <t>09/09/2024</t>
  </si>
  <si>
    <t>10/09/2024</t>
  </si>
  <si>
    <t>11/09/2024</t>
  </si>
  <si>
    <t>12/09/2024</t>
  </si>
  <si>
    <t>13/09/2024</t>
  </si>
  <si>
    <t>17/09/2024</t>
  </si>
  <si>
    <t>18/09/2024</t>
  </si>
  <si>
    <t>19/09/2024</t>
  </si>
  <si>
    <t>20/09/2024</t>
  </si>
  <si>
    <t>23/09/2024</t>
  </si>
  <si>
    <t>24/09/2024</t>
  </si>
  <si>
    <t>25/09/2024</t>
  </si>
  <si>
    <t>26/09/2024</t>
  </si>
  <si>
    <t>27/09/2024</t>
  </si>
  <si>
    <t>30/09/2024</t>
  </si>
  <si>
    <t>01/10/2024</t>
  </si>
  <si>
    <t>02/10/2024</t>
  </si>
  <si>
    <t>03/10/2024</t>
  </si>
  <si>
    <t>04/10/2024</t>
  </si>
  <si>
    <t>07/10/2024</t>
  </si>
  <si>
    <t>08/10/2024</t>
  </si>
  <si>
    <t>09/10/2024</t>
  </si>
  <si>
    <t>10/10/2024</t>
  </si>
  <si>
    <t>11/10/2024</t>
  </si>
  <si>
    <t>14/10/2024</t>
  </si>
  <si>
    <t>15/10/2024</t>
  </si>
  <si>
    <t>16/10/2024</t>
  </si>
  <si>
    <t>17/10/2024</t>
  </si>
  <si>
    <t>18/10/2024</t>
  </si>
  <si>
    <t>21/10/2024</t>
  </si>
  <si>
    <t>22/10/2024</t>
  </si>
  <si>
    <t>23/10/2024</t>
  </si>
  <si>
    <t>24/10/2024</t>
  </si>
  <si>
    <t>25/10/2024</t>
  </si>
  <si>
    <t>28/10/2024</t>
  </si>
  <si>
    <t>29/10/2024</t>
  </si>
  <si>
    <t>30/10/2024</t>
  </si>
  <si>
    <t>31/10/2024</t>
  </si>
  <si>
    <t>01/11/2024</t>
  </si>
  <si>
    <t>04/11/2024</t>
  </si>
  <si>
    <t>05/11/2024</t>
  </si>
  <si>
    <t>06/11/2024</t>
  </si>
  <si>
    <t>07/11/2024</t>
  </si>
  <si>
    <t>08/11/2024</t>
  </si>
  <si>
    <t>11/11/2024</t>
  </si>
  <si>
    <t>12/11/2024</t>
  </si>
  <si>
    <t>13/11/2024</t>
  </si>
  <si>
    <t>14/11/2024</t>
  </si>
  <si>
    <t>15/11/2024</t>
  </si>
  <si>
    <t>18/11/2024</t>
  </si>
  <si>
    <t>19/11/2024</t>
  </si>
  <si>
    <t>20/11/2024</t>
  </si>
  <si>
    <t>21/11/2024</t>
  </si>
  <si>
    <t>22/11/2024</t>
  </si>
  <si>
    <t>25/11/2024</t>
  </si>
  <si>
    <t>26/11/2024</t>
  </si>
  <si>
    <t>28/11/2024</t>
  </si>
  <si>
    <t>29/11/2024</t>
  </si>
  <si>
    <t>02/12/2024</t>
  </si>
  <si>
    <t>03/12/2024</t>
  </si>
  <si>
    <t>04/12/2024</t>
  </si>
  <si>
    <t>05/12/2024</t>
  </si>
  <si>
    <t>06/12/2024</t>
  </si>
  <si>
    <t>09/12/2024</t>
  </si>
  <si>
    <t>10/12/2024</t>
  </si>
  <si>
    <t>11/12/2024</t>
  </si>
  <si>
    <t>12/12/2024</t>
  </si>
  <si>
    <t>13/12/2024</t>
  </si>
  <si>
    <t>16/12/2024</t>
  </si>
  <si>
    <t>17/12/2024</t>
  </si>
  <si>
    <t>18/12/2024</t>
  </si>
  <si>
    <t>19/12/2024</t>
  </si>
  <si>
    <t>20/12/2024</t>
  </si>
  <si>
    <t>23/12/2024</t>
  </si>
  <si>
    <t>24/12/2024</t>
  </si>
  <si>
    <t>27/12/2024</t>
  </si>
  <si>
    <t>30/12/2024</t>
  </si>
  <si>
    <t>02/01/2025</t>
  </si>
  <si>
    <t>03/01/2025</t>
  </si>
  <si>
    <t>06/01/2025</t>
  </si>
  <si>
    <t>07/01/2025</t>
  </si>
  <si>
    <t>08/01/2025</t>
  </si>
  <si>
    <t>09/01/2025</t>
  </si>
  <si>
    <t>10/01/2025</t>
  </si>
  <si>
    <t>13/01/2025</t>
  </si>
  <si>
    <t>14/01/2025</t>
  </si>
  <si>
    <t>15/01/2025</t>
  </si>
  <si>
    <t>16/01/2025</t>
  </si>
  <si>
    <t>17/01/2025</t>
  </si>
  <si>
    <t>20/01/2025</t>
  </si>
  <si>
    <t>21/01/2025</t>
  </si>
  <si>
    <t>22/01/2025</t>
  </si>
  <si>
    <t>23/01/2025</t>
  </si>
  <si>
    <t>24/01/2025</t>
  </si>
  <si>
    <t>30/01/2025</t>
  </si>
  <si>
    <t>31/01/2025</t>
  </si>
  <si>
    <t>03/02/2025</t>
  </si>
  <si>
    <t>04/02/2025</t>
  </si>
  <si>
    <t>05/02/2025</t>
  </si>
  <si>
    <t>06/02/2025</t>
  </si>
  <si>
    <t>07/02/2025</t>
  </si>
  <si>
    <t>10/02/2025</t>
  </si>
  <si>
    <t>11/02/2025</t>
  </si>
  <si>
    <t>12/02/2025</t>
  </si>
  <si>
    <t>13/02/2025</t>
  </si>
  <si>
    <t>14/02/2025</t>
  </si>
  <si>
    <t>17/02/2025</t>
  </si>
  <si>
    <t>18/02/2025</t>
  </si>
  <si>
    <t>19/02/2025</t>
  </si>
  <si>
    <t>20/02/2025</t>
  </si>
  <si>
    <t>21/02/2025</t>
  </si>
  <si>
    <t>24/02/2025</t>
  </si>
  <si>
    <t>25/02/2025</t>
  </si>
  <si>
    <t>26/02/2025</t>
  </si>
  <si>
    <t>27/02/2025</t>
  </si>
  <si>
    <t>28/02/2025</t>
  </si>
  <si>
    <t>03/03/2025</t>
  </si>
  <si>
    <t>04/03/2025</t>
  </si>
  <si>
    <t>05/03/2025</t>
  </si>
  <si>
    <t>06/03/2025</t>
  </si>
  <si>
    <t>07/03/2025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</si>
  <si>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</si>
  <si>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</si>
  <si>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</si>
  <si>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</si>
  <si>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</si>
  <si>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</si>
  <si>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</si>
  <si>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</si>
  <si>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</si>
  <si>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</si>
  <si>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24/03/2025</t>
  </si>
  <si>
    <t>25/03/2025</t>
  </si>
  <si>
    <t>26/03/2025</t>
  </si>
  <si>
    <t>27/03/2025</t>
  </si>
  <si>
    <t>08/04/2025</t>
  </si>
  <si>
    <t>09/04/2025</t>
  </si>
  <si>
    <t>10/04/2025</t>
  </si>
  <si>
    <t>11/04/2025</t>
  </si>
  <si>
    <t>14/04/2025</t>
  </si>
  <si>
    <t>15/04/2025</t>
  </si>
  <si>
    <t>16/04/2025</t>
  </si>
  <si>
    <t>17/04/2025</t>
  </si>
  <si>
    <t>21/04/2025</t>
  </si>
  <si>
    <t>22/04/2025</t>
  </si>
  <si>
    <t>23/04/2025</t>
  </si>
  <si>
    <t>24/04/2025</t>
  </si>
  <si>
    <t>25/04/2025</t>
  </si>
  <si>
    <t>28/04/2025</t>
  </si>
  <si>
    <t>29/04/2025</t>
  </si>
  <si>
    <t>30/04/2025</t>
  </si>
  <si>
    <t>02/05/2025</t>
  </si>
  <si>
    <t>05/05/2025</t>
  </si>
  <si>
    <t>06/05/2025</t>
  </si>
  <si>
    <t>07/05/2025</t>
  </si>
  <si>
    <t>08/05/2025</t>
  </si>
  <si>
    <t>09/05/2025</t>
  </si>
  <si>
    <t>14/05/2025</t>
  </si>
  <si>
    <t>15/05/2025</t>
  </si>
  <si>
    <t>16/05/2025</t>
  </si>
  <si>
    <t>19/05/2025</t>
  </si>
  <si>
    <t>20/05/2025</t>
  </si>
  <si>
    <t>21/05/2025</t>
  </si>
  <si>
    <t>22/05/2025</t>
  </si>
  <si>
    <t>23/05/2025</t>
  </si>
  <si>
    <t>26/05/2025</t>
  </si>
  <si>
    <t>27/05/2025</t>
  </si>
  <si>
    <t>28/05/2025</t>
  </si>
  <si>
    <t>02/06/2025</t>
  </si>
  <si>
    <t>03/06/2025</t>
  </si>
  <si>
    <t>04/06/2025</t>
  </si>
  <si>
    <t>05/06/2025</t>
  </si>
  <si>
    <t>10/06/2025</t>
  </si>
  <si>
    <t>11/06/2025</t>
  </si>
  <si>
    <t>12/06/2025</t>
  </si>
  <si>
    <t>13/06/2025</t>
  </si>
  <si>
    <t>16/06/2025</t>
  </si>
  <si>
    <t>17/06/2025</t>
  </si>
  <si>
    <t>18/06/2025</t>
  </si>
  <si>
    <t>19/06/2025</t>
  </si>
  <si>
    <t>20/06/2025</t>
  </si>
  <si>
    <t>23/06/2025</t>
  </si>
  <si>
    <t>24/06/2025</t>
  </si>
  <si>
    <t>25/06/2025</t>
  </si>
  <si>
    <t>26/06/2025</t>
  </si>
  <si>
    <t>30/06/2025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</si>
  <si>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</si>
  <si>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</si>
  <si>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</si>
  <si>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</si>
  <si>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</si>
  <si>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</si>
  <si>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</si>
  <si>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</si>
  <si>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</si>
  <si>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14/07/2025</t>
  </si>
  <si>
    <t>15/07/2025</t>
  </si>
  <si>
    <t>16/07/2025</t>
  </si>
  <si>
    <t>17/07/2025</t>
  </si>
  <si>
    <t>18/07/2025</t>
  </si>
  <si>
    <t>21/07/2025</t>
  </si>
  <si>
    <t>22/07/2025</t>
  </si>
  <si>
    <t>23/07/2025</t>
  </si>
  <si>
    <t>24/07/2025</t>
  </si>
  <si>
    <t>25/07/2025</t>
  </si>
  <si>
    <t>28/07/2025</t>
  </si>
  <si>
    <t>29/07/2025</t>
  </si>
  <si>
    <t>30/07/2025</t>
  </si>
  <si>
    <t>31/07/2025</t>
  </si>
  <si>
    <t>01/08/2025</t>
  </si>
  <si>
    <t>04/08/2025</t>
  </si>
  <si>
    <t>05/08/2025</t>
  </si>
  <si>
    <t>06/08/2025</t>
  </si>
  <si>
    <t>07/08/2025</t>
  </si>
  <si>
    <t>08/08/2025</t>
  </si>
  <si>
    <t>11/08/2025</t>
  </si>
  <si>
    <t>12/08/2025</t>
  </si>
  <si>
    <t>13/08/2025</t>
  </si>
  <si>
    <t>14/08/2025</t>
  </si>
  <si>
    <t>15/08/2025</t>
  </si>
  <si>
    <t>19/08/2025</t>
  </si>
  <si>
    <t>20/08/2025</t>
  </si>
  <si>
    <t>21/08/2025</t>
  </si>
  <si>
    <t>22/08/2025</t>
  </si>
  <si>
    <t>25/08/2025</t>
  </si>
  <si>
    <t>26/08/2025</t>
  </si>
  <si>
    <t>27/08/2025</t>
  </si>
  <si>
    <t>28/08/2025</t>
  </si>
  <si>
    <t>29/08/2025</t>
  </si>
  <si>
    <t>01/09/2025</t>
  </si>
  <si>
    <t>02/09/2025</t>
  </si>
  <si>
    <t>03/09/2025</t>
  </si>
  <si>
    <t>04/09/2025</t>
  </si>
  <si>
    <t>IHSG_Norm</t>
  </si>
  <si>
    <t>BBNI_Norm</t>
  </si>
  <si>
    <t>BBRI_Norm</t>
  </si>
  <si>
    <t>BMRI_Norm</t>
  </si>
  <si>
    <t>Harga Terakhir 30 Desember 2019</t>
  </si>
  <si>
    <t>Harga Terakhir BBNI 30 Desember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</si>
</sst>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165" fontId="0" fillId="0" borderId="0" xfId="0" applyNumberFormat="1"/>
    <xf numFmtId="0" fontId="0" fillId="0" borderId="0" xfId="0" applyBorder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9" formatCode="m/d/yyyy"/>
    </dxf>
    <dxf>
      <numFmt numFmtId="164" formatCode="0.000"/>
    </dxf>
    <dxf>
      <numFmt numFmtId="19" formatCode="m/d/yyyy"/>
    </dxf>
    <dxf>
      <numFmt numFmtId="19" formatCode="m/d/yyyy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Performa Saham vs IHSG (Normalized Price)</a:t>
            </a:r>
            <a:endParaRPr lang="en-US"/>
          </a:p>
        </c:rich>
      </c:tx>
      <c:layout>
        <c:manualLayout>
          <c:xMode val="edge"/>
          <c:yMode val="edge"/>
          <c:x val="0.39607121418573793"/>
          <c:y val="3.617353990059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06824136698971E-2"/>
          <c:y val="0.12871332384157286"/>
          <c:w val="0.92273477690288719"/>
          <c:h val="0.5947829470842958"/>
        </c:manualLayout>
      </c:layout>
      <c:lineChart>
        <c:grouping val="standard"/>
        <c:varyColors val="0"/>
        <c:ser>
          <c:idx val="0"/>
          <c:order val="0"/>
          <c:tx>
            <c:strRef>
              <c:f>'Master Sheet'!$J$1</c:f>
              <c:strCache>
                <c:ptCount val="1"/>
                <c:pt idx="0">
                  <c:v>IHSG_Norm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'Master Sheet'!$A$2:$A$1368</c:f>
              <c:strCache>
                <c:ptCount val="1359"/>
                <c:pt idx="0">
                  <c:v>02/01/2020</c:v>
                </c:pt>
                <c:pt idx="1">
                  <c:v>03/01/2020</c:v>
                </c:pt>
                <c:pt idx="2">
                  <c:v>06/01/2020</c:v>
                </c:pt>
                <c:pt idx="3">
                  <c:v>07/01/2020</c:v>
                </c:pt>
                <c:pt idx="4">
                  <c:v>08/01/2020</c:v>
                </c:pt>
                <c:pt idx="5">
                  <c:v>09/01/2020</c:v>
                </c:pt>
                <c:pt idx="6">
                  <c:v>10/01/2020</c:v>
                </c:pt>
                <c:pt idx="7">
                  <c:v>13/01/2020</c:v>
                </c:pt>
                <c:pt idx="8">
                  <c:v>14/01/2020</c:v>
                </c:pt>
                <c:pt idx="9">
                  <c:v>15/01/2020</c:v>
                </c:pt>
                <c:pt idx="10">
                  <c:v>16/01/2020</c:v>
                </c:pt>
                <c:pt idx="11">
                  <c:v>17/01/2020</c:v>
                </c:pt>
                <c:pt idx="12">
                  <c:v>20/01/2020</c:v>
                </c:pt>
                <c:pt idx="13">
                  <c:v>21/01/2020</c:v>
                </c:pt>
                <c:pt idx="14">
                  <c:v>22/01/2020</c:v>
                </c:pt>
                <c:pt idx="15">
                  <c:v>23/01/2020</c:v>
                </c:pt>
                <c:pt idx="16">
                  <c:v>24/01/2020</c:v>
                </c:pt>
                <c:pt idx="17">
                  <c:v>27/01/2020</c:v>
                </c:pt>
                <c:pt idx="18">
                  <c:v>29/01/2020</c:v>
                </c:pt>
                <c:pt idx="19">
                  <c:v>31/01/2020</c:v>
                </c:pt>
                <c:pt idx="20">
                  <c:v>03/02/2020</c:v>
                </c:pt>
                <c:pt idx="21">
                  <c:v>04/02/2020</c:v>
                </c:pt>
                <c:pt idx="22">
                  <c:v>05/02/2020</c:v>
                </c:pt>
                <c:pt idx="23">
                  <c:v>06/02/2020</c:v>
                </c:pt>
                <c:pt idx="24">
                  <c:v>07/02/2020</c:v>
                </c:pt>
                <c:pt idx="25">
                  <c:v>10/02/2020</c:v>
                </c:pt>
                <c:pt idx="26">
                  <c:v>11/02/2020</c:v>
                </c:pt>
                <c:pt idx="27">
                  <c:v>12/02/2020</c:v>
                </c:pt>
                <c:pt idx="28">
                  <c:v>13/02/2020</c:v>
                </c:pt>
                <c:pt idx="29">
                  <c:v>14/02/2020</c:v>
                </c:pt>
                <c:pt idx="30">
                  <c:v>17/02/2020</c:v>
                </c:pt>
                <c:pt idx="31">
                  <c:v>18/02/2020</c:v>
                </c:pt>
                <c:pt idx="32">
                  <c:v>19/02/2020</c:v>
                </c:pt>
                <c:pt idx="33">
                  <c:v>20/02/2020</c:v>
                </c:pt>
                <c:pt idx="34">
                  <c:v>21/02/2020</c:v>
                </c:pt>
                <c:pt idx="35">
                  <c:v>24/02/2020</c:v>
                </c:pt>
                <c:pt idx="36">
                  <c:v>25/02/2020</c:v>
                </c:pt>
                <c:pt idx="37">
                  <c:v>26/02/2020</c:v>
                </c:pt>
                <c:pt idx="38">
                  <c:v>27/02/2020</c:v>
                </c:pt>
                <c:pt idx="39">
                  <c:v>28/02/2020</c:v>
                </c:pt>
                <c:pt idx="40">
                  <c:v>02/03/2020</c:v>
                </c:pt>
                <c:pt idx="41">
                  <c:v>03/03/2020</c:v>
                </c:pt>
                <c:pt idx="42">
                  <c:v>04/03/2020</c:v>
                </c:pt>
                <c:pt idx="43">
                  <c:v>05/03/2020</c:v>
                </c:pt>
                <c:pt idx="44">
                  <c:v>06/03/2020</c:v>
                </c:pt>
                <c:pt idx="45">
                  <c:v>09/03/2020</c:v>
                </c:pt>
                <c:pt idx="46">
                  <c:v>10/03/2020</c:v>
                </c:pt>
                <c:pt idx="47">
                  <c:v>11/03/2020</c:v>
                </c:pt>
                <c:pt idx="48">
                  <c:v>12/03/2020</c:v>
                </c:pt>
                <c:pt idx="49">
                  <c:v>17/03/2020</c:v>
                </c:pt>
                <c:pt idx="50">
                  <c:v>18/03/2020</c:v>
                </c:pt>
                <c:pt idx="51">
                  <c:v>19/03/2020</c:v>
                </c:pt>
                <c:pt idx="52">
                  <c:v>20/03/2020</c:v>
                </c:pt>
                <c:pt idx="53">
                  <c:v>23/03/2020</c:v>
                </c:pt>
                <c:pt idx="54">
                  <c:v>24/03/2020</c:v>
                </c:pt>
                <c:pt idx="55">
                  <c:v>26/03/2020</c:v>
                </c:pt>
                <c:pt idx="56">
                  <c:v>27/03/2020</c:v>
                </c:pt>
                <c:pt idx="57">
                  <c:v>30/03/2020</c:v>
                </c:pt>
                <c:pt idx="58">
                  <c:v>31/03/2020</c:v>
                </c:pt>
                <c:pt idx="59">
                  <c:v>01/04/2020</c:v>
                </c:pt>
                <c:pt idx="60">
                  <c:v>02/04/2020</c:v>
                </c:pt>
                <c:pt idx="61">
                  <c:v>03/04/2020</c:v>
                </c:pt>
                <c:pt idx="62">
                  <c:v>06/04/2020</c:v>
                </c:pt>
                <c:pt idx="63">
                  <c:v>07/04/2020</c:v>
                </c:pt>
                <c:pt idx="64">
                  <c:v>08/04/2020</c:v>
                </c:pt>
                <c:pt idx="65">
                  <c:v>09/04/2020</c:v>
                </c:pt>
                <c:pt idx="66">
                  <c:v>13/04/2020</c:v>
                </c:pt>
                <c:pt idx="67">
                  <c:v>14/04/2020</c:v>
                </c:pt>
                <c:pt idx="68">
                  <c:v>15/04/2020</c:v>
                </c:pt>
                <c:pt idx="69">
                  <c:v>17/04/2020</c:v>
                </c:pt>
                <c:pt idx="70">
                  <c:v>20/04/2020</c:v>
                </c:pt>
                <c:pt idx="71">
                  <c:v>21/04/2020</c:v>
                </c:pt>
                <c:pt idx="72">
                  <c:v>22/04/2020</c:v>
                </c:pt>
                <c:pt idx="73">
                  <c:v>23/04/2020</c:v>
                </c:pt>
                <c:pt idx="74">
                  <c:v>24/04/2020</c:v>
                </c:pt>
                <c:pt idx="75">
                  <c:v>27/04/2020</c:v>
                </c:pt>
                <c:pt idx="76">
                  <c:v>28/04/2020</c:v>
                </c:pt>
                <c:pt idx="77">
                  <c:v>29/04/2020</c:v>
                </c:pt>
                <c:pt idx="78">
                  <c:v>30/04/2020</c:v>
                </c:pt>
                <c:pt idx="79">
                  <c:v>04/05/2020</c:v>
                </c:pt>
                <c:pt idx="80">
                  <c:v>05/05/2020</c:v>
                </c:pt>
                <c:pt idx="81">
                  <c:v>06/05/2020</c:v>
                </c:pt>
                <c:pt idx="82">
                  <c:v>08/05/2020</c:v>
                </c:pt>
                <c:pt idx="83">
                  <c:v>11/05/2020</c:v>
                </c:pt>
                <c:pt idx="84">
                  <c:v>12/05/2020</c:v>
                </c:pt>
                <c:pt idx="85">
                  <c:v>13/05/2020</c:v>
                </c:pt>
                <c:pt idx="86">
                  <c:v>14/05/2020</c:v>
                </c:pt>
                <c:pt idx="87">
                  <c:v>15/05/2020</c:v>
                </c:pt>
                <c:pt idx="88">
                  <c:v>18/05/2020</c:v>
                </c:pt>
                <c:pt idx="89">
                  <c:v>19/05/2020</c:v>
                </c:pt>
                <c:pt idx="90">
                  <c:v>20/05/2020</c:v>
                </c:pt>
                <c:pt idx="91">
                  <c:v>26/05/2020</c:v>
                </c:pt>
                <c:pt idx="92">
                  <c:v>27/05/2020</c:v>
                </c:pt>
                <c:pt idx="93">
                  <c:v>28/05/2020</c:v>
                </c:pt>
                <c:pt idx="94">
                  <c:v>29/05/2020</c:v>
                </c:pt>
                <c:pt idx="95">
                  <c:v>02/06/2020</c:v>
                </c:pt>
                <c:pt idx="96">
                  <c:v>03/06/2020</c:v>
                </c:pt>
                <c:pt idx="97">
                  <c:v>04/06/2020</c:v>
                </c:pt>
                <c:pt idx="98">
                  <c:v>05/06/2020</c:v>
                </c:pt>
                <c:pt idx="99">
                  <c:v>08/06/2020</c:v>
                </c:pt>
                <c:pt idx="100">
                  <c:v>09/06/2020</c:v>
                </c:pt>
                <c:pt idx="101">
                  <c:v>10/06/2020</c:v>
                </c:pt>
                <c:pt idx="102">
                  <c:v>11/06/2020</c:v>
                </c:pt>
                <c:pt idx="103">
                  <c:v>12/06/2020</c:v>
                </c:pt>
                <c:pt idx="104">
                  <c:v>15/06/2020</c:v>
                </c:pt>
                <c:pt idx="105">
                  <c:v>16/06/2020</c:v>
                </c:pt>
                <c:pt idx="106">
                  <c:v>17/06/2020</c:v>
                </c:pt>
                <c:pt idx="107">
                  <c:v>18/06/2020</c:v>
                </c:pt>
                <c:pt idx="108">
                  <c:v>19/06/2020</c:v>
                </c:pt>
                <c:pt idx="109">
                  <c:v>22/06/2020</c:v>
                </c:pt>
                <c:pt idx="110">
                  <c:v>23/06/2020</c:v>
                </c:pt>
                <c:pt idx="111">
                  <c:v>24/06/2020</c:v>
                </c:pt>
                <c:pt idx="112">
                  <c:v>25/06/2020</c:v>
                </c:pt>
                <c:pt idx="113">
                  <c:v>26/06/2020</c:v>
                </c:pt>
                <c:pt idx="114">
                  <c:v>29/06/2020</c:v>
                </c:pt>
                <c:pt idx="115">
                  <c:v>30/06/2020</c:v>
                </c:pt>
                <c:pt idx="116">
                  <c:v>01/07/2020</c:v>
                </c:pt>
                <c:pt idx="117">
                  <c:v>02/07/2020</c:v>
                </c:pt>
                <c:pt idx="118">
                  <c:v>03/07/2020</c:v>
                </c:pt>
                <c:pt idx="119">
                  <c:v>06/07/2020</c:v>
                </c:pt>
                <c:pt idx="120">
                  <c:v>07/07/2020</c:v>
                </c:pt>
                <c:pt idx="121">
                  <c:v>08/07/2020</c:v>
                </c:pt>
                <c:pt idx="122">
                  <c:v>09/07/2020</c:v>
                </c:pt>
                <c:pt idx="123">
                  <c:v>10/07/2020</c:v>
                </c:pt>
                <c:pt idx="124">
                  <c:v>13/07/2020</c:v>
                </c:pt>
                <c:pt idx="125">
                  <c:v>14/07/2020</c:v>
                </c:pt>
                <c:pt idx="126">
                  <c:v>15/07/2020</c:v>
                </c:pt>
                <c:pt idx="127">
                  <c:v>16/07/2020</c:v>
                </c:pt>
                <c:pt idx="128">
                  <c:v>17/07/2020</c:v>
                </c:pt>
                <c:pt idx="129">
                  <c:v>20/07/2020</c:v>
                </c:pt>
                <c:pt idx="130">
                  <c:v>21/07/2020</c:v>
                </c:pt>
                <c:pt idx="131">
                  <c:v>22/07/2020</c:v>
                </c:pt>
                <c:pt idx="132">
                  <c:v>23/07/2020</c:v>
                </c:pt>
                <c:pt idx="133">
                  <c:v>24/07/2020</c:v>
                </c:pt>
                <c:pt idx="134">
                  <c:v>27/07/2020</c:v>
                </c:pt>
                <c:pt idx="135">
                  <c:v>28/07/2020</c:v>
                </c:pt>
                <c:pt idx="136">
                  <c:v>29/07/2020</c:v>
                </c:pt>
                <c:pt idx="137">
                  <c:v>30/07/2020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11/08/2020</c:v>
                </c:pt>
                <c:pt idx="144">
                  <c:v>12/08/2020</c:v>
                </c:pt>
                <c:pt idx="145">
                  <c:v>13/08/2020</c:v>
                </c:pt>
                <c:pt idx="146">
                  <c:v>14/08/2020</c:v>
                </c:pt>
                <c:pt idx="147">
                  <c:v>18/08/2020</c:v>
                </c:pt>
                <c:pt idx="148">
                  <c:v>19/08/2020</c:v>
                </c:pt>
                <c:pt idx="149">
                  <c:v>24/08/2020</c:v>
                </c:pt>
                <c:pt idx="150">
                  <c:v>25/08/2020</c:v>
                </c:pt>
                <c:pt idx="151">
                  <c:v>26/08/2020</c:v>
                </c:pt>
                <c:pt idx="152">
                  <c:v>27/08/2020</c:v>
                </c:pt>
                <c:pt idx="153">
                  <c:v>28/08/2020</c:v>
                </c:pt>
                <c:pt idx="154">
                  <c:v>31/08/2020</c:v>
                </c:pt>
                <c:pt idx="155">
                  <c:v>01/09/2020</c:v>
                </c:pt>
                <c:pt idx="156">
                  <c:v>02/09/2020</c:v>
                </c:pt>
                <c:pt idx="157">
                  <c:v>03/09/2020</c:v>
                </c:pt>
                <c:pt idx="158">
                  <c:v>04/09/2020</c:v>
                </c:pt>
                <c:pt idx="159">
                  <c:v>07/09/2020</c:v>
                </c:pt>
                <c:pt idx="160">
                  <c:v>08/09/2020</c:v>
                </c:pt>
                <c:pt idx="161">
                  <c:v>09/09/2020</c:v>
                </c:pt>
                <c:pt idx="162">
                  <c:v>10/09/2020</c:v>
                </c:pt>
                <c:pt idx="163">
                  <c:v>11/09/2020</c:v>
                </c:pt>
                <c:pt idx="164">
                  <c:v>14/09/2020</c:v>
                </c:pt>
                <c:pt idx="165">
                  <c:v>15/09/2020</c:v>
                </c:pt>
                <c:pt idx="166">
                  <c:v>16/09/2020</c:v>
                </c:pt>
                <c:pt idx="167">
                  <c:v>17/09/2020</c:v>
                </c:pt>
                <c:pt idx="168">
                  <c:v>18/09/2020</c:v>
                </c:pt>
                <c:pt idx="169">
                  <c:v>21/09/2020</c:v>
                </c:pt>
                <c:pt idx="170">
                  <c:v>22/09/2020</c:v>
                </c:pt>
                <c:pt idx="171">
                  <c:v>23/09/2020</c:v>
                </c:pt>
                <c:pt idx="172">
                  <c:v>24/09/2020</c:v>
                </c:pt>
                <c:pt idx="173">
                  <c:v>25/09/2020</c:v>
                </c:pt>
                <c:pt idx="174">
                  <c:v>28/09/2020</c:v>
                </c:pt>
                <c:pt idx="175">
                  <c:v>29/09/2020</c:v>
                </c:pt>
                <c:pt idx="176">
                  <c:v>30/09/2020</c:v>
                </c:pt>
                <c:pt idx="177">
                  <c:v>01/10/2020</c:v>
                </c:pt>
                <c:pt idx="178">
                  <c:v>02/10/2020</c:v>
                </c:pt>
                <c:pt idx="179">
                  <c:v>05/10/2020</c:v>
                </c:pt>
                <c:pt idx="180">
                  <c:v>06/10/2020</c:v>
                </c:pt>
                <c:pt idx="181">
                  <c:v>07/10/2020</c:v>
                </c:pt>
                <c:pt idx="182">
                  <c:v>08/10/2020</c:v>
                </c:pt>
                <c:pt idx="183">
                  <c:v>09/10/2020</c:v>
                </c:pt>
                <c:pt idx="184">
                  <c:v>12/10/2020</c:v>
                </c:pt>
                <c:pt idx="185">
                  <c:v>13/10/2020</c:v>
                </c:pt>
                <c:pt idx="186">
                  <c:v>14/10/2020</c:v>
                </c:pt>
                <c:pt idx="187">
                  <c:v>15/10/2020</c:v>
                </c:pt>
                <c:pt idx="188">
                  <c:v>16/10/2020</c:v>
                </c:pt>
                <c:pt idx="189">
                  <c:v>19/10/2020</c:v>
                </c:pt>
                <c:pt idx="190">
                  <c:v>20/10/2020</c:v>
                </c:pt>
                <c:pt idx="191">
                  <c:v>21/10/2020</c:v>
                </c:pt>
                <c:pt idx="192">
                  <c:v>22/10/2020</c:v>
                </c:pt>
                <c:pt idx="193">
                  <c:v>23/10/2020</c:v>
                </c:pt>
                <c:pt idx="194">
                  <c:v>26/10/2020</c:v>
                </c:pt>
                <c:pt idx="195">
                  <c:v>27/10/2020</c:v>
                </c:pt>
                <c:pt idx="196">
                  <c:v>02/11/2020</c:v>
                </c:pt>
                <c:pt idx="197">
                  <c:v>03/11/2020</c:v>
                </c:pt>
                <c:pt idx="198">
                  <c:v>04/11/2020</c:v>
                </c:pt>
                <c:pt idx="199">
                  <c:v>05/11/2020</c:v>
                </c:pt>
                <c:pt idx="200">
                  <c:v>06/11/2020</c:v>
                </c:pt>
                <c:pt idx="201">
                  <c:v>09/11/2020</c:v>
                </c:pt>
                <c:pt idx="202">
                  <c:v>10/11/2020</c:v>
                </c:pt>
                <c:pt idx="203">
                  <c:v>11/11/2020</c:v>
                </c:pt>
                <c:pt idx="204">
                  <c:v>12/11/2020</c:v>
                </c:pt>
                <c:pt idx="205">
                  <c:v>13/11/2020</c:v>
                </c:pt>
                <c:pt idx="206">
                  <c:v>16/11/2020</c:v>
                </c:pt>
                <c:pt idx="207">
                  <c:v>17/11/2020</c:v>
                </c:pt>
                <c:pt idx="208">
                  <c:v>18/11/2020</c:v>
                </c:pt>
                <c:pt idx="209">
                  <c:v>19/11/2020</c:v>
                </c:pt>
                <c:pt idx="210">
                  <c:v>20/11/2020</c:v>
                </c:pt>
                <c:pt idx="211">
                  <c:v>23/11/2020</c:v>
                </c:pt>
                <c:pt idx="212">
                  <c:v>24/11/2020</c:v>
                </c:pt>
                <c:pt idx="213">
                  <c:v>25/11/2020</c:v>
                </c:pt>
                <c:pt idx="214">
                  <c:v>26/11/2020</c:v>
                </c:pt>
                <c:pt idx="215">
                  <c:v>27/11/2020</c:v>
                </c:pt>
                <c:pt idx="216">
                  <c:v>30/11/2020</c:v>
                </c:pt>
                <c:pt idx="217">
                  <c:v>01/12/2020</c:v>
                </c:pt>
                <c:pt idx="218">
                  <c:v>02/12/2020</c:v>
                </c:pt>
                <c:pt idx="219">
                  <c:v>03/12/2020</c:v>
                </c:pt>
                <c:pt idx="220">
                  <c:v>04/12/2020</c:v>
                </c:pt>
                <c:pt idx="221">
                  <c:v>07/12/2020</c:v>
                </c:pt>
                <c:pt idx="222">
                  <c:v>08/12/2020</c:v>
                </c:pt>
                <c:pt idx="223">
                  <c:v>10/12/2020</c:v>
                </c:pt>
                <c:pt idx="224">
                  <c:v>11/12/2020</c:v>
                </c:pt>
                <c:pt idx="225">
                  <c:v>14/12/2020</c:v>
                </c:pt>
                <c:pt idx="226">
                  <c:v>15/12/2020</c:v>
                </c:pt>
                <c:pt idx="227">
                  <c:v>16/12/2020</c:v>
                </c:pt>
                <c:pt idx="228">
                  <c:v>17/12/2020</c:v>
                </c:pt>
                <c:pt idx="229">
                  <c:v>18/12/2020</c:v>
                </c:pt>
                <c:pt idx="230">
                  <c:v>21/12/2020</c:v>
                </c:pt>
                <c:pt idx="231">
                  <c:v>22/12/2020</c:v>
                </c:pt>
                <c:pt idx="232">
                  <c:v>23/12/2020</c:v>
                </c:pt>
                <c:pt idx="233">
                  <c:v>28/12/2020</c:v>
                </c:pt>
                <c:pt idx="234">
                  <c:v>29/12/2020</c:v>
                </c:pt>
                <c:pt idx="235">
                  <c:v>30/12/2020</c:v>
                </c:pt>
                <c:pt idx="236">
                  <c:v>04/01/2021</c:v>
                </c:pt>
                <c:pt idx="237">
                  <c:v>05/01/2021</c:v>
                </c:pt>
                <c:pt idx="238">
                  <c:v>06/01/2021</c:v>
                </c:pt>
                <c:pt idx="239">
                  <c:v>07/01/2021</c:v>
                </c:pt>
                <c:pt idx="240">
                  <c:v>08/01/2021</c:v>
                </c:pt>
                <c:pt idx="241">
                  <c:v>11/01/2021</c:v>
                </c:pt>
                <c:pt idx="242">
                  <c:v>12/01/2021</c:v>
                </c:pt>
                <c:pt idx="243">
                  <c:v>13/01/2021</c:v>
                </c:pt>
                <c:pt idx="244">
                  <c:v>14/01/2021</c:v>
                </c:pt>
                <c:pt idx="245">
                  <c:v>15/01/2021</c:v>
                </c:pt>
                <c:pt idx="246">
                  <c:v>18/01/2021</c:v>
                </c:pt>
                <c:pt idx="247">
                  <c:v>19/01/2021</c:v>
                </c:pt>
                <c:pt idx="248">
                  <c:v>20/01/2021</c:v>
                </c:pt>
                <c:pt idx="249">
                  <c:v>21/01/2021</c:v>
                </c:pt>
                <c:pt idx="250">
                  <c:v>22/01/2021</c:v>
                </c:pt>
                <c:pt idx="251">
                  <c:v>25/01/2021</c:v>
                </c:pt>
                <c:pt idx="252">
                  <c:v>26/01/2021</c:v>
                </c:pt>
                <c:pt idx="253">
                  <c:v>27/01/2021</c:v>
                </c:pt>
                <c:pt idx="254">
                  <c:v>28/01/2021</c:v>
                </c:pt>
                <c:pt idx="255">
                  <c:v>29/01/2021</c:v>
                </c:pt>
                <c:pt idx="256">
                  <c:v>01/02/2021</c:v>
                </c:pt>
                <c:pt idx="257">
                  <c:v>02/02/2021</c:v>
                </c:pt>
                <c:pt idx="258">
                  <c:v>03/02/2021</c:v>
                </c:pt>
                <c:pt idx="259">
                  <c:v>04/02/2021</c:v>
                </c:pt>
                <c:pt idx="260">
                  <c:v>05/02/2021</c:v>
                </c:pt>
                <c:pt idx="261">
                  <c:v>08/02/2021</c:v>
                </c:pt>
                <c:pt idx="262">
                  <c:v>09/02/2021</c:v>
                </c:pt>
                <c:pt idx="263">
                  <c:v>10/02/2021</c:v>
                </c:pt>
                <c:pt idx="264">
                  <c:v>11/02/2021</c:v>
                </c:pt>
                <c:pt idx="265">
                  <c:v>15/02/2021</c:v>
                </c:pt>
                <c:pt idx="266">
                  <c:v>16/02/2021</c:v>
                </c:pt>
                <c:pt idx="267">
                  <c:v>17/02/2021</c:v>
                </c:pt>
                <c:pt idx="268">
                  <c:v>18/02/2021</c:v>
                </c:pt>
                <c:pt idx="269">
                  <c:v>19/02/2021</c:v>
                </c:pt>
                <c:pt idx="270">
                  <c:v>22/02/2021</c:v>
                </c:pt>
                <c:pt idx="271">
                  <c:v>23/02/2021</c:v>
                </c:pt>
                <c:pt idx="272">
                  <c:v>24/02/2021</c:v>
                </c:pt>
                <c:pt idx="273">
                  <c:v>25/02/2021</c:v>
                </c:pt>
                <c:pt idx="274">
                  <c:v>26/02/2021</c:v>
                </c:pt>
                <c:pt idx="275">
                  <c:v>01/03/2021</c:v>
                </c:pt>
                <c:pt idx="276">
                  <c:v>02/03/2021</c:v>
                </c:pt>
                <c:pt idx="277">
                  <c:v>03/03/2021</c:v>
                </c:pt>
                <c:pt idx="278">
                  <c:v>04/03/2021</c:v>
                </c:pt>
                <c:pt idx="279">
                  <c:v>05/03/2021</c:v>
                </c:pt>
                <c:pt idx="280">
                  <c:v>08/03/2021</c:v>
                </c:pt>
                <c:pt idx="281">
                  <c:v>09/03/2021</c:v>
                </c:pt>
                <c:pt idx="282">
                  <c:v>10/03/2021</c:v>
                </c:pt>
                <c:pt idx="283">
                  <c:v>12/03/2021</c:v>
                </c:pt>
                <c:pt idx="284">
                  <c:v>15/03/2021</c:v>
                </c:pt>
                <c:pt idx="285">
                  <c:v>16/03/2021</c:v>
                </c:pt>
                <c:pt idx="286">
                  <c:v>17/03/2021</c:v>
                </c:pt>
                <c:pt idx="287">
                  <c:v>18/03/2021</c:v>
                </c:pt>
                <c:pt idx="288">
                  <c:v>19/03/2021</c:v>
                </c:pt>
                <c:pt idx="289">
                  <c:v>22/03/2021</c:v>
                </c:pt>
                <c:pt idx="290">
                  <c:v>23/03/2021</c:v>
                </c:pt>
                <c:pt idx="291">
                  <c:v>24/03/2021</c:v>
                </c:pt>
                <c:pt idx="292">
                  <c:v>25/03/2021</c:v>
                </c:pt>
                <c:pt idx="293">
                  <c:v>26/03/2021</c:v>
                </c:pt>
                <c:pt idx="294">
                  <c:v>29/03/2021</c:v>
                </c:pt>
                <c:pt idx="295">
                  <c:v>30/03/2021</c:v>
                </c:pt>
                <c:pt idx="296">
                  <c:v>31/03/2021</c:v>
                </c:pt>
                <c:pt idx="297">
                  <c:v>01/04/2021</c:v>
                </c:pt>
                <c:pt idx="298">
                  <c:v>05/04/2021</c:v>
                </c:pt>
                <c:pt idx="299">
                  <c:v>06/04/2021</c:v>
                </c:pt>
                <c:pt idx="300">
                  <c:v>07/04/2021</c:v>
                </c:pt>
                <c:pt idx="301">
                  <c:v>08/04/2021</c:v>
                </c:pt>
                <c:pt idx="302">
                  <c:v>09/04/2021</c:v>
                </c:pt>
                <c:pt idx="303">
                  <c:v>12/04/2021</c:v>
                </c:pt>
                <c:pt idx="304">
                  <c:v>13/04/2021</c:v>
                </c:pt>
                <c:pt idx="305">
                  <c:v>14/04/2021</c:v>
                </c:pt>
                <c:pt idx="306">
                  <c:v>15/04/2021</c:v>
                </c:pt>
                <c:pt idx="307">
                  <c:v>16/04/2021</c:v>
                </c:pt>
                <c:pt idx="308">
                  <c:v>19/04/2021</c:v>
                </c:pt>
                <c:pt idx="309">
                  <c:v>20/04/2021</c:v>
                </c:pt>
                <c:pt idx="310">
                  <c:v>21/04/2021</c:v>
                </c:pt>
                <c:pt idx="311">
                  <c:v>22/04/2021</c:v>
                </c:pt>
                <c:pt idx="312">
                  <c:v>23/04/2021</c:v>
                </c:pt>
                <c:pt idx="313">
                  <c:v>26/04/2021</c:v>
                </c:pt>
                <c:pt idx="314">
                  <c:v>27/04/2021</c:v>
                </c:pt>
                <c:pt idx="315">
                  <c:v>28/04/2021</c:v>
                </c:pt>
                <c:pt idx="316">
                  <c:v>29/04/2021</c:v>
                </c:pt>
                <c:pt idx="317">
                  <c:v>30/04/2021</c:v>
                </c:pt>
                <c:pt idx="318">
                  <c:v>03/05/2021</c:v>
                </c:pt>
                <c:pt idx="319">
                  <c:v>04/05/2021</c:v>
                </c:pt>
                <c:pt idx="320">
                  <c:v>05/05/2021</c:v>
                </c:pt>
                <c:pt idx="321">
                  <c:v>06/05/2021</c:v>
                </c:pt>
                <c:pt idx="322">
                  <c:v>07/05/2021</c:v>
                </c:pt>
                <c:pt idx="323">
                  <c:v>10/05/2021</c:v>
                </c:pt>
                <c:pt idx="324">
                  <c:v>11/05/2021</c:v>
                </c:pt>
                <c:pt idx="325">
                  <c:v>17/05/2021</c:v>
                </c:pt>
                <c:pt idx="326">
                  <c:v>18/05/2021</c:v>
                </c:pt>
                <c:pt idx="327">
                  <c:v>19/05/2021</c:v>
                </c:pt>
                <c:pt idx="328">
                  <c:v>20/05/2021</c:v>
                </c:pt>
                <c:pt idx="329">
                  <c:v>21/05/2021</c:v>
                </c:pt>
                <c:pt idx="330">
                  <c:v>24/05/2021</c:v>
                </c:pt>
                <c:pt idx="331">
                  <c:v>25/05/2021</c:v>
                </c:pt>
                <c:pt idx="332">
                  <c:v>27/05/2021</c:v>
                </c:pt>
                <c:pt idx="333">
                  <c:v>28/05/2021</c:v>
                </c:pt>
                <c:pt idx="334">
                  <c:v>31/05/2021</c:v>
                </c:pt>
                <c:pt idx="335">
                  <c:v>02/06/2021</c:v>
                </c:pt>
                <c:pt idx="336">
                  <c:v>03/06/2021</c:v>
                </c:pt>
                <c:pt idx="337">
                  <c:v>04/06/2021</c:v>
                </c:pt>
                <c:pt idx="338">
                  <c:v>07/06/2021</c:v>
                </c:pt>
                <c:pt idx="339">
                  <c:v>08/06/2021</c:v>
                </c:pt>
                <c:pt idx="340">
                  <c:v>09/06/2021</c:v>
                </c:pt>
                <c:pt idx="341">
                  <c:v>10/06/2021</c:v>
                </c:pt>
                <c:pt idx="342">
                  <c:v>11/06/2021</c:v>
                </c:pt>
                <c:pt idx="343">
                  <c:v>14/06/2021</c:v>
                </c:pt>
                <c:pt idx="344">
                  <c:v>15/06/2021</c:v>
                </c:pt>
                <c:pt idx="345">
                  <c:v>16/06/2021</c:v>
                </c:pt>
                <c:pt idx="346">
                  <c:v>17/06/2021</c:v>
                </c:pt>
                <c:pt idx="347">
                  <c:v>18/06/2021</c:v>
                </c:pt>
                <c:pt idx="348">
                  <c:v>21/06/2021</c:v>
                </c:pt>
                <c:pt idx="349">
                  <c:v>22/06/2021</c:v>
                </c:pt>
                <c:pt idx="350">
                  <c:v>23/06/2021</c:v>
                </c:pt>
                <c:pt idx="351">
                  <c:v>24/06/2021</c:v>
                </c:pt>
                <c:pt idx="352">
                  <c:v>25/06/2021</c:v>
                </c:pt>
                <c:pt idx="353">
                  <c:v>28/06/2021</c:v>
                </c:pt>
                <c:pt idx="354">
                  <c:v>29/06/2021</c:v>
                </c:pt>
                <c:pt idx="355">
                  <c:v>30/06/2021</c:v>
                </c:pt>
                <c:pt idx="356">
                  <c:v>01/07/2021</c:v>
                </c:pt>
                <c:pt idx="357">
                  <c:v>02/07/2021</c:v>
                </c:pt>
                <c:pt idx="358">
                  <c:v>05/07/2021</c:v>
                </c:pt>
                <c:pt idx="359">
                  <c:v>06/07/2021</c:v>
                </c:pt>
                <c:pt idx="360">
                  <c:v>07/07/2021</c:v>
                </c:pt>
                <c:pt idx="361">
                  <c:v>08/07/2021</c:v>
                </c:pt>
                <c:pt idx="362">
                  <c:v>09/07/2021</c:v>
                </c:pt>
                <c:pt idx="363">
                  <c:v>12/07/2021</c:v>
                </c:pt>
                <c:pt idx="364">
                  <c:v>13/07/2021</c:v>
                </c:pt>
                <c:pt idx="365">
                  <c:v>14/07/2021</c:v>
                </c:pt>
                <c:pt idx="366">
                  <c:v>15/07/2021</c:v>
                </c:pt>
                <c:pt idx="367">
                  <c:v>16/07/2021</c:v>
                </c:pt>
                <c:pt idx="368">
                  <c:v>19/07/2021</c:v>
                </c:pt>
                <c:pt idx="369">
                  <c:v>21/07/2021</c:v>
                </c:pt>
                <c:pt idx="370">
                  <c:v>22/07/2021</c:v>
                </c:pt>
                <c:pt idx="371">
                  <c:v>23/07/2021</c:v>
                </c:pt>
                <c:pt idx="372">
                  <c:v>26/07/2021</c:v>
                </c:pt>
                <c:pt idx="373">
                  <c:v>27/07/2021</c:v>
                </c:pt>
                <c:pt idx="374">
                  <c:v>28/07/2021</c:v>
                </c:pt>
                <c:pt idx="375">
                  <c:v>29/07/2021</c:v>
                </c:pt>
                <c:pt idx="376">
                  <c:v>30/07/2021</c:v>
                </c:pt>
                <c:pt idx="377">
                  <c:v>02/08/2021</c:v>
                </c:pt>
                <c:pt idx="378">
                  <c:v>03/08/2021</c:v>
                </c:pt>
                <c:pt idx="379">
                  <c:v>04/08/2021</c:v>
                </c:pt>
                <c:pt idx="380">
                  <c:v>05/08/2021</c:v>
                </c:pt>
                <c:pt idx="381">
                  <c:v>06/08/2021</c:v>
                </c:pt>
                <c:pt idx="382">
                  <c:v>09/08/2021</c:v>
                </c:pt>
                <c:pt idx="383">
                  <c:v>10/08/2021</c:v>
                </c:pt>
                <c:pt idx="384">
                  <c:v>12/08/2021</c:v>
                </c:pt>
                <c:pt idx="385">
                  <c:v>13/08/2021</c:v>
                </c:pt>
                <c:pt idx="386">
                  <c:v>16/08/2021</c:v>
                </c:pt>
                <c:pt idx="387">
                  <c:v>18/08/2021</c:v>
                </c:pt>
                <c:pt idx="388">
                  <c:v>19/08/2021</c:v>
                </c:pt>
                <c:pt idx="389">
                  <c:v>20/08/2021</c:v>
                </c:pt>
                <c:pt idx="390">
                  <c:v>23/08/2021</c:v>
                </c:pt>
                <c:pt idx="391">
                  <c:v>24/08/2021</c:v>
                </c:pt>
                <c:pt idx="392">
                  <c:v>25/08/2021</c:v>
                </c:pt>
                <c:pt idx="393">
                  <c:v>26/08/2021</c:v>
                </c:pt>
                <c:pt idx="394">
                  <c:v>27/08/2021</c:v>
                </c:pt>
                <c:pt idx="395">
                  <c:v>30/08/2021</c:v>
                </c:pt>
                <c:pt idx="396">
                  <c:v>31/08/2021</c:v>
                </c:pt>
                <c:pt idx="397">
                  <c:v>01/09/2021</c:v>
                </c:pt>
                <c:pt idx="398">
                  <c:v>02/09/2021</c:v>
                </c:pt>
                <c:pt idx="399">
                  <c:v>03/09/2021</c:v>
                </c:pt>
                <c:pt idx="400">
                  <c:v>06/09/2021</c:v>
                </c:pt>
                <c:pt idx="401">
                  <c:v>07/09/2021</c:v>
                </c:pt>
                <c:pt idx="402">
                  <c:v>08/09/2021</c:v>
                </c:pt>
                <c:pt idx="403">
                  <c:v>09/09/2021</c:v>
                </c:pt>
                <c:pt idx="404">
                  <c:v>10/09/2021</c:v>
                </c:pt>
                <c:pt idx="405">
                  <c:v>13/09/2021</c:v>
                </c:pt>
                <c:pt idx="406">
                  <c:v>14/09/2021</c:v>
                </c:pt>
                <c:pt idx="407">
                  <c:v>15/09/2021</c:v>
                </c:pt>
                <c:pt idx="408">
                  <c:v>16/09/2021</c:v>
                </c:pt>
                <c:pt idx="409">
                  <c:v>17/09/2021</c:v>
                </c:pt>
                <c:pt idx="410">
                  <c:v>20/09/2021</c:v>
                </c:pt>
                <c:pt idx="411">
                  <c:v>21/09/2021</c:v>
                </c:pt>
                <c:pt idx="412">
                  <c:v>22/09/2021</c:v>
                </c:pt>
                <c:pt idx="413">
                  <c:v>23/09/2021</c:v>
                </c:pt>
                <c:pt idx="414">
                  <c:v>24/09/2021</c:v>
                </c:pt>
                <c:pt idx="415">
                  <c:v>27/09/2021</c:v>
                </c:pt>
                <c:pt idx="416">
                  <c:v>28/09/2021</c:v>
                </c:pt>
                <c:pt idx="417">
                  <c:v>29/09/2021</c:v>
                </c:pt>
                <c:pt idx="418">
                  <c:v>30/09/2021</c:v>
                </c:pt>
                <c:pt idx="419">
                  <c:v>01/10/2021</c:v>
                </c:pt>
                <c:pt idx="420">
                  <c:v>04/10/2021</c:v>
                </c:pt>
                <c:pt idx="421">
                  <c:v>05/10/2021</c:v>
                </c:pt>
                <c:pt idx="422">
                  <c:v>06/10/2021</c:v>
                </c:pt>
                <c:pt idx="423">
                  <c:v>07/10/2021</c:v>
                </c:pt>
                <c:pt idx="424">
                  <c:v>08/10/2021</c:v>
                </c:pt>
                <c:pt idx="425">
                  <c:v>11/10/2021</c:v>
                </c:pt>
                <c:pt idx="426">
                  <c:v>12/10/2021</c:v>
                </c:pt>
                <c:pt idx="427">
                  <c:v>13/10/2021</c:v>
                </c:pt>
                <c:pt idx="428">
                  <c:v>14/10/2021</c:v>
                </c:pt>
                <c:pt idx="429">
                  <c:v>15/10/2021</c:v>
                </c:pt>
                <c:pt idx="430">
                  <c:v>18/10/2021</c:v>
                </c:pt>
                <c:pt idx="431">
                  <c:v>19/10/2021</c:v>
                </c:pt>
                <c:pt idx="432">
                  <c:v>21/10/2021</c:v>
                </c:pt>
                <c:pt idx="433">
                  <c:v>22/10/2021</c:v>
                </c:pt>
                <c:pt idx="434">
                  <c:v>25/10/2021</c:v>
                </c:pt>
                <c:pt idx="435">
                  <c:v>26/10/2021</c:v>
                </c:pt>
                <c:pt idx="436">
                  <c:v>27/10/2021</c:v>
                </c:pt>
                <c:pt idx="437">
                  <c:v>28/10/2021</c:v>
                </c:pt>
                <c:pt idx="438">
                  <c:v>29/10/2021</c:v>
                </c:pt>
                <c:pt idx="439">
                  <c:v>01/11/2021</c:v>
                </c:pt>
                <c:pt idx="440">
                  <c:v>02/11/2021</c:v>
                </c:pt>
                <c:pt idx="441">
                  <c:v>03/11/2021</c:v>
                </c:pt>
                <c:pt idx="442">
                  <c:v>04/11/2021</c:v>
                </c:pt>
                <c:pt idx="443">
                  <c:v>05/11/2021</c:v>
                </c:pt>
                <c:pt idx="444">
                  <c:v>08/11/2021</c:v>
                </c:pt>
                <c:pt idx="445">
                  <c:v>09/11/2021</c:v>
                </c:pt>
                <c:pt idx="446">
                  <c:v>10/11/2021</c:v>
                </c:pt>
                <c:pt idx="447">
                  <c:v>11/11/2021</c:v>
                </c:pt>
                <c:pt idx="448">
                  <c:v>12/11/2021</c:v>
                </c:pt>
                <c:pt idx="449">
                  <c:v>15/11/2021</c:v>
                </c:pt>
                <c:pt idx="450">
                  <c:v>16/11/2021</c:v>
                </c:pt>
                <c:pt idx="451">
                  <c:v>17/11/2021</c:v>
                </c:pt>
                <c:pt idx="452">
                  <c:v>18/11/2021</c:v>
                </c:pt>
                <c:pt idx="453">
                  <c:v>19/11/2021</c:v>
                </c:pt>
                <c:pt idx="454">
                  <c:v>22/11/2021</c:v>
                </c:pt>
                <c:pt idx="455">
                  <c:v>23/11/2021</c:v>
                </c:pt>
                <c:pt idx="456">
                  <c:v>24/11/2021</c:v>
                </c:pt>
                <c:pt idx="457">
                  <c:v>25/11/2021</c:v>
                </c:pt>
                <c:pt idx="458">
                  <c:v>26/11/2021</c:v>
                </c:pt>
                <c:pt idx="459">
                  <c:v>30/11/2021</c:v>
                </c:pt>
                <c:pt idx="460">
                  <c:v>01/12/2021</c:v>
                </c:pt>
                <c:pt idx="461">
                  <c:v>02/12/2021</c:v>
                </c:pt>
                <c:pt idx="462">
                  <c:v>03/12/2021</c:v>
                </c:pt>
                <c:pt idx="463">
                  <c:v>06/12/2021</c:v>
                </c:pt>
                <c:pt idx="464">
                  <c:v>07/12/2021</c:v>
                </c:pt>
                <c:pt idx="465">
                  <c:v>08/12/2021</c:v>
                </c:pt>
                <c:pt idx="466">
                  <c:v>09/12/2021</c:v>
                </c:pt>
                <c:pt idx="467">
                  <c:v>10/12/2021</c:v>
                </c:pt>
                <c:pt idx="468">
                  <c:v>13/12/2021</c:v>
                </c:pt>
                <c:pt idx="469">
                  <c:v>14/12/2021</c:v>
                </c:pt>
                <c:pt idx="470">
                  <c:v>15/12/2021</c:v>
                </c:pt>
                <c:pt idx="471">
                  <c:v>16/12/2021</c:v>
                </c:pt>
                <c:pt idx="472">
                  <c:v>17/12/2021</c:v>
                </c:pt>
                <c:pt idx="473">
                  <c:v>20/12/2021</c:v>
                </c:pt>
                <c:pt idx="474">
                  <c:v>21/12/2021</c:v>
                </c:pt>
                <c:pt idx="475">
                  <c:v>22/12/2021</c:v>
                </c:pt>
                <c:pt idx="476">
                  <c:v>23/12/2021</c:v>
                </c:pt>
                <c:pt idx="477">
                  <c:v>24/12/2021</c:v>
                </c:pt>
                <c:pt idx="478">
                  <c:v>27/12/2021</c:v>
                </c:pt>
                <c:pt idx="479">
                  <c:v>28/12/2021</c:v>
                </c:pt>
                <c:pt idx="480">
                  <c:v>29/12/2021</c:v>
                </c:pt>
                <c:pt idx="481">
                  <c:v>30/12/2021</c:v>
                </c:pt>
                <c:pt idx="482">
                  <c:v>03/01/2022</c:v>
                </c:pt>
                <c:pt idx="483">
                  <c:v>04/01/2022</c:v>
                </c:pt>
                <c:pt idx="484">
                  <c:v>05/01/2022</c:v>
                </c:pt>
                <c:pt idx="485">
                  <c:v>06/01/2022</c:v>
                </c:pt>
                <c:pt idx="486">
                  <c:v>07/01/2022</c:v>
                </c:pt>
                <c:pt idx="487">
                  <c:v>10/01/2022</c:v>
                </c:pt>
                <c:pt idx="488">
                  <c:v>11/01/2022</c:v>
                </c:pt>
                <c:pt idx="489">
                  <c:v>12/01/2022</c:v>
                </c:pt>
                <c:pt idx="490">
                  <c:v>13/01/2022</c:v>
                </c:pt>
                <c:pt idx="491">
                  <c:v>14/01/2022</c:v>
                </c:pt>
                <c:pt idx="492">
                  <c:v>17/01/2022</c:v>
                </c:pt>
                <c:pt idx="493">
                  <c:v>18/01/2022</c:v>
                </c:pt>
                <c:pt idx="494">
                  <c:v>19/01/2022</c:v>
                </c:pt>
                <c:pt idx="495">
                  <c:v>20/01/2022</c:v>
                </c:pt>
                <c:pt idx="496">
                  <c:v>21/01/2022</c:v>
                </c:pt>
                <c:pt idx="497">
                  <c:v>24/01/2022</c:v>
                </c:pt>
                <c:pt idx="498">
                  <c:v>25/01/2022</c:v>
                </c:pt>
                <c:pt idx="499">
                  <c:v>26/01/2022</c:v>
                </c:pt>
                <c:pt idx="500">
                  <c:v>27/01/2022</c:v>
                </c:pt>
                <c:pt idx="501">
                  <c:v>28/01/2022</c:v>
                </c:pt>
                <c:pt idx="502">
                  <c:v>31/01/2022</c:v>
                </c:pt>
                <c:pt idx="503">
                  <c:v>02/02/2022</c:v>
                </c:pt>
                <c:pt idx="504">
                  <c:v>03/02/2022</c:v>
                </c:pt>
                <c:pt idx="505">
                  <c:v>04/02/2022</c:v>
                </c:pt>
                <c:pt idx="506">
                  <c:v>07/02/2022</c:v>
                </c:pt>
                <c:pt idx="507">
                  <c:v>08/02/2022</c:v>
                </c:pt>
                <c:pt idx="508">
                  <c:v>09/02/2022</c:v>
                </c:pt>
                <c:pt idx="509">
                  <c:v>10/02/2022</c:v>
                </c:pt>
                <c:pt idx="510">
                  <c:v>11/02/2022</c:v>
                </c:pt>
                <c:pt idx="511">
                  <c:v>14/02/2022</c:v>
                </c:pt>
                <c:pt idx="512">
                  <c:v>15/02/2022</c:v>
                </c:pt>
                <c:pt idx="513">
                  <c:v>16/02/2022</c:v>
                </c:pt>
                <c:pt idx="514">
                  <c:v>17/02/2022</c:v>
                </c:pt>
                <c:pt idx="515">
                  <c:v>18/02/2022</c:v>
                </c:pt>
                <c:pt idx="516">
                  <c:v>21/02/2022</c:v>
                </c:pt>
                <c:pt idx="517">
                  <c:v>22/02/2022</c:v>
                </c:pt>
                <c:pt idx="518">
                  <c:v>23/02/2022</c:v>
                </c:pt>
                <c:pt idx="519">
                  <c:v>24/02/2022</c:v>
                </c:pt>
                <c:pt idx="520">
                  <c:v>25/02/2022</c:v>
                </c:pt>
                <c:pt idx="521">
                  <c:v>01/03/2022</c:v>
                </c:pt>
                <c:pt idx="522">
                  <c:v>02/03/2022</c:v>
                </c:pt>
                <c:pt idx="523">
                  <c:v>04/03/2022</c:v>
                </c:pt>
                <c:pt idx="524">
                  <c:v>07/03/2022</c:v>
                </c:pt>
                <c:pt idx="525">
                  <c:v>08/03/2022</c:v>
                </c:pt>
                <c:pt idx="526">
                  <c:v>09/03/2022</c:v>
                </c:pt>
                <c:pt idx="527">
                  <c:v>10/03/2022</c:v>
                </c:pt>
                <c:pt idx="528">
                  <c:v>11/03/2022</c:v>
                </c:pt>
                <c:pt idx="529">
                  <c:v>14/03/2022</c:v>
                </c:pt>
                <c:pt idx="530">
                  <c:v>15/03/2022</c:v>
                </c:pt>
                <c:pt idx="531">
                  <c:v>16/03/2022</c:v>
                </c:pt>
                <c:pt idx="532">
                  <c:v>17/03/2022</c:v>
                </c:pt>
                <c:pt idx="533">
                  <c:v>18/03/2022</c:v>
                </c:pt>
                <c:pt idx="534">
                  <c:v>21/03/2022</c:v>
                </c:pt>
                <c:pt idx="535">
                  <c:v>22/03/2022</c:v>
                </c:pt>
                <c:pt idx="536">
                  <c:v>23/03/2022</c:v>
                </c:pt>
                <c:pt idx="537">
                  <c:v>24/03/2022</c:v>
                </c:pt>
                <c:pt idx="538">
                  <c:v>25/03/2022</c:v>
                </c:pt>
                <c:pt idx="539">
                  <c:v>28/03/2022</c:v>
                </c:pt>
                <c:pt idx="540">
                  <c:v>29/03/2022</c:v>
                </c:pt>
                <c:pt idx="541">
                  <c:v>30/03/2022</c:v>
                </c:pt>
                <c:pt idx="542">
                  <c:v>31/03/2022</c:v>
                </c:pt>
                <c:pt idx="543">
                  <c:v>01/04/2022</c:v>
                </c:pt>
                <c:pt idx="544">
                  <c:v>04/04/2022</c:v>
                </c:pt>
                <c:pt idx="545">
                  <c:v>05/04/2022</c:v>
                </c:pt>
                <c:pt idx="546">
                  <c:v>06/04/2022</c:v>
                </c:pt>
                <c:pt idx="547">
                  <c:v>07/04/2022</c:v>
                </c:pt>
                <c:pt idx="548">
                  <c:v>08/04/2022</c:v>
                </c:pt>
                <c:pt idx="549">
                  <c:v>11/04/2022</c:v>
                </c:pt>
                <c:pt idx="550">
                  <c:v>12/04/2022</c:v>
                </c:pt>
                <c:pt idx="551">
                  <c:v>13/04/2022</c:v>
                </c:pt>
                <c:pt idx="552">
                  <c:v>14/04/2022</c:v>
                </c:pt>
                <c:pt idx="553">
                  <c:v>18/04/2022</c:v>
                </c:pt>
                <c:pt idx="554">
                  <c:v>19/04/2022</c:v>
                </c:pt>
                <c:pt idx="555">
                  <c:v>20/04/2022</c:v>
                </c:pt>
                <c:pt idx="556">
                  <c:v>21/04/2022</c:v>
                </c:pt>
                <c:pt idx="557">
                  <c:v>22/04/2022</c:v>
                </c:pt>
                <c:pt idx="558">
                  <c:v>25/04/2022</c:v>
                </c:pt>
                <c:pt idx="559">
                  <c:v>26/04/2022</c:v>
                </c:pt>
                <c:pt idx="560">
                  <c:v>27/04/2022</c:v>
                </c:pt>
                <c:pt idx="561">
                  <c:v>28/04/2022</c:v>
                </c:pt>
                <c:pt idx="562">
                  <c:v>09/05/2022</c:v>
                </c:pt>
                <c:pt idx="563">
                  <c:v>10/05/2022</c:v>
                </c:pt>
                <c:pt idx="564">
                  <c:v>12/05/2022</c:v>
                </c:pt>
                <c:pt idx="565">
                  <c:v>13/05/2022</c:v>
                </c:pt>
                <c:pt idx="566">
                  <c:v>17/05/2022</c:v>
                </c:pt>
                <c:pt idx="567">
                  <c:v>18/05/2022</c:v>
                </c:pt>
                <c:pt idx="568">
                  <c:v>19/05/2022</c:v>
                </c:pt>
                <c:pt idx="569">
                  <c:v>20/05/2022</c:v>
                </c:pt>
                <c:pt idx="570">
                  <c:v>23/05/2022</c:v>
                </c:pt>
                <c:pt idx="571">
                  <c:v>24/05/2022</c:v>
                </c:pt>
                <c:pt idx="572">
                  <c:v>25/05/2022</c:v>
                </c:pt>
                <c:pt idx="573">
                  <c:v>27/05/2022</c:v>
                </c:pt>
                <c:pt idx="574">
                  <c:v>30/05/2022</c:v>
                </c:pt>
                <c:pt idx="575">
                  <c:v>31/05/2022</c:v>
                </c:pt>
                <c:pt idx="576">
                  <c:v>02/06/2022</c:v>
                </c:pt>
                <c:pt idx="577">
                  <c:v>03/06/2022</c:v>
                </c:pt>
                <c:pt idx="578">
                  <c:v>06/06/2022</c:v>
                </c:pt>
                <c:pt idx="579">
                  <c:v>07/06/2022</c:v>
                </c:pt>
                <c:pt idx="580">
                  <c:v>08/06/2022</c:v>
                </c:pt>
                <c:pt idx="581">
                  <c:v>09/06/2022</c:v>
                </c:pt>
                <c:pt idx="582">
                  <c:v>10/06/2022</c:v>
                </c:pt>
                <c:pt idx="583">
                  <c:v>13/06/2022</c:v>
                </c:pt>
                <c:pt idx="584">
                  <c:v>14/06/2022</c:v>
                </c:pt>
                <c:pt idx="585">
                  <c:v>15/06/2022</c:v>
                </c:pt>
                <c:pt idx="586">
                  <c:v>16/06/2022</c:v>
                </c:pt>
                <c:pt idx="587">
                  <c:v>17/06/2022</c:v>
                </c:pt>
                <c:pt idx="588">
                  <c:v>20/06/2022</c:v>
                </c:pt>
                <c:pt idx="589">
                  <c:v>21/06/2022</c:v>
                </c:pt>
                <c:pt idx="590">
                  <c:v>22/06/2022</c:v>
                </c:pt>
                <c:pt idx="591">
                  <c:v>23/06/2022</c:v>
                </c:pt>
                <c:pt idx="592">
                  <c:v>24/06/2022</c:v>
                </c:pt>
                <c:pt idx="593">
                  <c:v>27/06/2022</c:v>
                </c:pt>
                <c:pt idx="594">
                  <c:v>28/06/2022</c:v>
                </c:pt>
                <c:pt idx="595">
                  <c:v>29/06/2022</c:v>
                </c:pt>
                <c:pt idx="596">
                  <c:v>30/06/2022</c:v>
                </c:pt>
                <c:pt idx="597">
                  <c:v>01/07/2022</c:v>
                </c:pt>
                <c:pt idx="598">
                  <c:v>04/07/2022</c:v>
                </c:pt>
                <c:pt idx="599">
                  <c:v>05/07/2022</c:v>
                </c:pt>
                <c:pt idx="600">
                  <c:v>06/07/2022</c:v>
                </c:pt>
                <c:pt idx="601">
                  <c:v>07/07/2022</c:v>
                </c:pt>
                <c:pt idx="602">
                  <c:v>08/07/2022</c:v>
                </c:pt>
                <c:pt idx="603">
                  <c:v>11/07/2022</c:v>
                </c:pt>
                <c:pt idx="604">
                  <c:v>12/07/2022</c:v>
                </c:pt>
                <c:pt idx="605">
                  <c:v>13/07/2022</c:v>
                </c:pt>
                <c:pt idx="606">
                  <c:v>14/07/2022</c:v>
                </c:pt>
                <c:pt idx="607">
                  <c:v>15/07/2022</c:v>
                </c:pt>
                <c:pt idx="608">
                  <c:v>18/07/2022</c:v>
                </c:pt>
                <c:pt idx="609">
                  <c:v>19/07/2022</c:v>
                </c:pt>
                <c:pt idx="610">
                  <c:v>20/07/2022</c:v>
                </c:pt>
                <c:pt idx="611">
                  <c:v>21/07/2022</c:v>
                </c:pt>
                <c:pt idx="612">
                  <c:v>22/07/2022</c:v>
                </c:pt>
                <c:pt idx="613">
                  <c:v>25/07/2022</c:v>
                </c:pt>
                <c:pt idx="614">
                  <c:v>26/07/2022</c:v>
                </c:pt>
                <c:pt idx="615">
                  <c:v>27/07/2022</c:v>
                </c:pt>
                <c:pt idx="616">
                  <c:v>28/07/2022</c:v>
                </c:pt>
                <c:pt idx="617">
                  <c:v>29/07/2022</c:v>
                </c:pt>
                <c:pt idx="618">
                  <c:v>01/08/2022</c:v>
                </c:pt>
                <c:pt idx="619">
                  <c:v>02/08/2022</c:v>
                </c:pt>
                <c:pt idx="620">
                  <c:v>03/08/2022</c:v>
                </c:pt>
                <c:pt idx="621">
                  <c:v>04/08/2022</c:v>
                </c:pt>
                <c:pt idx="622">
                  <c:v>05/08/2022</c:v>
                </c:pt>
                <c:pt idx="623">
                  <c:v>08/08/2022</c:v>
                </c:pt>
                <c:pt idx="624">
                  <c:v>09/08/2022</c:v>
                </c:pt>
                <c:pt idx="625">
                  <c:v>10/08/2022</c:v>
                </c:pt>
                <c:pt idx="626">
                  <c:v>11/08/2022</c:v>
                </c:pt>
                <c:pt idx="627">
                  <c:v>12/08/2022</c:v>
                </c:pt>
                <c:pt idx="628">
                  <c:v>15/08/2022</c:v>
                </c:pt>
                <c:pt idx="629">
                  <c:v>16/08/2022</c:v>
                </c:pt>
                <c:pt idx="630">
                  <c:v>18/08/2022</c:v>
                </c:pt>
                <c:pt idx="631">
                  <c:v>19/08/2022</c:v>
                </c:pt>
                <c:pt idx="632">
                  <c:v>22/08/2022</c:v>
                </c:pt>
                <c:pt idx="633">
                  <c:v>23/08/2022</c:v>
                </c:pt>
                <c:pt idx="634">
                  <c:v>24/08/2022</c:v>
                </c:pt>
                <c:pt idx="635">
                  <c:v>25/08/2022</c:v>
                </c:pt>
                <c:pt idx="636">
                  <c:v>26/08/2022</c:v>
                </c:pt>
                <c:pt idx="637">
                  <c:v>29/08/2022</c:v>
                </c:pt>
                <c:pt idx="638">
                  <c:v>30/08/2022</c:v>
                </c:pt>
                <c:pt idx="639">
                  <c:v>31/08/2022</c:v>
                </c:pt>
                <c:pt idx="640">
                  <c:v>01/09/2022</c:v>
                </c:pt>
                <c:pt idx="641">
                  <c:v>02/09/2022</c:v>
                </c:pt>
                <c:pt idx="642">
                  <c:v>05/09/2022</c:v>
                </c:pt>
                <c:pt idx="643">
                  <c:v>06/09/2022</c:v>
                </c:pt>
                <c:pt idx="644">
                  <c:v>07/09/2022</c:v>
                </c:pt>
                <c:pt idx="645">
                  <c:v>08/09/2022</c:v>
                </c:pt>
                <c:pt idx="646">
                  <c:v>09/09/2022</c:v>
                </c:pt>
                <c:pt idx="647">
                  <c:v>12/09/2022</c:v>
                </c:pt>
                <c:pt idx="648">
                  <c:v>13/09/2022</c:v>
                </c:pt>
                <c:pt idx="649">
                  <c:v>14/09/2022</c:v>
                </c:pt>
                <c:pt idx="650">
                  <c:v>15/09/2022</c:v>
                </c:pt>
                <c:pt idx="651">
                  <c:v>16/09/2022</c:v>
                </c:pt>
                <c:pt idx="652">
                  <c:v>19/09/2022</c:v>
                </c:pt>
                <c:pt idx="653">
                  <c:v>20/09/2022</c:v>
                </c:pt>
                <c:pt idx="654">
                  <c:v>21/09/2022</c:v>
                </c:pt>
                <c:pt idx="655">
                  <c:v>22/09/2022</c:v>
                </c:pt>
                <c:pt idx="656">
                  <c:v>23/09/2022</c:v>
                </c:pt>
                <c:pt idx="657">
                  <c:v>26/09/2022</c:v>
                </c:pt>
                <c:pt idx="658">
                  <c:v>27/09/2022</c:v>
                </c:pt>
                <c:pt idx="659">
                  <c:v>28/09/2022</c:v>
                </c:pt>
                <c:pt idx="660">
                  <c:v>29/09/2022</c:v>
                </c:pt>
                <c:pt idx="661">
                  <c:v>30/09/2022</c:v>
                </c:pt>
                <c:pt idx="662">
                  <c:v>03/10/2022</c:v>
                </c:pt>
                <c:pt idx="663">
                  <c:v>04/10/2022</c:v>
                </c:pt>
                <c:pt idx="664">
                  <c:v>05/10/2022</c:v>
                </c:pt>
                <c:pt idx="665">
                  <c:v>06/10/2022</c:v>
                </c:pt>
                <c:pt idx="666">
                  <c:v>07/10/2022</c:v>
                </c:pt>
                <c:pt idx="667">
                  <c:v>10/10/2022</c:v>
                </c:pt>
                <c:pt idx="668">
                  <c:v>11/10/2022</c:v>
                </c:pt>
                <c:pt idx="669">
                  <c:v>12/10/2022</c:v>
                </c:pt>
                <c:pt idx="670">
                  <c:v>13/10/2022</c:v>
                </c:pt>
                <c:pt idx="671">
                  <c:v>14/10/2022</c:v>
                </c:pt>
                <c:pt idx="672">
                  <c:v>17/10/2022</c:v>
                </c:pt>
                <c:pt idx="673">
                  <c:v>18/10/2022</c:v>
                </c:pt>
                <c:pt idx="674">
                  <c:v>19/10/2022</c:v>
                </c:pt>
                <c:pt idx="675">
                  <c:v>20/10/2022</c:v>
                </c:pt>
                <c:pt idx="676">
                  <c:v>21/10/2022</c:v>
                </c:pt>
                <c:pt idx="677">
                  <c:v>24/10/2022</c:v>
                </c:pt>
                <c:pt idx="678">
                  <c:v>25/10/2022</c:v>
                </c:pt>
                <c:pt idx="679">
                  <c:v>26/10/2022</c:v>
                </c:pt>
                <c:pt idx="680">
                  <c:v>27/10/2022</c:v>
                </c:pt>
                <c:pt idx="681">
                  <c:v>28/10/2022</c:v>
                </c:pt>
                <c:pt idx="682">
                  <c:v>31/10/2022</c:v>
                </c:pt>
                <c:pt idx="683">
                  <c:v>01/11/2022</c:v>
                </c:pt>
                <c:pt idx="684">
                  <c:v>02/11/2022</c:v>
                </c:pt>
                <c:pt idx="685">
                  <c:v>03/11/2022</c:v>
                </c:pt>
                <c:pt idx="686">
                  <c:v>04/11/2022</c:v>
                </c:pt>
                <c:pt idx="687">
                  <c:v>07/11/2022</c:v>
                </c:pt>
                <c:pt idx="688">
                  <c:v>08/11/2022</c:v>
                </c:pt>
                <c:pt idx="689">
                  <c:v>09/11/2022</c:v>
                </c:pt>
                <c:pt idx="690">
                  <c:v>10/11/2022</c:v>
                </c:pt>
                <c:pt idx="691">
                  <c:v>11/11/2022</c:v>
                </c:pt>
                <c:pt idx="692">
                  <c:v>14/11/2022</c:v>
                </c:pt>
                <c:pt idx="693">
                  <c:v>15/11/2022</c:v>
                </c:pt>
                <c:pt idx="694">
                  <c:v>16/11/2022</c:v>
                </c:pt>
                <c:pt idx="695">
                  <c:v>17/11/2022</c:v>
                </c:pt>
                <c:pt idx="696">
                  <c:v>18/11/2022</c:v>
                </c:pt>
                <c:pt idx="697">
                  <c:v>21/11/2022</c:v>
                </c:pt>
                <c:pt idx="698">
                  <c:v>22/11/2022</c:v>
                </c:pt>
                <c:pt idx="699">
                  <c:v>23/11/2022</c:v>
                </c:pt>
                <c:pt idx="700">
                  <c:v>24/11/2022</c:v>
                </c:pt>
                <c:pt idx="701">
                  <c:v>25/11/2022</c:v>
                </c:pt>
                <c:pt idx="702">
                  <c:v>28/11/2022</c:v>
                </c:pt>
                <c:pt idx="703">
                  <c:v>29/11/2022</c:v>
                </c:pt>
                <c:pt idx="704">
                  <c:v>30/11/2022</c:v>
                </c:pt>
                <c:pt idx="705">
                  <c:v>01/12/2022</c:v>
                </c:pt>
                <c:pt idx="706">
                  <c:v>02/12/2022</c:v>
                </c:pt>
                <c:pt idx="707">
                  <c:v>05/12/2022</c:v>
                </c:pt>
                <c:pt idx="708">
                  <c:v>06/12/2022</c:v>
                </c:pt>
                <c:pt idx="709">
                  <c:v>07/12/2022</c:v>
                </c:pt>
                <c:pt idx="710">
                  <c:v>08/12/2022</c:v>
                </c:pt>
                <c:pt idx="711">
                  <c:v>09/12/2022</c:v>
                </c:pt>
                <c:pt idx="712">
                  <c:v>12/12/2022</c:v>
                </c:pt>
                <c:pt idx="713">
                  <c:v>13/12/2022</c:v>
                </c:pt>
                <c:pt idx="714">
                  <c:v>14/12/2022</c:v>
                </c:pt>
                <c:pt idx="715">
                  <c:v>15/12/2022</c:v>
                </c:pt>
                <c:pt idx="716">
                  <c:v>16/12/2022</c:v>
                </c:pt>
                <c:pt idx="717">
                  <c:v>19/12/2022</c:v>
                </c:pt>
                <c:pt idx="718">
                  <c:v>20/12/2022</c:v>
                </c:pt>
                <c:pt idx="719">
                  <c:v>21/12/2022</c:v>
                </c:pt>
                <c:pt idx="720">
                  <c:v>22/12/2022</c:v>
                </c:pt>
                <c:pt idx="721">
                  <c:v>23/12/2022</c:v>
                </c:pt>
                <c:pt idx="722">
                  <c:v>26/12/2022</c:v>
                </c:pt>
                <c:pt idx="723">
                  <c:v>27/12/2022</c:v>
                </c:pt>
                <c:pt idx="724">
                  <c:v>28/12/2022</c:v>
                </c:pt>
                <c:pt idx="725">
                  <c:v>29/12/2022</c:v>
                </c:pt>
                <c:pt idx="726">
                  <c:v>30/12/2022</c:v>
                </c:pt>
                <c:pt idx="727">
                  <c:v>02/01/2023</c:v>
                </c:pt>
                <c:pt idx="728">
                  <c:v>03/01/2023</c:v>
                </c:pt>
                <c:pt idx="729">
                  <c:v>04/01/2023</c:v>
                </c:pt>
                <c:pt idx="730">
                  <c:v>05/01/2023</c:v>
                </c:pt>
                <c:pt idx="731">
                  <c:v>06/01/2023</c:v>
                </c:pt>
                <c:pt idx="732">
                  <c:v>09/01/2023</c:v>
                </c:pt>
                <c:pt idx="733">
                  <c:v>10/01/2023</c:v>
                </c:pt>
                <c:pt idx="734">
                  <c:v>11/01/2023</c:v>
                </c:pt>
                <c:pt idx="735">
                  <c:v>12/01/2023</c:v>
                </c:pt>
                <c:pt idx="736">
                  <c:v>13/01/2023</c:v>
                </c:pt>
                <c:pt idx="737">
                  <c:v>16/01/2023</c:v>
                </c:pt>
                <c:pt idx="738">
                  <c:v>17/01/2023</c:v>
                </c:pt>
                <c:pt idx="739">
                  <c:v>18/01/2023</c:v>
                </c:pt>
                <c:pt idx="740">
                  <c:v>19/01/2023</c:v>
                </c:pt>
                <c:pt idx="741">
                  <c:v>20/01/2023</c:v>
                </c:pt>
                <c:pt idx="742">
                  <c:v>24/01/2023</c:v>
                </c:pt>
                <c:pt idx="743">
                  <c:v>25/01/2023</c:v>
                </c:pt>
                <c:pt idx="744">
                  <c:v>26/01/2023</c:v>
                </c:pt>
                <c:pt idx="745">
                  <c:v>27/01/2023</c:v>
                </c:pt>
                <c:pt idx="746">
                  <c:v>30/01/2023</c:v>
                </c:pt>
                <c:pt idx="747">
                  <c:v>31/01/2023</c:v>
                </c:pt>
                <c:pt idx="748">
                  <c:v>01/02/2023</c:v>
                </c:pt>
                <c:pt idx="749">
                  <c:v>02/02/2023</c:v>
                </c:pt>
                <c:pt idx="750">
                  <c:v>03/02/2023</c:v>
                </c:pt>
                <c:pt idx="751">
                  <c:v>06/02/2023</c:v>
                </c:pt>
                <c:pt idx="752">
                  <c:v>07/02/2023</c:v>
                </c:pt>
                <c:pt idx="753">
                  <c:v>08/02/2023</c:v>
                </c:pt>
                <c:pt idx="754">
                  <c:v>09/02/2023</c:v>
                </c:pt>
                <c:pt idx="755">
                  <c:v>10/02/2023</c:v>
                </c:pt>
                <c:pt idx="756">
                  <c:v>13/02/2023</c:v>
                </c:pt>
                <c:pt idx="757">
                  <c:v>14/02/2023</c:v>
                </c:pt>
                <c:pt idx="758">
                  <c:v>15/02/2023</c:v>
                </c:pt>
                <c:pt idx="759">
                  <c:v>16/02/2023</c:v>
                </c:pt>
                <c:pt idx="760">
                  <c:v>17/02/2023</c:v>
                </c:pt>
                <c:pt idx="761">
                  <c:v>20/02/2023</c:v>
                </c:pt>
                <c:pt idx="762">
                  <c:v>21/02/2023</c:v>
                </c:pt>
                <c:pt idx="763">
                  <c:v>22/02/2023</c:v>
                </c:pt>
                <c:pt idx="764">
                  <c:v>23/02/2023</c:v>
                </c:pt>
                <c:pt idx="765">
                  <c:v>24/02/2023</c:v>
                </c:pt>
                <c:pt idx="766">
                  <c:v>27/02/2023</c:v>
                </c:pt>
                <c:pt idx="767">
                  <c:v>28/02/2023</c:v>
                </c:pt>
                <c:pt idx="768">
                  <c:v>01/03/2023</c:v>
                </c:pt>
                <c:pt idx="769">
                  <c:v>02/03/2023</c:v>
                </c:pt>
                <c:pt idx="770">
                  <c:v>03/03/2023</c:v>
                </c:pt>
                <c:pt idx="771">
                  <c:v>06/03/2023</c:v>
                </c:pt>
                <c:pt idx="772">
                  <c:v>07/03/2023</c:v>
                </c:pt>
                <c:pt idx="773">
                  <c:v>08/03/2023</c:v>
                </c:pt>
                <c:pt idx="774">
                  <c:v>09/03/2023</c:v>
                </c:pt>
                <c:pt idx="775">
                  <c:v>10/03/2023</c:v>
                </c:pt>
                <c:pt idx="776">
                  <c:v>13/03/2023</c:v>
                </c:pt>
                <c:pt idx="777">
                  <c:v>14/03/2023</c:v>
                </c:pt>
                <c:pt idx="778">
                  <c:v>15/03/2023</c:v>
                </c:pt>
                <c:pt idx="779">
                  <c:v>16/03/2023</c:v>
                </c:pt>
                <c:pt idx="780">
                  <c:v>17/03/2023</c:v>
                </c:pt>
                <c:pt idx="781">
                  <c:v>20/03/2023</c:v>
                </c:pt>
                <c:pt idx="782">
                  <c:v>21/03/2023</c:v>
                </c:pt>
                <c:pt idx="783">
                  <c:v>24/03/2023</c:v>
                </c:pt>
                <c:pt idx="784">
                  <c:v>27/03/2023</c:v>
                </c:pt>
                <c:pt idx="785">
                  <c:v>28/03/2023</c:v>
                </c:pt>
                <c:pt idx="786">
                  <c:v>29/03/2023</c:v>
                </c:pt>
                <c:pt idx="787">
                  <c:v>30/03/2023</c:v>
                </c:pt>
                <c:pt idx="788">
                  <c:v>31/03/2023</c:v>
                </c:pt>
                <c:pt idx="789">
                  <c:v>03/04/2023</c:v>
                </c:pt>
                <c:pt idx="790">
                  <c:v>04/04/2023</c:v>
                </c:pt>
                <c:pt idx="791">
                  <c:v>05/04/2023</c:v>
                </c:pt>
                <c:pt idx="792">
                  <c:v>06/04/2023</c:v>
                </c:pt>
                <c:pt idx="793">
                  <c:v>10/04/2023</c:v>
                </c:pt>
                <c:pt idx="794">
                  <c:v>11/04/2023</c:v>
                </c:pt>
                <c:pt idx="795">
                  <c:v>12/04/2023</c:v>
                </c:pt>
                <c:pt idx="796">
                  <c:v>13/04/2023</c:v>
                </c:pt>
                <c:pt idx="797">
                  <c:v>14/04/2023</c:v>
                </c:pt>
                <c:pt idx="798">
                  <c:v>17/04/2023</c:v>
                </c:pt>
                <c:pt idx="799">
                  <c:v>18/04/2023</c:v>
                </c:pt>
                <c:pt idx="800">
                  <c:v>26/04/2023</c:v>
                </c:pt>
                <c:pt idx="801">
                  <c:v>27/04/2023</c:v>
                </c:pt>
                <c:pt idx="802">
                  <c:v>28/04/2023</c:v>
                </c:pt>
                <c:pt idx="803">
                  <c:v>02/05/2023</c:v>
                </c:pt>
                <c:pt idx="804">
                  <c:v>03/05/2023</c:v>
                </c:pt>
                <c:pt idx="805">
                  <c:v>04/05/2023</c:v>
                </c:pt>
                <c:pt idx="806">
                  <c:v>05/05/2023</c:v>
                </c:pt>
                <c:pt idx="807">
                  <c:v>08/05/2023</c:v>
                </c:pt>
                <c:pt idx="808">
                  <c:v>09/05/2023</c:v>
                </c:pt>
                <c:pt idx="809">
                  <c:v>10/05/2023</c:v>
                </c:pt>
                <c:pt idx="810">
                  <c:v>11/05/2023</c:v>
                </c:pt>
                <c:pt idx="811">
                  <c:v>12/05/2023</c:v>
                </c:pt>
                <c:pt idx="812">
                  <c:v>15/05/2023</c:v>
                </c:pt>
                <c:pt idx="813">
                  <c:v>16/05/2023</c:v>
                </c:pt>
                <c:pt idx="814">
                  <c:v>17/05/2023</c:v>
                </c:pt>
                <c:pt idx="815">
                  <c:v>19/05/2023</c:v>
                </c:pt>
                <c:pt idx="816">
                  <c:v>22/05/2023</c:v>
                </c:pt>
                <c:pt idx="817">
                  <c:v>23/05/2023</c:v>
                </c:pt>
                <c:pt idx="818">
                  <c:v>24/05/2023</c:v>
                </c:pt>
                <c:pt idx="819">
                  <c:v>25/05/2023</c:v>
                </c:pt>
                <c:pt idx="820">
                  <c:v>26/05/2023</c:v>
                </c:pt>
                <c:pt idx="821">
                  <c:v>29/05/2023</c:v>
                </c:pt>
                <c:pt idx="822">
                  <c:v>30/05/2023</c:v>
                </c:pt>
                <c:pt idx="823">
                  <c:v>31/05/2023</c:v>
                </c:pt>
                <c:pt idx="824">
                  <c:v>05/06/2023</c:v>
                </c:pt>
                <c:pt idx="825">
                  <c:v>06/06/2023</c:v>
                </c:pt>
                <c:pt idx="826">
                  <c:v>07/06/2023</c:v>
                </c:pt>
                <c:pt idx="827">
                  <c:v>08/06/2023</c:v>
                </c:pt>
                <c:pt idx="828">
                  <c:v>09/06/2023</c:v>
                </c:pt>
                <c:pt idx="829">
                  <c:v>12/06/2023</c:v>
                </c:pt>
                <c:pt idx="830">
                  <c:v>13/06/2023</c:v>
                </c:pt>
                <c:pt idx="831">
                  <c:v>14/06/2023</c:v>
                </c:pt>
                <c:pt idx="832">
                  <c:v>15/06/2023</c:v>
                </c:pt>
                <c:pt idx="833">
                  <c:v>16/06/2023</c:v>
                </c:pt>
                <c:pt idx="834">
                  <c:v>19/06/2023</c:v>
                </c:pt>
                <c:pt idx="835">
                  <c:v>20/06/2023</c:v>
                </c:pt>
                <c:pt idx="836">
                  <c:v>21/06/2023</c:v>
                </c:pt>
                <c:pt idx="837">
                  <c:v>22/06/2023</c:v>
                </c:pt>
                <c:pt idx="838">
                  <c:v>23/06/2023</c:v>
                </c:pt>
                <c:pt idx="839">
                  <c:v>26/06/2023</c:v>
                </c:pt>
                <c:pt idx="840">
                  <c:v>27/06/2023</c:v>
                </c:pt>
                <c:pt idx="841">
                  <c:v>03/07/2023</c:v>
                </c:pt>
                <c:pt idx="842">
                  <c:v>04/07/2023</c:v>
                </c:pt>
                <c:pt idx="843">
                  <c:v>05/07/2023</c:v>
                </c:pt>
                <c:pt idx="844">
                  <c:v>06/07/2023</c:v>
                </c:pt>
                <c:pt idx="845">
                  <c:v>07/07/2023</c:v>
                </c:pt>
                <c:pt idx="846">
                  <c:v>10/07/2023</c:v>
                </c:pt>
                <c:pt idx="847">
                  <c:v>11/07/2023</c:v>
                </c:pt>
                <c:pt idx="848">
                  <c:v>12/07/2023</c:v>
                </c:pt>
                <c:pt idx="849">
                  <c:v>13/07/2023</c:v>
                </c:pt>
                <c:pt idx="850">
                  <c:v>14/07/2023</c:v>
                </c:pt>
                <c:pt idx="851">
                  <c:v>17/07/2023</c:v>
                </c:pt>
                <c:pt idx="852">
                  <c:v>18/07/2023</c:v>
                </c:pt>
                <c:pt idx="853">
                  <c:v>20/07/2023</c:v>
                </c:pt>
                <c:pt idx="854">
                  <c:v>21/07/2023</c:v>
                </c:pt>
                <c:pt idx="855">
                  <c:v>24/07/2023</c:v>
                </c:pt>
                <c:pt idx="856">
                  <c:v>25/07/2023</c:v>
                </c:pt>
                <c:pt idx="857">
                  <c:v>26/07/2023</c:v>
                </c:pt>
                <c:pt idx="858">
                  <c:v>27/07/2023</c:v>
                </c:pt>
                <c:pt idx="859">
                  <c:v>28/07/2023</c:v>
                </c:pt>
                <c:pt idx="860">
                  <c:v>31/07/2023</c:v>
                </c:pt>
                <c:pt idx="861">
                  <c:v>01/08/2023</c:v>
                </c:pt>
                <c:pt idx="862">
                  <c:v>02/08/2023</c:v>
                </c:pt>
                <c:pt idx="863">
                  <c:v>03/08/2023</c:v>
                </c:pt>
                <c:pt idx="864">
                  <c:v>04/08/2023</c:v>
                </c:pt>
                <c:pt idx="865">
                  <c:v>07/08/2023</c:v>
                </c:pt>
                <c:pt idx="866">
                  <c:v>08/08/2023</c:v>
                </c:pt>
                <c:pt idx="867">
                  <c:v>09/08/2023</c:v>
                </c:pt>
                <c:pt idx="868">
                  <c:v>10/08/2023</c:v>
                </c:pt>
                <c:pt idx="869">
                  <c:v>11/08/2023</c:v>
                </c:pt>
                <c:pt idx="870">
                  <c:v>14/08/2023</c:v>
                </c:pt>
                <c:pt idx="871">
                  <c:v>15/08/2023</c:v>
                </c:pt>
                <c:pt idx="872">
                  <c:v>16/08/2023</c:v>
                </c:pt>
                <c:pt idx="873">
                  <c:v>18/08/2023</c:v>
                </c:pt>
                <c:pt idx="874">
                  <c:v>21/08/2023</c:v>
                </c:pt>
                <c:pt idx="875">
                  <c:v>22/08/2023</c:v>
                </c:pt>
                <c:pt idx="876">
                  <c:v>23/08/2023</c:v>
                </c:pt>
                <c:pt idx="877">
                  <c:v>24/08/2023</c:v>
                </c:pt>
                <c:pt idx="878">
                  <c:v>25/08/2023</c:v>
                </c:pt>
                <c:pt idx="879">
                  <c:v>28/08/2023</c:v>
                </c:pt>
                <c:pt idx="880">
                  <c:v>29/08/2023</c:v>
                </c:pt>
                <c:pt idx="881">
                  <c:v>30/08/2023</c:v>
                </c:pt>
                <c:pt idx="882">
                  <c:v>31/08/2023</c:v>
                </c:pt>
                <c:pt idx="883">
                  <c:v>01/09/2023</c:v>
                </c:pt>
                <c:pt idx="884">
                  <c:v>04/09/2023</c:v>
                </c:pt>
                <c:pt idx="885">
                  <c:v>05/09/2023</c:v>
                </c:pt>
                <c:pt idx="886">
                  <c:v>06/09/2023</c:v>
                </c:pt>
                <c:pt idx="887">
                  <c:v>07/09/2023</c:v>
                </c:pt>
                <c:pt idx="888">
                  <c:v>08/09/2023</c:v>
                </c:pt>
                <c:pt idx="889">
                  <c:v>11/09/2023</c:v>
                </c:pt>
                <c:pt idx="890">
                  <c:v>12/09/2023</c:v>
                </c:pt>
                <c:pt idx="891">
                  <c:v>13/09/2023</c:v>
                </c:pt>
                <c:pt idx="892">
                  <c:v>14/09/2023</c:v>
                </c:pt>
                <c:pt idx="893">
                  <c:v>15/09/2023</c:v>
                </c:pt>
                <c:pt idx="894">
                  <c:v>18/09/2023</c:v>
                </c:pt>
                <c:pt idx="895">
                  <c:v>19/09/2023</c:v>
                </c:pt>
                <c:pt idx="896">
                  <c:v>20/09/2023</c:v>
                </c:pt>
                <c:pt idx="897">
                  <c:v>21/09/2023</c:v>
                </c:pt>
                <c:pt idx="898">
                  <c:v>22/09/2023</c:v>
                </c:pt>
                <c:pt idx="899">
                  <c:v>25/09/2023</c:v>
                </c:pt>
                <c:pt idx="900">
                  <c:v>26/09/2023</c:v>
                </c:pt>
                <c:pt idx="901">
                  <c:v>27/09/2023</c:v>
                </c:pt>
                <c:pt idx="902">
                  <c:v>29/09/2023</c:v>
                </c:pt>
                <c:pt idx="903">
                  <c:v>02/10/2023</c:v>
                </c:pt>
                <c:pt idx="904">
                  <c:v>03/10/2023</c:v>
                </c:pt>
                <c:pt idx="905">
                  <c:v>04/10/2023</c:v>
                </c:pt>
                <c:pt idx="906">
                  <c:v>05/10/2023</c:v>
                </c:pt>
                <c:pt idx="907">
                  <c:v>06/10/2023</c:v>
                </c:pt>
                <c:pt idx="908">
                  <c:v>09/10/2023</c:v>
                </c:pt>
                <c:pt idx="909">
                  <c:v>10/10/2023</c:v>
                </c:pt>
                <c:pt idx="910">
                  <c:v>11/10/2023</c:v>
                </c:pt>
                <c:pt idx="911">
                  <c:v>12/10/2023</c:v>
                </c:pt>
                <c:pt idx="912">
                  <c:v>13/10/2023</c:v>
                </c:pt>
                <c:pt idx="913">
                  <c:v>16/10/2023</c:v>
                </c:pt>
                <c:pt idx="914">
                  <c:v>17/10/2023</c:v>
                </c:pt>
                <c:pt idx="915">
                  <c:v>18/10/2023</c:v>
                </c:pt>
                <c:pt idx="916">
                  <c:v>19/10/2023</c:v>
                </c:pt>
                <c:pt idx="917">
                  <c:v>20/10/2023</c:v>
                </c:pt>
                <c:pt idx="918">
                  <c:v>23/10/2023</c:v>
                </c:pt>
                <c:pt idx="919">
                  <c:v>24/10/2023</c:v>
                </c:pt>
                <c:pt idx="920">
                  <c:v>25/10/2023</c:v>
                </c:pt>
                <c:pt idx="921">
                  <c:v>26/10/2023</c:v>
                </c:pt>
                <c:pt idx="922">
                  <c:v>27/10/2023</c:v>
                </c:pt>
                <c:pt idx="923">
                  <c:v>30/10/2023</c:v>
                </c:pt>
                <c:pt idx="924">
                  <c:v>31/10/2023</c:v>
                </c:pt>
                <c:pt idx="925">
                  <c:v>01/11/2023</c:v>
                </c:pt>
                <c:pt idx="926">
                  <c:v>02/11/2023</c:v>
                </c:pt>
                <c:pt idx="927">
                  <c:v>03/11/2023</c:v>
                </c:pt>
                <c:pt idx="928">
                  <c:v>06/11/2023</c:v>
                </c:pt>
                <c:pt idx="929">
                  <c:v>07/11/2023</c:v>
                </c:pt>
                <c:pt idx="930">
                  <c:v>08/11/2023</c:v>
                </c:pt>
                <c:pt idx="931">
                  <c:v>09/11/2023</c:v>
                </c:pt>
                <c:pt idx="932">
                  <c:v>10/11/2023</c:v>
                </c:pt>
                <c:pt idx="933">
                  <c:v>13/11/2023</c:v>
                </c:pt>
                <c:pt idx="934">
                  <c:v>14/11/2023</c:v>
                </c:pt>
                <c:pt idx="935">
                  <c:v>15/11/2023</c:v>
                </c:pt>
                <c:pt idx="936">
                  <c:v>16/11/2023</c:v>
                </c:pt>
                <c:pt idx="937">
                  <c:v>17/11/2023</c:v>
                </c:pt>
                <c:pt idx="938">
                  <c:v>20/11/2023</c:v>
                </c:pt>
                <c:pt idx="939">
                  <c:v>21/11/2023</c:v>
                </c:pt>
                <c:pt idx="940">
                  <c:v>22/11/2023</c:v>
                </c:pt>
                <c:pt idx="941">
                  <c:v>23/11/2023</c:v>
                </c:pt>
                <c:pt idx="942">
                  <c:v>24/11/2023</c:v>
                </c:pt>
                <c:pt idx="943">
                  <c:v>27/11/2023</c:v>
                </c:pt>
                <c:pt idx="944">
                  <c:v>28/11/2023</c:v>
                </c:pt>
                <c:pt idx="945">
                  <c:v>29/11/2023</c:v>
                </c:pt>
                <c:pt idx="946">
                  <c:v>30/11/2023</c:v>
                </c:pt>
                <c:pt idx="947">
                  <c:v>01/12/2023</c:v>
                </c:pt>
                <c:pt idx="948">
                  <c:v>04/12/2023</c:v>
                </c:pt>
                <c:pt idx="949">
                  <c:v>05/12/2023</c:v>
                </c:pt>
                <c:pt idx="950">
                  <c:v>06/12/2023</c:v>
                </c:pt>
                <c:pt idx="951">
                  <c:v>07/12/2023</c:v>
                </c:pt>
                <c:pt idx="952">
                  <c:v>08/12/2023</c:v>
                </c:pt>
                <c:pt idx="953">
                  <c:v>11/12/2023</c:v>
                </c:pt>
                <c:pt idx="954">
                  <c:v>12/12/2023</c:v>
                </c:pt>
                <c:pt idx="955">
                  <c:v>13/12/2023</c:v>
                </c:pt>
                <c:pt idx="956">
                  <c:v>14/12/2023</c:v>
                </c:pt>
                <c:pt idx="957">
                  <c:v>15/12/2023</c:v>
                </c:pt>
                <c:pt idx="958">
                  <c:v>18/12/2023</c:v>
                </c:pt>
                <c:pt idx="959">
                  <c:v>19/12/2023</c:v>
                </c:pt>
                <c:pt idx="960">
                  <c:v>20/12/2023</c:v>
                </c:pt>
                <c:pt idx="961">
                  <c:v>21/12/2023</c:v>
                </c:pt>
                <c:pt idx="962">
                  <c:v>22/12/2023</c:v>
                </c:pt>
                <c:pt idx="963">
                  <c:v>27/12/2023</c:v>
                </c:pt>
                <c:pt idx="964">
                  <c:v>28/12/2023</c:v>
                </c:pt>
                <c:pt idx="965">
                  <c:v>29/12/2023</c:v>
                </c:pt>
                <c:pt idx="966">
                  <c:v>02/01/2024</c:v>
                </c:pt>
                <c:pt idx="967">
                  <c:v>03/01/2024</c:v>
                </c:pt>
                <c:pt idx="968">
                  <c:v>04/01/2024</c:v>
                </c:pt>
                <c:pt idx="969">
                  <c:v>05/01/2024</c:v>
                </c:pt>
                <c:pt idx="970">
                  <c:v>08/01/2024</c:v>
                </c:pt>
                <c:pt idx="971">
                  <c:v>09/01/2024</c:v>
                </c:pt>
                <c:pt idx="972">
                  <c:v>10/01/2024</c:v>
                </c:pt>
                <c:pt idx="973">
                  <c:v>11/01/2024</c:v>
                </c:pt>
                <c:pt idx="974">
                  <c:v>12/01/2024</c:v>
                </c:pt>
                <c:pt idx="975">
                  <c:v>15/01/2024</c:v>
                </c:pt>
                <c:pt idx="976">
                  <c:v>16/01/2024</c:v>
                </c:pt>
                <c:pt idx="977">
                  <c:v>17/01/2024</c:v>
                </c:pt>
                <c:pt idx="978">
                  <c:v>18/01/2024</c:v>
                </c:pt>
                <c:pt idx="979">
                  <c:v>19/01/2024</c:v>
                </c:pt>
                <c:pt idx="980">
                  <c:v>22/01/2024</c:v>
                </c:pt>
                <c:pt idx="981">
                  <c:v>23/01/2024</c:v>
                </c:pt>
                <c:pt idx="982">
                  <c:v>24/01/2024</c:v>
                </c:pt>
                <c:pt idx="983">
                  <c:v>25/01/2024</c:v>
                </c:pt>
                <c:pt idx="984">
                  <c:v>26/01/2024</c:v>
                </c:pt>
                <c:pt idx="985">
                  <c:v>29/01/2024</c:v>
                </c:pt>
                <c:pt idx="986">
                  <c:v>30/01/2024</c:v>
                </c:pt>
                <c:pt idx="987">
                  <c:v>31/01/2024</c:v>
                </c:pt>
                <c:pt idx="988">
                  <c:v>01/02/2024</c:v>
                </c:pt>
                <c:pt idx="989">
                  <c:v>02/02/2024</c:v>
                </c:pt>
                <c:pt idx="990">
                  <c:v>05/02/2024</c:v>
                </c:pt>
                <c:pt idx="991">
                  <c:v>06/02/2024</c:v>
                </c:pt>
                <c:pt idx="992">
                  <c:v>07/02/2024</c:v>
                </c:pt>
                <c:pt idx="993">
                  <c:v>12/02/2024</c:v>
                </c:pt>
                <c:pt idx="994">
                  <c:v>13/02/2024</c:v>
                </c:pt>
                <c:pt idx="995">
                  <c:v>15/02/2024</c:v>
                </c:pt>
                <c:pt idx="996">
                  <c:v>16/02/2024</c:v>
                </c:pt>
                <c:pt idx="997">
                  <c:v>19/02/2024</c:v>
                </c:pt>
                <c:pt idx="998">
                  <c:v>20/02/2024</c:v>
                </c:pt>
                <c:pt idx="999">
                  <c:v>21/02/2024</c:v>
                </c:pt>
                <c:pt idx="1000">
                  <c:v>22/02/2024</c:v>
                </c:pt>
                <c:pt idx="1001">
                  <c:v>23/02/2024</c:v>
                </c:pt>
                <c:pt idx="1002">
                  <c:v>26/02/2024</c:v>
                </c:pt>
                <c:pt idx="1003">
                  <c:v>27/02/2024</c:v>
                </c:pt>
                <c:pt idx="1004">
                  <c:v>28/02/2024</c:v>
                </c:pt>
                <c:pt idx="1005">
                  <c:v>29/02/2024</c:v>
                </c:pt>
                <c:pt idx="1006">
                  <c:v>01/03/2024</c:v>
                </c:pt>
                <c:pt idx="1007">
                  <c:v>04/03/2024</c:v>
                </c:pt>
                <c:pt idx="1008">
                  <c:v>05/03/2024</c:v>
                </c:pt>
                <c:pt idx="1009">
                  <c:v>06/03/2024</c:v>
                </c:pt>
                <c:pt idx="1010">
                  <c:v>07/03/2024</c:v>
                </c:pt>
                <c:pt idx="1011">
                  <c:v>08/03/2024</c:v>
                </c:pt>
                <c:pt idx="1012">
                  <c:v>13/03/2024</c:v>
                </c:pt>
                <c:pt idx="1013">
                  <c:v>14/03/2024</c:v>
                </c:pt>
                <c:pt idx="1014">
                  <c:v>15/03/2024</c:v>
                </c:pt>
                <c:pt idx="1015">
                  <c:v>18/03/2024</c:v>
                </c:pt>
                <c:pt idx="1016">
                  <c:v>19/03/2024</c:v>
                </c:pt>
                <c:pt idx="1017">
                  <c:v>20/03/2024</c:v>
                </c:pt>
                <c:pt idx="1018">
                  <c:v>21/03/2024</c:v>
                </c:pt>
                <c:pt idx="1019">
                  <c:v>22/03/2024</c:v>
                </c:pt>
                <c:pt idx="1020">
                  <c:v>25/03/2024</c:v>
                </c:pt>
                <c:pt idx="1021">
                  <c:v>26/03/2024</c:v>
                </c:pt>
                <c:pt idx="1022">
                  <c:v>27/03/2024</c:v>
                </c:pt>
                <c:pt idx="1023">
                  <c:v>28/03/2024</c:v>
                </c:pt>
                <c:pt idx="1024">
                  <c:v>01/04/2024</c:v>
                </c:pt>
                <c:pt idx="1025">
                  <c:v>02/04/2024</c:v>
                </c:pt>
                <c:pt idx="1026">
                  <c:v>03/04/2024</c:v>
                </c:pt>
                <c:pt idx="1027">
                  <c:v>04/04/2024</c:v>
                </c:pt>
                <c:pt idx="1028">
                  <c:v>05/04/2024</c:v>
                </c:pt>
                <c:pt idx="1029">
                  <c:v>16/04/2024</c:v>
                </c:pt>
                <c:pt idx="1030">
                  <c:v>17/04/2024</c:v>
                </c:pt>
                <c:pt idx="1031">
                  <c:v>18/04/2024</c:v>
                </c:pt>
                <c:pt idx="1032">
                  <c:v>19/04/2024</c:v>
                </c:pt>
                <c:pt idx="1033">
                  <c:v>22/04/2024</c:v>
                </c:pt>
                <c:pt idx="1034">
                  <c:v>23/04/2024</c:v>
                </c:pt>
                <c:pt idx="1035">
                  <c:v>24/04/2024</c:v>
                </c:pt>
                <c:pt idx="1036">
                  <c:v>25/04/2024</c:v>
                </c:pt>
                <c:pt idx="1037">
                  <c:v>26/04/2024</c:v>
                </c:pt>
                <c:pt idx="1038">
                  <c:v>29/04/2024</c:v>
                </c:pt>
                <c:pt idx="1039">
                  <c:v>30/04/2024</c:v>
                </c:pt>
                <c:pt idx="1040">
                  <c:v>02/05/2024</c:v>
                </c:pt>
                <c:pt idx="1041">
                  <c:v>03/05/2024</c:v>
                </c:pt>
                <c:pt idx="1042">
                  <c:v>06/05/2024</c:v>
                </c:pt>
                <c:pt idx="1043">
                  <c:v>07/05/2024</c:v>
                </c:pt>
                <c:pt idx="1044">
                  <c:v>08/05/2024</c:v>
                </c:pt>
                <c:pt idx="1045">
                  <c:v>13/05/2024</c:v>
                </c:pt>
                <c:pt idx="1046">
                  <c:v>14/05/2024</c:v>
                </c:pt>
                <c:pt idx="1047">
                  <c:v>15/05/2024</c:v>
                </c:pt>
                <c:pt idx="1048">
                  <c:v>16/05/2024</c:v>
                </c:pt>
                <c:pt idx="1049">
                  <c:v>17/05/2024</c:v>
                </c:pt>
                <c:pt idx="1050">
                  <c:v>20/05/2024</c:v>
                </c:pt>
                <c:pt idx="1051">
                  <c:v>21/05/2024</c:v>
                </c:pt>
                <c:pt idx="1052">
                  <c:v>22/05/2024</c:v>
                </c:pt>
                <c:pt idx="1053">
                  <c:v>27/05/2024</c:v>
                </c:pt>
                <c:pt idx="1054">
                  <c:v>28/05/2024</c:v>
                </c:pt>
                <c:pt idx="1055">
                  <c:v>29/05/2024</c:v>
                </c:pt>
                <c:pt idx="1056">
                  <c:v>30/05/2024</c:v>
                </c:pt>
                <c:pt idx="1057">
                  <c:v>31/05/2024</c:v>
                </c:pt>
                <c:pt idx="1058">
                  <c:v>03/06/2024</c:v>
                </c:pt>
                <c:pt idx="1059">
                  <c:v>04/06/2024</c:v>
                </c:pt>
                <c:pt idx="1060">
                  <c:v>05/06/2024</c:v>
                </c:pt>
                <c:pt idx="1061">
                  <c:v>06/06/2024</c:v>
                </c:pt>
                <c:pt idx="1062">
                  <c:v>07/06/2024</c:v>
                </c:pt>
                <c:pt idx="1063">
                  <c:v>10/06/2024</c:v>
                </c:pt>
                <c:pt idx="1064">
                  <c:v>11/06/2024</c:v>
                </c:pt>
                <c:pt idx="1065">
                  <c:v>12/06/2024</c:v>
                </c:pt>
                <c:pt idx="1066">
                  <c:v>13/06/2024</c:v>
                </c:pt>
                <c:pt idx="1067">
                  <c:v>14/06/2024</c:v>
                </c:pt>
                <c:pt idx="1068">
                  <c:v>19/06/2024</c:v>
                </c:pt>
                <c:pt idx="1069">
                  <c:v>20/06/2024</c:v>
                </c:pt>
                <c:pt idx="1070">
                  <c:v>21/06/2024</c:v>
                </c:pt>
                <c:pt idx="1071">
                  <c:v>24/06/2024</c:v>
                </c:pt>
                <c:pt idx="1072">
                  <c:v>25/06/2024</c:v>
                </c:pt>
                <c:pt idx="1073">
                  <c:v>26/06/2024</c:v>
                </c:pt>
                <c:pt idx="1074">
                  <c:v>27/06/2024</c:v>
                </c:pt>
                <c:pt idx="1075">
                  <c:v>28/06/2024</c:v>
                </c:pt>
                <c:pt idx="1076">
                  <c:v>01/07/2024</c:v>
                </c:pt>
                <c:pt idx="1077">
                  <c:v>02/07/2024</c:v>
                </c:pt>
                <c:pt idx="1078">
                  <c:v>03/07/2024</c:v>
                </c:pt>
                <c:pt idx="1079">
                  <c:v>04/07/2024</c:v>
                </c:pt>
                <c:pt idx="1080">
                  <c:v>05/07/2024</c:v>
                </c:pt>
                <c:pt idx="1081">
                  <c:v>08/07/2024</c:v>
                </c:pt>
                <c:pt idx="1082">
                  <c:v>09/07/2024</c:v>
                </c:pt>
                <c:pt idx="1083">
                  <c:v>10/07/2024</c:v>
                </c:pt>
                <c:pt idx="1084">
                  <c:v>11/07/2024</c:v>
                </c:pt>
                <c:pt idx="1085">
                  <c:v>12/07/2024</c:v>
                </c:pt>
                <c:pt idx="1086">
                  <c:v>15/07/2024</c:v>
                </c:pt>
                <c:pt idx="1087">
                  <c:v>16/07/2024</c:v>
                </c:pt>
                <c:pt idx="1088">
                  <c:v>17/07/2024</c:v>
                </c:pt>
                <c:pt idx="1089">
                  <c:v>18/07/2024</c:v>
                </c:pt>
                <c:pt idx="1090">
                  <c:v>19/07/2024</c:v>
                </c:pt>
                <c:pt idx="1091">
                  <c:v>22/07/2024</c:v>
                </c:pt>
                <c:pt idx="1092">
                  <c:v>23/07/2024</c:v>
                </c:pt>
                <c:pt idx="1093">
                  <c:v>24/07/2024</c:v>
                </c:pt>
                <c:pt idx="1094">
                  <c:v>25/07/2024</c:v>
                </c:pt>
                <c:pt idx="1095">
                  <c:v>26/07/2024</c:v>
                </c:pt>
                <c:pt idx="1096">
                  <c:v>29/07/2024</c:v>
                </c:pt>
                <c:pt idx="1097">
                  <c:v>30/07/2024</c:v>
                </c:pt>
                <c:pt idx="1098">
                  <c:v>31/07/2024</c:v>
                </c:pt>
                <c:pt idx="1099">
                  <c:v>01/08/2024</c:v>
                </c:pt>
                <c:pt idx="1100">
                  <c:v>02/08/2024</c:v>
                </c:pt>
                <c:pt idx="1101">
                  <c:v>05/08/2024</c:v>
                </c:pt>
                <c:pt idx="1102">
                  <c:v>06/08/2024</c:v>
                </c:pt>
                <c:pt idx="1103">
                  <c:v>07/08/2024</c:v>
                </c:pt>
                <c:pt idx="1104">
                  <c:v>08/08/2024</c:v>
                </c:pt>
                <c:pt idx="1105">
                  <c:v>09/08/2024</c:v>
                </c:pt>
                <c:pt idx="1106">
                  <c:v>12/08/2024</c:v>
                </c:pt>
                <c:pt idx="1107">
                  <c:v>13/08/2024</c:v>
                </c:pt>
                <c:pt idx="1108">
                  <c:v>14/08/2024</c:v>
                </c:pt>
                <c:pt idx="1109">
                  <c:v>15/08/2024</c:v>
                </c:pt>
                <c:pt idx="1110">
                  <c:v>16/08/2024</c:v>
                </c:pt>
                <c:pt idx="1111">
                  <c:v>19/08/2024</c:v>
                </c:pt>
                <c:pt idx="1112">
                  <c:v>20/08/2024</c:v>
                </c:pt>
                <c:pt idx="1113">
                  <c:v>21/08/2024</c:v>
                </c:pt>
                <c:pt idx="1114">
                  <c:v>22/08/2024</c:v>
                </c:pt>
                <c:pt idx="1115">
                  <c:v>23/08/2024</c:v>
                </c:pt>
                <c:pt idx="1116">
                  <c:v>26/08/2024</c:v>
                </c:pt>
                <c:pt idx="1117">
                  <c:v>27/08/2024</c:v>
                </c:pt>
                <c:pt idx="1118">
                  <c:v>28/08/2024</c:v>
                </c:pt>
                <c:pt idx="1119">
                  <c:v>29/08/2024</c:v>
                </c:pt>
                <c:pt idx="1120">
                  <c:v>30/08/2024</c:v>
                </c:pt>
                <c:pt idx="1121">
                  <c:v>02/09/2024</c:v>
                </c:pt>
                <c:pt idx="1122">
                  <c:v>03/09/2024</c:v>
                </c:pt>
                <c:pt idx="1123">
                  <c:v>04/09/2024</c:v>
                </c:pt>
                <c:pt idx="1124">
                  <c:v>05/09/2024</c:v>
                </c:pt>
                <c:pt idx="1125">
                  <c:v>06/09/2024</c:v>
                </c:pt>
                <c:pt idx="1126">
                  <c:v>09/09/2024</c:v>
                </c:pt>
                <c:pt idx="1127">
                  <c:v>10/09/2024</c:v>
                </c:pt>
                <c:pt idx="1128">
                  <c:v>11/09/2024</c:v>
                </c:pt>
                <c:pt idx="1129">
                  <c:v>12/09/2024</c:v>
                </c:pt>
                <c:pt idx="1130">
                  <c:v>13/09/2024</c:v>
                </c:pt>
                <c:pt idx="1131">
                  <c:v>17/09/2024</c:v>
                </c:pt>
                <c:pt idx="1132">
                  <c:v>18/09/2024</c:v>
                </c:pt>
                <c:pt idx="1133">
                  <c:v>19/09/2024</c:v>
                </c:pt>
                <c:pt idx="1134">
                  <c:v>20/09/2024</c:v>
                </c:pt>
                <c:pt idx="1135">
                  <c:v>23/09/2024</c:v>
                </c:pt>
                <c:pt idx="1136">
                  <c:v>24/09/2024</c:v>
                </c:pt>
                <c:pt idx="1137">
                  <c:v>25/09/2024</c:v>
                </c:pt>
                <c:pt idx="1138">
                  <c:v>26/09/2024</c:v>
                </c:pt>
                <c:pt idx="1139">
                  <c:v>27/09/2024</c:v>
                </c:pt>
                <c:pt idx="1140">
                  <c:v>30/09/2024</c:v>
                </c:pt>
                <c:pt idx="1141">
                  <c:v>01/10/2024</c:v>
                </c:pt>
                <c:pt idx="1142">
                  <c:v>02/10/2024</c:v>
                </c:pt>
                <c:pt idx="1143">
                  <c:v>03/10/2024</c:v>
                </c:pt>
                <c:pt idx="1144">
                  <c:v>04/10/2024</c:v>
                </c:pt>
                <c:pt idx="1145">
                  <c:v>07/10/2024</c:v>
                </c:pt>
                <c:pt idx="1146">
                  <c:v>08/10/2024</c:v>
                </c:pt>
                <c:pt idx="1147">
                  <c:v>09/10/2024</c:v>
                </c:pt>
                <c:pt idx="1148">
                  <c:v>10/10/2024</c:v>
                </c:pt>
                <c:pt idx="1149">
                  <c:v>11/10/2024</c:v>
                </c:pt>
                <c:pt idx="1150">
                  <c:v>14/10/2024</c:v>
                </c:pt>
                <c:pt idx="1151">
                  <c:v>15/10/2024</c:v>
                </c:pt>
                <c:pt idx="1152">
                  <c:v>16/10/2024</c:v>
                </c:pt>
                <c:pt idx="1153">
                  <c:v>17/10/2024</c:v>
                </c:pt>
                <c:pt idx="1154">
                  <c:v>18/10/2024</c:v>
                </c:pt>
                <c:pt idx="1155">
                  <c:v>21/10/2024</c:v>
                </c:pt>
                <c:pt idx="1156">
                  <c:v>22/10/2024</c:v>
                </c:pt>
                <c:pt idx="1157">
                  <c:v>23/10/2024</c:v>
                </c:pt>
                <c:pt idx="1158">
                  <c:v>24/10/2024</c:v>
                </c:pt>
                <c:pt idx="1159">
                  <c:v>25/10/2024</c:v>
                </c:pt>
                <c:pt idx="1160">
                  <c:v>28/10/2024</c:v>
                </c:pt>
                <c:pt idx="1161">
                  <c:v>29/10/2024</c:v>
                </c:pt>
                <c:pt idx="1162">
                  <c:v>30/10/2024</c:v>
                </c:pt>
                <c:pt idx="1163">
                  <c:v>31/10/2024</c:v>
                </c:pt>
                <c:pt idx="1164">
                  <c:v>01/11/2024</c:v>
                </c:pt>
                <c:pt idx="1165">
                  <c:v>04/11/2024</c:v>
                </c:pt>
                <c:pt idx="1166">
                  <c:v>05/11/2024</c:v>
                </c:pt>
                <c:pt idx="1167">
                  <c:v>06/11/2024</c:v>
                </c:pt>
                <c:pt idx="1168">
                  <c:v>07/11/2024</c:v>
                </c:pt>
                <c:pt idx="1169">
                  <c:v>08/11/2024</c:v>
                </c:pt>
                <c:pt idx="1170">
                  <c:v>11/11/2024</c:v>
                </c:pt>
                <c:pt idx="1171">
                  <c:v>12/11/2024</c:v>
                </c:pt>
                <c:pt idx="1172">
                  <c:v>13/11/2024</c:v>
                </c:pt>
                <c:pt idx="1173">
                  <c:v>14/11/2024</c:v>
                </c:pt>
                <c:pt idx="1174">
                  <c:v>15/11/2024</c:v>
                </c:pt>
                <c:pt idx="1175">
                  <c:v>18/11/2024</c:v>
                </c:pt>
                <c:pt idx="1176">
                  <c:v>19/11/2024</c:v>
                </c:pt>
                <c:pt idx="1177">
                  <c:v>20/11/2024</c:v>
                </c:pt>
                <c:pt idx="1178">
                  <c:v>21/11/2024</c:v>
                </c:pt>
                <c:pt idx="1179">
                  <c:v>22/11/2024</c:v>
                </c:pt>
                <c:pt idx="1180">
                  <c:v>25/11/2024</c:v>
                </c:pt>
                <c:pt idx="1181">
                  <c:v>26/11/2024</c:v>
                </c:pt>
                <c:pt idx="1182">
                  <c:v>28/11/2024</c:v>
                </c:pt>
                <c:pt idx="1183">
                  <c:v>29/11/2024</c:v>
                </c:pt>
                <c:pt idx="1184">
                  <c:v>02/12/2024</c:v>
                </c:pt>
                <c:pt idx="1185">
                  <c:v>03/12/2024</c:v>
                </c:pt>
                <c:pt idx="1186">
                  <c:v>04/12/2024</c:v>
                </c:pt>
                <c:pt idx="1187">
                  <c:v>05/12/2024</c:v>
                </c:pt>
                <c:pt idx="1188">
                  <c:v>06/12/2024</c:v>
                </c:pt>
                <c:pt idx="1189">
                  <c:v>09/12/2024</c:v>
                </c:pt>
                <c:pt idx="1190">
                  <c:v>10/12/2024</c:v>
                </c:pt>
                <c:pt idx="1191">
                  <c:v>11/12/2024</c:v>
                </c:pt>
                <c:pt idx="1192">
                  <c:v>12/12/2024</c:v>
                </c:pt>
                <c:pt idx="1193">
                  <c:v>13/12/2024</c:v>
                </c:pt>
                <c:pt idx="1194">
                  <c:v>16/12/2024</c:v>
                </c:pt>
                <c:pt idx="1195">
                  <c:v>17/12/2024</c:v>
                </c:pt>
                <c:pt idx="1196">
                  <c:v>18/12/2024</c:v>
                </c:pt>
                <c:pt idx="1197">
                  <c:v>19/12/2024</c:v>
                </c:pt>
                <c:pt idx="1198">
                  <c:v>20/12/2024</c:v>
                </c:pt>
                <c:pt idx="1199">
                  <c:v>23/12/2024</c:v>
                </c:pt>
                <c:pt idx="1200">
                  <c:v>24/12/2024</c:v>
                </c:pt>
                <c:pt idx="1201">
                  <c:v>27/12/2024</c:v>
                </c:pt>
                <c:pt idx="1202">
                  <c:v>30/12/2024</c:v>
                </c:pt>
                <c:pt idx="1203">
                  <c:v>02/01/2025</c:v>
                </c:pt>
                <c:pt idx="1204">
                  <c:v>03/01/2025</c:v>
                </c:pt>
                <c:pt idx="1205">
                  <c:v>06/01/2025</c:v>
                </c:pt>
                <c:pt idx="1206">
                  <c:v>07/01/2025</c:v>
                </c:pt>
                <c:pt idx="1207">
                  <c:v>08/01/2025</c:v>
                </c:pt>
                <c:pt idx="1208">
                  <c:v>09/01/2025</c:v>
                </c:pt>
                <c:pt idx="1209">
                  <c:v>10/01/2025</c:v>
                </c:pt>
                <c:pt idx="1210">
                  <c:v>13/01/2025</c:v>
                </c:pt>
                <c:pt idx="1211">
                  <c:v>14/01/2025</c:v>
                </c:pt>
                <c:pt idx="1212">
                  <c:v>15/01/2025</c:v>
                </c:pt>
                <c:pt idx="1213">
                  <c:v>16/01/2025</c:v>
                </c:pt>
                <c:pt idx="1214">
                  <c:v>17/01/2025</c:v>
                </c:pt>
                <c:pt idx="1215">
                  <c:v>20/01/2025</c:v>
                </c:pt>
                <c:pt idx="1216">
                  <c:v>21/01/2025</c:v>
                </c:pt>
                <c:pt idx="1217">
                  <c:v>22/01/2025</c:v>
                </c:pt>
                <c:pt idx="1218">
                  <c:v>23/01/2025</c:v>
                </c:pt>
                <c:pt idx="1219">
                  <c:v>24/01/2025</c:v>
                </c:pt>
                <c:pt idx="1220">
                  <c:v>30/01/2025</c:v>
                </c:pt>
                <c:pt idx="1221">
                  <c:v>31/01/2025</c:v>
                </c:pt>
                <c:pt idx="1222">
                  <c:v>03/02/2025</c:v>
                </c:pt>
                <c:pt idx="1223">
                  <c:v>04/02/2025</c:v>
                </c:pt>
                <c:pt idx="1224">
                  <c:v>05/02/2025</c:v>
                </c:pt>
                <c:pt idx="1225">
                  <c:v>06/02/2025</c:v>
                </c:pt>
                <c:pt idx="1226">
                  <c:v>07/02/2025</c:v>
                </c:pt>
                <c:pt idx="1227">
                  <c:v>10/02/2025</c:v>
                </c:pt>
                <c:pt idx="1228">
                  <c:v>11/02/2025</c:v>
                </c:pt>
                <c:pt idx="1229">
                  <c:v>12/02/2025</c:v>
                </c:pt>
                <c:pt idx="1230">
                  <c:v>13/02/2025</c:v>
                </c:pt>
                <c:pt idx="1231">
                  <c:v>14/02/2025</c:v>
                </c:pt>
                <c:pt idx="1232">
                  <c:v>17/02/2025</c:v>
                </c:pt>
                <c:pt idx="1233">
                  <c:v>18/02/2025</c:v>
                </c:pt>
                <c:pt idx="1234">
                  <c:v>19/02/2025</c:v>
                </c:pt>
                <c:pt idx="1235">
                  <c:v>20/02/2025</c:v>
                </c:pt>
                <c:pt idx="1236">
                  <c:v>21/02/2025</c:v>
                </c:pt>
                <c:pt idx="1237">
                  <c:v>24/02/2025</c:v>
                </c:pt>
                <c:pt idx="1238">
                  <c:v>25/02/2025</c:v>
                </c:pt>
                <c:pt idx="1239">
                  <c:v>26/02/2025</c:v>
                </c:pt>
                <c:pt idx="1240">
                  <c:v>27/02/2025</c:v>
                </c:pt>
                <c:pt idx="1241">
                  <c:v>28/02/2025</c:v>
                </c:pt>
                <c:pt idx="1242">
                  <c:v>03/03/2025</c:v>
                </c:pt>
                <c:pt idx="1243">
                  <c:v>04/03/2025</c:v>
                </c:pt>
                <c:pt idx="1244">
                  <c:v>05/03/2025</c:v>
                </c:pt>
                <c:pt idx="1245">
                  <c:v>06/03/2025</c:v>
                </c:pt>
                <c:pt idx="1246">
                  <c:v>07/03/2025</c:v>
                </c:pt>
                <c:pt idx="1247">
                  <c:v>10/03/2025</c:v>
                </c:pt>
                <c:pt idx="1248">
                  <c:v>11/03/2025</c:v>
                </c:pt>
                <c:pt idx="1249">
                  <c:v>12/03/2025</c:v>
                </c:pt>
                <c:pt idx="1250">
                  <c:v>13/03/2025</c:v>
                </c:pt>
                <c:pt idx="1251">
                  <c:v>14/03/2025</c:v>
                </c:pt>
                <c:pt idx="1252">
                  <c:v>17/03/2025</c:v>
                </c:pt>
                <c:pt idx="1253">
                  <c:v>18/03/2025</c:v>
                </c:pt>
                <c:pt idx="1254">
                  <c:v>19/03/2025</c:v>
                </c:pt>
                <c:pt idx="1255">
                  <c:v>20/03/2025</c:v>
                </c:pt>
                <c:pt idx="1256">
                  <c:v>21/03/2025</c:v>
                </c:pt>
                <c:pt idx="1257">
                  <c:v>24/03/2025</c:v>
                </c:pt>
                <c:pt idx="1258">
                  <c:v>25/03/2025</c:v>
                </c:pt>
                <c:pt idx="1259">
                  <c:v>26/03/2025</c:v>
                </c:pt>
                <c:pt idx="1260">
                  <c:v>27/03/2025</c:v>
                </c:pt>
                <c:pt idx="1261">
                  <c:v>08/04/2025</c:v>
                </c:pt>
                <c:pt idx="1262">
                  <c:v>09/04/2025</c:v>
                </c:pt>
                <c:pt idx="1263">
                  <c:v>10/04/2025</c:v>
                </c:pt>
                <c:pt idx="1264">
                  <c:v>11/04/2025</c:v>
                </c:pt>
                <c:pt idx="1265">
                  <c:v>14/04/2025</c:v>
                </c:pt>
                <c:pt idx="1266">
                  <c:v>15/04/2025</c:v>
                </c:pt>
                <c:pt idx="1267">
                  <c:v>16/04/2025</c:v>
                </c:pt>
                <c:pt idx="1268">
                  <c:v>17/04/2025</c:v>
                </c:pt>
                <c:pt idx="1269">
                  <c:v>21/04/2025</c:v>
                </c:pt>
                <c:pt idx="1270">
                  <c:v>22/04/2025</c:v>
                </c:pt>
                <c:pt idx="1271">
                  <c:v>23/04/2025</c:v>
                </c:pt>
                <c:pt idx="1272">
                  <c:v>24/04/2025</c:v>
                </c:pt>
                <c:pt idx="1273">
                  <c:v>25/04/2025</c:v>
                </c:pt>
                <c:pt idx="1274">
                  <c:v>28/04/2025</c:v>
                </c:pt>
                <c:pt idx="1275">
                  <c:v>29/04/2025</c:v>
                </c:pt>
                <c:pt idx="1276">
                  <c:v>30/04/2025</c:v>
                </c:pt>
                <c:pt idx="1277">
                  <c:v>02/05/2025</c:v>
                </c:pt>
                <c:pt idx="1278">
                  <c:v>05/05/2025</c:v>
                </c:pt>
                <c:pt idx="1279">
                  <c:v>06/05/2025</c:v>
                </c:pt>
                <c:pt idx="1280">
                  <c:v>07/05/2025</c:v>
                </c:pt>
                <c:pt idx="1281">
                  <c:v>08/05/2025</c:v>
                </c:pt>
                <c:pt idx="1282">
                  <c:v>09/05/2025</c:v>
                </c:pt>
                <c:pt idx="1283">
                  <c:v>14/05/2025</c:v>
                </c:pt>
                <c:pt idx="1284">
                  <c:v>15/05/2025</c:v>
                </c:pt>
                <c:pt idx="1285">
                  <c:v>16/05/2025</c:v>
                </c:pt>
                <c:pt idx="1286">
                  <c:v>19/05/2025</c:v>
                </c:pt>
                <c:pt idx="1287">
                  <c:v>20/05/2025</c:v>
                </c:pt>
                <c:pt idx="1288">
                  <c:v>21/05/2025</c:v>
                </c:pt>
                <c:pt idx="1289">
                  <c:v>22/05/2025</c:v>
                </c:pt>
                <c:pt idx="1290">
                  <c:v>23/05/2025</c:v>
                </c:pt>
                <c:pt idx="1291">
                  <c:v>26/05/2025</c:v>
                </c:pt>
                <c:pt idx="1292">
                  <c:v>27/05/2025</c:v>
                </c:pt>
                <c:pt idx="1293">
                  <c:v>28/05/2025</c:v>
                </c:pt>
                <c:pt idx="1294">
                  <c:v>02/06/2025</c:v>
                </c:pt>
                <c:pt idx="1295">
                  <c:v>03/06/2025</c:v>
                </c:pt>
                <c:pt idx="1296">
                  <c:v>04/06/2025</c:v>
                </c:pt>
                <c:pt idx="1297">
                  <c:v>05/06/2025</c:v>
                </c:pt>
                <c:pt idx="1298">
                  <c:v>10/06/2025</c:v>
                </c:pt>
                <c:pt idx="1299">
                  <c:v>11/06/2025</c:v>
                </c:pt>
                <c:pt idx="1300">
                  <c:v>12/06/2025</c:v>
                </c:pt>
                <c:pt idx="1301">
                  <c:v>13/06/2025</c:v>
                </c:pt>
                <c:pt idx="1302">
                  <c:v>16/06/2025</c:v>
                </c:pt>
                <c:pt idx="1303">
                  <c:v>17/06/2025</c:v>
                </c:pt>
                <c:pt idx="1304">
                  <c:v>18/06/2025</c:v>
                </c:pt>
                <c:pt idx="1305">
                  <c:v>19/06/2025</c:v>
                </c:pt>
                <c:pt idx="1306">
                  <c:v>20/06/2025</c:v>
                </c:pt>
                <c:pt idx="1307">
                  <c:v>23/06/2025</c:v>
                </c:pt>
                <c:pt idx="1308">
                  <c:v>24/06/2025</c:v>
                </c:pt>
                <c:pt idx="1309">
                  <c:v>25/06/2025</c:v>
                </c:pt>
                <c:pt idx="1310">
                  <c:v>26/06/2025</c:v>
                </c:pt>
                <c:pt idx="1311">
                  <c:v>30/06/2025</c:v>
                </c:pt>
                <c:pt idx="1312">
                  <c:v>01/07/2025</c:v>
                </c:pt>
                <c:pt idx="1313">
                  <c:v>02/07/2025</c:v>
                </c:pt>
                <c:pt idx="1314">
                  <c:v>03/07/2025</c:v>
                </c:pt>
                <c:pt idx="1315">
                  <c:v>04/07/2025</c:v>
                </c:pt>
                <c:pt idx="1316">
                  <c:v>07/07/2025</c:v>
                </c:pt>
                <c:pt idx="1317">
                  <c:v>08/07/2025</c:v>
                </c:pt>
                <c:pt idx="1318">
                  <c:v>09/07/2025</c:v>
                </c:pt>
                <c:pt idx="1319">
                  <c:v>10/07/2025</c:v>
                </c:pt>
                <c:pt idx="1320">
                  <c:v>11/07/2025</c:v>
                </c:pt>
                <c:pt idx="1321">
                  <c:v>14/07/2025</c:v>
                </c:pt>
                <c:pt idx="1322">
                  <c:v>15/07/2025</c:v>
                </c:pt>
                <c:pt idx="1323">
                  <c:v>16/07/2025</c:v>
                </c:pt>
                <c:pt idx="1324">
                  <c:v>17/07/2025</c:v>
                </c:pt>
                <c:pt idx="1325">
                  <c:v>18/07/2025</c:v>
                </c:pt>
                <c:pt idx="1326">
                  <c:v>21/07/2025</c:v>
                </c:pt>
                <c:pt idx="1327">
                  <c:v>22/07/2025</c:v>
                </c:pt>
                <c:pt idx="1328">
                  <c:v>23/07/2025</c:v>
                </c:pt>
                <c:pt idx="1329">
                  <c:v>24/07/2025</c:v>
                </c:pt>
                <c:pt idx="1330">
                  <c:v>25/07/2025</c:v>
                </c:pt>
                <c:pt idx="1331">
                  <c:v>28/07/2025</c:v>
                </c:pt>
                <c:pt idx="1332">
                  <c:v>29/07/2025</c:v>
                </c:pt>
                <c:pt idx="1333">
                  <c:v>30/07/2025</c:v>
                </c:pt>
                <c:pt idx="1334">
                  <c:v>31/07/2025</c:v>
                </c:pt>
                <c:pt idx="1335">
                  <c:v>01/08/2025</c:v>
                </c:pt>
                <c:pt idx="1336">
                  <c:v>04/08/2025</c:v>
                </c:pt>
                <c:pt idx="1337">
                  <c:v>05/08/2025</c:v>
                </c:pt>
                <c:pt idx="1338">
                  <c:v>06/08/2025</c:v>
                </c:pt>
                <c:pt idx="1339">
                  <c:v>07/08/2025</c:v>
                </c:pt>
                <c:pt idx="1340">
                  <c:v>08/08/2025</c:v>
                </c:pt>
                <c:pt idx="1341">
                  <c:v>11/08/2025</c:v>
                </c:pt>
                <c:pt idx="1342">
                  <c:v>12/08/2025</c:v>
                </c:pt>
                <c:pt idx="1343">
                  <c:v>13/08/2025</c:v>
                </c:pt>
                <c:pt idx="1344">
                  <c:v>14/08/2025</c:v>
                </c:pt>
                <c:pt idx="1345">
                  <c:v>15/08/2025</c:v>
                </c:pt>
                <c:pt idx="1346">
                  <c:v>19/08/2025</c:v>
                </c:pt>
                <c:pt idx="1347">
                  <c:v>20/08/2025</c:v>
                </c:pt>
                <c:pt idx="1348">
                  <c:v>21/08/2025</c:v>
                </c:pt>
                <c:pt idx="1349">
                  <c:v>22/08/2025</c:v>
                </c:pt>
                <c:pt idx="1350">
                  <c:v>25/08/2025</c:v>
                </c:pt>
                <c:pt idx="1351">
                  <c:v>26/08/2025</c:v>
                </c:pt>
                <c:pt idx="1352">
                  <c:v>27/08/2025</c:v>
                </c:pt>
                <c:pt idx="1353">
                  <c:v>28/08/2025</c:v>
                </c:pt>
                <c:pt idx="1354">
                  <c:v>29/08/2025</c:v>
                </c:pt>
                <c:pt idx="1355">
                  <c:v>01/09/2025</c:v>
                </c:pt>
                <c:pt idx="1356">
                  <c:v>02/09/2025</c:v>
                </c:pt>
                <c:pt idx="1357">
                  <c:v>03/09/2025</c:v>
                </c:pt>
                <c:pt idx="1358">
                  <c:v>04/09/2025</c:v>
                </c:pt>
              </c:strCache>
            </c:strRef>
          </c:cat>
          <c:val>
            <c:numRef>
              <c:f>'Master Sheet'!$J$2:$J$1368</c:f>
              <c:numCache>
                <c:formatCode>0.0</c:formatCode>
                <c:ptCount val="1367"/>
                <c:pt idx="0">
                  <c:v>99.746965651460272</c:v>
                </c:pt>
                <c:pt idx="1">
                  <c:v>100.38034523155659</c:v>
                </c:pt>
                <c:pt idx="2">
                  <c:v>99.331062268038622</c:v>
                </c:pt>
                <c:pt idx="3">
                  <c:v>99.678706699219305</c:v>
                </c:pt>
                <c:pt idx="4">
                  <c:v>98.827850922448306</c:v>
                </c:pt>
                <c:pt idx="5">
                  <c:v>99.602510659508468</c:v>
                </c:pt>
                <c:pt idx="6">
                  <c:v>99.608860329484372</c:v>
                </c:pt>
                <c:pt idx="7">
                  <c:v>99.95332992567711</c:v>
                </c:pt>
                <c:pt idx="8">
                  <c:v>100.41050616394212</c:v>
                </c:pt>
                <c:pt idx="9">
                  <c:v>99.743790816472313</c:v>
                </c:pt>
                <c:pt idx="10">
                  <c:v>99.785063671315683</c:v>
                </c:pt>
                <c:pt idx="11">
                  <c:v>99.875546468472294</c:v>
                </c:pt>
                <c:pt idx="12">
                  <c:v>99.134222498785633</c:v>
                </c:pt>
                <c:pt idx="13">
                  <c:v>99.026278109195275</c:v>
                </c:pt>
                <c:pt idx="14">
                  <c:v>98.951669486978417</c:v>
                </c:pt>
                <c:pt idx="15">
                  <c:v>99.200894033532606</c:v>
                </c:pt>
                <c:pt idx="16">
                  <c:v>99.119935741339845</c:v>
                </c:pt>
                <c:pt idx="17">
                  <c:v>97.359489740520729</c:v>
                </c:pt>
                <c:pt idx="18">
                  <c:v>97.038831406737643</c:v>
                </c:pt>
                <c:pt idx="19">
                  <c:v>94.292599142159588</c:v>
                </c:pt>
                <c:pt idx="20">
                  <c:v>93.406820180521109</c:v>
                </c:pt>
                <c:pt idx="21">
                  <c:v>94.011626245725878</c:v>
                </c:pt>
                <c:pt idx="22">
                  <c:v>94.903754877340248</c:v>
                </c:pt>
                <c:pt idx="23">
                  <c:v>95.040272781822168</c:v>
                </c:pt>
                <c:pt idx="24">
                  <c:v>95.238699968569136</c:v>
                </c:pt>
                <c:pt idx="25">
                  <c:v>94.484676658930653</c:v>
                </c:pt>
                <c:pt idx="26">
                  <c:v>94.521187261292098</c:v>
                </c:pt>
                <c:pt idx="27">
                  <c:v>93.865583836280123</c:v>
                </c:pt>
                <c:pt idx="28">
                  <c:v>93.213155246256079</c:v>
                </c:pt>
                <c:pt idx="29">
                  <c:v>93.132196954063303</c:v>
                </c:pt>
                <c:pt idx="30">
                  <c:v>93.141721459027167</c:v>
                </c:pt>
                <c:pt idx="31">
                  <c:v>93.451267870352439</c:v>
                </c:pt>
                <c:pt idx="32">
                  <c:v>94.114808382834298</c:v>
                </c:pt>
                <c:pt idx="33">
                  <c:v>94.332284579508979</c:v>
                </c:pt>
                <c:pt idx="34">
                  <c:v>93.376659248135581</c:v>
                </c:pt>
                <c:pt idx="35">
                  <c:v>92.181333875171831</c:v>
                </c:pt>
                <c:pt idx="36">
                  <c:v>91.865437793870669</c:v>
                </c:pt>
                <c:pt idx="37">
                  <c:v>90.306593814786467</c:v>
                </c:pt>
                <c:pt idx="38">
                  <c:v>87.874670214015623</c:v>
                </c:pt>
                <c:pt idx="39">
                  <c:v>86.557113694015754</c:v>
                </c:pt>
                <c:pt idx="40">
                  <c:v>85.104626687027945</c:v>
                </c:pt>
                <c:pt idx="41">
                  <c:v>87.603221822545791</c:v>
                </c:pt>
                <c:pt idx="42">
                  <c:v>89.690675827123883</c:v>
                </c:pt>
                <c:pt idx="43">
                  <c:v>89.500185727846798</c:v>
                </c:pt>
                <c:pt idx="44">
                  <c:v>87.284150906256656</c:v>
                </c:pt>
                <c:pt idx="45">
                  <c:v>81.542461830546358</c:v>
                </c:pt>
                <c:pt idx="46">
                  <c:v>82.875892525485995</c:v>
                </c:pt>
                <c:pt idx="47">
                  <c:v>81.817085057004164</c:v>
                </c:pt>
                <c:pt idx="48">
                  <c:v>77.715198252570815</c:v>
                </c:pt>
                <c:pt idx="49">
                  <c:v>70.746435454017274</c:v>
                </c:pt>
                <c:pt idx="50">
                  <c:v>68.746289411607833</c:v>
                </c:pt>
                <c:pt idx="51">
                  <c:v>65.169837797680458</c:v>
                </c:pt>
                <c:pt idx="52">
                  <c:v>66.590576454788746</c:v>
                </c:pt>
                <c:pt idx="53">
                  <c:v>63.330020922162568</c:v>
                </c:pt>
                <c:pt idx="54">
                  <c:v>62.506151242789151</c:v>
                </c:pt>
                <c:pt idx="55">
                  <c:v>68.876457646113849</c:v>
                </c:pt>
                <c:pt idx="56">
                  <c:v>72.157649606161726</c:v>
                </c:pt>
                <c:pt idx="57">
                  <c:v>70.07654527155951</c:v>
                </c:pt>
                <c:pt idx="58">
                  <c:v>72.051292634065334</c:v>
                </c:pt>
                <c:pt idx="59">
                  <c:v>70.894065280957022</c:v>
                </c:pt>
                <c:pt idx="60">
                  <c:v>71.936998574499086</c:v>
                </c:pt>
                <c:pt idx="61">
                  <c:v>73.392660416474854</c:v>
                </c:pt>
                <c:pt idx="62">
                  <c:v>76.383354975125172</c:v>
                </c:pt>
                <c:pt idx="63">
                  <c:v>75.856332367125219</c:v>
                </c:pt>
                <c:pt idx="64">
                  <c:v>73.445045193776053</c:v>
                </c:pt>
                <c:pt idx="65">
                  <c:v>73.800626712426634</c:v>
                </c:pt>
                <c:pt idx="66">
                  <c:v>73.400597503944738</c:v>
                </c:pt>
                <c:pt idx="67">
                  <c:v>74.711804353968702</c:v>
                </c:pt>
                <c:pt idx="68">
                  <c:v>73.432345853824245</c:v>
                </c:pt>
                <c:pt idx="69">
                  <c:v>73.57362601078809</c:v>
                </c:pt>
                <c:pt idx="70">
                  <c:v>72.63863710683637</c:v>
                </c:pt>
                <c:pt idx="71">
                  <c:v>71.463948161294311</c:v>
                </c:pt>
                <c:pt idx="72">
                  <c:v>72.506881454836389</c:v>
                </c:pt>
                <c:pt idx="73">
                  <c:v>72.91961000327008</c:v>
                </c:pt>
                <c:pt idx="74">
                  <c:v>71.371877946643721</c:v>
                </c:pt>
                <c:pt idx="75">
                  <c:v>71.641738920619602</c:v>
                </c:pt>
                <c:pt idx="76">
                  <c:v>71.903662807125599</c:v>
                </c:pt>
                <c:pt idx="77">
                  <c:v>72.502119202354464</c:v>
                </c:pt>
                <c:pt idx="78">
                  <c:v>74.8689586858723</c:v>
                </c:pt>
                <c:pt idx="79">
                  <c:v>73.108512685053199</c:v>
                </c:pt>
                <c:pt idx="80">
                  <c:v>73.499017388571232</c:v>
                </c:pt>
                <c:pt idx="81">
                  <c:v>73.160897462354399</c:v>
                </c:pt>
                <c:pt idx="82">
                  <c:v>72.979931868041149</c:v>
                </c:pt>
                <c:pt idx="83">
                  <c:v>73.641884963029042</c:v>
                </c:pt>
                <c:pt idx="84">
                  <c:v>72.841826546065263</c:v>
                </c:pt>
                <c:pt idx="85">
                  <c:v>72.297342345631577</c:v>
                </c:pt>
                <c:pt idx="86">
                  <c:v>71.652850843077431</c:v>
                </c:pt>
                <c:pt idx="87">
                  <c:v>71.554430958450936</c:v>
                </c:pt>
                <c:pt idx="88">
                  <c:v>71.609990570740095</c:v>
                </c:pt>
                <c:pt idx="89">
                  <c:v>72.206859548474966</c:v>
                </c:pt>
                <c:pt idx="90">
                  <c:v>72.163999276137631</c:v>
                </c:pt>
                <c:pt idx="91">
                  <c:v>73.446632611270033</c:v>
                </c:pt>
                <c:pt idx="92">
                  <c:v>73.681570400378448</c:v>
                </c:pt>
                <c:pt idx="93">
                  <c:v>74.865783850884355</c:v>
                </c:pt>
                <c:pt idx="94">
                  <c:v>75.459477993631282</c:v>
                </c:pt>
                <c:pt idx="95">
                  <c:v>76.950063020474516</c:v>
                </c:pt>
                <c:pt idx="96">
                  <c:v>78.434298377341833</c:v>
                </c:pt>
                <c:pt idx="97">
                  <c:v>78.048555926305724</c:v>
                </c:pt>
                <c:pt idx="98">
                  <c:v>78.542242766932191</c:v>
                </c:pt>
                <c:pt idx="99">
                  <c:v>80.491591449534411</c:v>
                </c:pt>
                <c:pt idx="100">
                  <c:v>79.928058239173026</c:v>
                </c:pt>
                <c:pt idx="101">
                  <c:v>78.112052626064752</c:v>
                </c:pt>
                <c:pt idx="102">
                  <c:v>77.065944497534744</c:v>
                </c:pt>
                <c:pt idx="103">
                  <c:v>77.472323375992531</c:v>
                </c:pt>
                <c:pt idx="104">
                  <c:v>76.45478876235407</c:v>
                </c:pt>
                <c:pt idx="105">
                  <c:v>79.156573337100795</c:v>
                </c:pt>
                <c:pt idx="106">
                  <c:v>79.177209764522487</c:v>
                </c:pt>
                <c:pt idx="107">
                  <c:v>78.183486413293664</c:v>
                </c:pt>
                <c:pt idx="108">
                  <c:v>78.454934804763525</c:v>
                </c:pt>
                <c:pt idx="109">
                  <c:v>78.081891693679225</c:v>
                </c:pt>
                <c:pt idx="110">
                  <c:v>77.451686948570853</c:v>
                </c:pt>
                <c:pt idx="111">
                  <c:v>78.810516323414092</c:v>
                </c:pt>
                <c:pt idx="112">
                  <c:v>77.731072427510568</c:v>
                </c:pt>
                <c:pt idx="113">
                  <c:v>77.84854132206479</c:v>
                </c:pt>
                <c:pt idx="114">
                  <c:v>77.812030719703358</c:v>
                </c:pt>
                <c:pt idx="115">
                  <c:v>77.869177749486468</c:v>
                </c:pt>
                <c:pt idx="116">
                  <c:v>78.012045323944278</c:v>
                </c:pt>
                <c:pt idx="117">
                  <c:v>78.843852090787578</c:v>
                </c:pt>
                <c:pt idx="118">
                  <c:v>78.954971315365881</c:v>
                </c:pt>
                <c:pt idx="119">
                  <c:v>79.194671356956221</c:v>
                </c:pt>
                <c:pt idx="120">
                  <c:v>79.166097842064659</c:v>
                </c:pt>
                <c:pt idx="121">
                  <c:v>80.580486829197056</c:v>
                </c:pt>
                <c:pt idx="122">
                  <c:v>80.209031135606736</c:v>
                </c:pt>
                <c:pt idx="123">
                  <c:v>79.867736374401943</c:v>
                </c:pt>
                <c:pt idx="124">
                  <c:v>80.393171564907902</c:v>
                </c:pt>
                <c:pt idx="125">
                  <c:v>80.626521936522352</c:v>
                </c:pt>
                <c:pt idx="126">
                  <c:v>80.574137159221152</c:v>
                </c:pt>
                <c:pt idx="127">
                  <c:v>80.932893512859664</c:v>
                </c:pt>
                <c:pt idx="128">
                  <c:v>80.634459023992235</c:v>
                </c:pt>
                <c:pt idx="129">
                  <c:v>80.182045038209154</c:v>
                </c:pt>
                <c:pt idx="130">
                  <c:v>81.191642564377716</c:v>
                </c:pt>
                <c:pt idx="131">
                  <c:v>81.120208777148804</c:v>
                </c:pt>
                <c:pt idx="132">
                  <c:v>81.67263006505236</c:v>
                </c:pt>
                <c:pt idx="133">
                  <c:v>80.6884312187874</c:v>
                </c:pt>
                <c:pt idx="134">
                  <c:v>81.223390914257237</c:v>
                </c:pt>
                <c:pt idx="135">
                  <c:v>81.164656466980134</c:v>
                </c:pt>
                <c:pt idx="136">
                  <c:v>81.745651269775252</c:v>
                </c:pt>
                <c:pt idx="137">
                  <c:v>81.745651269775252</c:v>
                </c:pt>
                <c:pt idx="138">
                  <c:v>79.469294583414026</c:v>
                </c:pt>
                <c:pt idx="139">
                  <c:v>80.561437819269344</c:v>
                </c:pt>
                <c:pt idx="140">
                  <c:v>81.388482333630719</c:v>
                </c:pt>
                <c:pt idx="141">
                  <c:v>82.201240090546307</c:v>
                </c:pt>
                <c:pt idx="142">
                  <c:v>81.655168472618627</c:v>
                </c:pt>
                <c:pt idx="143">
                  <c:v>82.390142772329412</c:v>
                </c:pt>
                <c:pt idx="144">
                  <c:v>83.077494547220908</c:v>
                </c:pt>
                <c:pt idx="145">
                  <c:v>83.167977344377519</c:v>
                </c:pt>
                <c:pt idx="146">
                  <c:v>83.302907831365459</c:v>
                </c:pt>
                <c:pt idx="147">
                  <c:v>84.056931141003943</c:v>
                </c:pt>
                <c:pt idx="148">
                  <c:v>83.701349622353376</c:v>
                </c:pt>
                <c:pt idx="149">
                  <c:v>83.768021157100364</c:v>
                </c:pt>
                <c:pt idx="150">
                  <c:v>84.750632585871344</c:v>
                </c:pt>
                <c:pt idx="151">
                  <c:v>84.772856430787016</c:v>
                </c:pt>
                <c:pt idx="152">
                  <c:v>85.268130688907434</c:v>
                </c:pt>
                <c:pt idx="153">
                  <c:v>84.874451150401455</c:v>
                </c:pt>
                <c:pt idx="154">
                  <c:v>83.156865421919704</c:v>
                </c:pt>
                <c:pt idx="155">
                  <c:v>84.302980852570187</c:v>
                </c:pt>
                <c:pt idx="156">
                  <c:v>84.323617279991865</c:v>
                </c:pt>
                <c:pt idx="157">
                  <c:v>83.828343021871447</c:v>
                </c:pt>
                <c:pt idx="158">
                  <c:v>83.179089266835348</c:v>
                </c:pt>
                <c:pt idx="159">
                  <c:v>83.025109769919709</c:v>
                </c:pt>
                <c:pt idx="160">
                  <c:v>83.24576080158235</c:v>
                </c:pt>
                <c:pt idx="161">
                  <c:v>81.742476434787292</c:v>
                </c:pt>
                <c:pt idx="162">
                  <c:v>77.648526717823842</c:v>
                </c:pt>
                <c:pt idx="163">
                  <c:v>79.635973420281488</c:v>
                </c:pt>
                <c:pt idx="164">
                  <c:v>81.939316204040296</c:v>
                </c:pt>
                <c:pt idx="165">
                  <c:v>80.972578950209055</c:v>
                </c:pt>
                <c:pt idx="166">
                  <c:v>80.299513932763347</c:v>
                </c:pt>
                <c:pt idx="167">
                  <c:v>79.980443016474212</c:v>
                </c:pt>
                <c:pt idx="168">
                  <c:v>80.310625855221176</c:v>
                </c:pt>
                <c:pt idx="169">
                  <c:v>79.361350193823668</c:v>
                </c:pt>
                <c:pt idx="170">
                  <c:v>78.324766570257523</c:v>
                </c:pt>
                <c:pt idx="171">
                  <c:v>78.069192353727416</c:v>
                </c:pt>
                <c:pt idx="172">
                  <c:v>76.875454398257659</c:v>
                </c:pt>
                <c:pt idx="173">
                  <c:v>78.510494417052684</c:v>
                </c:pt>
                <c:pt idx="174">
                  <c:v>77.886639341920201</c:v>
                </c:pt>
                <c:pt idx="175">
                  <c:v>77.451686948570853</c:v>
                </c:pt>
                <c:pt idx="176">
                  <c:v>77.307231956619063</c:v>
                </c:pt>
                <c:pt idx="177">
                  <c:v>78.896236868088792</c:v>
                </c:pt>
                <c:pt idx="178">
                  <c:v>78.207297675703302</c:v>
                </c:pt>
                <c:pt idx="179">
                  <c:v>78.716858691269522</c:v>
                </c:pt>
                <c:pt idx="180">
                  <c:v>79.358175358835723</c:v>
                </c:pt>
                <c:pt idx="181">
                  <c:v>79.439133651028499</c:v>
                </c:pt>
                <c:pt idx="182">
                  <c:v>79.991554938932055</c:v>
                </c:pt>
                <c:pt idx="183">
                  <c:v>80.22331789305251</c:v>
                </c:pt>
                <c:pt idx="184">
                  <c:v>80.848760385678958</c:v>
                </c:pt>
                <c:pt idx="185">
                  <c:v>81.475790295799371</c:v>
                </c:pt>
                <c:pt idx="186">
                  <c:v>82.16631690567884</c:v>
                </c:pt>
                <c:pt idx="187">
                  <c:v>81.039250484956042</c:v>
                </c:pt>
                <c:pt idx="188">
                  <c:v>81.012264387558446</c:v>
                </c:pt>
                <c:pt idx="189">
                  <c:v>81.375782993678897</c:v>
                </c:pt>
                <c:pt idx="190">
                  <c:v>80.955117357775336</c:v>
                </c:pt>
                <c:pt idx="191">
                  <c:v>80.901145162980143</c:v>
                </c:pt>
                <c:pt idx="192">
                  <c:v>80.828123958257265</c:v>
                </c:pt>
                <c:pt idx="193">
                  <c:v>81.151957127028311</c:v>
                </c:pt>
                <c:pt idx="194">
                  <c:v>81.656755890112606</c:v>
                </c:pt>
                <c:pt idx="195">
                  <c:v>81.405943926064438</c:v>
                </c:pt>
                <c:pt idx="196">
                  <c:v>81.19799223435362</c:v>
                </c:pt>
                <c:pt idx="197">
                  <c:v>81.90280560167885</c:v>
                </c:pt>
                <c:pt idx="198">
                  <c:v>81.040837902450008</c:v>
                </c:pt>
                <c:pt idx="199">
                  <c:v>83.502922435606408</c:v>
                </c:pt>
                <c:pt idx="200">
                  <c:v>84.696660391076179</c:v>
                </c:pt>
                <c:pt idx="201">
                  <c:v>85.022080977341204</c:v>
                </c:pt>
                <c:pt idx="202">
                  <c:v>86.715855443413332</c:v>
                </c:pt>
                <c:pt idx="203">
                  <c:v>87.458766830593987</c:v>
                </c:pt>
                <c:pt idx="204">
                  <c:v>86.650771326160324</c:v>
                </c:pt>
                <c:pt idx="205">
                  <c:v>86.690456763509729</c:v>
                </c:pt>
                <c:pt idx="206">
                  <c:v>87.227003876473518</c:v>
                </c:pt>
                <c:pt idx="207">
                  <c:v>87.782599999365033</c:v>
                </c:pt>
                <c:pt idx="208">
                  <c:v>88.220727227702341</c:v>
                </c:pt>
                <c:pt idx="209">
                  <c:v>88.801722030497473</c:v>
                </c:pt>
                <c:pt idx="210">
                  <c:v>88.446140511846892</c:v>
                </c:pt>
                <c:pt idx="211">
                  <c:v>89.733536099461233</c:v>
                </c:pt>
                <c:pt idx="212">
                  <c:v>90.498671331557546</c:v>
                </c:pt>
                <c:pt idx="213">
                  <c:v>90.152614317870828</c:v>
                </c:pt>
                <c:pt idx="214">
                  <c:v>91.433660235509251</c:v>
                </c:pt>
                <c:pt idx="215">
                  <c:v>91.805115929099586</c:v>
                </c:pt>
                <c:pt idx="216">
                  <c:v>89.092219431895032</c:v>
                </c:pt>
                <c:pt idx="217">
                  <c:v>90.874889277629791</c:v>
                </c:pt>
                <c:pt idx="218">
                  <c:v>92.292453099750134</c:v>
                </c:pt>
                <c:pt idx="219">
                  <c:v>92.433733256713978</c:v>
                </c:pt>
                <c:pt idx="220">
                  <c:v>92.236893487460989</c:v>
                </c:pt>
                <c:pt idx="221">
                  <c:v>94.146556732713819</c:v>
                </c:pt>
                <c:pt idx="222">
                  <c:v>94.362445511894506</c:v>
                </c:pt>
                <c:pt idx="223">
                  <c:v>94.192591840039114</c:v>
                </c:pt>
                <c:pt idx="224">
                  <c:v>94.265613044761992</c:v>
                </c:pt>
                <c:pt idx="225">
                  <c:v>95.443476825292009</c:v>
                </c:pt>
                <c:pt idx="226">
                  <c:v>95.405378805436598</c:v>
                </c:pt>
                <c:pt idx="227">
                  <c:v>97.124551951412315</c:v>
                </c:pt>
                <c:pt idx="228">
                  <c:v>97.045181076713533</c:v>
                </c:pt>
                <c:pt idx="229">
                  <c:v>96.900726084761743</c:v>
                </c:pt>
                <c:pt idx="230">
                  <c:v>97.873813008568888</c:v>
                </c:pt>
                <c:pt idx="231">
                  <c:v>95.614917914641396</c:v>
                </c:pt>
                <c:pt idx="232">
                  <c:v>95.383154960520926</c:v>
                </c:pt>
                <c:pt idx="233">
                  <c:v>96.730872412906336</c:v>
                </c:pt>
                <c:pt idx="234">
                  <c:v>95.819694771364254</c:v>
                </c:pt>
                <c:pt idx="235">
                  <c:v>94.913279382304111</c:v>
                </c:pt>
                <c:pt idx="236">
                  <c:v>96.910250589725592</c:v>
                </c:pt>
                <c:pt idx="237">
                  <c:v>97.424573857773737</c:v>
                </c:pt>
                <c:pt idx="238">
                  <c:v>96.287982932087104</c:v>
                </c:pt>
                <c:pt idx="239">
                  <c:v>97.683322909291789</c:v>
                </c:pt>
                <c:pt idx="240">
                  <c:v>99.337411938014526</c:v>
                </c:pt>
                <c:pt idx="241">
                  <c:v>101.32327122297818</c:v>
                </c:pt>
                <c:pt idx="242">
                  <c:v>101.52646066220707</c:v>
                </c:pt>
                <c:pt idx="243">
                  <c:v>102.1534905723275</c:v>
                </c:pt>
                <c:pt idx="244">
                  <c:v>102.04395876524318</c:v>
                </c:pt>
                <c:pt idx="245">
                  <c:v>101.17246656105048</c:v>
                </c:pt>
                <c:pt idx="246">
                  <c:v>101.43280303006253</c:v>
                </c:pt>
                <c:pt idx="247">
                  <c:v>100.35494655165297</c:v>
                </c:pt>
                <c:pt idx="248">
                  <c:v>102.06777002765281</c:v>
                </c:pt>
                <c:pt idx="249">
                  <c:v>101.81537064611067</c:v>
                </c:pt>
                <c:pt idx="250">
                  <c:v>100.12000876254457</c:v>
                </c:pt>
                <c:pt idx="251">
                  <c:v>99.350111277966334</c:v>
                </c:pt>
                <c:pt idx="252">
                  <c:v>97.470608965099032</c:v>
                </c:pt>
                <c:pt idx="253">
                  <c:v>96.978509541966545</c:v>
                </c:pt>
                <c:pt idx="254">
                  <c:v>94.918041634786036</c:v>
                </c:pt>
                <c:pt idx="255">
                  <c:v>93.060763166834406</c:v>
                </c:pt>
                <c:pt idx="256">
                  <c:v>96.31655644697868</c:v>
                </c:pt>
                <c:pt idx="257">
                  <c:v>95.940338500906421</c:v>
                </c:pt>
                <c:pt idx="258">
                  <c:v>96.478473031364203</c:v>
                </c:pt>
                <c:pt idx="259">
                  <c:v>96.946761192087038</c:v>
                </c:pt>
                <c:pt idx="260">
                  <c:v>97.653161976906247</c:v>
                </c:pt>
                <c:pt idx="261">
                  <c:v>98.56116478346037</c:v>
                </c:pt>
                <c:pt idx="262">
                  <c:v>98.129387225098981</c:v>
                </c:pt>
                <c:pt idx="263">
                  <c:v>98.448458141388102</c:v>
                </c:pt>
                <c:pt idx="264">
                  <c:v>98.777053562641086</c:v>
                </c:pt>
                <c:pt idx="265">
                  <c:v>99.535839124761495</c:v>
                </c:pt>
                <c:pt idx="266">
                  <c:v>99.886658390930123</c:v>
                </c:pt>
                <c:pt idx="267">
                  <c:v>98.859599272327813</c:v>
                </c:pt>
                <c:pt idx="268">
                  <c:v>98.424646878978479</c:v>
                </c:pt>
                <c:pt idx="269">
                  <c:v>98.9262708070748</c:v>
                </c:pt>
                <c:pt idx="270">
                  <c:v>99.297726500665135</c:v>
                </c:pt>
                <c:pt idx="271">
                  <c:v>99.575524562110886</c:v>
                </c:pt>
                <c:pt idx="272">
                  <c:v>99.231054965918148</c:v>
                </c:pt>
                <c:pt idx="273">
                  <c:v>99.842210701098821</c:v>
                </c:pt>
                <c:pt idx="274">
                  <c:v>99.083425138978413</c:v>
                </c:pt>
                <c:pt idx="275">
                  <c:v>100.61845785565295</c:v>
                </c:pt>
                <c:pt idx="276">
                  <c:v>100.94705327690593</c:v>
                </c:pt>
                <c:pt idx="277">
                  <c:v>101.22643875584568</c:v>
                </c:pt>
                <c:pt idx="278">
                  <c:v>99.86125971102652</c:v>
                </c:pt>
                <c:pt idx="279">
                  <c:v>99.3516986954603</c:v>
                </c:pt>
                <c:pt idx="280">
                  <c:v>99.189782111074777</c:v>
                </c:pt>
                <c:pt idx="281">
                  <c:v>98.41353495652065</c:v>
                </c:pt>
                <c:pt idx="282">
                  <c:v>99.446943745098849</c:v>
                </c:pt>
                <c:pt idx="283">
                  <c:v>100.93117910196617</c:v>
                </c:pt>
                <c:pt idx="284">
                  <c:v>100.3930445715084</c:v>
                </c:pt>
                <c:pt idx="285">
                  <c:v>100.16128161738793</c:v>
                </c:pt>
                <c:pt idx="286">
                  <c:v>99.645370931845818</c:v>
                </c:pt>
                <c:pt idx="287">
                  <c:v>100.7660876825927</c:v>
                </c:pt>
                <c:pt idx="288">
                  <c:v>100.89943075208664</c:v>
                </c:pt>
                <c:pt idx="289">
                  <c:v>100.02476371290602</c:v>
                </c:pt>
                <c:pt idx="290">
                  <c:v>99.25645364582175</c:v>
                </c:pt>
                <c:pt idx="291">
                  <c:v>97.723008346641194</c:v>
                </c:pt>
                <c:pt idx="292">
                  <c:v>97.195985738641227</c:v>
                </c:pt>
                <c:pt idx="293">
                  <c:v>98.350038256761607</c:v>
                </c:pt>
                <c:pt idx="294">
                  <c:v>97.892862018496601</c:v>
                </c:pt>
                <c:pt idx="295">
                  <c:v>96.378465729243715</c:v>
                </c:pt>
                <c:pt idx="296">
                  <c:v>95.014874101918551</c:v>
                </c:pt>
                <c:pt idx="297">
                  <c:v>95.427602650352256</c:v>
                </c:pt>
                <c:pt idx="298">
                  <c:v>94.773586642834246</c:v>
                </c:pt>
                <c:pt idx="299">
                  <c:v>95.289497328376356</c:v>
                </c:pt>
                <c:pt idx="300">
                  <c:v>95.826044441340159</c:v>
                </c:pt>
                <c:pt idx="301">
                  <c:v>96.383227981725653</c:v>
                </c:pt>
                <c:pt idx="302">
                  <c:v>96.359416719316016</c:v>
                </c:pt>
                <c:pt idx="303">
                  <c:v>94.429117046641508</c:v>
                </c:pt>
                <c:pt idx="304">
                  <c:v>94.09258453791864</c:v>
                </c:pt>
                <c:pt idx="305">
                  <c:v>96.04352063801484</c:v>
                </c:pt>
                <c:pt idx="306">
                  <c:v>96.507046546255765</c:v>
                </c:pt>
                <c:pt idx="307">
                  <c:v>96.614990935846109</c:v>
                </c:pt>
                <c:pt idx="308">
                  <c:v>96.078443822882306</c:v>
                </c:pt>
                <c:pt idx="309">
                  <c:v>95.853030538737755</c:v>
                </c:pt>
                <c:pt idx="310">
                  <c:v>95.137105248954683</c:v>
                </c:pt>
                <c:pt idx="311">
                  <c:v>95.15297942389445</c:v>
                </c:pt>
                <c:pt idx="312">
                  <c:v>95.513323195026928</c:v>
                </c:pt>
                <c:pt idx="313">
                  <c:v>94.686278680665581</c:v>
                </c:pt>
                <c:pt idx="314">
                  <c:v>94.603732970978839</c:v>
                </c:pt>
                <c:pt idx="315">
                  <c:v>94.840258177581219</c:v>
                </c:pt>
                <c:pt idx="316">
                  <c:v>95.451413912761879</c:v>
                </c:pt>
                <c:pt idx="317">
                  <c:v>95.175203268810108</c:v>
                </c:pt>
                <c:pt idx="318">
                  <c:v>94.492613746400536</c:v>
                </c:pt>
                <c:pt idx="319">
                  <c:v>94.670404505725813</c:v>
                </c:pt>
                <c:pt idx="320">
                  <c:v>94.862482022496877</c:v>
                </c:pt>
                <c:pt idx="321">
                  <c:v>94.771999225340267</c:v>
                </c:pt>
                <c:pt idx="322">
                  <c:v>94.106871295364428</c:v>
                </c:pt>
                <c:pt idx="323">
                  <c:v>94.860894605002912</c:v>
                </c:pt>
                <c:pt idx="324">
                  <c:v>94.267200462255971</c:v>
                </c:pt>
                <c:pt idx="325">
                  <c:v>92.60834918105131</c:v>
                </c:pt>
                <c:pt idx="326">
                  <c:v>92.616286268521179</c:v>
                </c:pt>
                <c:pt idx="327">
                  <c:v>91.444772157967094</c:v>
                </c:pt>
                <c:pt idx="328">
                  <c:v>92.03211663073813</c:v>
                </c:pt>
                <c:pt idx="329">
                  <c:v>91.643199344714063</c:v>
                </c:pt>
                <c:pt idx="330">
                  <c:v>91.492394682786369</c:v>
                </c:pt>
                <c:pt idx="331">
                  <c:v>92.32102661464171</c:v>
                </c:pt>
                <c:pt idx="332">
                  <c:v>92.733755163075401</c:v>
                </c:pt>
                <c:pt idx="333">
                  <c:v>92.841699552665759</c:v>
                </c:pt>
                <c:pt idx="334">
                  <c:v>94.411655454207761</c:v>
                </c:pt>
                <c:pt idx="335">
                  <c:v>95.746673566641377</c:v>
                </c:pt>
                <c:pt idx="336">
                  <c:v>96.69753664553285</c:v>
                </c:pt>
                <c:pt idx="337">
                  <c:v>96.28004584461722</c:v>
                </c:pt>
                <c:pt idx="338">
                  <c:v>96.354654466834077</c:v>
                </c:pt>
                <c:pt idx="339">
                  <c:v>95.235525133581177</c:v>
                </c:pt>
                <c:pt idx="340">
                  <c:v>95.99907294818351</c:v>
                </c:pt>
                <c:pt idx="341">
                  <c:v>96.951523444568963</c:v>
                </c:pt>
                <c:pt idx="342">
                  <c:v>96.761033345291878</c:v>
                </c:pt>
                <c:pt idx="343">
                  <c:v>96.521333303701539</c:v>
                </c:pt>
                <c:pt idx="344">
                  <c:v>96.657851208183459</c:v>
                </c:pt>
                <c:pt idx="345">
                  <c:v>96.492759788809977</c:v>
                </c:pt>
                <c:pt idx="346">
                  <c:v>96.33084320442444</c:v>
                </c:pt>
                <c:pt idx="347">
                  <c:v>95.357756280617323</c:v>
                </c:pt>
                <c:pt idx="348">
                  <c:v>95.186315191267937</c:v>
                </c:pt>
                <c:pt idx="349">
                  <c:v>96.638802198255746</c:v>
                </c:pt>
                <c:pt idx="350">
                  <c:v>95.792708673966672</c:v>
                </c:pt>
                <c:pt idx="351">
                  <c:v>95.437127155316105</c:v>
                </c:pt>
                <c:pt idx="352">
                  <c:v>95.600631157195608</c:v>
                </c:pt>
                <c:pt idx="353">
                  <c:v>94.284662054689704</c:v>
                </c:pt>
                <c:pt idx="354">
                  <c:v>94.435466716617398</c:v>
                </c:pt>
                <c:pt idx="355">
                  <c:v>95.014874101918551</c:v>
                </c:pt>
                <c:pt idx="356">
                  <c:v>95.340294688183576</c:v>
                </c:pt>
                <c:pt idx="357">
                  <c:v>95.610155662159457</c:v>
                </c:pt>
                <c:pt idx="358">
                  <c:v>95.333945018207686</c:v>
                </c:pt>
                <c:pt idx="359">
                  <c:v>95.99272327820762</c:v>
                </c:pt>
                <c:pt idx="360">
                  <c:v>95.943513335894366</c:v>
                </c:pt>
                <c:pt idx="361">
                  <c:v>95.878429218641358</c:v>
                </c:pt>
                <c:pt idx="362">
                  <c:v>95.876841801147378</c:v>
                </c:pt>
                <c:pt idx="363">
                  <c:v>96.492759788809977</c:v>
                </c:pt>
                <c:pt idx="364">
                  <c:v>95.435539737822126</c:v>
                </c:pt>
                <c:pt idx="365">
                  <c:v>94.914866799798077</c:v>
                </c:pt>
                <c:pt idx="366">
                  <c:v>95.987961025725681</c:v>
                </c:pt>
                <c:pt idx="367">
                  <c:v>96.395927321677448</c:v>
                </c:pt>
                <c:pt idx="368">
                  <c:v>95.521260282496812</c:v>
                </c:pt>
                <c:pt idx="369">
                  <c:v>95.72127488673776</c:v>
                </c:pt>
                <c:pt idx="370">
                  <c:v>97.427748692761696</c:v>
                </c:pt>
                <c:pt idx="371">
                  <c:v>96.859453229918373</c:v>
                </c:pt>
                <c:pt idx="372">
                  <c:v>96.93406185213523</c:v>
                </c:pt>
                <c:pt idx="373">
                  <c:v>96.784844607701515</c:v>
                </c:pt>
                <c:pt idx="374">
                  <c:v>96.649914120713575</c:v>
                </c:pt>
                <c:pt idx="375">
                  <c:v>97.161062553773775</c:v>
                </c:pt>
                <c:pt idx="376">
                  <c:v>96.356241884328071</c:v>
                </c:pt>
                <c:pt idx="377">
                  <c:v>96.776907520231632</c:v>
                </c:pt>
                <c:pt idx="378">
                  <c:v>97.318216885677373</c:v>
                </c:pt>
                <c:pt idx="379">
                  <c:v>97.769043453966475</c:v>
                </c:pt>
                <c:pt idx="380">
                  <c:v>98.505605171171212</c:v>
                </c:pt>
                <c:pt idx="381">
                  <c:v>98.473856821291704</c:v>
                </c:pt>
                <c:pt idx="382">
                  <c:v>97.269006943364118</c:v>
                </c:pt>
                <c:pt idx="383">
                  <c:v>96.648326703219595</c:v>
                </c:pt>
                <c:pt idx="384">
                  <c:v>97.462671877629163</c:v>
                </c:pt>
                <c:pt idx="385">
                  <c:v>97.459497042641203</c:v>
                </c:pt>
                <c:pt idx="386">
                  <c:v>96.640389615749712</c:v>
                </c:pt>
                <c:pt idx="387">
                  <c:v>97.119789698930404</c:v>
                </c:pt>
                <c:pt idx="388">
                  <c:v>95.122818491508909</c:v>
                </c:pt>
                <c:pt idx="389">
                  <c:v>95.733974226689568</c:v>
                </c:pt>
                <c:pt idx="390">
                  <c:v>96.988034046930409</c:v>
                </c:pt>
                <c:pt idx="391">
                  <c:v>96.665788295653329</c:v>
                </c:pt>
                <c:pt idx="392">
                  <c:v>97.042006241725588</c:v>
                </c:pt>
                <c:pt idx="393">
                  <c:v>96.167339202544952</c:v>
                </c:pt>
                <c:pt idx="394">
                  <c:v>95.902240481050995</c:v>
                </c:pt>
                <c:pt idx="395">
                  <c:v>97.545217587315889</c:v>
                </c:pt>
                <c:pt idx="396">
                  <c:v>97.630938131990604</c:v>
                </c:pt>
                <c:pt idx="397">
                  <c:v>96.688012140568986</c:v>
                </c:pt>
                <c:pt idx="398">
                  <c:v>96.486410118834073</c:v>
                </c:pt>
                <c:pt idx="399">
                  <c:v>97.259482438400255</c:v>
                </c:pt>
                <c:pt idx="400">
                  <c:v>97.259482438400255</c:v>
                </c:pt>
                <c:pt idx="401">
                  <c:v>97.029306901773765</c:v>
                </c:pt>
                <c:pt idx="402">
                  <c:v>95.657778186978732</c:v>
                </c:pt>
                <c:pt idx="403">
                  <c:v>96.327668369436495</c:v>
                </c:pt>
                <c:pt idx="404">
                  <c:v>96.751508840328015</c:v>
                </c:pt>
                <c:pt idx="405">
                  <c:v>96.64515186823165</c:v>
                </c:pt>
                <c:pt idx="406">
                  <c:v>97.294405623267735</c:v>
                </c:pt>
                <c:pt idx="407">
                  <c:v>96.994383716906313</c:v>
                </c:pt>
                <c:pt idx="408">
                  <c:v>96.989621464424374</c:v>
                </c:pt>
                <c:pt idx="409">
                  <c:v>97.359489740520729</c:v>
                </c:pt>
                <c:pt idx="410">
                  <c:v>96.456249186448545</c:v>
                </c:pt>
                <c:pt idx="411">
                  <c:v>96.210199474882302</c:v>
                </c:pt>
                <c:pt idx="412">
                  <c:v>96.964222784520786</c:v>
                </c:pt>
                <c:pt idx="413">
                  <c:v>97.510294402448423</c:v>
                </c:pt>
                <c:pt idx="414">
                  <c:v>97.543630169821924</c:v>
                </c:pt>
                <c:pt idx="415">
                  <c:v>97.189636068665337</c:v>
                </c:pt>
                <c:pt idx="416">
                  <c:v>97.040418824231622</c:v>
                </c:pt>
                <c:pt idx="417">
                  <c:v>97.826190483749613</c:v>
                </c:pt>
                <c:pt idx="418">
                  <c:v>99.799350428761457</c:v>
                </c:pt>
                <c:pt idx="419">
                  <c:v>98.87706086476156</c:v>
                </c:pt>
                <c:pt idx="420">
                  <c:v>100.68512939039994</c:v>
                </c:pt>
                <c:pt idx="421">
                  <c:v>99.816812021195204</c:v>
                </c:pt>
                <c:pt idx="422">
                  <c:v>101.86934284090586</c:v>
                </c:pt>
                <c:pt idx="423">
                  <c:v>101.85505608346006</c:v>
                </c:pt>
                <c:pt idx="424">
                  <c:v>102.89322712452021</c:v>
                </c:pt>
                <c:pt idx="425">
                  <c:v>102.54240785835155</c:v>
                </c:pt>
                <c:pt idx="426">
                  <c:v>102.96466091174912</c:v>
                </c:pt>
                <c:pt idx="427">
                  <c:v>103.76789416370084</c:v>
                </c:pt>
                <c:pt idx="428">
                  <c:v>105.18387056832721</c:v>
                </c:pt>
                <c:pt idx="429">
                  <c:v>105.29816462789347</c:v>
                </c:pt>
                <c:pt idx="430">
                  <c:v>105.70295608885729</c:v>
                </c:pt>
                <c:pt idx="431">
                  <c:v>105.65850839902595</c:v>
                </c:pt>
                <c:pt idx="432">
                  <c:v>105.29340237541153</c:v>
                </c:pt>
                <c:pt idx="433">
                  <c:v>105.46325604726694</c:v>
                </c:pt>
                <c:pt idx="434">
                  <c:v>105.1775208983513</c:v>
                </c:pt>
                <c:pt idx="435">
                  <c:v>105.67279515647175</c:v>
                </c:pt>
                <c:pt idx="436">
                  <c:v>104.804477787267</c:v>
                </c:pt>
                <c:pt idx="437">
                  <c:v>103.56470472447195</c:v>
                </c:pt>
                <c:pt idx="438">
                  <c:v>104.63144928042365</c:v>
                </c:pt>
                <c:pt idx="439">
                  <c:v>104.02188096273694</c:v>
                </c:pt>
                <c:pt idx="440">
                  <c:v>103.07578013632741</c:v>
                </c:pt>
                <c:pt idx="441">
                  <c:v>104.00918162278516</c:v>
                </c:pt>
                <c:pt idx="442">
                  <c:v>104.55366582321884</c:v>
                </c:pt>
                <c:pt idx="443">
                  <c:v>104.48064461849596</c:v>
                </c:pt>
                <c:pt idx="444">
                  <c:v>105.28229045295372</c:v>
                </c:pt>
                <c:pt idx="445">
                  <c:v>105.87915943068857</c:v>
                </c:pt>
                <c:pt idx="446">
                  <c:v>106.0886985398934</c:v>
                </c:pt>
                <c:pt idx="447">
                  <c:v>106.2188667743994</c:v>
                </c:pt>
                <c:pt idx="448">
                  <c:v>105.58072494182116</c:v>
                </c:pt>
                <c:pt idx="449">
                  <c:v>105.02354140143566</c:v>
                </c:pt>
                <c:pt idx="450">
                  <c:v>105.58231235931513</c:v>
                </c:pt>
                <c:pt idx="451">
                  <c:v>105.97281706283317</c:v>
                </c:pt>
                <c:pt idx="452">
                  <c:v>105.34896198770069</c:v>
                </c:pt>
                <c:pt idx="453">
                  <c:v>106.67921784765238</c:v>
                </c:pt>
                <c:pt idx="454">
                  <c:v>106.72842778996561</c:v>
                </c:pt>
                <c:pt idx="455">
                  <c:v>106.00615283020664</c:v>
                </c:pt>
                <c:pt idx="456">
                  <c:v>106.09187337488135</c:v>
                </c:pt>
                <c:pt idx="457">
                  <c:v>106.34586017391747</c:v>
                </c:pt>
                <c:pt idx="458">
                  <c:v>104.15998628471286</c:v>
                </c:pt>
                <c:pt idx="459">
                  <c:v>103.72027163888156</c:v>
                </c:pt>
                <c:pt idx="460">
                  <c:v>103.30436825545992</c:v>
                </c:pt>
                <c:pt idx="461">
                  <c:v>104.51239296837547</c:v>
                </c:pt>
                <c:pt idx="462">
                  <c:v>103.79329284360446</c:v>
                </c:pt>
                <c:pt idx="463">
                  <c:v>103.92981074808638</c:v>
                </c:pt>
                <c:pt idx="464">
                  <c:v>104.81082745724291</c:v>
                </c:pt>
                <c:pt idx="465">
                  <c:v>104.82987646717061</c:v>
                </c:pt>
                <c:pt idx="466">
                  <c:v>105.4664308822549</c:v>
                </c:pt>
                <c:pt idx="467">
                  <c:v>105.60929845671269</c:v>
                </c:pt>
                <c:pt idx="468">
                  <c:v>105.76804020611029</c:v>
                </c:pt>
                <c:pt idx="469">
                  <c:v>105.01719173145976</c:v>
                </c:pt>
                <c:pt idx="470">
                  <c:v>105.18704540331515</c:v>
                </c:pt>
                <c:pt idx="471">
                  <c:v>104.68700889271281</c:v>
                </c:pt>
                <c:pt idx="472">
                  <c:v>104.79971553478507</c:v>
                </c:pt>
                <c:pt idx="473">
                  <c:v>103.92981074808638</c:v>
                </c:pt>
                <c:pt idx="474">
                  <c:v>104.04410480765263</c:v>
                </c:pt>
                <c:pt idx="475">
                  <c:v>103.65201268664062</c:v>
                </c:pt>
                <c:pt idx="476">
                  <c:v>104.06474123507432</c:v>
                </c:pt>
                <c:pt idx="477">
                  <c:v>104.18062271213454</c:v>
                </c:pt>
                <c:pt idx="478">
                  <c:v>104.37904989888149</c:v>
                </c:pt>
                <c:pt idx="479">
                  <c:v>104.74256850500197</c:v>
                </c:pt>
                <c:pt idx="480">
                  <c:v>104.78066652485735</c:v>
                </c:pt>
                <c:pt idx="481">
                  <c:v>104.47588236601402</c:v>
                </c:pt>
                <c:pt idx="482">
                  <c:v>105.80613822596573</c:v>
                </c:pt>
                <c:pt idx="483">
                  <c:v>106.28395089165241</c:v>
                </c:pt>
                <c:pt idx="484">
                  <c:v>105.75851570114642</c:v>
                </c:pt>
                <c:pt idx="485">
                  <c:v>105.61723554418259</c:v>
                </c:pt>
                <c:pt idx="486">
                  <c:v>106.37760852379698</c:v>
                </c:pt>
                <c:pt idx="487">
                  <c:v>106.21569193941144</c:v>
                </c:pt>
                <c:pt idx="488">
                  <c:v>105.53151499950791</c:v>
                </c:pt>
                <c:pt idx="489">
                  <c:v>105.51722824206213</c:v>
                </c:pt>
                <c:pt idx="490">
                  <c:v>105.69660641888137</c:v>
                </c:pt>
                <c:pt idx="491">
                  <c:v>106.25220254177287</c:v>
                </c:pt>
                <c:pt idx="492">
                  <c:v>105.48389247468863</c:v>
                </c:pt>
                <c:pt idx="493">
                  <c:v>104.99338046905014</c:v>
                </c:pt>
                <c:pt idx="494">
                  <c:v>104.6425612028815</c:v>
                </c:pt>
                <c:pt idx="495">
                  <c:v>105.19656990827902</c:v>
                </c:pt>
                <c:pt idx="496">
                  <c:v>106.77605031478488</c:v>
                </c:pt>
                <c:pt idx="497">
                  <c:v>105.64580905907415</c:v>
                </c:pt>
                <c:pt idx="498">
                  <c:v>104.26475583931524</c:v>
                </c:pt>
                <c:pt idx="499">
                  <c:v>104.78225394235135</c:v>
                </c:pt>
                <c:pt idx="500">
                  <c:v>104.94734536172483</c:v>
                </c:pt>
                <c:pt idx="501">
                  <c:v>105.4918295621585</c:v>
                </c:pt>
                <c:pt idx="502">
                  <c:v>105.26482886051997</c:v>
                </c:pt>
                <c:pt idx="503">
                  <c:v>106.47920324341142</c:v>
                </c:pt>
                <c:pt idx="504">
                  <c:v>106.10139787984518</c:v>
                </c:pt>
                <c:pt idx="505">
                  <c:v>106.85542118948368</c:v>
                </c:pt>
                <c:pt idx="506">
                  <c:v>108.02217304755585</c:v>
                </c:pt>
                <c:pt idx="507">
                  <c:v>107.77771075348359</c:v>
                </c:pt>
                <c:pt idx="508">
                  <c:v>108.49363604326665</c:v>
                </c:pt>
                <c:pt idx="509">
                  <c:v>108.31902011892933</c:v>
                </c:pt>
                <c:pt idx="510">
                  <c:v>108.19202671941126</c:v>
                </c:pt>
                <c:pt idx="511">
                  <c:v>106.90463113179693</c:v>
                </c:pt>
                <c:pt idx="512">
                  <c:v>108.06344590239922</c:v>
                </c:pt>
                <c:pt idx="513">
                  <c:v>108.74127317232687</c:v>
                </c:pt>
                <c:pt idx="514">
                  <c:v>108.50157313073655</c:v>
                </c:pt>
                <c:pt idx="515">
                  <c:v>109.41751302476055</c:v>
                </c:pt>
                <c:pt idx="516">
                  <c:v>109.57942960914606</c:v>
                </c:pt>
                <c:pt idx="517">
                  <c:v>108.92858843661601</c:v>
                </c:pt>
                <c:pt idx="518">
                  <c:v>109.85087800061592</c:v>
                </c:pt>
                <c:pt idx="519">
                  <c:v>108.22694990427873</c:v>
                </c:pt>
                <c:pt idx="520">
                  <c:v>109.34449182003765</c:v>
                </c:pt>
                <c:pt idx="521">
                  <c:v>109.8715144280376</c:v>
                </c:pt>
                <c:pt idx="522">
                  <c:v>109.03018315623045</c:v>
                </c:pt>
                <c:pt idx="523">
                  <c:v>109.98104623512192</c:v>
                </c:pt>
                <c:pt idx="524">
                  <c:v>109.04129507868829</c:v>
                </c:pt>
                <c:pt idx="525">
                  <c:v>108.1698028744956</c:v>
                </c:pt>
                <c:pt idx="526">
                  <c:v>108.96668645647142</c:v>
                </c:pt>
                <c:pt idx="527">
                  <c:v>109.91278728288097</c:v>
                </c:pt>
                <c:pt idx="528">
                  <c:v>109.89056343796533</c:v>
                </c:pt>
                <c:pt idx="529">
                  <c:v>110.36043901618213</c:v>
                </c:pt>
                <c:pt idx="530">
                  <c:v>109.82071706823038</c:v>
                </c:pt>
                <c:pt idx="531">
                  <c:v>110.99858084876037</c:v>
                </c:pt>
                <c:pt idx="532">
                  <c:v>110.55410395044719</c:v>
                </c:pt>
                <c:pt idx="533">
                  <c:v>110.40488670601346</c:v>
                </c:pt>
                <c:pt idx="534">
                  <c:v>110.4080615410014</c:v>
                </c:pt>
                <c:pt idx="535">
                  <c:v>111.13192391825434</c:v>
                </c:pt>
                <c:pt idx="536">
                  <c:v>111.05731529603749</c:v>
                </c:pt>
                <c:pt idx="537">
                  <c:v>111.90817107280849</c:v>
                </c:pt>
                <c:pt idx="538">
                  <c:v>111.15891001565194</c:v>
                </c:pt>
                <c:pt idx="539">
                  <c:v>111.90658365531452</c:v>
                </c:pt>
                <c:pt idx="540">
                  <c:v>111.3049524250977</c:v>
                </c:pt>
                <c:pt idx="541">
                  <c:v>111.96373068509764</c:v>
                </c:pt>
                <c:pt idx="542">
                  <c:v>112.25264066900122</c:v>
                </c:pt>
                <c:pt idx="543">
                  <c:v>112.37010956355545</c:v>
                </c:pt>
                <c:pt idx="544">
                  <c:v>112.96380370630237</c:v>
                </c:pt>
                <c:pt idx="545">
                  <c:v>113.47336472186858</c:v>
                </c:pt>
                <c:pt idx="546">
                  <c:v>112.77331360702527</c:v>
                </c:pt>
                <c:pt idx="547">
                  <c:v>113.14159446562763</c:v>
                </c:pt>
                <c:pt idx="548">
                  <c:v>114.46550065560344</c:v>
                </c:pt>
                <c:pt idx="549">
                  <c:v>114.35438143102512</c:v>
                </c:pt>
                <c:pt idx="550">
                  <c:v>114.52899735536246</c:v>
                </c:pt>
                <c:pt idx="551">
                  <c:v>115.29095775247083</c:v>
                </c:pt>
                <c:pt idx="552">
                  <c:v>114.85759277661545</c:v>
                </c:pt>
                <c:pt idx="553">
                  <c:v>115.48938493921779</c:v>
                </c:pt>
                <c:pt idx="554">
                  <c:v>114.28136022630224</c:v>
                </c:pt>
                <c:pt idx="555">
                  <c:v>114.72901195960338</c:v>
                </c:pt>
                <c:pt idx="556">
                  <c:v>115.50367169666356</c:v>
                </c:pt>
                <c:pt idx="557">
                  <c:v>114.70043844471185</c:v>
                </c:pt>
                <c:pt idx="558">
                  <c:v>114.54804636529016</c:v>
                </c:pt>
                <c:pt idx="559">
                  <c:v>114.80520799931423</c:v>
                </c:pt>
                <c:pt idx="560">
                  <c:v>114.24326220644683</c:v>
                </c:pt>
                <c:pt idx="561">
                  <c:v>114.75282322201303</c:v>
                </c:pt>
                <c:pt idx="562">
                  <c:v>109.68737399873643</c:v>
                </c:pt>
                <c:pt idx="563">
                  <c:v>108.25869825415823</c:v>
                </c:pt>
                <c:pt idx="564">
                  <c:v>104.76637976741159</c:v>
                </c:pt>
                <c:pt idx="565">
                  <c:v>104.73780625252003</c:v>
                </c:pt>
                <c:pt idx="566">
                  <c:v>105.47595538721875</c:v>
                </c:pt>
                <c:pt idx="567">
                  <c:v>107.83962003574862</c:v>
                </c:pt>
                <c:pt idx="568">
                  <c:v>108.31425786644739</c:v>
                </c:pt>
                <c:pt idx="569">
                  <c:v>109.81912965073641</c:v>
                </c:pt>
                <c:pt idx="570">
                  <c:v>108.59205592789316</c:v>
                </c:pt>
                <c:pt idx="571">
                  <c:v>109.75563295097739</c:v>
                </c:pt>
                <c:pt idx="572">
                  <c:v>109.26988319782079</c:v>
                </c:pt>
                <c:pt idx="573">
                  <c:v>111.53671537921817</c:v>
                </c:pt>
                <c:pt idx="574">
                  <c:v>111.71609355603742</c:v>
                </c:pt>
                <c:pt idx="575">
                  <c:v>113.48447664432642</c:v>
                </c:pt>
                <c:pt idx="576">
                  <c:v>113.47971439184448</c:v>
                </c:pt>
                <c:pt idx="577">
                  <c:v>114.02419859227817</c:v>
                </c:pt>
                <c:pt idx="578">
                  <c:v>112.65266987748312</c:v>
                </c:pt>
                <c:pt idx="579">
                  <c:v>113.35748324480835</c:v>
                </c:pt>
                <c:pt idx="580">
                  <c:v>114.18770259415767</c:v>
                </c:pt>
                <c:pt idx="581">
                  <c:v>114.02102375729022</c:v>
                </c:pt>
                <c:pt idx="582">
                  <c:v>112.49392812808554</c:v>
                </c:pt>
                <c:pt idx="583">
                  <c:v>111.04620337357964</c:v>
                </c:pt>
                <c:pt idx="584">
                  <c:v>111.91134590779643</c:v>
                </c:pt>
                <c:pt idx="585">
                  <c:v>111.23034380288084</c:v>
                </c:pt>
                <c:pt idx="586">
                  <c:v>111.91769557777236</c:v>
                </c:pt>
                <c:pt idx="587">
                  <c:v>110.11915155709782</c:v>
                </c:pt>
                <c:pt idx="588">
                  <c:v>110.74459404972426</c:v>
                </c:pt>
                <c:pt idx="589">
                  <c:v>111.81927569314584</c:v>
                </c:pt>
                <c:pt idx="590">
                  <c:v>110.87000003174836</c:v>
                </c:pt>
                <c:pt idx="591">
                  <c:v>111.09223848090495</c:v>
                </c:pt>
                <c:pt idx="592">
                  <c:v>111.80022668321814</c:v>
                </c:pt>
                <c:pt idx="593">
                  <c:v>111.37479879483266</c:v>
                </c:pt>
                <c:pt idx="594">
                  <c:v>111.06366496601339</c:v>
                </c:pt>
                <c:pt idx="595">
                  <c:v>110.20487210177249</c:v>
                </c:pt>
                <c:pt idx="596">
                  <c:v>109.71594751362798</c:v>
                </c:pt>
                <c:pt idx="597">
                  <c:v>107.85390679319443</c:v>
                </c:pt>
                <c:pt idx="598">
                  <c:v>105.39182226003803</c:v>
                </c:pt>
                <c:pt idx="599">
                  <c:v>106.4093568736765</c:v>
                </c:pt>
                <c:pt idx="600">
                  <c:v>105.50611631960429</c:v>
                </c:pt>
                <c:pt idx="601">
                  <c:v>105.60453620423078</c:v>
                </c:pt>
                <c:pt idx="602">
                  <c:v>106.99511392895353</c:v>
                </c:pt>
                <c:pt idx="603">
                  <c:v>106.70779136254393</c:v>
                </c:pt>
                <c:pt idx="604">
                  <c:v>106.64746949777286</c:v>
                </c:pt>
                <c:pt idx="605">
                  <c:v>105.4203957749296</c:v>
                </c:pt>
                <c:pt idx="606">
                  <c:v>106.19981776447169</c:v>
                </c:pt>
                <c:pt idx="607">
                  <c:v>105.59342428177294</c:v>
                </c:pt>
                <c:pt idx="608">
                  <c:v>105.71089317632716</c:v>
                </c:pt>
                <c:pt idx="609">
                  <c:v>106.93002981170055</c:v>
                </c:pt>
                <c:pt idx="610">
                  <c:v>109.13019045835092</c:v>
                </c:pt>
                <c:pt idx="611">
                  <c:v>108.96192420398951</c:v>
                </c:pt>
                <c:pt idx="612">
                  <c:v>109.32544281010993</c:v>
                </c:pt>
                <c:pt idx="613">
                  <c:v>108.87144140683287</c:v>
                </c:pt>
                <c:pt idx="614">
                  <c:v>109.0793930985437</c:v>
                </c:pt>
                <c:pt idx="615">
                  <c:v>109.50323356943524</c:v>
                </c:pt>
                <c:pt idx="616">
                  <c:v>110.433460220905</c:v>
                </c:pt>
                <c:pt idx="617">
                  <c:v>110.34297742374841</c:v>
                </c:pt>
                <c:pt idx="618">
                  <c:v>110.6239503201821</c:v>
                </c:pt>
                <c:pt idx="619">
                  <c:v>110.9319093140134</c:v>
                </c:pt>
                <c:pt idx="620">
                  <c:v>111.85896113049525</c:v>
                </c:pt>
                <c:pt idx="621">
                  <c:v>112.02881480235065</c:v>
                </c:pt>
                <c:pt idx="622">
                  <c:v>112.46376719569999</c:v>
                </c:pt>
                <c:pt idx="623">
                  <c:v>112.49710296307349</c:v>
                </c:pt>
                <c:pt idx="624">
                  <c:v>112.75267717960358</c:v>
                </c:pt>
                <c:pt idx="625">
                  <c:v>112.48757845810964</c:v>
                </c:pt>
                <c:pt idx="626">
                  <c:v>113.66544223863964</c:v>
                </c:pt>
                <c:pt idx="627">
                  <c:v>113.17175539801319</c:v>
                </c:pt>
                <c:pt idx="628">
                  <c:v>112.60028510018192</c:v>
                </c:pt>
                <c:pt idx="629">
                  <c:v>113.23842693276016</c:v>
                </c:pt>
                <c:pt idx="630">
                  <c:v>114.08134562206129</c:v>
                </c:pt>
                <c:pt idx="631">
                  <c:v>113.85593233791673</c:v>
                </c:pt>
                <c:pt idx="632">
                  <c:v>112.83363547179634</c:v>
                </c:pt>
                <c:pt idx="633">
                  <c:v>113.71147734596494</c:v>
                </c:pt>
                <c:pt idx="634">
                  <c:v>114.20992643907333</c:v>
                </c:pt>
                <c:pt idx="635">
                  <c:v>113.88450585280829</c:v>
                </c:pt>
                <c:pt idx="636">
                  <c:v>113.26541303015776</c:v>
                </c:pt>
                <c:pt idx="637">
                  <c:v>113.21461567035054</c:v>
                </c:pt>
                <c:pt idx="638">
                  <c:v>113.65115548119387</c:v>
                </c:pt>
                <c:pt idx="639">
                  <c:v>113.95435222254324</c:v>
                </c:pt>
                <c:pt idx="640">
                  <c:v>113.54956076157943</c:v>
                </c:pt>
                <c:pt idx="641">
                  <c:v>113.93212837762756</c:v>
                </c:pt>
                <c:pt idx="642">
                  <c:v>114.80044574683231</c:v>
                </c:pt>
                <c:pt idx="643">
                  <c:v>114.821082174254</c:v>
                </c:pt>
                <c:pt idx="644">
                  <c:v>114.08452045704924</c:v>
                </c:pt>
                <c:pt idx="645">
                  <c:v>114.80203316432629</c:v>
                </c:pt>
                <c:pt idx="646">
                  <c:v>114.9718868361817</c:v>
                </c:pt>
                <c:pt idx="647">
                  <c:v>115.15920210047084</c:v>
                </c:pt>
                <c:pt idx="648">
                  <c:v>116.16721220914543</c:v>
                </c:pt>
                <c:pt idx="649">
                  <c:v>115.5338326290491</c:v>
                </c:pt>
                <c:pt idx="650">
                  <c:v>115.97037243989243</c:v>
                </c:pt>
                <c:pt idx="651">
                  <c:v>113.80037272562757</c:v>
                </c:pt>
                <c:pt idx="652">
                  <c:v>114.22262577902514</c:v>
                </c:pt>
                <c:pt idx="653">
                  <c:v>114.24643704143477</c:v>
                </c:pt>
                <c:pt idx="654">
                  <c:v>114.10833171945889</c:v>
                </c:pt>
                <c:pt idx="655">
                  <c:v>114.59408147261544</c:v>
                </c:pt>
                <c:pt idx="656">
                  <c:v>113.95435222254324</c:v>
                </c:pt>
                <c:pt idx="657">
                  <c:v>113.14318188312163</c:v>
                </c:pt>
                <c:pt idx="658">
                  <c:v>112.90348184153127</c:v>
                </c:pt>
                <c:pt idx="659">
                  <c:v>112.34153604866388</c:v>
                </c:pt>
                <c:pt idx="660">
                  <c:v>111.69386971112176</c:v>
                </c:pt>
                <c:pt idx="661">
                  <c:v>111.76689091584467</c:v>
                </c:pt>
                <c:pt idx="662">
                  <c:v>111.27320407521819</c:v>
                </c:pt>
                <c:pt idx="663">
                  <c:v>112.26692742644701</c:v>
                </c:pt>
                <c:pt idx="664">
                  <c:v>112.31613736876025</c:v>
                </c:pt>
                <c:pt idx="665">
                  <c:v>112.33518637868798</c:v>
                </c:pt>
                <c:pt idx="666">
                  <c:v>111.54465246668805</c:v>
                </c:pt>
                <c:pt idx="667">
                  <c:v>111.03032919863989</c:v>
                </c:pt>
                <c:pt idx="668">
                  <c:v>110.15248732447131</c:v>
                </c:pt>
                <c:pt idx="669">
                  <c:v>109.67784949377256</c:v>
                </c:pt>
                <c:pt idx="670">
                  <c:v>109.22384809049549</c:v>
                </c:pt>
                <c:pt idx="671">
                  <c:v>108.17456512697751</c:v>
                </c:pt>
                <c:pt idx="672">
                  <c:v>108.43807643097752</c:v>
                </c:pt>
                <c:pt idx="673">
                  <c:v>108.49204862577268</c:v>
                </c:pt>
                <c:pt idx="674">
                  <c:v>108.90318975671238</c:v>
                </c:pt>
                <c:pt idx="675">
                  <c:v>110.81285300196522</c:v>
                </c:pt>
                <c:pt idx="676">
                  <c:v>111.40178489223022</c:v>
                </c:pt>
                <c:pt idx="677">
                  <c:v>111.96055585010969</c:v>
                </c:pt>
                <c:pt idx="678">
                  <c:v>111.88753464538681</c:v>
                </c:pt>
                <c:pt idx="679">
                  <c:v>111.8161008581579</c:v>
                </c:pt>
                <c:pt idx="680">
                  <c:v>112.5764738377723</c:v>
                </c:pt>
                <c:pt idx="681">
                  <c:v>112.00817837492896</c:v>
                </c:pt>
                <c:pt idx="682">
                  <c:v>112.68918047984455</c:v>
                </c:pt>
                <c:pt idx="683">
                  <c:v>111.94944392765187</c:v>
                </c:pt>
                <c:pt idx="684">
                  <c:v>111.36844912485672</c:v>
                </c:pt>
                <c:pt idx="685">
                  <c:v>111.66847103121815</c:v>
                </c:pt>
                <c:pt idx="686">
                  <c:v>111.84149953806151</c:v>
                </c:pt>
                <c:pt idx="687">
                  <c:v>112.74474009213371</c:v>
                </c:pt>
                <c:pt idx="688">
                  <c:v>111.9145207427844</c:v>
                </c:pt>
                <c:pt idx="689">
                  <c:v>112.23200424157955</c:v>
                </c:pt>
                <c:pt idx="690">
                  <c:v>110.5922019703026</c:v>
                </c:pt>
                <c:pt idx="691">
                  <c:v>112.53520098292891</c:v>
                </c:pt>
                <c:pt idx="692">
                  <c:v>111.42718357213384</c:v>
                </c:pt>
                <c:pt idx="693">
                  <c:v>111.68275778866395</c:v>
                </c:pt>
                <c:pt idx="694">
                  <c:v>111.34781269743506</c:v>
                </c:pt>
                <c:pt idx="695">
                  <c:v>111.83356245059164</c:v>
                </c:pt>
                <c:pt idx="696">
                  <c:v>112.42408175835061</c:v>
                </c:pt>
                <c:pt idx="697">
                  <c:v>112.12247243449522</c:v>
                </c:pt>
                <c:pt idx="698">
                  <c:v>111.60497433145913</c:v>
                </c:pt>
                <c:pt idx="699">
                  <c:v>111.97801744254343</c:v>
                </c:pt>
                <c:pt idx="700">
                  <c:v>112.39709566095301</c:v>
                </c:pt>
                <c:pt idx="701">
                  <c:v>111.96214326760368</c:v>
                </c:pt>
                <c:pt idx="702">
                  <c:v>111.39543522225432</c:v>
                </c:pt>
                <c:pt idx="703">
                  <c:v>111.3113020950736</c:v>
                </c:pt>
                <c:pt idx="704">
                  <c:v>112.40979500090482</c:v>
                </c:pt>
                <c:pt idx="705">
                  <c:v>111.4494074170495</c:v>
                </c:pt>
                <c:pt idx="706">
                  <c:v>111.43035840712179</c:v>
                </c:pt>
                <c:pt idx="707">
                  <c:v>110.91762255656764</c:v>
                </c:pt>
                <c:pt idx="708">
                  <c:v>109.41433818977259</c:v>
                </c:pt>
                <c:pt idx="709">
                  <c:v>108.24282407921848</c:v>
                </c:pt>
                <c:pt idx="710">
                  <c:v>108.01106112509802</c:v>
                </c:pt>
                <c:pt idx="711">
                  <c:v>106.59667213796564</c:v>
                </c:pt>
                <c:pt idx="712">
                  <c:v>106.90463113179693</c:v>
                </c:pt>
                <c:pt idx="713">
                  <c:v>108.10789359223054</c:v>
                </c:pt>
                <c:pt idx="714">
                  <c:v>107.97137568774862</c:v>
                </c:pt>
                <c:pt idx="715">
                  <c:v>107.18084177574869</c:v>
                </c:pt>
                <c:pt idx="716">
                  <c:v>108.13805452461609</c:v>
                </c:pt>
                <c:pt idx="717">
                  <c:v>107.62214383907396</c:v>
                </c:pt>
                <c:pt idx="718">
                  <c:v>107.44117824476074</c:v>
                </c:pt>
                <c:pt idx="719">
                  <c:v>108.27298501160402</c:v>
                </c:pt>
                <c:pt idx="720">
                  <c:v>108.33171945888111</c:v>
                </c:pt>
                <c:pt idx="721">
                  <c:v>107.95550151280887</c:v>
                </c:pt>
                <c:pt idx="722">
                  <c:v>108.51268505319436</c:v>
                </c:pt>
                <c:pt idx="723">
                  <c:v>109.8969131079412</c:v>
                </c:pt>
                <c:pt idx="724">
                  <c:v>108.74603542480881</c:v>
                </c:pt>
                <c:pt idx="725">
                  <c:v>108.89842750423047</c:v>
                </c:pt>
                <c:pt idx="726">
                  <c:v>108.74762284230277</c:v>
                </c:pt>
                <c:pt idx="727">
                  <c:v>108.75397251227868</c:v>
                </c:pt>
                <c:pt idx="728">
                  <c:v>109.3540163250015</c:v>
                </c:pt>
                <c:pt idx="729">
                  <c:v>108.15392869955585</c:v>
                </c:pt>
                <c:pt idx="730">
                  <c:v>105.62358521415848</c:v>
                </c:pt>
                <c:pt idx="731">
                  <c:v>106.11250980230302</c:v>
                </c:pt>
                <c:pt idx="732">
                  <c:v>106.17124424958013</c:v>
                </c:pt>
                <c:pt idx="733">
                  <c:v>105.12672353854408</c:v>
                </c:pt>
                <c:pt idx="734">
                  <c:v>104.52350489083331</c:v>
                </c:pt>
                <c:pt idx="735">
                  <c:v>105.24419243309828</c:v>
                </c:pt>
                <c:pt idx="736">
                  <c:v>105.43309511488141</c:v>
                </c:pt>
                <c:pt idx="737">
                  <c:v>106.16806941459218</c:v>
                </c:pt>
                <c:pt idx="738">
                  <c:v>107.42530406982098</c:v>
                </c:pt>
                <c:pt idx="739">
                  <c:v>107.40149280741133</c:v>
                </c:pt>
                <c:pt idx="740">
                  <c:v>108.2602856716522</c:v>
                </c:pt>
                <c:pt idx="741">
                  <c:v>109.13336529333888</c:v>
                </c:pt>
                <c:pt idx="742">
                  <c:v>108.91112684418228</c:v>
                </c:pt>
                <c:pt idx="743">
                  <c:v>108.41902742104979</c:v>
                </c:pt>
                <c:pt idx="744">
                  <c:v>108.97303612644733</c:v>
                </c:pt>
                <c:pt idx="745">
                  <c:v>109.51593290938703</c:v>
                </c:pt>
                <c:pt idx="746">
                  <c:v>109.09526727348347</c:v>
                </c:pt>
                <c:pt idx="747">
                  <c:v>108.56824466548352</c:v>
                </c:pt>
                <c:pt idx="748">
                  <c:v>108.93335068909794</c:v>
                </c:pt>
                <c:pt idx="749">
                  <c:v>109.38258983989309</c:v>
                </c:pt>
                <c:pt idx="750">
                  <c:v>109.71753493112195</c:v>
                </c:pt>
                <c:pt idx="751">
                  <c:v>109.11590370090516</c:v>
                </c:pt>
                <c:pt idx="752">
                  <c:v>110.09216545970024</c:v>
                </c:pt>
                <c:pt idx="753">
                  <c:v>110.16836149941108</c:v>
                </c:pt>
                <c:pt idx="754">
                  <c:v>109.49053422948343</c:v>
                </c:pt>
                <c:pt idx="755">
                  <c:v>109.21908583801357</c:v>
                </c:pt>
                <c:pt idx="756">
                  <c:v>109.53339450182078</c:v>
                </c:pt>
                <c:pt idx="757">
                  <c:v>110.19693501430264</c:v>
                </c:pt>
                <c:pt idx="758">
                  <c:v>109.76198262095326</c:v>
                </c:pt>
                <c:pt idx="759">
                  <c:v>109.46354813208583</c:v>
                </c:pt>
                <c:pt idx="760">
                  <c:v>109.46354813208583</c:v>
                </c:pt>
                <c:pt idx="761">
                  <c:v>109.44767395714608</c:v>
                </c:pt>
                <c:pt idx="762">
                  <c:v>109.10955403092923</c:v>
                </c:pt>
                <c:pt idx="763">
                  <c:v>108.10313133974863</c:v>
                </c:pt>
                <c:pt idx="764">
                  <c:v>108.57141950047146</c:v>
                </c:pt>
                <c:pt idx="765">
                  <c:v>108.84286789194132</c:v>
                </c:pt>
                <c:pt idx="766">
                  <c:v>108.81429437704975</c:v>
                </c:pt>
                <c:pt idx="767">
                  <c:v>108.63015394774855</c:v>
                </c:pt>
                <c:pt idx="768">
                  <c:v>108.65714004514615</c:v>
                </c:pt>
                <c:pt idx="769">
                  <c:v>108.85556723189312</c:v>
                </c:pt>
                <c:pt idx="770">
                  <c:v>108.16027836953175</c:v>
                </c:pt>
                <c:pt idx="771">
                  <c:v>108.05550881492934</c:v>
                </c:pt>
                <c:pt idx="772">
                  <c:v>107.4173669823511</c:v>
                </c:pt>
                <c:pt idx="773">
                  <c:v>107.56975906177276</c:v>
                </c:pt>
                <c:pt idx="774">
                  <c:v>107.94121475536309</c:v>
                </c:pt>
                <c:pt idx="775">
                  <c:v>107.39355571994147</c:v>
                </c:pt>
                <c:pt idx="776">
                  <c:v>107.73802531613418</c:v>
                </c:pt>
                <c:pt idx="777">
                  <c:v>105.43309511488141</c:v>
                </c:pt>
                <c:pt idx="778">
                  <c:v>105.21561891820674</c:v>
                </c:pt>
                <c:pt idx="779">
                  <c:v>104.22507040196585</c:v>
                </c:pt>
                <c:pt idx="780">
                  <c:v>106.01091508268858</c:v>
                </c:pt>
                <c:pt idx="781">
                  <c:v>104.96798178914651</c:v>
                </c:pt>
                <c:pt idx="782">
                  <c:v>106.22362902688134</c:v>
                </c:pt>
                <c:pt idx="783">
                  <c:v>107.34593319512217</c:v>
                </c:pt>
                <c:pt idx="784">
                  <c:v>106.49825225333913</c:v>
                </c:pt>
                <c:pt idx="785">
                  <c:v>107.31418484524266</c:v>
                </c:pt>
                <c:pt idx="786">
                  <c:v>108.56983208297748</c:v>
                </c:pt>
                <c:pt idx="787">
                  <c:v>108.08725716480888</c:v>
                </c:pt>
                <c:pt idx="788">
                  <c:v>108.02852271753176</c:v>
                </c:pt>
                <c:pt idx="789">
                  <c:v>108.37616714871245</c:v>
                </c:pt>
                <c:pt idx="790">
                  <c:v>108.47141219835099</c:v>
                </c:pt>
                <c:pt idx="791">
                  <c:v>108.25711083666427</c:v>
                </c:pt>
                <c:pt idx="792">
                  <c:v>107.8300955307848</c:v>
                </c:pt>
                <c:pt idx="793">
                  <c:v>107.48721335208602</c:v>
                </c:pt>
                <c:pt idx="794">
                  <c:v>108.12376776717029</c:v>
                </c:pt>
                <c:pt idx="795">
                  <c:v>107.92851541541128</c:v>
                </c:pt>
                <c:pt idx="796">
                  <c:v>107.71580147121853</c:v>
                </c:pt>
                <c:pt idx="797">
                  <c:v>108.23964924423053</c:v>
                </c:pt>
                <c:pt idx="798">
                  <c:v>107.74754982109806</c:v>
                </c:pt>
                <c:pt idx="799">
                  <c:v>108.29044660403775</c:v>
                </c:pt>
                <c:pt idx="800">
                  <c:v>109.69213625121834</c:v>
                </c:pt>
                <c:pt idx="801">
                  <c:v>110.25408204408575</c:v>
                </c:pt>
                <c:pt idx="802">
                  <c:v>109.78103163088097</c:v>
                </c:pt>
                <c:pt idx="803">
                  <c:v>108.94922486403769</c:v>
                </c:pt>
                <c:pt idx="804">
                  <c:v>108.14599161208595</c:v>
                </c:pt>
                <c:pt idx="805">
                  <c:v>108.64285328770038</c:v>
                </c:pt>
                <c:pt idx="806">
                  <c:v>107.74754982109806</c:v>
                </c:pt>
                <c:pt idx="807">
                  <c:v>107.46181467218241</c:v>
                </c:pt>
                <c:pt idx="808">
                  <c:v>107.6269060915559</c:v>
                </c:pt>
                <c:pt idx="809">
                  <c:v>108.13329227213416</c:v>
                </c:pt>
                <c:pt idx="810">
                  <c:v>107.24433847550773</c:v>
                </c:pt>
                <c:pt idx="811">
                  <c:v>106.48079066090541</c:v>
                </c:pt>
                <c:pt idx="812">
                  <c:v>106.54269994317045</c:v>
                </c:pt>
                <c:pt idx="813">
                  <c:v>105.98551640278498</c:v>
                </c:pt>
                <c:pt idx="814">
                  <c:v>105.77121504109826</c:v>
                </c:pt>
                <c:pt idx="815">
                  <c:v>106.36649660133915</c:v>
                </c:pt>
                <c:pt idx="816">
                  <c:v>106.82684767459212</c:v>
                </c:pt>
                <c:pt idx="817">
                  <c:v>106.9395543166644</c:v>
                </c:pt>
                <c:pt idx="818">
                  <c:v>107.08400930861619</c:v>
                </c:pt>
                <c:pt idx="819">
                  <c:v>106.42364363112226</c:v>
                </c:pt>
                <c:pt idx="820">
                  <c:v>106.15060782215843</c:v>
                </c:pt>
                <c:pt idx="821">
                  <c:v>106.05695019001389</c:v>
                </c:pt>
                <c:pt idx="822">
                  <c:v>105.34737457020671</c:v>
                </c:pt>
                <c:pt idx="823">
                  <c:v>105.29816462789347</c:v>
                </c:pt>
                <c:pt idx="824">
                  <c:v>105.29975204538744</c:v>
                </c:pt>
                <c:pt idx="825">
                  <c:v>105.06957650876095</c:v>
                </c:pt>
                <c:pt idx="826">
                  <c:v>105.08386326620673</c:v>
                </c:pt>
                <c:pt idx="827">
                  <c:v>105.82201240090548</c:v>
                </c:pt>
                <c:pt idx="828">
                  <c:v>106.26172704673675</c:v>
                </c:pt>
                <c:pt idx="829">
                  <c:v>106.71255361502585</c:v>
                </c:pt>
                <c:pt idx="830">
                  <c:v>106.65858142023068</c:v>
                </c:pt>
                <c:pt idx="831">
                  <c:v>106.35220984389335</c:v>
                </c:pt>
                <c:pt idx="832">
                  <c:v>106.57603571054395</c:v>
                </c:pt>
                <c:pt idx="833">
                  <c:v>106.33316083396565</c:v>
                </c:pt>
                <c:pt idx="834">
                  <c:v>106.13632106471267</c:v>
                </c:pt>
                <c:pt idx="835">
                  <c:v>105.72994218625486</c:v>
                </c:pt>
                <c:pt idx="836">
                  <c:v>106.39824495121866</c:v>
                </c:pt>
                <c:pt idx="837">
                  <c:v>105.59977395174886</c:v>
                </c:pt>
                <c:pt idx="838">
                  <c:v>105.39975934750791</c:v>
                </c:pt>
                <c:pt idx="839">
                  <c:v>105.79661372100185</c:v>
                </c:pt>
                <c:pt idx="840">
                  <c:v>105.75216603117053</c:v>
                </c:pt>
                <c:pt idx="841">
                  <c:v>106.30458731907409</c:v>
                </c:pt>
                <c:pt idx="842">
                  <c:v>106.06806211247171</c:v>
                </c:pt>
                <c:pt idx="843">
                  <c:v>106.65858142023068</c:v>
                </c:pt>
                <c:pt idx="844">
                  <c:v>107.2665623204234</c:v>
                </c:pt>
                <c:pt idx="845">
                  <c:v>106.6188959828813</c:v>
                </c:pt>
                <c:pt idx="846">
                  <c:v>106.84907151950777</c:v>
                </c:pt>
                <c:pt idx="847">
                  <c:v>107.89517964803778</c:v>
                </c:pt>
                <c:pt idx="848">
                  <c:v>108.07455782485704</c:v>
                </c:pt>
                <c:pt idx="849">
                  <c:v>108.10630617473656</c:v>
                </c:pt>
                <c:pt idx="850">
                  <c:v>109.04923216615816</c:v>
                </c:pt>
                <c:pt idx="851">
                  <c:v>109.00954672880879</c:v>
                </c:pt>
                <c:pt idx="852">
                  <c:v>108.42378967353173</c:v>
                </c:pt>
                <c:pt idx="853">
                  <c:v>108.96351162148348</c:v>
                </c:pt>
                <c:pt idx="854">
                  <c:v>109.22702292548345</c:v>
                </c:pt>
                <c:pt idx="855">
                  <c:v>109.52228257936294</c:v>
                </c:pt>
                <c:pt idx="856">
                  <c:v>109.8127799807605</c:v>
                </c:pt>
                <c:pt idx="857">
                  <c:v>110.29852973391708</c:v>
                </c:pt>
                <c:pt idx="858">
                  <c:v>109.47942230702559</c:v>
                </c:pt>
                <c:pt idx="859">
                  <c:v>109.53498191931475</c:v>
                </c:pt>
                <c:pt idx="860">
                  <c:v>110.03025617743518</c:v>
                </c:pt>
                <c:pt idx="861">
                  <c:v>109.31750572264008</c:v>
                </c:pt>
                <c:pt idx="862">
                  <c:v>108.80953212456784</c:v>
                </c:pt>
                <c:pt idx="863">
                  <c:v>109.50164615194127</c:v>
                </c:pt>
                <c:pt idx="864">
                  <c:v>108.78254602717024</c:v>
                </c:pt>
                <c:pt idx="865">
                  <c:v>109.31591830514608</c:v>
                </c:pt>
                <c:pt idx="866">
                  <c:v>109.03653282620635</c:v>
                </c:pt>
                <c:pt idx="867">
                  <c:v>109.13654012832683</c:v>
                </c:pt>
                <c:pt idx="868">
                  <c:v>109.42545011223042</c:v>
                </c:pt>
                <c:pt idx="869">
                  <c:v>109.21432358553164</c:v>
                </c:pt>
                <c:pt idx="870">
                  <c:v>109.69372366871231</c:v>
                </c:pt>
                <c:pt idx="871">
                  <c:v>109.77150712591714</c:v>
                </c:pt>
                <c:pt idx="872">
                  <c:v>109.53974417179668</c:v>
                </c:pt>
                <c:pt idx="873">
                  <c:v>108.89525266924251</c:v>
                </c:pt>
                <c:pt idx="874">
                  <c:v>108.99208513637504</c:v>
                </c:pt>
                <c:pt idx="875">
                  <c:v>109.79373097083278</c:v>
                </c:pt>
                <c:pt idx="876">
                  <c:v>109.8715144280376</c:v>
                </c:pt>
                <c:pt idx="877">
                  <c:v>109.52228257936294</c:v>
                </c:pt>
                <c:pt idx="878">
                  <c:v>109.45878587960389</c:v>
                </c:pt>
                <c:pt idx="879">
                  <c:v>109.87627668051954</c:v>
                </c:pt>
                <c:pt idx="880">
                  <c:v>110.44933439584479</c:v>
                </c:pt>
                <c:pt idx="881">
                  <c:v>110.5906145528086</c:v>
                </c:pt>
                <c:pt idx="882">
                  <c:v>110.37790060861587</c:v>
                </c:pt>
                <c:pt idx="883">
                  <c:v>110.76523047714595</c:v>
                </c:pt>
                <c:pt idx="884">
                  <c:v>111.06842721849533</c:v>
                </c:pt>
                <c:pt idx="885">
                  <c:v>110.98746892630255</c:v>
                </c:pt>
                <c:pt idx="886">
                  <c:v>111.05572787854352</c:v>
                </c:pt>
                <c:pt idx="887">
                  <c:v>110.4017118710255</c:v>
                </c:pt>
                <c:pt idx="888">
                  <c:v>109.92548662283279</c:v>
                </c:pt>
                <c:pt idx="889">
                  <c:v>110.53822977550742</c:v>
                </c:pt>
                <c:pt idx="890">
                  <c:v>110.07152903227855</c:v>
                </c:pt>
                <c:pt idx="891">
                  <c:v>110.0953402946882</c:v>
                </c:pt>
                <c:pt idx="892">
                  <c:v>110.47314565825441</c:v>
                </c:pt>
                <c:pt idx="893">
                  <c:v>110.84618876933871</c:v>
                </c:pt>
                <c:pt idx="894">
                  <c:v>110.10486479965205</c:v>
                </c:pt>
                <c:pt idx="895">
                  <c:v>110.80650333198932</c:v>
                </c:pt>
                <c:pt idx="896">
                  <c:v>111.3049524250977</c:v>
                </c:pt>
                <c:pt idx="897">
                  <c:v>110.98429409131461</c:v>
                </c:pt>
                <c:pt idx="898">
                  <c:v>111.38591071729047</c:v>
                </c:pt>
                <c:pt idx="899">
                  <c:v>111.09382589839893</c:v>
                </c:pt>
                <c:pt idx="900">
                  <c:v>109.90961244789304</c:v>
                </c:pt>
                <c:pt idx="901">
                  <c:v>110.13185089704962</c:v>
                </c:pt>
                <c:pt idx="902">
                  <c:v>110.16518666442312</c:v>
                </c:pt>
                <c:pt idx="903">
                  <c:v>110.50806884312188</c:v>
                </c:pt>
                <c:pt idx="904">
                  <c:v>110.18106083936287</c:v>
                </c:pt>
                <c:pt idx="905">
                  <c:v>109.31909314013404</c:v>
                </c:pt>
                <c:pt idx="906">
                  <c:v>109.13177787584492</c:v>
                </c:pt>
                <c:pt idx="907">
                  <c:v>109.34925407251959</c:v>
                </c:pt>
                <c:pt idx="908">
                  <c:v>109.39687659733886</c:v>
                </c:pt>
                <c:pt idx="909">
                  <c:v>109.88421376798941</c:v>
                </c:pt>
                <c:pt idx="910">
                  <c:v>110.03660584741108</c:v>
                </c:pt>
                <c:pt idx="911">
                  <c:v>110.09057804220626</c:v>
                </c:pt>
                <c:pt idx="912">
                  <c:v>109.9572349727123</c:v>
                </c:pt>
                <c:pt idx="913">
                  <c:v>109.47307263704968</c:v>
                </c:pt>
                <c:pt idx="914">
                  <c:v>110.16042441194121</c:v>
                </c:pt>
                <c:pt idx="915">
                  <c:v>109.97469656514602</c:v>
                </c:pt>
                <c:pt idx="916">
                  <c:v>108.6809513075558</c:v>
                </c:pt>
                <c:pt idx="917">
                  <c:v>108.72539899738712</c:v>
                </c:pt>
                <c:pt idx="918">
                  <c:v>107.02368744384512</c:v>
                </c:pt>
                <c:pt idx="919">
                  <c:v>108.05233397994141</c:v>
                </c:pt>
                <c:pt idx="920">
                  <c:v>108.4904612082787</c:v>
                </c:pt>
                <c:pt idx="921">
                  <c:v>106.58714763300176</c:v>
                </c:pt>
                <c:pt idx="922">
                  <c:v>107.29037358283304</c:v>
                </c:pt>
                <c:pt idx="923">
                  <c:v>106.92685497671258</c:v>
                </c:pt>
                <c:pt idx="924">
                  <c:v>107.18560402823063</c:v>
                </c:pt>
                <c:pt idx="925">
                  <c:v>105.44261961984525</c:v>
                </c:pt>
                <c:pt idx="926">
                  <c:v>107.17290468827882</c:v>
                </c:pt>
                <c:pt idx="927">
                  <c:v>107.76818624851974</c:v>
                </c:pt>
                <c:pt idx="928">
                  <c:v>109.19527457560395</c:v>
                </c:pt>
                <c:pt idx="929">
                  <c:v>108.63967845271243</c:v>
                </c:pt>
                <c:pt idx="930">
                  <c:v>108.00947370760406</c:v>
                </c:pt>
                <c:pt idx="931">
                  <c:v>108.55078307304977</c:v>
                </c:pt>
                <c:pt idx="932">
                  <c:v>108.09201941729079</c:v>
                </c:pt>
                <c:pt idx="933">
                  <c:v>108.55237049054377</c:v>
                </c:pt>
                <c:pt idx="934">
                  <c:v>108.93017585410998</c:v>
                </c:pt>
                <c:pt idx="935">
                  <c:v>110.45568406582066</c:v>
                </c:pt>
                <c:pt idx="936">
                  <c:v>110.45250923083272</c:v>
                </c:pt>
                <c:pt idx="937">
                  <c:v>110.76523047714595</c:v>
                </c:pt>
                <c:pt idx="938">
                  <c:v>111.03826628610977</c:v>
                </c:pt>
                <c:pt idx="939">
                  <c:v>110.51283109560381</c:v>
                </c:pt>
                <c:pt idx="940">
                  <c:v>109.64292630890509</c:v>
                </c:pt>
                <c:pt idx="941">
                  <c:v>111.1874835305435</c:v>
                </c:pt>
                <c:pt idx="942">
                  <c:v>111.27161665772422</c:v>
                </c:pt>
                <c:pt idx="943">
                  <c:v>111.33193852249528</c:v>
                </c:pt>
                <c:pt idx="944">
                  <c:v>111.77165316832658</c:v>
                </c:pt>
                <c:pt idx="945">
                  <c:v>111.6922822936278</c:v>
                </c:pt>
                <c:pt idx="946">
                  <c:v>112.40027049594097</c:v>
                </c:pt>
                <c:pt idx="947">
                  <c:v>112.07008765719402</c:v>
                </c:pt>
                <c:pt idx="948">
                  <c:v>112.60504735266386</c:v>
                </c:pt>
                <c:pt idx="949">
                  <c:v>112.72092882972406</c:v>
                </c:pt>
                <c:pt idx="950">
                  <c:v>112.50662746803735</c:v>
                </c:pt>
                <c:pt idx="951">
                  <c:v>113.25588852519391</c:v>
                </c:pt>
                <c:pt idx="952">
                  <c:v>113.65274289868785</c:v>
                </c:pt>
                <c:pt idx="953">
                  <c:v>112.52885131295301</c:v>
                </c:pt>
                <c:pt idx="954">
                  <c:v>113.10825869825416</c:v>
                </c:pt>
                <c:pt idx="955">
                  <c:v>112.31454995126629</c:v>
                </c:pt>
                <c:pt idx="956">
                  <c:v>113.91307936769985</c:v>
                </c:pt>
                <c:pt idx="957">
                  <c:v>114.15119199179622</c:v>
                </c:pt>
                <c:pt idx="958">
                  <c:v>113.01618848360357</c:v>
                </c:pt>
                <c:pt idx="959">
                  <c:v>114.100394631989</c:v>
                </c:pt>
                <c:pt idx="960">
                  <c:v>114.60678081256725</c:v>
                </c:pt>
                <c:pt idx="961">
                  <c:v>114.44645164567572</c:v>
                </c:pt>
                <c:pt idx="962">
                  <c:v>114.88934112649495</c:v>
                </c:pt>
                <c:pt idx="963">
                  <c:v>115.02268419598892</c:v>
                </c:pt>
                <c:pt idx="964">
                  <c:v>115.94338634249483</c:v>
                </c:pt>
                <c:pt idx="965">
                  <c:v>115.44969950186838</c:v>
                </c:pt>
                <c:pt idx="966">
                  <c:v>116.25610758880809</c:v>
                </c:pt>
                <c:pt idx="967">
                  <c:v>115.54970680398885</c:v>
                </c:pt>
                <c:pt idx="968">
                  <c:v>116.83075272162731</c:v>
                </c:pt>
                <c:pt idx="969">
                  <c:v>116.68471031218152</c:v>
                </c:pt>
                <c:pt idx="970">
                  <c:v>115.62114059121778</c:v>
                </c:pt>
                <c:pt idx="971">
                  <c:v>114.29723440124199</c:v>
                </c:pt>
                <c:pt idx="972">
                  <c:v>114.72742454210942</c:v>
                </c:pt>
                <c:pt idx="973">
                  <c:v>114.61154306504919</c:v>
                </c:pt>
                <c:pt idx="974">
                  <c:v>114.94648815627808</c:v>
                </c:pt>
                <c:pt idx="975">
                  <c:v>114.67503976480822</c:v>
                </c:pt>
                <c:pt idx="976">
                  <c:v>114.97347425367568</c:v>
                </c:pt>
                <c:pt idx="977">
                  <c:v>114.3035840712179</c:v>
                </c:pt>
                <c:pt idx="978">
                  <c:v>115.1353908380612</c:v>
                </c:pt>
                <c:pt idx="979">
                  <c:v>114.72901195960338</c:v>
                </c:pt>
                <c:pt idx="980">
                  <c:v>115.05443254586842</c:v>
                </c:pt>
                <c:pt idx="981">
                  <c:v>115.1861881978684</c:v>
                </c:pt>
                <c:pt idx="982">
                  <c:v>114.73536162957932</c:v>
                </c:pt>
                <c:pt idx="983">
                  <c:v>113.94482771757939</c:v>
                </c:pt>
                <c:pt idx="984">
                  <c:v>113.2955739625433</c:v>
                </c:pt>
                <c:pt idx="985">
                  <c:v>113.61464487883242</c:v>
                </c:pt>
                <c:pt idx="986">
                  <c:v>114.17024100172392</c:v>
                </c:pt>
                <c:pt idx="987">
                  <c:v>114.41946554827813</c:v>
                </c:pt>
                <c:pt idx="988">
                  <c:v>114.32104566365162</c:v>
                </c:pt>
                <c:pt idx="989">
                  <c:v>114.90997755391663</c:v>
                </c:pt>
                <c:pt idx="990">
                  <c:v>114.27183572133839</c:v>
                </c:pt>
                <c:pt idx="991">
                  <c:v>115.04649545839854</c:v>
                </c:pt>
                <c:pt idx="992">
                  <c:v>114.85283052413351</c:v>
                </c:pt>
                <c:pt idx="993">
                  <c:v>115.84496645786835</c:v>
                </c:pt>
                <c:pt idx="994">
                  <c:v>114.44803906316969</c:v>
                </c:pt>
                <c:pt idx="995">
                  <c:v>115.933861837531</c:v>
                </c:pt>
                <c:pt idx="996">
                  <c:v>116.44501027059118</c:v>
                </c:pt>
                <c:pt idx="997">
                  <c:v>115.8290922829286</c:v>
                </c:pt>
                <c:pt idx="998">
                  <c:v>116.71645866206104</c:v>
                </c:pt>
                <c:pt idx="999">
                  <c:v>116.65931163227792</c:v>
                </c:pt>
                <c:pt idx="1000">
                  <c:v>116.51009438784419</c:v>
                </c:pt>
                <c:pt idx="1001">
                  <c:v>115.80369360302498</c:v>
                </c:pt>
                <c:pt idx="1002">
                  <c:v>115.62431542620573</c:v>
                </c:pt>
                <c:pt idx="1003">
                  <c:v>115.64812668861538</c:v>
                </c:pt>
                <c:pt idx="1004">
                  <c:v>116.33547846350687</c:v>
                </c:pt>
                <c:pt idx="1005">
                  <c:v>116.13705127675991</c:v>
                </c:pt>
                <c:pt idx="1006">
                  <c:v>116.0703797420129</c:v>
                </c:pt>
                <c:pt idx="1007">
                  <c:v>115.51160878413344</c:v>
                </c:pt>
                <c:pt idx="1008">
                  <c:v>115.04808287589252</c:v>
                </c:pt>
                <c:pt idx="1009">
                  <c:v>116.35452747343457</c:v>
                </c:pt>
                <c:pt idx="1010">
                  <c:v>117.05616600577184</c:v>
                </c:pt>
                <c:pt idx="1011">
                  <c:v>117.18157198779593</c:v>
                </c:pt>
                <c:pt idx="1012">
                  <c:v>117.8054270629284</c:v>
                </c:pt>
                <c:pt idx="1013">
                  <c:v>117.99750457969947</c:v>
                </c:pt>
                <c:pt idx="1014">
                  <c:v>116.32754137603698</c:v>
                </c:pt>
                <c:pt idx="1015">
                  <c:v>115.91957508008521</c:v>
                </c:pt>
                <c:pt idx="1016">
                  <c:v>116.46405928051888</c:v>
                </c:pt>
                <c:pt idx="1017">
                  <c:v>116.37516390085625</c:v>
                </c:pt>
                <c:pt idx="1018">
                  <c:v>116.49104537791648</c:v>
                </c:pt>
                <c:pt idx="1019">
                  <c:v>116.67836064220563</c:v>
                </c:pt>
                <c:pt idx="1020">
                  <c:v>117.11648787054294</c:v>
                </c:pt>
                <c:pt idx="1021">
                  <c:v>116.92441035377186</c:v>
                </c:pt>
                <c:pt idx="1022">
                  <c:v>116.04180622712134</c:v>
                </c:pt>
                <c:pt idx="1023">
                  <c:v>115.70368630090451</c:v>
                </c:pt>
                <c:pt idx="1024">
                  <c:v>114.37501785844681</c:v>
                </c:pt>
                <c:pt idx="1025">
                  <c:v>114.88140403902507</c:v>
                </c:pt>
                <c:pt idx="1026">
                  <c:v>113.7670369582541</c:v>
                </c:pt>
                <c:pt idx="1027">
                  <c:v>115.15761468297686</c:v>
                </c:pt>
                <c:pt idx="1028">
                  <c:v>115.67352536851897</c:v>
                </c:pt>
                <c:pt idx="1029">
                  <c:v>113.73528860837459</c:v>
                </c:pt>
                <c:pt idx="1030">
                  <c:v>113.19556666042283</c:v>
                </c:pt>
                <c:pt idx="1031">
                  <c:v>113.7670369582541</c:v>
                </c:pt>
                <c:pt idx="1032">
                  <c:v>112.50504005054339</c:v>
                </c:pt>
                <c:pt idx="1033">
                  <c:v>112.29073868885664</c:v>
                </c:pt>
                <c:pt idx="1034">
                  <c:v>112.87808316162769</c:v>
                </c:pt>
                <c:pt idx="1035">
                  <c:v>113.88926810529023</c:v>
                </c:pt>
                <c:pt idx="1036">
                  <c:v>113.58448394644689</c:v>
                </c:pt>
                <c:pt idx="1037">
                  <c:v>111.6922822936278</c:v>
                </c:pt>
                <c:pt idx="1038">
                  <c:v>113.59242103391676</c:v>
                </c:pt>
                <c:pt idx="1039">
                  <c:v>114.83695634919376</c:v>
                </c:pt>
                <c:pt idx="1040">
                  <c:v>112.98285271623007</c:v>
                </c:pt>
                <c:pt idx="1041">
                  <c:v>113.25747594268788</c:v>
                </c:pt>
                <c:pt idx="1042">
                  <c:v>113.27652495261557</c:v>
                </c:pt>
                <c:pt idx="1043">
                  <c:v>113.08127260085658</c:v>
                </c:pt>
                <c:pt idx="1044">
                  <c:v>112.52885131295301</c:v>
                </c:pt>
                <c:pt idx="1045">
                  <c:v>112.69553014982048</c:v>
                </c:pt>
                <c:pt idx="1046">
                  <c:v>112.44948043825423</c:v>
                </c:pt>
                <c:pt idx="1047">
                  <c:v>113.97340123247095</c:v>
                </c:pt>
                <c:pt idx="1048">
                  <c:v>115.03538353594071</c:v>
                </c:pt>
                <c:pt idx="1049">
                  <c:v>116.15451286919362</c:v>
                </c:pt>
                <c:pt idx="1050">
                  <c:v>115.35286703473587</c:v>
                </c:pt>
                <c:pt idx="1051">
                  <c:v>114.07182111709744</c:v>
                </c:pt>
                <c:pt idx="1052">
                  <c:v>114.6496410849046</c:v>
                </c:pt>
                <c:pt idx="1053">
                  <c:v>113.91942903767576</c:v>
                </c:pt>
                <c:pt idx="1054">
                  <c:v>115.14491534302505</c:v>
                </c:pt>
                <c:pt idx="1055">
                  <c:v>113.34478390485654</c:v>
                </c:pt>
                <c:pt idx="1056">
                  <c:v>111.66053394374829</c:v>
                </c:pt>
                <c:pt idx="1057">
                  <c:v>110.65411125256766</c:v>
                </c:pt>
                <c:pt idx="1058">
                  <c:v>111.69386971112176</c:v>
                </c:pt>
                <c:pt idx="1059">
                  <c:v>112.69553014982048</c:v>
                </c:pt>
                <c:pt idx="1060">
                  <c:v>110.28900522895322</c:v>
                </c:pt>
                <c:pt idx="1061">
                  <c:v>110.72078278731463</c:v>
                </c:pt>
                <c:pt idx="1062">
                  <c:v>109.50005873444728</c:v>
                </c:pt>
                <c:pt idx="1063">
                  <c:v>109.87310184553158</c:v>
                </c:pt>
                <c:pt idx="1064">
                  <c:v>108.82858113449554</c:v>
                </c:pt>
                <c:pt idx="1065">
                  <c:v>108.73968575483291</c:v>
                </c:pt>
                <c:pt idx="1066">
                  <c:v>108.44601351844739</c:v>
                </c:pt>
                <c:pt idx="1067">
                  <c:v>106.90939338427884</c:v>
                </c:pt>
                <c:pt idx="1068">
                  <c:v>106.78398740225477</c:v>
                </c:pt>
                <c:pt idx="1069">
                  <c:v>108.25076116668836</c:v>
                </c:pt>
                <c:pt idx="1070">
                  <c:v>109.21432358553164</c:v>
                </c:pt>
                <c:pt idx="1071">
                  <c:v>109.3603659949774</c:v>
                </c:pt>
                <c:pt idx="1072">
                  <c:v>109.25718385786898</c:v>
                </c:pt>
                <c:pt idx="1073">
                  <c:v>109.62070246398945</c:v>
                </c:pt>
                <c:pt idx="1074">
                  <c:v>110.6112509802303</c:v>
                </c:pt>
                <c:pt idx="1075">
                  <c:v>112.12882210447113</c:v>
                </c:pt>
                <c:pt idx="1076">
                  <c:v>113.33525939989271</c:v>
                </c:pt>
                <c:pt idx="1077">
                  <c:v>113.1050838632662</c:v>
                </c:pt>
                <c:pt idx="1078">
                  <c:v>114.24326220644683</c:v>
                </c:pt>
                <c:pt idx="1079">
                  <c:v>114.62582982249496</c:v>
                </c:pt>
                <c:pt idx="1080">
                  <c:v>115.14174050803709</c:v>
                </c:pt>
                <c:pt idx="1081">
                  <c:v>115.10364248818168</c:v>
                </c:pt>
                <c:pt idx="1082">
                  <c:v>115.40207697704912</c:v>
                </c:pt>
                <c:pt idx="1083">
                  <c:v>115.67511278601295</c:v>
                </c:pt>
                <c:pt idx="1084">
                  <c:v>115.8878267302057</c:v>
                </c:pt>
                <c:pt idx="1085">
                  <c:v>116.31960428856712</c:v>
                </c:pt>
                <c:pt idx="1086">
                  <c:v>115.54653196900091</c:v>
                </c:pt>
                <c:pt idx="1087">
                  <c:v>114.67980201729016</c:v>
                </c:pt>
                <c:pt idx="1088">
                  <c:v>114.67821459979616</c:v>
                </c:pt>
                <c:pt idx="1089">
                  <c:v>116.21642215145869</c:v>
                </c:pt>
                <c:pt idx="1090">
                  <c:v>115.79416909806113</c:v>
                </c:pt>
                <c:pt idx="1091">
                  <c:v>116.23070890890446</c:v>
                </c:pt>
                <c:pt idx="1092">
                  <c:v>116.10212809189242</c:v>
                </c:pt>
                <c:pt idx="1093">
                  <c:v>115.29095775247083</c:v>
                </c:pt>
                <c:pt idx="1094">
                  <c:v>114.93378881632627</c:v>
                </c:pt>
                <c:pt idx="1095">
                  <c:v>115.69416179594066</c:v>
                </c:pt>
                <c:pt idx="1096">
                  <c:v>115.70527371839847</c:v>
                </c:pt>
                <c:pt idx="1097">
                  <c:v>114.95918749622989</c:v>
                </c:pt>
                <c:pt idx="1098">
                  <c:v>115.17983852789251</c:v>
                </c:pt>
                <c:pt idx="1099">
                  <c:v>116.29420560866348</c:v>
                </c:pt>
                <c:pt idx="1100">
                  <c:v>116.01005787724183</c:v>
                </c:pt>
                <c:pt idx="1101">
                  <c:v>112.06691282220606</c:v>
                </c:pt>
                <c:pt idx="1102">
                  <c:v>113.17016798051922</c:v>
                </c:pt>
                <c:pt idx="1103">
                  <c:v>114.48613708302511</c:v>
                </c:pt>
                <c:pt idx="1104">
                  <c:v>114.21627610904923</c:v>
                </c:pt>
                <c:pt idx="1105">
                  <c:v>115.19888753782021</c:v>
                </c:pt>
                <c:pt idx="1106">
                  <c:v>115.84337904037439</c:v>
                </c:pt>
                <c:pt idx="1107">
                  <c:v>116.77995536182007</c:v>
                </c:pt>
                <c:pt idx="1108">
                  <c:v>118.04036485203682</c:v>
                </c:pt>
                <c:pt idx="1109">
                  <c:v>117.61969921613324</c:v>
                </c:pt>
                <c:pt idx="1110">
                  <c:v>117.97845556977178</c:v>
                </c:pt>
                <c:pt idx="1111">
                  <c:v>118.52928944018134</c:v>
                </c:pt>
                <c:pt idx="1112">
                  <c:v>119.59603399613306</c:v>
                </c:pt>
                <c:pt idx="1113">
                  <c:v>119.92304199989205</c:v>
                </c:pt>
                <c:pt idx="1114">
                  <c:v>118.87693387136203</c:v>
                </c:pt>
                <c:pt idx="1115">
                  <c:v>119.75953799801256</c:v>
                </c:pt>
                <c:pt idx="1116">
                  <c:v>120.74214942678354</c:v>
                </c:pt>
                <c:pt idx="1117">
                  <c:v>120.61039377478355</c:v>
                </c:pt>
                <c:pt idx="1118">
                  <c:v>121.57871844610877</c:v>
                </c:pt>
                <c:pt idx="1119">
                  <c:v>121.08185677049437</c:v>
                </c:pt>
                <c:pt idx="1120">
                  <c:v>121.76603371039789</c:v>
                </c:pt>
                <c:pt idx="1121">
                  <c:v>122.14383907396413</c:v>
                </c:pt>
                <c:pt idx="1122">
                  <c:v>120.90565342866304</c:v>
                </c:pt>
                <c:pt idx="1123">
                  <c:v>121.80095689526536</c:v>
                </c:pt>
                <c:pt idx="1124">
                  <c:v>121.92953771227741</c:v>
                </c:pt>
                <c:pt idx="1125">
                  <c:v>122.57720404981951</c:v>
                </c:pt>
                <c:pt idx="1126">
                  <c:v>122.27400730847013</c:v>
                </c:pt>
                <c:pt idx="1127">
                  <c:v>123.20582137743389</c:v>
                </c:pt>
                <c:pt idx="1128">
                  <c:v>123.199471707458</c:v>
                </c:pt>
                <c:pt idx="1129">
                  <c:v>123.78999101521697</c:v>
                </c:pt>
                <c:pt idx="1130">
                  <c:v>124.01064204687961</c:v>
                </c:pt>
                <c:pt idx="1131">
                  <c:v>124.32336329319284</c:v>
                </c:pt>
                <c:pt idx="1132">
                  <c:v>124.28050302085549</c:v>
                </c:pt>
                <c:pt idx="1133">
                  <c:v>125.491702568759</c:v>
                </c:pt>
                <c:pt idx="1134">
                  <c:v>122.91373655854237</c:v>
                </c:pt>
                <c:pt idx="1135">
                  <c:v>123.43282207907245</c:v>
                </c:pt>
                <c:pt idx="1136">
                  <c:v>123.47726976890377</c:v>
                </c:pt>
                <c:pt idx="1137">
                  <c:v>122.88040079116887</c:v>
                </c:pt>
                <c:pt idx="1138">
                  <c:v>122.93754782095201</c:v>
                </c:pt>
                <c:pt idx="1139">
                  <c:v>122.18193709381954</c:v>
                </c:pt>
                <c:pt idx="1140">
                  <c:v>119.49920152900053</c:v>
                </c:pt>
                <c:pt idx="1141">
                  <c:v>121.31203230712084</c:v>
                </c:pt>
                <c:pt idx="1142">
                  <c:v>120.06114732186795</c:v>
                </c:pt>
                <c:pt idx="1143">
                  <c:v>119.75160091054269</c:v>
                </c:pt>
                <c:pt idx="1144">
                  <c:v>118.99440276591623</c:v>
                </c:pt>
                <c:pt idx="1145">
                  <c:v>119.12139616543431</c:v>
                </c:pt>
                <c:pt idx="1146">
                  <c:v>119.96272743724145</c:v>
                </c:pt>
                <c:pt idx="1147">
                  <c:v>119.07694847560299</c:v>
                </c:pt>
                <c:pt idx="1148">
                  <c:v>118.74041596688012</c:v>
                </c:pt>
                <c:pt idx="1149">
                  <c:v>119.3833200519403</c:v>
                </c:pt>
                <c:pt idx="1150">
                  <c:v>120.00400029208483</c:v>
                </c:pt>
                <c:pt idx="1151">
                  <c:v>121.07233226553049</c:v>
                </c:pt>
                <c:pt idx="1152">
                  <c:v>121.41997669671119</c:v>
                </c:pt>
                <c:pt idx="1153">
                  <c:v>122.78674315902431</c:v>
                </c:pt>
                <c:pt idx="1154">
                  <c:v>123.18518495001223</c:v>
                </c:pt>
                <c:pt idx="1155">
                  <c:v>123.3836121367592</c:v>
                </c:pt>
                <c:pt idx="1156">
                  <c:v>123.64394860577121</c:v>
                </c:pt>
                <c:pt idx="1157">
                  <c:v>123.62172476085556</c:v>
                </c:pt>
                <c:pt idx="1158">
                  <c:v>122.49307092263879</c:v>
                </c:pt>
                <c:pt idx="1159">
                  <c:v>122.14701390895209</c:v>
                </c:pt>
                <c:pt idx="1160">
                  <c:v>121.19297599507266</c:v>
                </c:pt>
                <c:pt idx="1161">
                  <c:v>120.74849909675945</c:v>
                </c:pt>
                <c:pt idx="1162">
                  <c:v>120.16591687647033</c:v>
                </c:pt>
                <c:pt idx="1163">
                  <c:v>120.23100099372334</c:v>
                </c:pt>
                <c:pt idx="1164">
                  <c:v>119.14044517536202</c:v>
                </c:pt>
                <c:pt idx="1165">
                  <c:v>118.73089146191627</c:v>
                </c:pt>
                <c:pt idx="1166">
                  <c:v>118.92773123116926</c:v>
                </c:pt>
                <c:pt idx="1167">
                  <c:v>117.21332033767544</c:v>
                </c:pt>
                <c:pt idx="1168">
                  <c:v>114.99093584610939</c:v>
                </c:pt>
                <c:pt idx="1169">
                  <c:v>115.67828762100089</c:v>
                </c:pt>
                <c:pt idx="1170">
                  <c:v>115.34969219974791</c:v>
                </c:pt>
                <c:pt idx="1171">
                  <c:v>116.23070890890446</c:v>
                </c:pt>
                <c:pt idx="1172">
                  <c:v>116.01958238220568</c:v>
                </c:pt>
                <c:pt idx="1173">
                  <c:v>114.5258225203745</c:v>
                </c:pt>
                <c:pt idx="1174">
                  <c:v>113.67972899608543</c:v>
                </c:pt>
                <c:pt idx="1175">
                  <c:v>113.25112627271199</c:v>
                </c:pt>
                <c:pt idx="1176">
                  <c:v>114.22580061401308</c:v>
                </c:pt>
                <c:pt idx="1177">
                  <c:v>113.98133831994082</c:v>
                </c:pt>
                <c:pt idx="1178">
                  <c:v>113.35589582731438</c:v>
                </c:pt>
                <c:pt idx="1179">
                  <c:v>114.22421319651912</c:v>
                </c:pt>
                <c:pt idx="1180">
                  <c:v>116.10530292688037</c:v>
                </c:pt>
                <c:pt idx="1181">
                  <c:v>115.02268419598892</c:v>
                </c:pt>
                <c:pt idx="1182">
                  <c:v>114.29723440124199</c:v>
                </c:pt>
                <c:pt idx="1183">
                  <c:v>112.93364277391682</c:v>
                </c:pt>
                <c:pt idx="1184">
                  <c:v>111.86531080047115</c:v>
                </c:pt>
                <c:pt idx="1185">
                  <c:v>114.23056286649502</c:v>
                </c:pt>
                <c:pt idx="1186">
                  <c:v>116.30690494861531</c:v>
                </c:pt>
                <c:pt idx="1187">
                  <c:v>116.09260358692856</c:v>
                </c:pt>
                <c:pt idx="1188">
                  <c:v>117.19585874524172</c:v>
                </c:pt>
                <c:pt idx="1189">
                  <c:v>118.06735094943438</c:v>
                </c:pt>
                <c:pt idx="1190">
                  <c:v>118.31498807849464</c:v>
                </c:pt>
                <c:pt idx="1191">
                  <c:v>118.49754109030184</c:v>
                </c:pt>
                <c:pt idx="1192">
                  <c:v>117.37682433955494</c:v>
                </c:pt>
                <c:pt idx="1193">
                  <c:v>116.27515659873578</c:v>
                </c:pt>
                <c:pt idx="1194">
                  <c:v>115.22428621772384</c:v>
                </c:pt>
                <c:pt idx="1195">
                  <c:v>113.62258196630231</c:v>
                </c:pt>
                <c:pt idx="1196">
                  <c:v>112.83204805430238</c:v>
                </c:pt>
                <c:pt idx="1197">
                  <c:v>110.75729338967606</c:v>
                </c:pt>
                <c:pt idx="1198">
                  <c:v>110.86365036177244</c:v>
                </c:pt>
                <c:pt idx="1199">
                  <c:v>112.64949504249515</c:v>
                </c:pt>
                <c:pt idx="1200">
                  <c:v>112.1621578718446</c:v>
                </c:pt>
                <c:pt idx="1201">
                  <c:v>111.70021938109767</c:v>
                </c:pt>
                <c:pt idx="1202">
                  <c:v>112.38757115598916</c:v>
                </c:pt>
                <c:pt idx="1203">
                  <c:v>113.70988992847097</c:v>
                </c:pt>
                <c:pt idx="1204">
                  <c:v>113.72893893839868</c:v>
                </c:pt>
                <c:pt idx="1205">
                  <c:v>112.39709566095301</c:v>
                </c:pt>
                <c:pt idx="1206">
                  <c:v>112.44154335078436</c:v>
                </c:pt>
                <c:pt idx="1207">
                  <c:v>112.39550824345903</c:v>
                </c:pt>
                <c:pt idx="1208">
                  <c:v>112.14469627941088</c:v>
                </c:pt>
                <c:pt idx="1209">
                  <c:v>112.53043873044697</c:v>
                </c:pt>
                <c:pt idx="1210">
                  <c:v>111.38749813478444</c:v>
                </c:pt>
                <c:pt idx="1211">
                  <c:v>110.43187280341104</c:v>
                </c:pt>
                <c:pt idx="1212">
                  <c:v>112.38280890350725</c:v>
                </c:pt>
                <c:pt idx="1213">
                  <c:v>112.82569838432647</c:v>
                </c:pt>
                <c:pt idx="1214">
                  <c:v>113.57495944148303</c:v>
                </c:pt>
                <c:pt idx="1215">
                  <c:v>113.82894624051916</c:v>
                </c:pt>
                <c:pt idx="1216">
                  <c:v>114.00514958235047</c:v>
                </c:pt>
                <c:pt idx="1217">
                  <c:v>115.20047495531421</c:v>
                </c:pt>
                <c:pt idx="1218">
                  <c:v>114.81155766929014</c:v>
                </c:pt>
                <c:pt idx="1219">
                  <c:v>113.75592503579628</c:v>
                </c:pt>
                <c:pt idx="1220">
                  <c:v>112.28597643637472</c:v>
                </c:pt>
                <c:pt idx="1221">
                  <c:v>112.85268448172405</c:v>
                </c:pt>
                <c:pt idx="1222">
                  <c:v>111.59703724398926</c:v>
                </c:pt>
                <c:pt idx="1223">
                  <c:v>112.28597643637472</c:v>
                </c:pt>
                <c:pt idx="1224">
                  <c:v>111.50337961184466</c:v>
                </c:pt>
                <c:pt idx="1225">
                  <c:v>109.14288979830273</c:v>
                </c:pt>
                <c:pt idx="1226">
                  <c:v>107.03321194880897</c:v>
                </c:pt>
                <c:pt idx="1227">
                  <c:v>105.53310241700188</c:v>
                </c:pt>
                <c:pt idx="1228">
                  <c:v>103.69011070649603</c:v>
                </c:pt>
                <c:pt idx="1229">
                  <c:v>105.49659181464044</c:v>
                </c:pt>
                <c:pt idx="1230">
                  <c:v>104.98544338158024</c:v>
                </c:pt>
                <c:pt idx="1231">
                  <c:v>105.38071033758021</c:v>
                </c:pt>
                <c:pt idx="1232">
                  <c:v>108.43490159598954</c:v>
                </c:pt>
                <c:pt idx="1233">
                  <c:v>109.11272886591721</c:v>
                </c:pt>
                <c:pt idx="1234">
                  <c:v>107.86343129815828</c:v>
                </c:pt>
                <c:pt idx="1235">
                  <c:v>107.75389949107395</c:v>
                </c:pt>
                <c:pt idx="1236">
                  <c:v>107.99201211517031</c:v>
                </c:pt>
                <c:pt idx="1237">
                  <c:v>107.14433117338726</c:v>
                </c:pt>
                <c:pt idx="1238">
                  <c:v>104.56477774567668</c:v>
                </c:pt>
                <c:pt idx="1239">
                  <c:v>104.86797448702603</c:v>
                </c:pt>
                <c:pt idx="1240">
                  <c:v>102.95037415430332</c:v>
                </c:pt>
                <c:pt idx="1241">
                  <c:v>99.540601377243419</c:v>
                </c:pt>
                <c:pt idx="1242">
                  <c:v>103.49485835473702</c:v>
                </c:pt>
                <c:pt idx="1243">
                  <c:v>101.28358578562879</c:v>
                </c:pt>
                <c:pt idx="1244">
                  <c:v>103.68058620153218</c:v>
                </c:pt>
                <c:pt idx="1245">
                  <c:v>105.05211491632723</c:v>
                </c:pt>
                <c:pt idx="1246">
                  <c:v>105.34102490023081</c:v>
                </c:pt>
                <c:pt idx="1247">
                  <c:v>104.74098108750798</c:v>
                </c:pt>
                <c:pt idx="1248">
                  <c:v>103.91076173815866</c:v>
                </c:pt>
                <c:pt idx="1249">
                  <c:v>105.80137597348379</c:v>
                </c:pt>
                <c:pt idx="1250">
                  <c:v>105.52199049454404</c:v>
                </c:pt>
                <c:pt idx="1251">
                  <c:v>103.42977423748401</c:v>
                </c:pt>
                <c:pt idx="1252">
                  <c:v>102.73607279261661</c:v>
                </c:pt>
                <c:pt idx="1253">
                  <c:v>98.79134032008686</c:v>
                </c:pt>
                <c:pt idx="1254">
                  <c:v>100.19302996726745</c:v>
                </c:pt>
                <c:pt idx="1255">
                  <c:v>101.30422221305047</c:v>
                </c:pt>
                <c:pt idx="1256">
                  <c:v>99.343761607990416</c:v>
                </c:pt>
                <c:pt idx="1257">
                  <c:v>97.803966638833941</c:v>
                </c:pt>
                <c:pt idx="1258">
                  <c:v>98.985005254351904</c:v>
                </c:pt>
                <c:pt idx="1259">
                  <c:v>102.74400988008648</c:v>
                </c:pt>
                <c:pt idx="1260">
                  <c:v>103.35040336278523</c:v>
                </c:pt>
                <c:pt idx="1261">
                  <c:v>95.183140356279992</c:v>
                </c:pt>
                <c:pt idx="1262">
                  <c:v>94.7370760404728</c:v>
                </c:pt>
                <c:pt idx="1263">
                  <c:v>99.277090073243443</c:v>
                </c:pt>
                <c:pt idx="1264">
                  <c:v>99.407258307749458</c:v>
                </c:pt>
                <c:pt idx="1265">
                  <c:v>101.09468310384568</c:v>
                </c:pt>
                <c:pt idx="1266">
                  <c:v>102.25667270943592</c:v>
                </c:pt>
                <c:pt idx="1267">
                  <c:v>101.59630703194202</c:v>
                </c:pt>
                <c:pt idx="1268">
                  <c:v>102.20270051464075</c:v>
                </c:pt>
                <c:pt idx="1269">
                  <c:v>102.32493166167689</c:v>
                </c:pt>
                <c:pt idx="1270">
                  <c:v>103.7901180086165</c:v>
                </c:pt>
                <c:pt idx="1271">
                  <c:v>105.3156262203272</c:v>
                </c:pt>
                <c:pt idx="1272">
                  <c:v>104.98385596408626</c:v>
                </c:pt>
                <c:pt idx="1273">
                  <c:v>106.0220270051464</c:v>
                </c:pt>
                <c:pt idx="1274">
                  <c:v>106.7220781199897</c:v>
                </c:pt>
                <c:pt idx="1275">
                  <c:v>107.1363940859174</c:v>
                </c:pt>
                <c:pt idx="1276">
                  <c:v>107.4173669823511</c:v>
                </c:pt>
                <c:pt idx="1277">
                  <c:v>108.19361413690523</c:v>
                </c:pt>
                <c:pt idx="1278">
                  <c:v>108.45236318842328</c:v>
                </c:pt>
                <c:pt idx="1279">
                  <c:v>109.50323356943524</c:v>
                </c:pt>
                <c:pt idx="1280">
                  <c:v>109.94771046774842</c:v>
                </c:pt>
                <c:pt idx="1281">
                  <c:v>108.3856916536763</c:v>
                </c:pt>
                <c:pt idx="1282">
                  <c:v>108.46506252837509</c:v>
                </c:pt>
                <c:pt idx="1283">
                  <c:v>110.80015366201341</c:v>
                </c:pt>
                <c:pt idx="1284">
                  <c:v>111.75736641088079</c:v>
                </c:pt>
                <c:pt idx="1285">
                  <c:v>112.80982420938672</c:v>
                </c:pt>
                <c:pt idx="1286">
                  <c:v>113.35907066230233</c:v>
                </c:pt>
                <c:pt idx="1287">
                  <c:v>112.62092152760361</c:v>
                </c:pt>
                <c:pt idx="1288">
                  <c:v>113.38129450721799</c:v>
                </c:pt>
                <c:pt idx="1289">
                  <c:v>113.77021179324205</c:v>
                </c:pt>
                <c:pt idx="1290">
                  <c:v>114.51947285039861</c:v>
                </c:pt>
                <c:pt idx="1291">
                  <c:v>114.10991913695285</c:v>
                </c:pt>
                <c:pt idx="1292">
                  <c:v>114.2781853913143</c:v>
                </c:pt>
                <c:pt idx="1293">
                  <c:v>113.90990453271192</c:v>
                </c:pt>
                <c:pt idx="1294">
                  <c:v>112.15263336688078</c:v>
                </c:pt>
                <c:pt idx="1295">
                  <c:v>111.83038761560368</c:v>
                </c:pt>
                <c:pt idx="1296">
                  <c:v>112.21454264914581</c:v>
                </c:pt>
                <c:pt idx="1297">
                  <c:v>112.91935601647103</c:v>
                </c:pt>
                <c:pt idx="1298">
                  <c:v>114.7813967369046</c:v>
                </c:pt>
                <c:pt idx="1299">
                  <c:v>114.6512285023986</c:v>
                </c:pt>
                <c:pt idx="1300">
                  <c:v>114.36390593598898</c:v>
                </c:pt>
                <c:pt idx="1301">
                  <c:v>113.75592503579628</c:v>
                </c:pt>
                <c:pt idx="1302">
                  <c:v>112.98602755121803</c:v>
                </c:pt>
                <c:pt idx="1303">
                  <c:v>113.59400845141072</c:v>
                </c:pt>
                <c:pt idx="1304">
                  <c:v>112.83046063680841</c:v>
                </c:pt>
                <c:pt idx="1305">
                  <c:v>110.62077548519416</c:v>
                </c:pt>
                <c:pt idx="1306">
                  <c:v>109.64451372639907</c:v>
                </c:pt>
                <c:pt idx="1307">
                  <c:v>107.73961273362818</c:v>
                </c:pt>
                <c:pt idx="1308">
                  <c:v>109.04288249618226</c:v>
                </c:pt>
                <c:pt idx="1309">
                  <c:v>108.45395060591727</c:v>
                </c:pt>
                <c:pt idx="1310">
                  <c:v>109.49053422948343</c:v>
                </c:pt>
                <c:pt idx="1311">
                  <c:v>109.97152173015807</c:v>
                </c:pt>
                <c:pt idx="1312">
                  <c:v>109.77626937839906</c:v>
                </c:pt>
                <c:pt idx="1313">
                  <c:v>109.23337259545936</c:v>
                </c:pt>
                <c:pt idx="1314">
                  <c:v>109.1841626531461</c:v>
                </c:pt>
                <c:pt idx="1315">
                  <c:v>108.97938579642323</c:v>
                </c:pt>
                <c:pt idx="1316">
                  <c:v>109.54609384177256</c:v>
                </c:pt>
                <c:pt idx="1317">
                  <c:v>109.60165345406172</c:v>
                </c:pt>
                <c:pt idx="1318">
                  <c:v>110.22868336418215</c:v>
                </c:pt>
                <c:pt idx="1319">
                  <c:v>111.20494512297722</c:v>
                </c:pt>
                <c:pt idx="1320">
                  <c:v>111.87166047044705</c:v>
                </c:pt>
                <c:pt idx="1321">
                  <c:v>112.66219438244698</c:v>
                </c:pt>
                <c:pt idx="1322">
                  <c:v>113.34954615733848</c:v>
                </c:pt>
                <c:pt idx="1323">
                  <c:v>114.16706616673598</c:v>
                </c:pt>
                <c:pt idx="1324">
                  <c:v>115.67511278601295</c:v>
                </c:pt>
                <c:pt idx="1325">
                  <c:v>116.0703797420129</c:v>
                </c:pt>
                <c:pt idx="1326">
                  <c:v>117.44032103931399</c:v>
                </c:pt>
                <c:pt idx="1327">
                  <c:v>116.59105268003695</c:v>
                </c:pt>
                <c:pt idx="1328">
                  <c:v>118.56738746003677</c:v>
                </c:pt>
                <c:pt idx="1329">
                  <c:v>119.5468240538198</c:v>
                </c:pt>
                <c:pt idx="1330">
                  <c:v>119.74683865806075</c:v>
                </c:pt>
                <c:pt idx="1331">
                  <c:v>120.87866733126546</c:v>
                </c:pt>
                <c:pt idx="1332">
                  <c:v>120.9278772735787</c:v>
                </c:pt>
                <c:pt idx="1333">
                  <c:v>119.84843337767519</c:v>
                </c:pt>
                <c:pt idx="1334">
                  <c:v>118.80708750162709</c:v>
                </c:pt>
                <c:pt idx="1335">
                  <c:v>119.65635586090413</c:v>
                </c:pt>
                <c:pt idx="1336">
                  <c:v>118.49436625531389</c:v>
                </c:pt>
                <c:pt idx="1337">
                  <c:v>119.29759950726562</c:v>
                </c:pt>
                <c:pt idx="1338">
                  <c:v>119.11663391295238</c:v>
                </c:pt>
                <c:pt idx="1339">
                  <c:v>118.90074513377166</c:v>
                </c:pt>
                <c:pt idx="1340">
                  <c:v>119.5865094911692</c:v>
                </c:pt>
                <c:pt idx="1341">
                  <c:v>120.7373871743016</c:v>
                </c:pt>
                <c:pt idx="1342">
                  <c:v>123.68680887810856</c:v>
                </c:pt>
                <c:pt idx="1343">
                  <c:v>125.29327538201203</c:v>
                </c:pt>
                <c:pt idx="1344">
                  <c:v>125.90284369969871</c:v>
                </c:pt>
                <c:pt idx="1345">
                  <c:v>125.38058334418068</c:v>
                </c:pt>
                <c:pt idx="1346">
                  <c:v>124.81705013381929</c:v>
                </c:pt>
                <c:pt idx="1347">
                  <c:v>126.10127088644568</c:v>
                </c:pt>
                <c:pt idx="1348">
                  <c:v>125.25835219714455</c:v>
                </c:pt>
                <c:pt idx="1349">
                  <c:v>124.75355343406025</c:v>
                </c:pt>
                <c:pt idx="1350">
                  <c:v>125.83299732996377</c:v>
                </c:pt>
                <c:pt idx="1351">
                  <c:v>125.49805223873489</c:v>
                </c:pt>
                <c:pt idx="1352">
                  <c:v>125.98062715690352</c:v>
                </c:pt>
                <c:pt idx="1353">
                  <c:v>126.23302653844569</c:v>
                </c:pt>
                <c:pt idx="1354">
                  <c:v>124.30272686577115</c:v>
                </c:pt>
                <c:pt idx="1355">
                  <c:v>122.80420475145806</c:v>
                </c:pt>
                <c:pt idx="1356">
                  <c:v>123.84396321001216</c:v>
                </c:pt>
                <c:pt idx="1357">
                  <c:v>125.18215615743371</c:v>
                </c:pt>
                <c:pt idx="1358">
                  <c:v>124.88689650355423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7-42BE-8C26-86B3652EBE6A}"/>
            </c:ext>
          </c:extLst>
        </c:ser>
        <c:ser>
          <c:idx val="1"/>
          <c:order val="1"/>
          <c:tx>
            <c:strRef>
              <c:f>'Master Sheet'!$K$1</c:f>
              <c:strCache>
                <c:ptCount val="1"/>
                <c:pt idx="0">
                  <c:v>BBNI_Norm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'Master Sheet'!$A$2:$A$1368</c:f>
              <c:strCache>
                <c:ptCount val="1359"/>
                <c:pt idx="0">
                  <c:v>02/01/2020</c:v>
                </c:pt>
                <c:pt idx="1">
                  <c:v>03/01/2020</c:v>
                </c:pt>
                <c:pt idx="2">
                  <c:v>06/01/2020</c:v>
                </c:pt>
                <c:pt idx="3">
                  <c:v>07/01/2020</c:v>
                </c:pt>
                <c:pt idx="4">
                  <c:v>08/01/2020</c:v>
                </c:pt>
                <c:pt idx="5">
                  <c:v>09/01/2020</c:v>
                </c:pt>
                <c:pt idx="6">
                  <c:v>10/01/2020</c:v>
                </c:pt>
                <c:pt idx="7">
                  <c:v>13/01/2020</c:v>
                </c:pt>
                <c:pt idx="8">
                  <c:v>14/01/2020</c:v>
                </c:pt>
                <c:pt idx="9">
                  <c:v>15/01/2020</c:v>
                </c:pt>
                <c:pt idx="10">
                  <c:v>16/01/2020</c:v>
                </c:pt>
                <c:pt idx="11">
                  <c:v>17/01/2020</c:v>
                </c:pt>
                <c:pt idx="12">
                  <c:v>20/01/2020</c:v>
                </c:pt>
                <c:pt idx="13">
                  <c:v>21/01/2020</c:v>
                </c:pt>
                <c:pt idx="14">
                  <c:v>22/01/2020</c:v>
                </c:pt>
                <c:pt idx="15">
                  <c:v>23/01/2020</c:v>
                </c:pt>
                <c:pt idx="16">
                  <c:v>24/01/2020</c:v>
                </c:pt>
                <c:pt idx="17">
                  <c:v>27/01/2020</c:v>
                </c:pt>
                <c:pt idx="18">
                  <c:v>29/01/2020</c:v>
                </c:pt>
                <c:pt idx="19">
                  <c:v>31/01/2020</c:v>
                </c:pt>
                <c:pt idx="20">
                  <c:v>03/02/2020</c:v>
                </c:pt>
                <c:pt idx="21">
                  <c:v>04/02/2020</c:v>
                </c:pt>
                <c:pt idx="22">
                  <c:v>05/02/2020</c:v>
                </c:pt>
                <c:pt idx="23">
                  <c:v>06/02/2020</c:v>
                </c:pt>
                <c:pt idx="24">
                  <c:v>07/02/2020</c:v>
                </c:pt>
                <c:pt idx="25">
                  <c:v>10/02/2020</c:v>
                </c:pt>
                <c:pt idx="26">
                  <c:v>11/02/2020</c:v>
                </c:pt>
                <c:pt idx="27">
                  <c:v>12/02/2020</c:v>
                </c:pt>
                <c:pt idx="28">
                  <c:v>13/02/2020</c:v>
                </c:pt>
                <c:pt idx="29">
                  <c:v>14/02/2020</c:v>
                </c:pt>
                <c:pt idx="30">
                  <c:v>17/02/2020</c:v>
                </c:pt>
                <c:pt idx="31">
                  <c:v>18/02/2020</c:v>
                </c:pt>
                <c:pt idx="32">
                  <c:v>19/02/2020</c:v>
                </c:pt>
                <c:pt idx="33">
                  <c:v>20/02/2020</c:v>
                </c:pt>
                <c:pt idx="34">
                  <c:v>21/02/2020</c:v>
                </c:pt>
                <c:pt idx="35">
                  <c:v>24/02/2020</c:v>
                </c:pt>
                <c:pt idx="36">
                  <c:v>25/02/2020</c:v>
                </c:pt>
                <c:pt idx="37">
                  <c:v>26/02/2020</c:v>
                </c:pt>
                <c:pt idx="38">
                  <c:v>27/02/2020</c:v>
                </c:pt>
                <c:pt idx="39">
                  <c:v>28/02/2020</c:v>
                </c:pt>
                <c:pt idx="40">
                  <c:v>02/03/2020</c:v>
                </c:pt>
                <c:pt idx="41">
                  <c:v>03/03/2020</c:v>
                </c:pt>
                <c:pt idx="42">
                  <c:v>04/03/2020</c:v>
                </c:pt>
                <c:pt idx="43">
                  <c:v>05/03/2020</c:v>
                </c:pt>
                <c:pt idx="44">
                  <c:v>06/03/2020</c:v>
                </c:pt>
                <c:pt idx="45">
                  <c:v>09/03/2020</c:v>
                </c:pt>
                <c:pt idx="46">
                  <c:v>10/03/2020</c:v>
                </c:pt>
                <c:pt idx="47">
                  <c:v>11/03/2020</c:v>
                </c:pt>
                <c:pt idx="48">
                  <c:v>12/03/2020</c:v>
                </c:pt>
                <c:pt idx="49">
                  <c:v>17/03/2020</c:v>
                </c:pt>
                <c:pt idx="50">
                  <c:v>18/03/2020</c:v>
                </c:pt>
                <c:pt idx="51">
                  <c:v>19/03/2020</c:v>
                </c:pt>
                <c:pt idx="52">
                  <c:v>20/03/2020</c:v>
                </c:pt>
                <c:pt idx="53">
                  <c:v>23/03/2020</c:v>
                </c:pt>
                <c:pt idx="54">
                  <c:v>24/03/2020</c:v>
                </c:pt>
                <c:pt idx="55">
                  <c:v>26/03/2020</c:v>
                </c:pt>
                <c:pt idx="56">
                  <c:v>27/03/2020</c:v>
                </c:pt>
                <c:pt idx="57">
                  <c:v>30/03/2020</c:v>
                </c:pt>
                <c:pt idx="58">
                  <c:v>31/03/2020</c:v>
                </c:pt>
                <c:pt idx="59">
                  <c:v>01/04/2020</c:v>
                </c:pt>
                <c:pt idx="60">
                  <c:v>02/04/2020</c:v>
                </c:pt>
                <c:pt idx="61">
                  <c:v>03/04/2020</c:v>
                </c:pt>
                <c:pt idx="62">
                  <c:v>06/04/2020</c:v>
                </c:pt>
                <c:pt idx="63">
                  <c:v>07/04/2020</c:v>
                </c:pt>
                <c:pt idx="64">
                  <c:v>08/04/2020</c:v>
                </c:pt>
                <c:pt idx="65">
                  <c:v>09/04/2020</c:v>
                </c:pt>
                <c:pt idx="66">
                  <c:v>13/04/2020</c:v>
                </c:pt>
                <c:pt idx="67">
                  <c:v>14/04/2020</c:v>
                </c:pt>
                <c:pt idx="68">
                  <c:v>15/04/2020</c:v>
                </c:pt>
                <c:pt idx="69">
                  <c:v>17/04/2020</c:v>
                </c:pt>
                <c:pt idx="70">
                  <c:v>20/04/2020</c:v>
                </c:pt>
                <c:pt idx="71">
                  <c:v>21/04/2020</c:v>
                </c:pt>
                <c:pt idx="72">
                  <c:v>22/04/2020</c:v>
                </c:pt>
                <c:pt idx="73">
                  <c:v>23/04/2020</c:v>
                </c:pt>
                <c:pt idx="74">
                  <c:v>24/04/2020</c:v>
                </c:pt>
                <c:pt idx="75">
                  <c:v>27/04/2020</c:v>
                </c:pt>
                <c:pt idx="76">
                  <c:v>28/04/2020</c:v>
                </c:pt>
                <c:pt idx="77">
                  <c:v>29/04/2020</c:v>
                </c:pt>
                <c:pt idx="78">
                  <c:v>30/04/2020</c:v>
                </c:pt>
                <c:pt idx="79">
                  <c:v>04/05/2020</c:v>
                </c:pt>
                <c:pt idx="80">
                  <c:v>05/05/2020</c:v>
                </c:pt>
                <c:pt idx="81">
                  <c:v>06/05/2020</c:v>
                </c:pt>
                <c:pt idx="82">
                  <c:v>08/05/2020</c:v>
                </c:pt>
                <c:pt idx="83">
                  <c:v>11/05/2020</c:v>
                </c:pt>
                <c:pt idx="84">
                  <c:v>12/05/2020</c:v>
                </c:pt>
                <c:pt idx="85">
                  <c:v>13/05/2020</c:v>
                </c:pt>
                <c:pt idx="86">
                  <c:v>14/05/2020</c:v>
                </c:pt>
                <c:pt idx="87">
                  <c:v>15/05/2020</c:v>
                </c:pt>
                <c:pt idx="88">
                  <c:v>18/05/2020</c:v>
                </c:pt>
                <c:pt idx="89">
                  <c:v>19/05/2020</c:v>
                </c:pt>
                <c:pt idx="90">
                  <c:v>20/05/2020</c:v>
                </c:pt>
                <c:pt idx="91">
                  <c:v>26/05/2020</c:v>
                </c:pt>
                <c:pt idx="92">
                  <c:v>27/05/2020</c:v>
                </c:pt>
                <c:pt idx="93">
                  <c:v>28/05/2020</c:v>
                </c:pt>
                <c:pt idx="94">
                  <c:v>29/05/2020</c:v>
                </c:pt>
                <c:pt idx="95">
                  <c:v>02/06/2020</c:v>
                </c:pt>
                <c:pt idx="96">
                  <c:v>03/06/2020</c:v>
                </c:pt>
                <c:pt idx="97">
                  <c:v>04/06/2020</c:v>
                </c:pt>
                <c:pt idx="98">
                  <c:v>05/06/2020</c:v>
                </c:pt>
                <c:pt idx="99">
                  <c:v>08/06/2020</c:v>
                </c:pt>
                <c:pt idx="100">
                  <c:v>09/06/2020</c:v>
                </c:pt>
                <c:pt idx="101">
                  <c:v>10/06/2020</c:v>
                </c:pt>
                <c:pt idx="102">
                  <c:v>11/06/2020</c:v>
                </c:pt>
                <c:pt idx="103">
                  <c:v>12/06/2020</c:v>
                </c:pt>
                <c:pt idx="104">
                  <c:v>15/06/2020</c:v>
                </c:pt>
                <c:pt idx="105">
                  <c:v>16/06/2020</c:v>
                </c:pt>
                <c:pt idx="106">
                  <c:v>17/06/2020</c:v>
                </c:pt>
                <c:pt idx="107">
                  <c:v>18/06/2020</c:v>
                </c:pt>
                <c:pt idx="108">
                  <c:v>19/06/2020</c:v>
                </c:pt>
                <c:pt idx="109">
                  <c:v>22/06/2020</c:v>
                </c:pt>
                <c:pt idx="110">
                  <c:v>23/06/2020</c:v>
                </c:pt>
                <c:pt idx="111">
                  <c:v>24/06/2020</c:v>
                </c:pt>
                <c:pt idx="112">
                  <c:v>25/06/2020</c:v>
                </c:pt>
                <c:pt idx="113">
                  <c:v>26/06/2020</c:v>
                </c:pt>
                <c:pt idx="114">
                  <c:v>29/06/2020</c:v>
                </c:pt>
                <c:pt idx="115">
                  <c:v>30/06/2020</c:v>
                </c:pt>
                <c:pt idx="116">
                  <c:v>01/07/2020</c:v>
                </c:pt>
                <c:pt idx="117">
                  <c:v>02/07/2020</c:v>
                </c:pt>
                <c:pt idx="118">
                  <c:v>03/07/2020</c:v>
                </c:pt>
                <c:pt idx="119">
                  <c:v>06/07/2020</c:v>
                </c:pt>
                <c:pt idx="120">
                  <c:v>07/07/2020</c:v>
                </c:pt>
                <c:pt idx="121">
                  <c:v>08/07/2020</c:v>
                </c:pt>
                <c:pt idx="122">
                  <c:v>09/07/2020</c:v>
                </c:pt>
                <c:pt idx="123">
                  <c:v>10/07/2020</c:v>
                </c:pt>
                <c:pt idx="124">
                  <c:v>13/07/2020</c:v>
                </c:pt>
                <c:pt idx="125">
                  <c:v>14/07/2020</c:v>
                </c:pt>
                <c:pt idx="126">
                  <c:v>15/07/2020</c:v>
                </c:pt>
                <c:pt idx="127">
                  <c:v>16/07/2020</c:v>
                </c:pt>
                <c:pt idx="128">
                  <c:v>17/07/2020</c:v>
                </c:pt>
                <c:pt idx="129">
                  <c:v>20/07/2020</c:v>
                </c:pt>
                <c:pt idx="130">
                  <c:v>21/07/2020</c:v>
                </c:pt>
                <c:pt idx="131">
                  <c:v>22/07/2020</c:v>
                </c:pt>
                <c:pt idx="132">
                  <c:v>23/07/2020</c:v>
                </c:pt>
                <c:pt idx="133">
                  <c:v>24/07/2020</c:v>
                </c:pt>
                <c:pt idx="134">
                  <c:v>27/07/2020</c:v>
                </c:pt>
                <c:pt idx="135">
                  <c:v>28/07/2020</c:v>
                </c:pt>
                <c:pt idx="136">
                  <c:v>29/07/2020</c:v>
                </c:pt>
                <c:pt idx="137">
                  <c:v>30/07/2020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11/08/2020</c:v>
                </c:pt>
                <c:pt idx="144">
                  <c:v>12/08/2020</c:v>
                </c:pt>
                <c:pt idx="145">
                  <c:v>13/08/2020</c:v>
                </c:pt>
                <c:pt idx="146">
                  <c:v>14/08/2020</c:v>
                </c:pt>
                <c:pt idx="147">
                  <c:v>18/08/2020</c:v>
                </c:pt>
                <c:pt idx="148">
                  <c:v>19/08/2020</c:v>
                </c:pt>
                <c:pt idx="149">
                  <c:v>24/08/2020</c:v>
                </c:pt>
                <c:pt idx="150">
                  <c:v>25/08/2020</c:v>
                </c:pt>
                <c:pt idx="151">
                  <c:v>26/08/2020</c:v>
                </c:pt>
                <c:pt idx="152">
                  <c:v>27/08/2020</c:v>
                </c:pt>
                <c:pt idx="153">
                  <c:v>28/08/2020</c:v>
                </c:pt>
                <c:pt idx="154">
                  <c:v>31/08/2020</c:v>
                </c:pt>
                <c:pt idx="155">
                  <c:v>01/09/2020</c:v>
                </c:pt>
                <c:pt idx="156">
                  <c:v>02/09/2020</c:v>
                </c:pt>
                <c:pt idx="157">
                  <c:v>03/09/2020</c:v>
                </c:pt>
                <c:pt idx="158">
                  <c:v>04/09/2020</c:v>
                </c:pt>
                <c:pt idx="159">
                  <c:v>07/09/2020</c:v>
                </c:pt>
                <c:pt idx="160">
                  <c:v>08/09/2020</c:v>
                </c:pt>
                <c:pt idx="161">
                  <c:v>09/09/2020</c:v>
                </c:pt>
                <c:pt idx="162">
                  <c:v>10/09/2020</c:v>
                </c:pt>
                <c:pt idx="163">
                  <c:v>11/09/2020</c:v>
                </c:pt>
                <c:pt idx="164">
                  <c:v>14/09/2020</c:v>
                </c:pt>
                <c:pt idx="165">
                  <c:v>15/09/2020</c:v>
                </c:pt>
                <c:pt idx="166">
                  <c:v>16/09/2020</c:v>
                </c:pt>
                <c:pt idx="167">
                  <c:v>17/09/2020</c:v>
                </c:pt>
                <c:pt idx="168">
                  <c:v>18/09/2020</c:v>
                </c:pt>
                <c:pt idx="169">
                  <c:v>21/09/2020</c:v>
                </c:pt>
                <c:pt idx="170">
                  <c:v>22/09/2020</c:v>
                </c:pt>
                <c:pt idx="171">
                  <c:v>23/09/2020</c:v>
                </c:pt>
                <c:pt idx="172">
                  <c:v>24/09/2020</c:v>
                </c:pt>
                <c:pt idx="173">
                  <c:v>25/09/2020</c:v>
                </c:pt>
                <c:pt idx="174">
                  <c:v>28/09/2020</c:v>
                </c:pt>
                <c:pt idx="175">
                  <c:v>29/09/2020</c:v>
                </c:pt>
                <c:pt idx="176">
                  <c:v>30/09/2020</c:v>
                </c:pt>
                <c:pt idx="177">
                  <c:v>01/10/2020</c:v>
                </c:pt>
                <c:pt idx="178">
                  <c:v>02/10/2020</c:v>
                </c:pt>
                <c:pt idx="179">
                  <c:v>05/10/2020</c:v>
                </c:pt>
                <c:pt idx="180">
                  <c:v>06/10/2020</c:v>
                </c:pt>
                <c:pt idx="181">
                  <c:v>07/10/2020</c:v>
                </c:pt>
                <c:pt idx="182">
                  <c:v>08/10/2020</c:v>
                </c:pt>
                <c:pt idx="183">
                  <c:v>09/10/2020</c:v>
                </c:pt>
                <c:pt idx="184">
                  <c:v>12/10/2020</c:v>
                </c:pt>
                <c:pt idx="185">
                  <c:v>13/10/2020</c:v>
                </c:pt>
                <c:pt idx="186">
                  <c:v>14/10/2020</c:v>
                </c:pt>
                <c:pt idx="187">
                  <c:v>15/10/2020</c:v>
                </c:pt>
                <c:pt idx="188">
                  <c:v>16/10/2020</c:v>
                </c:pt>
                <c:pt idx="189">
                  <c:v>19/10/2020</c:v>
                </c:pt>
                <c:pt idx="190">
                  <c:v>20/10/2020</c:v>
                </c:pt>
                <c:pt idx="191">
                  <c:v>21/10/2020</c:v>
                </c:pt>
                <c:pt idx="192">
                  <c:v>22/10/2020</c:v>
                </c:pt>
                <c:pt idx="193">
                  <c:v>23/10/2020</c:v>
                </c:pt>
                <c:pt idx="194">
                  <c:v>26/10/2020</c:v>
                </c:pt>
                <c:pt idx="195">
                  <c:v>27/10/2020</c:v>
                </c:pt>
                <c:pt idx="196">
                  <c:v>02/11/2020</c:v>
                </c:pt>
                <c:pt idx="197">
                  <c:v>03/11/2020</c:v>
                </c:pt>
                <c:pt idx="198">
                  <c:v>04/11/2020</c:v>
                </c:pt>
                <c:pt idx="199">
                  <c:v>05/11/2020</c:v>
                </c:pt>
                <c:pt idx="200">
                  <c:v>06/11/2020</c:v>
                </c:pt>
                <c:pt idx="201">
                  <c:v>09/11/2020</c:v>
                </c:pt>
                <c:pt idx="202">
                  <c:v>10/11/2020</c:v>
                </c:pt>
                <c:pt idx="203">
                  <c:v>11/11/2020</c:v>
                </c:pt>
                <c:pt idx="204">
                  <c:v>12/11/2020</c:v>
                </c:pt>
                <c:pt idx="205">
                  <c:v>13/11/2020</c:v>
                </c:pt>
                <c:pt idx="206">
                  <c:v>16/11/2020</c:v>
                </c:pt>
                <c:pt idx="207">
                  <c:v>17/11/2020</c:v>
                </c:pt>
                <c:pt idx="208">
                  <c:v>18/11/2020</c:v>
                </c:pt>
                <c:pt idx="209">
                  <c:v>19/11/2020</c:v>
                </c:pt>
                <c:pt idx="210">
                  <c:v>20/11/2020</c:v>
                </c:pt>
                <c:pt idx="211">
                  <c:v>23/11/2020</c:v>
                </c:pt>
                <c:pt idx="212">
                  <c:v>24/11/2020</c:v>
                </c:pt>
                <c:pt idx="213">
                  <c:v>25/11/2020</c:v>
                </c:pt>
                <c:pt idx="214">
                  <c:v>26/11/2020</c:v>
                </c:pt>
                <c:pt idx="215">
                  <c:v>27/11/2020</c:v>
                </c:pt>
                <c:pt idx="216">
                  <c:v>30/11/2020</c:v>
                </c:pt>
                <c:pt idx="217">
                  <c:v>01/12/2020</c:v>
                </c:pt>
                <c:pt idx="218">
                  <c:v>02/12/2020</c:v>
                </c:pt>
                <c:pt idx="219">
                  <c:v>03/12/2020</c:v>
                </c:pt>
                <c:pt idx="220">
                  <c:v>04/12/2020</c:v>
                </c:pt>
                <c:pt idx="221">
                  <c:v>07/12/2020</c:v>
                </c:pt>
                <c:pt idx="222">
                  <c:v>08/12/2020</c:v>
                </c:pt>
                <c:pt idx="223">
                  <c:v>10/12/2020</c:v>
                </c:pt>
                <c:pt idx="224">
                  <c:v>11/12/2020</c:v>
                </c:pt>
                <c:pt idx="225">
                  <c:v>14/12/2020</c:v>
                </c:pt>
                <c:pt idx="226">
                  <c:v>15/12/2020</c:v>
                </c:pt>
                <c:pt idx="227">
                  <c:v>16/12/2020</c:v>
                </c:pt>
                <c:pt idx="228">
                  <c:v>17/12/2020</c:v>
                </c:pt>
                <c:pt idx="229">
                  <c:v>18/12/2020</c:v>
                </c:pt>
                <c:pt idx="230">
                  <c:v>21/12/2020</c:v>
                </c:pt>
                <c:pt idx="231">
                  <c:v>22/12/2020</c:v>
                </c:pt>
                <c:pt idx="232">
                  <c:v>23/12/2020</c:v>
                </c:pt>
                <c:pt idx="233">
                  <c:v>28/12/2020</c:v>
                </c:pt>
                <c:pt idx="234">
                  <c:v>29/12/2020</c:v>
                </c:pt>
                <c:pt idx="235">
                  <c:v>30/12/2020</c:v>
                </c:pt>
                <c:pt idx="236">
                  <c:v>04/01/2021</c:v>
                </c:pt>
                <c:pt idx="237">
                  <c:v>05/01/2021</c:v>
                </c:pt>
                <c:pt idx="238">
                  <c:v>06/01/2021</c:v>
                </c:pt>
                <c:pt idx="239">
                  <c:v>07/01/2021</c:v>
                </c:pt>
                <c:pt idx="240">
                  <c:v>08/01/2021</c:v>
                </c:pt>
                <c:pt idx="241">
                  <c:v>11/01/2021</c:v>
                </c:pt>
                <c:pt idx="242">
                  <c:v>12/01/2021</c:v>
                </c:pt>
                <c:pt idx="243">
                  <c:v>13/01/2021</c:v>
                </c:pt>
                <c:pt idx="244">
                  <c:v>14/01/2021</c:v>
                </c:pt>
                <c:pt idx="245">
                  <c:v>15/01/2021</c:v>
                </c:pt>
                <c:pt idx="246">
                  <c:v>18/01/2021</c:v>
                </c:pt>
                <c:pt idx="247">
                  <c:v>19/01/2021</c:v>
                </c:pt>
                <c:pt idx="248">
                  <c:v>20/01/2021</c:v>
                </c:pt>
                <c:pt idx="249">
                  <c:v>21/01/2021</c:v>
                </c:pt>
                <c:pt idx="250">
                  <c:v>22/01/2021</c:v>
                </c:pt>
                <c:pt idx="251">
                  <c:v>25/01/2021</c:v>
                </c:pt>
                <c:pt idx="252">
                  <c:v>26/01/2021</c:v>
                </c:pt>
                <c:pt idx="253">
                  <c:v>27/01/2021</c:v>
                </c:pt>
                <c:pt idx="254">
                  <c:v>28/01/2021</c:v>
                </c:pt>
                <c:pt idx="255">
                  <c:v>29/01/2021</c:v>
                </c:pt>
                <c:pt idx="256">
                  <c:v>01/02/2021</c:v>
                </c:pt>
                <c:pt idx="257">
                  <c:v>02/02/2021</c:v>
                </c:pt>
                <c:pt idx="258">
                  <c:v>03/02/2021</c:v>
                </c:pt>
                <c:pt idx="259">
                  <c:v>04/02/2021</c:v>
                </c:pt>
                <c:pt idx="260">
                  <c:v>05/02/2021</c:v>
                </c:pt>
                <c:pt idx="261">
                  <c:v>08/02/2021</c:v>
                </c:pt>
                <c:pt idx="262">
                  <c:v>09/02/2021</c:v>
                </c:pt>
                <c:pt idx="263">
                  <c:v>10/02/2021</c:v>
                </c:pt>
                <c:pt idx="264">
                  <c:v>11/02/2021</c:v>
                </c:pt>
                <c:pt idx="265">
                  <c:v>15/02/2021</c:v>
                </c:pt>
                <c:pt idx="266">
                  <c:v>16/02/2021</c:v>
                </c:pt>
                <c:pt idx="267">
                  <c:v>17/02/2021</c:v>
                </c:pt>
                <c:pt idx="268">
                  <c:v>18/02/2021</c:v>
                </c:pt>
                <c:pt idx="269">
                  <c:v>19/02/2021</c:v>
                </c:pt>
                <c:pt idx="270">
                  <c:v>22/02/2021</c:v>
                </c:pt>
                <c:pt idx="271">
                  <c:v>23/02/2021</c:v>
                </c:pt>
                <c:pt idx="272">
                  <c:v>24/02/2021</c:v>
                </c:pt>
                <c:pt idx="273">
                  <c:v>25/02/2021</c:v>
                </c:pt>
                <c:pt idx="274">
                  <c:v>26/02/2021</c:v>
                </c:pt>
                <c:pt idx="275">
                  <c:v>01/03/2021</c:v>
                </c:pt>
                <c:pt idx="276">
                  <c:v>02/03/2021</c:v>
                </c:pt>
                <c:pt idx="277">
                  <c:v>03/03/2021</c:v>
                </c:pt>
                <c:pt idx="278">
                  <c:v>04/03/2021</c:v>
                </c:pt>
                <c:pt idx="279">
                  <c:v>05/03/2021</c:v>
                </c:pt>
                <c:pt idx="280">
                  <c:v>08/03/2021</c:v>
                </c:pt>
                <c:pt idx="281">
                  <c:v>09/03/2021</c:v>
                </c:pt>
                <c:pt idx="282">
                  <c:v>10/03/2021</c:v>
                </c:pt>
                <c:pt idx="283">
                  <c:v>12/03/2021</c:v>
                </c:pt>
                <c:pt idx="284">
                  <c:v>15/03/2021</c:v>
                </c:pt>
                <c:pt idx="285">
                  <c:v>16/03/2021</c:v>
                </c:pt>
                <c:pt idx="286">
                  <c:v>17/03/2021</c:v>
                </c:pt>
                <c:pt idx="287">
                  <c:v>18/03/2021</c:v>
                </c:pt>
                <c:pt idx="288">
                  <c:v>19/03/2021</c:v>
                </c:pt>
                <c:pt idx="289">
                  <c:v>22/03/2021</c:v>
                </c:pt>
                <c:pt idx="290">
                  <c:v>23/03/2021</c:v>
                </c:pt>
                <c:pt idx="291">
                  <c:v>24/03/2021</c:v>
                </c:pt>
                <c:pt idx="292">
                  <c:v>25/03/2021</c:v>
                </c:pt>
                <c:pt idx="293">
                  <c:v>26/03/2021</c:v>
                </c:pt>
                <c:pt idx="294">
                  <c:v>29/03/2021</c:v>
                </c:pt>
                <c:pt idx="295">
                  <c:v>30/03/2021</c:v>
                </c:pt>
                <c:pt idx="296">
                  <c:v>31/03/2021</c:v>
                </c:pt>
                <c:pt idx="297">
                  <c:v>01/04/2021</c:v>
                </c:pt>
                <c:pt idx="298">
                  <c:v>05/04/2021</c:v>
                </c:pt>
                <c:pt idx="299">
                  <c:v>06/04/2021</c:v>
                </c:pt>
                <c:pt idx="300">
                  <c:v>07/04/2021</c:v>
                </c:pt>
                <c:pt idx="301">
                  <c:v>08/04/2021</c:v>
                </c:pt>
                <c:pt idx="302">
                  <c:v>09/04/2021</c:v>
                </c:pt>
                <c:pt idx="303">
                  <c:v>12/04/2021</c:v>
                </c:pt>
                <c:pt idx="304">
                  <c:v>13/04/2021</c:v>
                </c:pt>
                <c:pt idx="305">
                  <c:v>14/04/2021</c:v>
                </c:pt>
                <c:pt idx="306">
                  <c:v>15/04/2021</c:v>
                </c:pt>
                <c:pt idx="307">
                  <c:v>16/04/2021</c:v>
                </c:pt>
                <c:pt idx="308">
                  <c:v>19/04/2021</c:v>
                </c:pt>
                <c:pt idx="309">
                  <c:v>20/04/2021</c:v>
                </c:pt>
                <c:pt idx="310">
                  <c:v>21/04/2021</c:v>
                </c:pt>
                <c:pt idx="311">
                  <c:v>22/04/2021</c:v>
                </c:pt>
                <c:pt idx="312">
                  <c:v>23/04/2021</c:v>
                </c:pt>
                <c:pt idx="313">
                  <c:v>26/04/2021</c:v>
                </c:pt>
                <c:pt idx="314">
                  <c:v>27/04/2021</c:v>
                </c:pt>
                <c:pt idx="315">
                  <c:v>28/04/2021</c:v>
                </c:pt>
                <c:pt idx="316">
                  <c:v>29/04/2021</c:v>
                </c:pt>
                <c:pt idx="317">
                  <c:v>30/04/2021</c:v>
                </c:pt>
                <c:pt idx="318">
                  <c:v>03/05/2021</c:v>
                </c:pt>
                <c:pt idx="319">
                  <c:v>04/05/2021</c:v>
                </c:pt>
                <c:pt idx="320">
                  <c:v>05/05/2021</c:v>
                </c:pt>
                <c:pt idx="321">
                  <c:v>06/05/2021</c:v>
                </c:pt>
                <c:pt idx="322">
                  <c:v>07/05/2021</c:v>
                </c:pt>
                <c:pt idx="323">
                  <c:v>10/05/2021</c:v>
                </c:pt>
                <c:pt idx="324">
                  <c:v>11/05/2021</c:v>
                </c:pt>
                <c:pt idx="325">
                  <c:v>17/05/2021</c:v>
                </c:pt>
                <c:pt idx="326">
                  <c:v>18/05/2021</c:v>
                </c:pt>
                <c:pt idx="327">
                  <c:v>19/05/2021</c:v>
                </c:pt>
                <c:pt idx="328">
                  <c:v>20/05/2021</c:v>
                </c:pt>
                <c:pt idx="329">
                  <c:v>21/05/2021</c:v>
                </c:pt>
                <c:pt idx="330">
                  <c:v>24/05/2021</c:v>
                </c:pt>
                <c:pt idx="331">
                  <c:v>25/05/2021</c:v>
                </c:pt>
                <c:pt idx="332">
                  <c:v>27/05/2021</c:v>
                </c:pt>
                <c:pt idx="333">
                  <c:v>28/05/2021</c:v>
                </c:pt>
                <c:pt idx="334">
                  <c:v>31/05/2021</c:v>
                </c:pt>
                <c:pt idx="335">
                  <c:v>02/06/2021</c:v>
                </c:pt>
                <c:pt idx="336">
                  <c:v>03/06/2021</c:v>
                </c:pt>
                <c:pt idx="337">
                  <c:v>04/06/2021</c:v>
                </c:pt>
                <c:pt idx="338">
                  <c:v>07/06/2021</c:v>
                </c:pt>
                <c:pt idx="339">
                  <c:v>08/06/2021</c:v>
                </c:pt>
                <c:pt idx="340">
                  <c:v>09/06/2021</c:v>
                </c:pt>
                <c:pt idx="341">
                  <c:v>10/06/2021</c:v>
                </c:pt>
                <c:pt idx="342">
                  <c:v>11/06/2021</c:v>
                </c:pt>
                <c:pt idx="343">
                  <c:v>14/06/2021</c:v>
                </c:pt>
                <c:pt idx="344">
                  <c:v>15/06/2021</c:v>
                </c:pt>
                <c:pt idx="345">
                  <c:v>16/06/2021</c:v>
                </c:pt>
                <c:pt idx="346">
                  <c:v>17/06/2021</c:v>
                </c:pt>
                <c:pt idx="347">
                  <c:v>18/06/2021</c:v>
                </c:pt>
                <c:pt idx="348">
                  <c:v>21/06/2021</c:v>
                </c:pt>
                <c:pt idx="349">
                  <c:v>22/06/2021</c:v>
                </c:pt>
                <c:pt idx="350">
                  <c:v>23/06/2021</c:v>
                </c:pt>
                <c:pt idx="351">
                  <c:v>24/06/2021</c:v>
                </c:pt>
                <c:pt idx="352">
                  <c:v>25/06/2021</c:v>
                </c:pt>
                <c:pt idx="353">
                  <c:v>28/06/2021</c:v>
                </c:pt>
                <c:pt idx="354">
                  <c:v>29/06/2021</c:v>
                </c:pt>
                <c:pt idx="355">
                  <c:v>30/06/2021</c:v>
                </c:pt>
                <c:pt idx="356">
                  <c:v>01/07/2021</c:v>
                </c:pt>
                <c:pt idx="357">
                  <c:v>02/07/2021</c:v>
                </c:pt>
                <c:pt idx="358">
                  <c:v>05/07/2021</c:v>
                </c:pt>
                <c:pt idx="359">
                  <c:v>06/07/2021</c:v>
                </c:pt>
                <c:pt idx="360">
                  <c:v>07/07/2021</c:v>
                </c:pt>
                <c:pt idx="361">
                  <c:v>08/07/2021</c:v>
                </c:pt>
                <c:pt idx="362">
                  <c:v>09/07/2021</c:v>
                </c:pt>
                <c:pt idx="363">
                  <c:v>12/07/2021</c:v>
                </c:pt>
                <c:pt idx="364">
                  <c:v>13/07/2021</c:v>
                </c:pt>
                <c:pt idx="365">
                  <c:v>14/07/2021</c:v>
                </c:pt>
                <c:pt idx="366">
                  <c:v>15/07/2021</c:v>
                </c:pt>
                <c:pt idx="367">
                  <c:v>16/07/2021</c:v>
                </c:pt>
                <c:pt idx="368">
                  <c:v>19/07/2021</c:v>
                </c:pt>
                <c:pt idx="369">
                  <c:v>21/07/2021</c:v>
                </c:pt>
                <c:pt idx="370">
                  <c:v>22/07/2021</c:v>
                </c:pt>
                <c:pt idx="371">
                  <c:v>23/07/2021</c:v>
                </c:pt>
                <c:pt idx="372">
                  <c:v>26/07/2021</c:v>
                </c:pt>
                <c:pt idx="373">
                  <c:v>27/07/2021</c:v>
                </c:pt>
                <c:pt idx="374">
                  <c:v>28/07/2021</c:v>
                </c:pt>
                <c:pt idx="375">
                  <c:v>29/07/2021</c:v>
                </c:pt>
                <c:pt idx="376">
                  <c:v>30/07/2021</c:v>
                </c:pt>
                <c:pt idx="377">
                  <c:v>02/08/2021</c:v>
                </c:pt>
                <c:pt idx="378">
                  <c:v>03/08/2021</c:v>
                </c:pt>
                <c:pt idx="379">
                  <c:v>04/08/2021</c:v>
                </c:pt>
                <c:pt idx="380">
                  <c:v>05/08/2021</c:v>
                </c:pt>
                <c:pt idx="381">
                  <c:v>06/08/2021</c:v>
                </c:pt>
                <c:pt idx="382">
                  <c:v>09/08/2021</c:v>
                </c:pt>
                <c:pt idx="383">
                  <c:v>10/08/2021</c:v>
                </c:pt>
                <c:pt idx="384">
                  <c:v>12/08/2021</c:v>
                </c:pt>
                <c:pt idx="385">
                  <c:v>13/08/2021</c:v>
                </c:pt>
                <c:pt idx="386">
                  <c:v>16/08/2021</c:v>
                </c:pt>
                <c:pt idx="387">
                  <c:v>18/08/2021</c:v>
                </c:pt>
                <c:pt idx="388">
                  <c:v>19/08/2021</c:v>
                </c:pt>
                <c:pt idx="389">
                  <c:v>20/08/2021</c:v>
                </c:pt>
                <c:pt idx="390">
                  <c:v>23/08/2021</c:v>
                </c:pt>
                <c:pt idx="391">
                  <c:v>24/08/2021</c:v>
                </c:pt>
                <c:pt idx="392">
                  <c:v>25/08/2021</c:v>
                </c:pt>
                <c:pt idx="393">
                  <c:v>26/08/2021</c:v>
                </c:pt>
                <c:pt idx="394">
                  <c:v>27/08/2021</c:v>
                </c:pt>
                <c:pt idx="395">
                  <c:v>30/08/2021</c:v>
                </c:pt>
                <c:pt idx="396">
                  <c:v>31/08/2021</c:v>
                </c:pt>
                <c:pt idx="397">
                  <c:v>01/09/2021</c:v>
                </c:pt>
                <c:pt idx="398">
                  <c:v>02/09/2021</c:v>
                </c:pt>
                <c:pt idx="399">
                  <c:v>03/09/2021</c:v>
                </c:pt>
                <c:pt idx="400">
                  <c:v>06/09/2021</c:v>
                </c:pt>
                <c:pt idx="401">
                  <c:v>07/09/2021</c:v>
                </c:pt>
                <c:pt idx="402">
                  <c:v>08/09/2021</c:v>
                </c:pt>
                <c:pt idx="403">
                  <c:v>09/09/2021</c:v>
                </c:pt>
                <c:pt idx="404">
                  <c:v>10/09/2021</c:v>
                </c:pt>
                <c:pt idx="405">
                  <c:v>13/09/2021</c:v>
                </c:pt>
                <c:pt idx="406">
                  <c:v>14/09/2021</c:v>
                </c:pt>
                <c:pt idx="407">
                  <c:v>15/09/2021</c:v>
                </c:pt>
                <c:pt idx="408">
                  <c:v>16/09/2021</c:v>
                </c:pt>
                <c:pt idx="409">
                  <c:v>17/09/2021</c:v>
                </c:pt>
                <c:pt idx="410">
                  <c:v>20/09/2021</c:v>
                </c:pt>
                <c:pt idx="411">
                  <c:v>21/09/2021</c:v>
                </c:pt>
                <c:pt idx="412">
                  <c:v>22/09/2021</c:v>
                </c:pt>
                <c:pt idx="413">
                  <c:v>23/09/2021</c:v>
                </c:pt>
                <c:pt idx="414">
                  <c:v>24/09/2021</c:v>
                </c:pt>
                <c:pt idx="415">
                  <c:v>27/09/2021</c:v>
                </c:pt>
                <c:pt idx="416">
                  <c:v>28/09/2021</c:v>
                </c:pt>
                <c:pt idx="417">
                  <c:v>29/09/2021</c:v>
                </c:pt>
                <c:pt idx="418">
                  <c:v>30/09/2021</c:v>
                </c:pt>
                <c:pt idx="419">
                  <c:v>01/10/2021</c:v>
                </c:pt>
                <c:pt idx="420">
                  <c:v>04/10/2021</c:v>
                </c:pt>
                <c:pt idx="421">
                  <c:v>05/10/2021</c:v>
                </c:pt>
                <c:pt idx="422">
                  <c:v>06/10/2021</c:v>
                </c:pt>
                <c:pt idx="423">
                  <c:v>07/10/2021</c:v>
                </c:pt>
                <c:pt idx="424">
                  <c:v>08/10/2021</c:v>
                </c:pt>
                <c:pt idx="425">
                  <c:v>11/10/2021</c:v>
                </c:pt>
                <c:pt idx="426">
                  <c:v>12/10/2021</c:v>
                </c:pt>
                <c:pt idx="427">
                  <c:v>13/10/2021</c:v>
                </c:pt>
                <c:pt idx="428">
                  <c:v>14/10/2021</c:v>
                </c:pt>
                <c:pt idx="429">
                  <c:v>15/10/2021</c:v>
                </c:pt>
                <c:pt idx="430">
                  <c:v>18/10/2021</c:v>
                </c:pt>
                <c:pt idx="431">
                  <c:v>19/10/2021</c:v>
                </c:pt>
                <c:pt idx="432">
                  <c:v>21/10/2021</c:v>
                </c:pt>
                <c:pt idx="433">
                  <c:v>22/10/2021</c:v>
                </c:pt>
                <c:pt idx="434">
                  <c:v>25/10/2021</c:v>
                </c:pt>
                <c:pt idx="435">
                  <c:v>26/10/2021</c:v>
                </c:pt>
                <c:pt idx="436">
                  <c:v>27/10/2021</c:v>
                </c:pt>
                <c:pt idx="437">
                  <c:v>28/10/2021</c:v>
                </c:pt>
                <c:pt idx="438">
                  <c:v>29/10/2021</c:v>
                </c:pt>
                <c:pt idx="439">
                  <c:v>01/11/2021</c:v>
                </c:pt>
                <c:pt idx="440">
                  <c:v>02/11/2021</c:v>
                </c:pt>
                <c:pt idx="441">
                  <c:v>03/11/2021</c:v>
                </c:pt>
                <c:pt idx="442">
                  <c:v>04/11/2021</c:v>
                </c:pt>
                <c:pt idx="443">
                  <c:v>05/11/2021</c:v>
                </c:pt>
                <c:pt idx="444">
                  <c:v>08/11/2021</c:v>
                </c:pt>
                <c:pt idx="445">
                  <c:v>09/11/2021</c:v>
                </c:pt>
                <c:pt idx="446">
                  <c:v>10/11/2021</c:v>
                </c:pt>
                <c:pt idx="447">
                  <c:v>11/11/2021</c:v>
                </c:pt>
                <c:pt idx="448">
                  <c:v>12/11/2021</c:v>
                </c:pt>
                <c:pt idx="449">
                  <c:v>15/11/2021</c:v>
                </c:pt>
                <c:pt idx="450">
                  <c:v>16/11/2021</c:v>
                </c:pt>
                <c:pt idx="451">
                  <c:v>17/11/2021</c:v>
                </c:pt>
                <c:pt idx="452">
                  <c:v>18/11/2021</c:v>
                </c:pt>
                <c:pt idx="453">
                  <c:v>19/11/2021</c:v>
                </c:pt>
                <c:pt idx="454">
                  <c:v>22/11/2021</c:v>
                </c:pt>
                <c:pt idx="455">
                  <c:v>23/11/2021</c:v>
                </c:pt>
                <c:pt idx="456">
                  <c:v>24/11/2021</c:v>
                </c:pt>
                <c:pt idx="457">
                  <c:v>25/11/2021</c:v>
                </c:pt>
                <c:pt idx="458">
                  <c:v>26/11/2021</c:v>
                </c:pt>
                <c:pt idx="459">
                  <c:v>30/11/2021</c:v>
                </c:pt>
                <c:pt idx="460">
                  <c:v>01/12/2021</c:v>
                </c:pt>
                <c:pt idx="461">
                  <c:v>02/12/2021</c:v>
                </c:pt>
                <c:pt idx="462">
                  <c:v>03/12/2021</c:v>
                </c:pt>
                <c:pt idx="463">
                  <c:v>06/12/2021</c:v>
                </c:pt>
                <c:pt idx="464">
                  <c:v>07/12/2021</c:v>
                </c:pt>
                <c:pt idx="465">
                  <c:v>08/12/2021</c:v>
                </c:pt>
                <c:pt idx="466">
                  <c:v>09/12/2021</c:v>
                </c:pt>
                <c:pt idx="467">
                  <c:v>10/12/2021</c:v>
                </c:pt>
                <c:pt idx="468">
                  <c:v>13/12/2021</c:v>
                </c:pt>
                <c:pt idx="469">
                  <c:v>14/12/2021</c:v>
                </c:pt>
                <c:pt idx="470">
                  <c:v>15/12/2021</c:v>
                </c:pt>
                <c:pt idx="471">
                  <c:v>16/12/2021</c:v>
                </c:pt>
                <c:pt idx="472">
                  <c:v>17/12/2021</c:v>
                </c:pt>
                <c:pt idx="473">
                  <c:v>20/12/2021</c:v>
                </c:pt>
                <c:pt idx="474">
                  <c:v>21/12/2021</c:v>
                </c:pt>
                <c:pt idx="475">
                  <c:v>22/12/2021</c:v>
                </c:pt>
                <c:pt idx="476">
                  <c:v>23/12/2021</c:v>
                </c:pt>
                <c:pt idx="477">
                  <c:v>24/12/2021</c:v>
                </c:pt>
                <c:pt idx="478">
                  <c:v>27/12/2021</c:v>
                </c:pt>
                <c:pt idx="479">
                  <c:v>28/12/2021</c:v>
                </c:pt>
                <c:pt idx="480">
                  <c:v>29/12/2021</c:v>
                </c:pt>
                <c:pt idx="481">
                  <c:v>30/12/2021</c:v>
                </c:pt>
                <c:pt idx="482">
                  <c:v>03/01/2022</c:v>
                </c:pt>
                <c:pt idx="483">
                  <c:v>04/01/2022</c:v>
                </c:pt>
                <c:pt idx="484">
                  <c:v>05/01/2022</c:v>
                </c:pt>
                <c:pt idx="485">
                  <c:v>06/01/2022</c:v>
                </c:pt>
                <c:pt idx="486">
                  <c:v>07/01/2022</c:v>
                </c:pt>
                <c:pt idx="487">
                  <c:v>10/01/2022</c:v>
                </c:pt>
                <c:pt idx="488">
                  <c:v>11/01/2022</c:v>
                </c:pt>
                <c:pt idx="489">
                  <c:v>12/01/2022</c:v>
                </c:pt>
                <c:pt idx="490">
                  <c:v>13/01/2022</c:v>
                </c:pt>
                <c:pt idx="491">
                  <c:v>14/01/2022</c:v>
                </c:pt>
                <c:pt idx="492">
                  <c:v>17/01/2022</c:v>
                </c:pt>
                <c:pt idx="493">
                  <c:v>18/01/2022</c:v>
                </c:pt>
                <c:pt idx="494">
                  <c:v>19/01/2022</c:v>
                </c:pt>
                <c:pt idx="495">
                  <c:v>20/01/2022</c:v>
                </c:pt>
                <c:pt idx="496">
                  <c:v>21/01/2022</c:v>
                </c:pt>
                <c:pt idx="497">
                  <c:v>24/01/2022</c:v>
                </c:pt>
                <c:pt idx="498">
                  <c:v>25/01/2022</c:v>
                </c:pt>
                <c:pt idx="499">
                  <c:v>26/01/2022</c:v>
                </c:pt>
                <c:pt idx="500">
                  <c:v>27/01/2022</c:v>
                </c:pt>
                <c:pt idx="501">
                  <c:v>28/01/2022</c:v>
                </c:pt>
                <c:pt idx="502">
                  <c:v>31/01/2022</c:v>
                </c:pt>
                <c:pt idx="503">
                  <c:v>02/02/2022</c:v>
                </c:pt>
                <c:pt idx="504">
                  <c:v>03/02/2022</c:v>
                </c:pt>
                <c:pt idx="505">
                  <c:v>04/02/2022</c:v>
                </c:pt>
                <c:pt idx="506">
                  <c:v>07/02/2022</c:v>
                </c:pt>
                <c:pt idx="507">
                  <c:v>08/02/2022</c:v>
                </c:pt>
                <c:pt idx="508">
                  <c:v>09/02/2022</c:v>
                </c:pt>
                <c:pt idx="509">
                  <c:v>10/02/2022</c:v>
                </c:pt>
                <c:pt idx="510">
                  <c:v>11/02/2022</c:v>
                </c:pt>
                <c:pt idx="511">
                  <c:v>14/02/2022</c:v>
                </c:pt>
                <c:pt idx="512">
                  <c:v>15/02/2022</c:v>
                </c:pt>
                <c:pt idx="513">
                  <c:v>16/02/2022</c:v>
                </c:pt>
                <c:pt idx="514">
                  <c:v>17/02/2022</c:v>
                </c:pt>
                <c:pt idx="515">
                  <c:v>18/02/2022</c:v>
                </c:pt>
                <c:pt idx="516">
                  <c:v>21/02/2022</c:v>
                </c:pt>
                <c:pt idx="517">
                  <c:v>22/02/2022</c:v>
                </c:pt>
                <c:pt idx="518">
                  <c:v>23/02/2022</c:v>
                </c:pt>
                <c:pt idx="519">
                  <c:v>24/02/2022</c:v>
                </c:pt>
                <c:pt idx="520">
                  <c:v>25/02/2022</c:v>
                </c:pt>
                <c:pt idx="521">
                  <c:v>01/03/2022</c:v>
                </c:pt>
                <c:pt idx="522">
                  <c:v>02/03/2022</c:v>
                </c:pt>
                <c:pt idx="523">
                  <c:v>04/03/2022</c:v>
                </c:pt>
                <c:pt idx="524">
                  <c:v>07/03/2022</c:v>
                </c:pt>
                <c:pt idx="525">
                  <c:v>08/03/2022</c:v>
                </c:pt>
                <c:pt idx="526">
                  <c:v>09/03/2022</c:v>
                </c:pt>
                <c:pt idx="527">
                  <c:v>10/03/2022</c:v>
                </c:pt>
                <c:pt idx="528">
                  <c:v>11/03/2022</c:v>
                </c:pt>
                <c:pt idx="529">
                  <c:v>14/03/2022</c:v>
                </c:pt>
                <c:pt idx="530">
                  <c:v>15/03/2022</c:v>
                </c:pt>
                <c:pt idx="531">
                  <c:v>16/03/2022</c:v>
                </c:pt>
                <c:pt idx="532">
                  <c:v>17/03/2022</c:v>
                </c:pt>
                <c:pt idx="533">
                  <c:v>18/03/2022</c:v>
                </c:pt>
                <c:pt idx="534">
                  <c:v>21/03/2022</c:v>
                </c:pt>
                <c:pt idx="535">
                  <c:v>22/03/2022</c:v>
                </c:pt>
                <c:pt idx="536">
                  <c:v>23/03/2022</c:v>
                </c:pt>
                <c:pt idx="537">
                  <c:v>24/03/2022</c:v>
                </c:pt>
                <c:pt idx="538">
                  <c:v>25/03/2022</c:v>
                </c:pt>
                <c:pt idx="539">
                  <c:v>28/03/2022</c:v>
                </c:pt>
                <c:pt idx="540">
                  <c:v>29/03/2022</c:v>
                </c:pt>
                <c:pt idx="541">
                  <c:v>30/03/2022</c:v>
                </c:pt>
                <c:pt idx="542">
                  <c:v>31/03/2022</c:v>
                </c:pt>
                <c:pt idx="543">
                  <c:v>01/04/2022</c:v>
                </c:pt>
                <c:pt idx="544">
                  <c:v>04/04/2022</c:v>
                </c:pt>
                <c:pt idx="545">
                  <c:v>05/04/2022</c:v>
                </c:pt>
                <c:pt idx="546">
                  <c:v>06/04/2022</c:v>
                </c:pt>
                <c:pt idx="547">
                  <c:v>07/04/2022</c:v>
                </c:pt>
                <c:pt idx="548">
                  <c:v>08/04/2022</c:v>
                </c:pt>
                <c:pt idx="549">
                  <c:v>11/04/2022</c:v>
                </c:pt>
                <c:pt idx="550">
                  <c:v>12/04/2022</c:v>
                </c:pt>
                <c:pt idx="551">
                  <c:v>13/04/2022</c:v>
                </c:pt>
                <c:pt idx="552">
                  <c:v>14/04/2022</c:v>
                </c:pt>
                <c:pt idx="553">
                  <c:v>18/04/2022</c:v>
                </c:pt>
                <c:pt idx="554">
                  <c:v>19/04/2022</c:v>
                </c:pt>
                <c:pt idx="555">
                  <c:v>20/04/2022</c:v>
                </c:pt>
                <c:pt idx="556">
                  <c:v>21/04/2022</c:v>
                </c:pt>
                <c:pt idx="557">
                  <c:v>22/04/2022</c:v>
                </c:pt>
                <c:pt idx="558">
                  <c:v>25/04/2022</c:v>
                </c:pt>
                <c:pt idx="559">
                  <c:v>26/04/2022</c:v>
                </c:pt>
                <c:pt idx="560">
                  <c:v>27/04/2022</c:v>
                </c:pt>
                <c:pt idx="561">
                  <c:v>28/04/2022</c:v>
                </c:pt>
                <c:pt idx="562">
                  <c:v>09/05/2022</c:v>
                </c:pt>
                <c:pt idx="563">
                  <c:v>10/05/2022</c:v>
                </c:pt>
                <c:pt idx="564">
                  <c:v>12/05/2022</c:v>
                </c:pt>
                <c:pt idx="565">
                  <c:v>13/05/2022</c:v>
                </c:pt>
                <c:pt idx="566">
                  <c:v>17/05/2022</c:v>
                </c:pt>
                <c:pt idx="567">
                  <c:v>18/05/2022</c:v>
                </c:pt>
                <c:pt idx="568">
                  <c:v>19/05/2022</c:v>
                </c:pt>
                <c:pt idx="569">
                  <c:v>20/05/2022</c:v>
                </c:pt>
                <c:pt idx="570">
                  <c:v>23/05/2022</c:v>
                </c:pt>
                <c:pt idx="571">
                  <c:v>24/05/2022</c:v>
                </c:pt>
                <c:pt idx="572">
                  <c:v>25/05/2022</c:v>
                </c:pt>
                <c:pt idx="573">
                  <c:v>27/05/2022</c:v>
                </c:pt>
                <c:pt idx="574">
                  <c:v>30/05/2022</c:v>
                </c:pt>
                <c:pt idx="575">
                  <c:v>31/05/2022</c:v>
                </c:pt>
                <c:pt idx="576">
                  <c:v>02/06/2022</c:v>
                </c:pt>
                <c:pt idx="577">
                  <c:v>03/06/2022</c:v>
                </c:pt>
                <c:pt idx="578">
                  <c:v>06/06/2022</c:v>
                </c:pt>
                <c:pt idx="579">
                  <c:v>07/06/2022</c:v>
                </c:pt>
                <c:pt idx="580">
                  <c:v>08/06/2022</c:v>
                </c:pt>
                <c:pt idx="581">
                  <c:v>09/06/2022</c:v>
                </c:pt>
                <c:pt idx="582">
                  <c:v>10/06/2022</c:v>
                </c:pt>
                <c:pt idx="583">
                  <c:v>13/06/2022</c:v>
                </c:pt>
                <c:pt idx="584">
                  <c:v>14/06/2022</c:v>
                </c:pt>
                <c:pt idx="585">
                  <c:v>15/06/2022</c:v>
                </c:pt>
                <c:pt idx="586">
                  <c:v>16/06/2022</c:v>
                </c:pt>
                <c:pt idx="587">
                  <c:v>17/06/2022</c:v>
                </c:pt>
                <c:pt idx="588">
                  <c:v>20/06/2022</c:v>
                </c:pt>
                <c:pt idx="589">
                  <c:v>21/06/2022</c:v>
                </c:pt>
                <c:pt idx="590">
                  <c:v>22/06/2022</c:v>
                </c:pt>
                <c:pt idx="591">
                  <c:v>23/06/2022</c:v>
                </c:pt>
                <c:pt idx="592">
                  <c:v>24/06/2022</c:v>
                </c:pt>
                <c:pt idx="593">
                  <c:v>27/06/2022</c:v>
                </c:pt>
                <c:pt idx="594">
                  <c:v>28/06/2022</c:v>
                </c:pt>
                <c:pt idx="595">
                  <c:v>29/06/2022</c:v>
                </c:pt>
                <c:pt idx="596">
                  <c:v>30/06/2022</c:v>
                </c:pt>
                <c:pt idx="597">
                  <c:v>01/07/2022</c:v>
                </c:pt>
                <c:pt idx="598">
                  <c:v>04/07/2022</c:v>
                </c:pt>
                <c:pt idx="599">
                  <c:v>05/07/2022</c:v>
                </c:pt>
                <c:pt idx="600">
                  <c:v>06/07/2022</c:v>
                </c:pt>
                <c:pt idx="601">
                  <c:v>07/07/2022</c:v>
                </c:pt>
                <c:pt idx="602">
                  <c:v>08/07/2022</c:v>
                </c:pt>
                <c:pt idx="603">
                  <c:v>11/07/2022</c:v>
                </c:pt>
                <c:pt idx="604">
                  <c:v>12/07/2022</c:v>
                </c:pt>
                <c:pt idx="605">
                  <c:v>13/07/2022</c:v>
                </c:pt>
                <c:pt idx="606">
                  <c:v>14/07/2022</c:v>
                </c:pt>
                <c:pt idx="607">
                  <c:v>15/07/2022</c:v>
                </c:pt>
                <c:pt idx="608">
                  <c:v>18/07/2022</c:v>
                </c:pt>
                <c:pt idx="609">
                  <c:v>19/07/2022</c:v>
                </c:pt>
                <c:pt idx="610">
                  <c:v>20/07/2022</c:v>
                </c:pt>
                <c:pt idx="611">
                  <c:v>21/07/2022</c:v>
                </c:pt>
                <c:pt idx="612">
                  <c:v>22/07/2022</c:v>
                </c:pt>
                <c:pt idx="613">
                  <c:v>25/07/2022</c:v>
                </c:pt>
                <c:pt idx="614">
                  <c:v>26/07/2022</c:v>
                </c:pt>
                <c:pt idx="615">
                  <c:v>27/07/2022</c:v>
                </c:pt>
                <c:pt idx="616">
                  <c:v>28/07/2022</c:v>
                </c:pt>
                <c:pt idx="617">
                  <c:v>29/07/2022</c:v>
                </c:pt>
                <c:pt idx="618">
                  <c:v>01/08/2022</c:v>
                </c:pt>
                <c:pt idx="619">
                  <c:v>02/08/2022</c:v>
                </c:pt>
                <c:pt idx="620">
                  <c:v>03/08/2022</c:v>
                </c:pt>
                <c:pt idx="621">
                  <c:v>04/08/2022</c:v>
                </c:pt>
                <c:pt idx="622">
                  <c:v>05/08/2022</c:v>
                </c:pt>
                <c:pt idx="623">
                  <c:v>08/08/2022</c:v>
                </c:pt>
                <c:pt idx="624">
                  <c:v>09/08/2022</c:v>
                </c:pt>
                <c:pt idx="625">
                  <c:v>10/08/2022</c:v>
                </c:pt>
                <c:pt idx="626">
                  <c:v>11/08/2022</c:v>
                </c:pt>
                <c:pt idx="627">
                  <c:v>12/08/2022</c:v>
                </c:pt>
                <c:pt idx="628">
                  <c:v>15/08/2022</c:v>
                </c:pt>
                <c:pt idx="629">
                  <c:v>16/08/2022</c:v>
                </c:pt>
                <c:pt idx="630">
                  <c:v>18/08/2022</c:v>
                </c:pt>
                <c:pt idx="631">
                  <c:v>19/08/2022</c:v>
                </c:pt>
                <c:pt idx="632">
                  <c:v>22/08/2022</c:v>
                </c:pt>
                <c:pt idx="633">
                  <c:v>23/08/2022</c:v>
                </c:pt>
                <c:pt idx="634">
                  <c:v>24/08/2022</c:v>
                </c:pt>
                <c:pt idx="635">
                  <c:v>25/08/2022</c:v>
                </c:pt>
                <c:pt idx="636">
                  <c:v>26/08/2022</c:v>
                </c:pt>
                <c:pt idx="637">
                  <c:v>29/08/2022</c:v>
                </c:pt>
                <c:pt idx="638">
                  <c:v>30/08/2022</c:v>
                </c:pt>
                <c:pt idx="639">
                  <c:v>31/08/2022</c:v>
                </c:pt>
                <c:pt idx="640">
                  <c:v>01/09/2022</c:v>
                </c:pt>
                <c:pt idx="641">
                  <c:v>02/09/2022</c:v>
                </c:pt>
                <c:pt idx="642">
                  <c:v>05/09/2022</c:v>
                </c:pt>
                <c:pt idx="643">
                  <c:v>06/09/2022</c:v>
                </c:pt>
                <c:pt idx="644">
                  <c:v>07/09/2022</c:v>
                </c:pt>
                <c:pt idx="645">
                  <c:v>08/09/2022</c:v>
                </c:pt>
                <c:pt idx="646">
                  <c:v>09/09/2022</c:v>
                </c:pt>
                <c:pt idx="647">
                  <c:v>12/09/2022</c:v>
                </c:pt>
                <c:pt idx="648">
                  <c:v>13/09/2022</c:v>
                </c:pt>
                <c:pt idx="649">
                  <c:v>14/09/2022</c:v>
                </c:pt>
                <c:pt idx="650">
                  <c:v>15/09/2022</c:v>
                </c:pt>
                <c:pt idx="651">
                  <c:v>16/09/2022</c:v>
                </c:pt>
                <c:pt idx="652">
                  <c:v>19/09/2022</c:v>
                </c:pt>
                <c:pt idx="653">
                  <c:v>20/09/2022</c:v>
                </c:pt>
                <c:pt idx="654">
                  <c:v>21/09/2022</c:v>
                </c:pt>
                <c:pt idx="655">
                  <c:v>22/09/2022</c:v>
                </c:pt>
                <c:pt idx="656">
                  <c:v>23/09/2022</c:v>
                </c:pt>
                <c:pt idx="657">
                  <c:v>26/09/2022</c:v>
                </c:pt>
                <c:pt idx="658">
                  <c:v>27/09/2022</c:v>
                </c:pt>
                <c:pt idx="659">
                  <c:v>28/09/2022</c:v>
                </c:pt>
                <c:pt idx="660">
                  <c:v>29/09/2022</c:v>
                </c:pt>
                <c:pt idx="661">
                  <c:v>30/09/2022</c:v>
                </c:pt>
                <c:pt idx="662">
                  <c:v>03/10/2022</c:v>
                </c:pt>
                <c:pt idx="663">
                  <c:v>04/10/2022</c:v>
                </c:pt>
                <c:pt idx="664">
                  <c:v>05/10/2022</c:v>
                </c:pt>
                <c:pt idx="665">
                  <c:v>06/10/2022</c:v>
                </c:pt>
                <c:pt idx="666">
                  <c:v>07/10/2022</c:v>
                </c:pt>
                <c:pt idx="667">
                  <c:v>10/10/2022</c:v>
                </c:pt>
                <c:pt idx="668">
                  <c:v>11/10/2022</c:v>
                </c:pt>
                <c:pt idx="669">
                  <c:v>12/10/2022</c:v>
                </c:pt>
                <c:pt idx="670">
                  <c:v>13/10/2022</c:v>
                </c:pt>
                <c:pt idx="671">
                  <c:v>14/10/2022</c:v>
                </c:pt>
                <c:pt idx="672">
                  <c:v>17/10/2022</c:v>
                </c:pt>
                <c:pt idx="673">
                  <c:v>18/10/2022</c:v>
                </c:pt>
                <c:pt idx="674">
                  <c:v>19/10/2022</c:v>
                </c:pt>
                <c:pt idx="675">
                  <c:v>20/10/2022</c:v>
                </c:pt>
                <c:pt idx="676">
                  <c:v>21/10/2022</c:v>
                </c:pt>
                <c:pt idx="677">
                  <c:v>24/10/2022</c:v>
                </c:pt>
                <c:pt idx="678">
                  <c:v>25/10/2022</c:v>
                </c:pt>
                <c:pt idx="679">
                  <c:v>26/10/2022</c:v>
                </c:pt>
                <c:pt idx="680">
                  <c:v>27/10/2022</c:v>
                </c:pt>
                <c:pt idx="681">
                  <c:v>28/10/2022</c:v>
                </c:pt>
                <c:pt idx="682">
                  <c:v>31/10/2022</c:v>
                </c:pt>
                <c:pt idx="683">
                  <c:v>01/11/2022</c:v>
                </c:pt>
                <c:pt idx="684">
                  <c:v>02/11/2022</c:v>
                </c:pt>
                <c:pt idx="685">
                  <c:v>03/11/2022</c:v>
                </c:pt>
                <c:pt idx="686">
                  <c:v>04/11/2022</c:v>
                </c:pt>
                <c:pt idx="687">
                  <c:v>07/11/2022</c:v>
                </c:pt>
                <c:pt idx="688">
                  <c:v>08/11/2022</c:v>
                </c:pt>
                <c:pt idx="689">
                  <c:v>09/11/2022</c:v>
                </c:pt>
                <c:pt idx="690">
                  <c:v>10/11/2022</c:v>
                </c:pt>
                <c:pt idx="691">
                  <c:v>11/11/2022</c:v>
                </c:pt>
                <c:pt idx="692">
                  <c:v>14/11/2022</c:v>
                </c:pt>
                <c:pt idx="693">
                  <c:v>15/11/2022</c:v>
                </c:pt>
                <c:pt idx="694">
                  <c:v>16/11/2022</c:v>
                </c:pt>
                <c:pt idx="695">
                  <c:v>17/11/2022</c:v>
                </c:pt>
                <c:pt idx="696">
                  <c:v>18/11/2022</c:v>
                </c:pt>
                <c:pt idx="697">
                  <c:v>21/11/2022</c:v>
                </c:pt>
                <c:pt idx="698">
                  <c:v>22/11/2022</c:v>
                </c:pt>
                <c:pt idx="699">
                  <c:v>23/11/2022</c:v>
                </c:pt>
                <c:pt idx="700">
                  <c:v>24/11/2022</c:v>
                </c:pt>
                <c:pt idx="701">
                  <c:v>25/11/2022</c:v>
                </c:pt>
                <c:pt idx="702">
                  <c:v>28/11/2022</c:v>
                </c:pt>
                <c:pt idx="703">
                  <c:v>29/11/2022</c:v>
                </c:pt>
                <c:pt idx="704">
                  <c:v>30/11/2022</c:v>
                </c:pt>
                <c:pt idx="705">
                  <c:v>01/12/2022</c:v>
                </c:pt>
                <c:pt idx="706">
                  <c:v>02/12/2022</c:v>
                </c:pt>
                <c:pt idx="707">
                  <c:v>05/12/2022</c:v>
                </c:pt>
                <c:pt idx="708">
                  <c:v>06/12/2022</c:v>
                </c:pt>
                <c:pt idx="709">
                  <c:v>07/12/2022</c:v>
                </c:pt>
                <c:pt idx="710">
                  <c:v>08/12/2022</c:v>
                </c:pt>
                <c:pt idx="711">
                  <c:v>09/12/2022</c:v>
                </c:pt>
                <c:pt idx="712">
                  <c:v>12/12/2022</c:v>
                </c:pt>
                <c:pt idx="713">
                  <c:v>13/12/2022</c:v>
                </c:pt>
                <c:pt idx="714">
                  <c:v>14/12/2022</c:v>
                </c:pt>
                <c:pt idx="715">
                  <c:v>15/12/2022</c:v>
                </c:pt>
                <c:pt idx="716">
                  <c:v>16/12/2022</c:v>
                </c:pt>
                <c:pt idx="717">
                  <c:v>19/12/2022</c:v>
                </c:pt>
                <c:pt idx="718">
                  <c:v>20/12/2022</c:v>
                </c:pt>
                <c:pt idx="719">
                  <c:v>21/12/2022</c:v>
                </c:pt>
                <c:pt idx="720">
                  <c:v>22/12/2022</c:v>
                </c:pt>
                <c:pt idx="721">
                  <c:v>23/12/2022</c:v>
                </c:pt>
                <c:pt idx="722">
                  <c:v>26/12/2022</c:v>
                </c:pt>
                <c:pt idx="723">
                  <c:v>27/12/2022</c:v>
                </c:pt>
                <c:pt idx="724">
                  <c:v>28/12/2022</c:v>
                </c:pt>
                <c:pt idx="725">
                  <c:v>29/12/2022</c:v>
                </c:pt>
                <c:pt idx="726">
                  <c:v>30/12/2022</c:v>
                </c:pt>
                <c:pt idx="727">
                  <c:v>02/01/2023</c:v>
                </c:pt>
                <c:pt idx="728">
                  <c:v>03/01/2023</c:v>
                </c:pt>
                <c:pt idx="729">
                  <c:v>04/01/2023</c:v>
                </c:pt>
                <c:pt idx="730">
                  <c:v>05/01/2023</c:v>
                </c:pt>
                <c:pt idx="731">
                  <c:v>06/01/2023</c:v>
                </c:pt>
                <c:pt idx="732">
                  <c:v>09/01/2023</c:v>
                </c:pt>
                <c:pt idx="733">
                  <c:v>10/01/2023</c:v>
                </c:pt>
                <c:pt idx="734">
                  <c:v>11/01/2023</c:v>
                </c:pt>
                <c:pt idx="735">
                  <c:v>12/01/2023</c:v>
                </c:pt>
                <c:pt idx="736">
                  <c:v>13/01/2023</c:v>
                </c:pt>
                <c:pt idx="737">
                  <c:v>16/01/2023</c:v>
                </c:pt>
                <c:pt idx="738">
                  <c:v>17/01/2023</c:v>
                </c:pt>
                <c:pt idx="739">
                  <c:v>18/01/2023</c:v>
                </c:pt>
                <c:pt idx="740">
                  <c:v>19/01/2023</c:v>
                </c:pt>
                <c:pt idx="741">
                  <c:v>20/01/2023</c:v>
                </c:pt>
                <c:pt idx="742">
                  <c:v>24/01/2023</c:v>
                </c:pt>
                <c:pt idx="743">
                  <c:v>25/01/2023</c:v>
                </c:pt>
                <c:pt idx="744">
                  <c:v>26/01/2023</c:v>
                </c:pt>
                <c:pt idx="745">
                  <c:v>27/01/2023</c:v>
                </c:pt>
                <c:pt idx="746">
                  <c:v>30/01/2023</c:v>
                </c:pt>
                <c:pt idx="747">
                  <c:v>31/01/2023</c:v>
                </c:pt>
                <c:pt idx="748">
                  <c:v>01/02/2023</c:v>
                </c:pt>
                <c:pt idx="749">
                  <c:v>02/02/2023</c:v>
                </c:pt>
                <c:pt idx="750">
                  <c:v>03/02/2023</c:v>
                </c:pt>
                <c:pt idx="751">
                  <c:v>06/02/2023</c:v>
                </c:pt>
                <c:pt idx="752">
                  <c:v>07/02/2023</c:v>
                </c:pt>
                <c:pt idx="753">
                  <c:v>08/02/2023</c:v>
                </c:pt>
                <c:pt idx="754">
                  <c:v>09/02/2023</c:v>
                </c:pt>
                <c:pt idx="755">
                  <c:v>10/02/2023</c:v>
                </c:pt>
                <c:pt idx="756">
                  <c:v>13/02/2023</c:v>
                </c:pt>
                <c:pt idx="757">
                  <c:v>14/02/2023</c:v>
                </c:pt>
                <c:pt idx="758">
                  <c:v>15/02/2023</c:v>
                </c:pt>
                <c:pt idx="759">
                  <c:v>16/02/2023</c:v>
                </c:pt>
                <c:pt idx="760">
                  <c:v>17/02/2023</c:v>
                </c:pt>
                <c:pt idx="761">
                  <c:v>20/02/2023</c:v>
                </c:pt>
                <c:pt idx="762">
                  <c:v>21/02/2023</c:v>
                </c:pt>
                <c:pt idx="763">
                  <c:v>22/02/2023</c:v>
                </c:pt>
                <c:pt idx="764">
                  <c:v>23/02/2023</c:v>
                </c:pt>
                <c:pt idx="765">
                  <c:v>24/02/2023</c:v>
                </c:pt>
                <c:pt idx="766">
                  <c:v>27/02/2023</c:v>
                </c:pt>
                <c:pt idx="767">
                  <c:v>28/02/2023</c:v>
                </c:pt>
                <c:pt idx="768">
                  <c:v>01/03/2023</c:v>
                </c:pt>
                <c:pt idx="769">
                  <c:v>02/03/2023</c:v>
                </c:pt>
                <c:pt idx="770">
                  <c:v>03/03/2023</c:v>
                </c:pt>
                <c:pt idx="771">
                  <c:v>06/03/2023</c:v>
                </c:pt>
                <c:pt idx="772">
                  <c:v>07/03/2023</c:v>
                </c:pt>
                <c:pt idx="773">
                  <c:v>08/03/2023</c:v>
                </c:pt>
                <c:pt idx="774">
                  <c:v>09/03/2023</c:v>
                </c:pt>
                <c:pt idx="775">
                  <c:v>10/03/2023</c:v>
                </c:pt>
                <c:pt idx="776">
                  <c:v>13/03/2023</c:v>
                </c:pt>
                <c:pt idx="777">
                  <c:v>14/03/2023</c:v>
                </c:pt>
                <c:pt idx="778">
                  <c:v>15/03/2023</c:v>
                </c:pt>
                <c:pt idx="779">
                  <c:v>16/03/2023</c:v>
                </c:pt>
                <c:pt idx="780">
                  <c:v>17/03/2023</c:v>
                </c:pt>
                <c:pt idx="781">
                  <c:v>20/03/2023</c:v>
                </c:pt>
                <c:pt idx="782">
                  <c:v>21/03/2023</c:v>
                </c:pt>
                <c:pt idx="783">
                  <c:v>24/03/2023</c:v>
                </c:pt>
                <c:pt idx="784">
                  <c:v>27/03/2023</c:v>
                </c:pt>
                <c:pt idx="785">
                  <c:v>28/03/2023</c:v>
                </c:pt>
                <c:pt idx="786">
                  <c:v>29/03/2023</c:v>
                </c:pt>
                <c:pt idx="787">
                  <c:v>30/03/2023</c:v>
                </c:pt>
                <c:pt idx="788">
                  <c:v>31/03/2023</c:v>
                </c:pt>
                <c:pt idx="789">
                  <c:v>03/04/2023</c:v>
                </c:pt>
                <c:pt idx="790">
                  <c:v>04/04/2023</c:v>
                </c:pt>
                <c:pt idx="791">
                  <c:v>05/04/2023</c:v>
                </c:pt>
                <c:pt idx="792">
                  <c:v>06/04/2023</c:v>
                </c:pt>
                <c:pt idx="793">
                  <c:v>10/04/2023</c:v>
                </c:pt>
                <c:pt idx="794">
                  <c:v>11/04/2023</c:v>
                </c:pt>
                <c:pt idx="795">
                  <c:v>12/04/2023</c:v>
                </c:pt>
                <c:pt idx="796">
                  <c:v>13/04/2023</c:v>
                </c:pt>
                <c:pt idx="797">
                  <c:v>14/04/2023</c:v>
                </c:pt>
                <c:pt idx="798">
                  <c:v>17/04/2023</c:v>
                </c:pt>
                <c:pt idx="799">
                  <c:v>18/04/2023</c:v>
                </c:pt>
                <c:pt idx="800">
                  <c:v>26/04/2023</c:v>
                </c:pt>
                <c:pt idx="801">
                  <c:v>27/04/2023</c:v>
                </c:pt>
                <c:pt idx="802">
                  <c:v>28/04/2023</c:v>
                </c:pt>
                <c:pt idx="803">
                  <c:v>02/05/2023</c:v>
                </c:pt>
                <c:pt idx="804">
                  <c:v>03/05/2023</c:v>
                </c:pt>
                <c:pt idx="805">
                  <c:v>04/05/2023</c:v>
                </c:pt>
                <c:pt idx="806">
                  <c:v>05/05/2023</c:v>
                </c:pt>
                <c:pt idx="807">
                  <c:v>08/05/2023</c:v>
                </c:pt>
                <c:pt idx="808">
                  <c:v>09/05/2023</c:v>
                </c:pt>
                <c:pt idx="809">
                  <c:v>10/05/2023</c:v>
                </c:pt>
                <c:pt idx="810">
                  <c:v>11/05/2023</c:v>
                </c:pt>
                <c:pt idx="811">
                  <c:v>12/05/2023</c:v>
                </c:pt>
                <c:pt idx="812">
                  <c:v>15/05/2023</c:v>
                </c:pt>
                <c:pt idx="813">
                  <c:v>16/05/2023</c:v>
                </c:pt>
                <c:pt idx="814">
                  <c:v>17/05/2023</c:v>
                </c:pt>
                <c:pt idx="815">
                  <c:v>19/05/2023</c:v>
                </c:pt>
                <c:pt idx="816">
                  <c:v>22/05/2023</c:v>
                </c:pt>
                <c:pt idx="817">
                  <c:v>23/05/2023</c:v>
                </c:pt>
                <c:pt idx="818">
                  <c:v>24/05/2023</c:v>
                </c:pt>
                <c:pt idx="819">
                  <c:v>25/05/2023</c:v>
                </c:pt>
                <c:pt idx="820">
                  <c:v>26/05/2023</c:v>
                </c:pt>
                <c:pt idx="821">
                  <c:v>29/05/2023</c:v>
                </c:pt>
                <c:pt idx="822">
                  <c:v>30/05/2023</c:v>
                </c:pt>
                <c:pt idx="823">
                  <c:v>31/05/2023</c:v>
                </c:pt>
                <c:pt idx="824">
                  <c:v>05/06/2023</c:v>
                </c:pt>
                <c:pt idx="825">
                  <c:v>06/06/2023</c:v>
                </c:pt>
                <c:pt idx="826">
                  <c:v>07/06/2023</c:v>
                </c:pt>
                <c:pt idx="827">
                  <c:v>08/06/2023</c:v>
                </c:pt>
                <c:pt idx="828">
                  <c:v>09/06/2023</c:v>
                </c:pt>
                <c:pt idx="829">
                  <c:v>12/06/2023</c:v>
                </c:pt>
                <c:pt idx="830">
                  <c:v>13/06/2023</c:v>
                </c:pt>
                <c:pt idx="831">
                  <c:v>14/06/2023</c:v>
                </c:pt>
                <c:pt idx="832">
                  <c:v>15/06/2023</c:v>
                </c:pt>
                <c:pt idx="833">
                  <c:v>16/06/2023</c:v>
                </c:pt>
                <c:pt idx="834">
                  <c:v>19/06/2023</c:v>
                </c:pt>
                <c:pt idx="835">
                  <c:v>20/06/2023</c:v>
                </c:pt>
                <c:pt idx="836">
                  <c:v>21/06/2023</c:v>
                </c:pt>
                <c:pt idx="837">
                  <c:v>22/06/2023</c:v>
                </c:pt>
                <c:pt idx="838">
                  <c:v>23/06/2023</c:v>
                </c:pt>
                <c:pt idx="839">
                  <c:v>26/06/2023</c:v>
                </c:pt>
                <c:pt idx="840">
                  <c:v>27/06/2023</c:v>
                </c:pt>
                <c:pt idx="841">
                  <c:v>03/07/2023</c:v>
                </c:pt>
                <c:pt idx="842">
                  <c:v>04/07/2023</c:v>
                </c:pt>
                <c:pt idx="843">
                  <c:v>05/07/2023</c:v>
                </c:pt>
                <c:pt idx="844">
                  <c:v>06/07/2023</c:v>
                </c:pt>
                <c:pt idx="845">
                  <c:v>07/07/2023</c:v>
                </c:pt>
                <c:pt idx="846">
                  <c:v>10/07/2023</c:v>
                </c:pt>
                <c:pt idx="847">
                  <c:v>11/07/2023</c:v>
                </c:pt>
                <c:pt idx="848">
                  <c:v>12/07/2023</c:v>
                </c:pt>
                <c:pt idx="849">
                  <c:v>13/07/2023</c:v>
                </c:pt>
                <c:pt idx="850">
                  <c:v>14/07/2023</c:v>
                </c:pt>
                <c:pt idx="851">
                  <c:v>17/07/2023</c:v>
                </c:pt>
                <c:pt idx="852">
                  <c:v>18/07/2023</c:v>
                </c:pt>
                <c:pt idx="853">
                  <c:v>20/07/2023</c:v>
                </c:pt>
                <c:pt idx="854">
                  <c:v>21/07/2023</c:v>
                </c:pt>
                <c:pt idx="855">
                  <c:v>24/07/2023</c:v>
                </c:pt>
                <c:pt idx="856">
                  <c:v>25/07/2023</c:v>
                </c:pt>
                <c:pt idx="857">
                  <c:v>26/07/2023</c:v>
                </c:pt>
                <c:pt idx="858">
                  <c:v>27/07/2023</c:v>
                </c:pt>
                <c:pt idx="859">
                  <c:v>28/07/2023</c:v>
                </c:pt>
                <c:pt idx="860">
                  <c:v>31/07/2023</c:v>
                </c:pt>
                <c:pt idx="861">
                  <c:v>01/08/2023</c:v>
                </c:pt>
                <c:pt idx="862">
                  <c:v>02/08/2023</c:v>
                </c:pt>
                <c:pt idx="863">
                  <c:v>03/08/2023</c:v>
                </c:pt>
                <c:pt idx="864">
                  <c:v>04/08/2023</c:v>
                </c:pt>
                <c:pt idx="865">
                  <c:v>07/08/2023</c:v>
                </c:pt>
                <c:pt idx="866">
                  <c:v>08/08/2023</c:v>
                </c:pt>
                <c:pt idx="867">
                  <c:v>09/08/2023</c:v>
                </c:pt>
                <c:pt idx="868">
                  <c:v>10/08/2023</c:v>
                </c:pt>
                <c:pt idx="869">
                  <c:v>11/08/2023</c:v>
                </c:pt>
                <c:pt idx="870">
                  <c:v>14/08/2023</c:v>
                </c:pt>
                <c:pt idx="871">
                  <c:v>15/08/2023</c:v>
                </c:pt>
                <c:pt idx="872">
                  <c:v>16/08/2023</c:v>
                </c:pt>
                <c:pt idx="873">
                  <c:v>18/08/2023</c:v>
                </c:pt>
                <c:pt idx="874">
                  <c:v>21/08/2023</c:v>
                </c:pt>
                <c:pt idx="875">
                  <c:v>22/08/2023</c:v>
                </c:pt>
                <c:pt idx="876">
                  <c:v>23/08/2023</c:v>
                </c:pt>
                <c:pt idx="877">
                  <c:v>24/08/2023</c:v>
                </c:pt>
                <c:pt idx="878">
                  <c:v>25/08/2023</c:v>
                </c:pt>
                <c:pt idx="879">
                  <c:v>28/08/2023</c:v>
                </c:pt>
                <c:pt idx="880">
                  <c:v>29/08/2023</c:v>
                </c:pt>
                <c:pt idx="881">
                  <c:v>30/08/2023</c:v>
                </c:pt>
                <c:pt idx="882">
                  <c:v>31/08/2023</c:v>
                </c:pt>
                <c:pt idx="883">
                  <c:v>01/09/2023</c:v>
                </c:pt>
                <c:pt idx="884">
                  <c:v>04/09/2023</c:v>
                </c:pt>
                <c:pt idx="885">
                  <c:v>05/09/2023</c:v>
                </c:pt>
                <c:pt idx="886">
                  <c:v>06/09/2023</c:v>
                </c:pt>
                <c:pt idx="887">
                  <c:v>07/09/2023</c:v>
                </c:pt>
                <c:pt idx="888">
                  <c:v>08/09/2023</c:v>
                </c:pt>
                <c:pt idx="889">
                  <c:v>11/09/2023</c:v>
                </c:pt>
                <c:pt idx="890">
                  <c:v>12/09/2023</c:v>
                </c:pt>
                <c:pt idx="891">
                  <c:v>13/09/2023</c:v>
                </c:pt>
                <c:pt idx="892">
                  <c:v>14/09/2023</c:v>
                </c:pt>
                <c:pt idx="893">
                  <c:v>15/09/2023</c:v>
                </c:pt>
                <c:pt idx="894">
                  <c:v>18/09/2023</c:v>
                </c:pt>
                <c:pt idx="895">
                  <c:v>19/09/2023</c:v>
                </c:pt>
                <c:pt idx="896">
                  <c:v>20/09/2023</c:v>
                </c:pt>
                <c:pt idx="897">
                  <c:v>21/09/2023</c:v>
                </c:pt>
                <c:pt idx="898">
                  <c:v>22/09/2023</c:v>
                </c:pt>
                <c:pt idx="899">
                  <c:v>25/09/2023</c:v>
                </c:pt>
                <c:pt idx="900">
                  <c:v>26/09/2023</c:v>
                </c:pt>
                <c:pt idx="901">
                  <c:v>27/09/2023</c:v>
                </c:pt>
                <c:pt idx="902">
                  <c:v>29/09/2023</c:v>
                </c:pt>
                <c:pt idx="903">
                  <c:v>02/10/2023</c:v>
                </c:pt>
                <c:pt idx="904">
                  <c:v>03/10/2023</c:v>
                </c:pt>
                <c:pt idx="905">
                  <c:v>04/10/2023</c:v>
                </c:pt>
                <c:pt idx="906">
                  <c:v>05/10/2023</c:v>
                </c:pt>
                <c:pt idx="907">
                  <c:v>06/10/2023</c:v>
                </c:pt>
                <c:pt idx="908">
                  <c:v>09/10/2023</c:v>
                </c:pt>
                <c:pt idx="909">
                  <c:v>10/10/2023</c:v>
                </c:pt>
                <c:pt idx="910">
                  <c:v>11/10/2023</c:v>
                </c:pt>
                <c:pt idx="911">
                  <c:v>12/10/2023</c:v>
                </c:pt>
                <c:pt idx="912">
                  <c:v>13/10/2023</c:v>
                </c:pt>
                <c:pt idx="913">
                  <c:v>16/10/2023</c:v>
                </c:pt>
                <c:pt idx="914">
                  <c:v>17/10/2023</c:v>
                </c:pt>
                <c:pt idx="915">
                  <c:v>18/10/2023</c:v>
                </c:pt>
                <c:pt idx="916">
                  <c:v>19/10/2023</c:v>
                </c:pt>
                <c:pt idx="917">
                  <c:v>20/10/2023</c:v>
                </c:pt>
                <c:pt idx="918">
                  <c:v>23/10/2023</c:v>
                </c:pt>
                <c:pt idx="919">
                  <c:v>24/10/2023</c:v>
                </c:pt>
                <c:pt idx="920">
                  <c:v>25/10/2023</c:v>
                </c:pt>
                <c:pt idx="921">
                  <c:v>26/10/2023</c:v>
                </c:pt>
                <c:pt idx="922">
                  <c:v>27/10/2023</c:v>
                </c:pt>
                <c:pt idx="923">
                  <c:v>30/10/2023</c:v>
                </c:pt>
                <c:pt idx="924">
                  <c:v>31/10/2023</c:v>
                </c:pt>
                <c:pt idx="925">
                  <c:v>01/11/2023</c:v>
                </c:pt>
                <c:pt idx="926">
                  <c:v>02/11/2023</c:v>
                </c:pt>
                <c:pt idx="927">
                  <c:v>03/11/2023</c:v>
                </c:pt>
                <c:pt idx="928">
                  <c:v>06/11/2023</c:v>
                </c:pt>
                <c:pt idx="929">
                  <c:v>07/11/2023</c:v>
                </c:pt>
                <c:pt idx="930">
                  <c:v>08/11/2023</c:v>
                </c:pt>
                <c:pt idx="931">
                  <c:v>09/11/2023</c:v>
                </c:pt>
                <c:pt idx="932">
                  <c:v>10/11/2023</c:v>
                </c:pt>
                <c:pt idx="933">
                  <c:v>13/11/2023</c:v>
                </c:pt>
                <c:pt idx="934">
                  <c:v>14/11/2023</c:v>
                </c:pt>
                <c:pt idx="935">
                  <c:v>15/11/2023</c:v>
                </c:pt>
                <c:pt idx="936">
                  <c:v>16/11/2023</c:v>
                </c:pt>
                <c:pt idx="937">
                  <c:v>17/11/2023</c:v>
                </c:pt>
                <c:pt idx="938">
                  <c:v>20/11/2023</c:v>
                </c:pt>
                <c:pt idx="939">
                  <c:v>21/11/2023</c:v>
                </c:pt>
                <c:pt idx="940">
                  <c:v>22/11/2023</c:v>
                </c:pt>
                <c:pt idx="941">
                  <c:v>23/11/2023</c:v>
                </c:pt>
                <c:pt idx="942">
                  <c:v>24/11/2023</c:v>
                </c:pt>
                <c:pt idx="943">
                  <c:v>27/11/2023</c:v>
                </c:pt>
                <c:pt idx="944">
                  <c:v>28/11/2023</c:v>
                </c:pt>
                <c:pt idx="945">
                  <c:v>29/11/2023</c:v>
                </c:pt>
                <c:pt idx="946">
                  <c:v>30/11/2023</c:v>
                </c:pt>
                <c:pt idx="947">
                  <c:v>01/12/2023</c:v>
                </c:pt>
                <c:pt idx="948">
                  <c:v>04/12/2023</c:v>
                </c:pt>
                <c:pt idx="949">
                  <c:v>05/12/2023</c:v>
                </c:pt>
                <c:pt idx="950">
                  <c:v>06/12/2023</c:v>
                </c:pt>
                <c:pt idx="951">
                  <c:v>07/12/2023</c:v>
                </c:pt>
                <c:pt idx="952">
                  <c:v>08/12/2023</c:v>
                </c:pt>
                <c:pt idx="953">
                  <c:v>11/12/2023</c:v>
                </c:pt>
                <c:pt idx="954">
                  <c:v>12/12/2023</c:v>
                </c:pt>
                <c:pt idx="955">
                  <c:v>13/12/2023</c:v>
                </c:pt>
                <c:pt idx="956">
                  <c:v>14/12/2023</c:v>
                </c:pt>
                <c:pt idx="957">
                  <c:v>15/12/2023</c:v>
                </c:pt>
                <c:pt idx="958">
                  <c:v>18/12/2023</c:v>
                </c:pt>
                <c:pt idx="959">
                  <c:v>19/12/2023</c:v>
                </c:pt>
                <c:pt idx="960">
                  <c:v>20/12/2023</c:v>
                </c:pt>
                <c:pt idx="961">
                  <c:v>21/12/2023</c:v>
                </c:pt>
                <c:pt idx="962">
                  <c:v>22/12/2023</c:v>
                </c:pt>
                <c:pt idx="963">
                  <c:v>27/12/2023</c:v>
                </c:pt>
                <c:pt idx="964">
                  <c:v>28/12/2023</c:v>
                </c:pt>
                <c:pt idx="965">
                  <c:v>29/12/2023</c:v>
                </c:pt>
                <c:pt idx="966">
                  <c:v>02/01/2024</c:v>
                </c:pt>
                <c:pt idx="967">
                  <c:v>03/01/2024</c:v>
                </c:pt>
                <c:pt idx="968">
                  <c:v>04/01/2024</c:v>
                </c:pt>
                <c:pt idx="969">
                  <c:v>05/01/2024</c:v>
                </c:pt>
                <c:pt idx="970">
                  <c:v>08/01/2024</c:v>
                </c:pt>
                <c:pt idx="971">
                  <c:v>09/01/2024</c:v>
                </c:pt>
                <c:pt idx="972">
                  <c:v>10/01/2024</c:v>
                </c:pt>
                <c:pt idx="973">
                  <c:v>11/01/2024</c:v>
                </c:pt>
                <c:pt idx="974">
                  <c:v>12/01/2024</c:v>
                </c:pt>
                <c:pt idx="975">
                  <c:v>15/01/2024</c:v>
                </c:pt>
                <c:pt idx="976">
                  <c:v>16/01/2024</c:v>
                </c:pt>
                <c:pt idx="977">
                  <c:v>17/01/2024</c:v>
                </c:pt>
                <c:pt idx="978">
                  <c:v>18/01/2024</c:v>
                </c:pt>
                <c:pt idx="979">
                  <c:v>19/01/2024</c:v>
                </c:pt>
                <c:pt idx="980">
                  <c:v>22/01/2024</c:v>
                </c:pt>
                <c:pt idx="981">
                  <c:v>23/01/2024</c:v>
                </c:pt>
                <c:pt idx="982">
                  <c:v>24/01/2024</c:v>
                </c:pt>
                <c:pt idx="983">
                  <c:v>25/01/2024</c:v>
                </c:pt>
                <c:pt idx="984">
                  <c:v>26/01/2024</c:v>
                </c:pt>
                <c:pt idx="985">
                  <c:v>29/01/2024</c:v>
                </c:pt>
                <c:pt idx="986">
                  <c:v>30/01/2024</c:v>
                </c:pt>
                <c:pt idx="987">
                  <c:v>31/01/2024</c:v>
                </c:pt>
                <c:pt idx="988">
                  <c:v>01/02/2024</c:v>
                </c:pt>
                <c:pt idx="989">
                  <c:v>02/02/2024</c:v>
                </c:pt>
                <c:pt idx="990">
                  <c:v>05/02/2024</c:v>
                </c:pt>
                <c:pt idx="991">
                  <c:v>06/02/2024</c:v>
                </c:pt>
                <c:pt idx="992">
                  <c:v>07/02/2024</c:v>
                </c:pt>
                <c:pt idx="993">
                  <c:v>12/02/2024</c:v>
                </c:pt>
                <c:pt idx="994">
                  <c:v>13/02/2024</c:v>
                </c:pt>
                <c:pt idx="995">
                  <c:v>15/02/2024</c:v>
                </c:pt>
                <c:pt idx="996">
                  <c:v>16/02/2024</c:v>
                </c:pt>
                <c:pt idx="997">
                  <c:v>19/02/2024</c:v>
                </c:pt>
                <c:pt idx="998">
                  <c:v>20/02/2024</c:v>
                </c:pt>
                <c:pt idx="999">
                  <c:v>21/02/2024</c:v>
                </c:pt>
                <c:pt idx="1000">
                  <c:v>22/02/2024</c:v>
                </c:pt>
                <c:pt idx="1001">
                  <c:v>23/02/2024</c:v>
                </c:pt>
                <c:pt idx="1002">
                  <c:v>26/02/2024</c:v>
                </c:pt>
                <c:pt idx="1003">
                  <c:v>27/02/2024</c:v>
                </c:pt>
                <c:pt idx="1004">
                  <c:v>28/02/2024</c:v>
                </c:pt>
                <c:pt idx="1005">
                  <c:v>29/02/2024</c:v>
                </c:pt>
                <c:pt idx="1006">
                  <c:v>01/03/2024</c:v>
                </c:pt>
                <c:pt idx="1007">
                  <c:v>04/03/2024</c:v>
                </c:pt>
                <c:pt idx="1008">
                  <c:v>05/03/2024</c:v>
                </c:pt>
                <c:pt idx="1009">
                  <c:v>06/03/2024</c:v>
                </c:pt>
                <c:pt idx="1010">
                  <c:v>07/03/2024</c:v>
                </c:pt>
                <c:pt idx="1011">
                  <c:v>08/03/2024</c:v>
                </c:pt>
                <c:pt idx="1012">
                  <c:v>13/03/2024</c:v>
                </c:pt>
                <c:pt idx="1013">
                  <c:v>14/03/2024</c:v>
                </c:pt>
                <c:pt idx="1014">
                  <c:v>15/03/2024</c:v>
                </c:pt>
                <c:pt idx="1015">
                  <c:v>18/03/2024</c:v>
                </c:pt>
                <c:pt idx="1016">
                  <c:v>19/03/2024</c:v>
                </c:pt>
                <c:pt idx="1017">
                  <c:v>20/03/2024</c:v>
                </c:pt>
                <c:pt idx="1018">
                  <c:v>21/03/2024</c:v>
                </c:pt>
                <c:pt idx="1019">
                  <c:v>22/03/2024</c:v>
                </c:pt>
                <c:pt idx="1020">
                  <c:v>25/03/2024</c:v>
                </c:pt>
                <c:pt idx="1021">
                  <c:v>26/03/2024</c:v>
                </c:pt>
                <c:pt idx="1022">
                  <c:v>27/03/2024</c:v>
                </c:pt>
                <c:pt idx="1023">
                  <c:v>28/03/2024</c:v>
                </c:pt>
                <c:pt idx="1024">
                  <c:v>01/04/2024</c:v>
                </c:pt>
                <c:pt idx="1025">
                  <c:v>02/04/2024</c:v>
                </c:pt>
                <c:pt idx="1026">
                  <c:v>03/04/2024</c:v>
                </c:pt>
                <c:pt idx="1027">
                  <c:v>04/04/2024</c:v>
                </c:pt>
                <c:pt idx="1028">
                  <c:v>05/04/2024</c:v>
                </c:pt>
                <c:pt idx="1029">
                  <c:v>16/04/2024</c:v>
                </c:pt>
                <c:pt idx="1030">
                  <c:v>17/04/2024</c:v>
                </c:pt>
                <c:pt idx="1031">
                  <c:v>18/04/2024</c:v>
                </c:pt>
                <c:pt idx="1032">
                  <c:v>19/04/2024</c:v>
                </c:pt>
                <c:pt idx="1033">
                  <c:v>22/04/2024</c:v>
                </c:pt>
                <c:pt idx="1034">
                  <c:v>23/04/2024</c:v>
                </c:pt>
                <c:pt idx="1035">
                  <c:v>24/04/2024</c:v>
                </c:pt>
                <c:pt idx="1036">
                  <c:v>25/04/2024</c:v>
                </c:pt>
                <c:pt idx="1037">
                  <c:v>26/04/2024</c:v>
                </c:pt>
                <c:pt idx="1038">
                  <c:v>29/04/2024</c:v>
                </c:pt>
                <c:pt idx="1039">
                  <c:v>30/04/2024</c:v>
                </c:pt>
                <c:pt idx="1040">
                  <c:v>02/05/2024</c:v>
                </c:pt>
                <c:pt idx="1041">
                  <c:v>03/05/2024</c:v>
                </c:pt>
                <c:pt idx="1042">
                  <c:v>06/05/2024</c:v>
                </c:pt>
                <c:pt idx="1043">
                  <c:v>07/05/2024</c:v>
                </c:pt>
                <c:pt idx="1044">
                  <c:v>08/05/2024</c:v>
                </c:pt>
                <c:pt idx="1045">
                  <c:v>13/05/2024</c:v>
                </c:pt>
                <c:pt idx="1046">
                  <c:v>14/05/2024</c:v>
                </c:pt>
                <c:pt idx="1047">
                  <c:v>15/05/2024</c:v>
                </c:pt>
                <c:pt idx="1048">
                  <c:v>16/05/2024</c:v>
                </c:pt>
                <c:pt idx="1049">
                  <c:v>17/05/2024</c:v>
                </c:pt>
                <c:pt idx="1050">
                  <c:v>20/05/2024</c:v>
                </c:pt>
                <c:pt idx="1051">
                  <c:v>21/05/2024</c:v>
                </c:pt>
                <c:pt idx="1052">
                  <c:v>22/05/2024</c:v>
                </c:pt>
                <c:pt idx="1053">
                  <c:v>27/05/2024</c:v>
                </c:pt>
                <c:pt idx="1054">
                  <c:v>28/05/2024</c:v>
                </c:pt>
                <c:pt idx="1055">
                  <c:v>29/05/2024</c:v>
                </c:pt>
                <c:pt idx="1056">
                  <c:v>30/05/2024</c:v>
                </c:pt>
                <c:pt idx="1057">
                  <c:v>31/05/2024</c:v>
                </c:pt>
                <c:pt idx="1058">
                  <c:v>03/06/2024</c:v>
                </c:pt>
                <c:pt idx="1059">
                  <c:v>04/06/2024</c:v>
                </c:pt>
                <c:pt idx="1060">
                  <c:v>05/06/2024</c:v>
                </c:pt>
                <c:pt idx="1061">
                  <c:v>06/06/2024</c:v>
                </c:pt>
                <c:pt idx="1062">
                  <c:v>07/06/2024</c:v>
                </c:pt>
                <c:pt idx="1063">
                  <c:v>10/06/2024</c:v>
                </c:pt>
                <c:pt idx="1064">
                  <c:v>11/06/2024</c:v>
                </c:pt>
                <c:pt idx="1065">
                  <c:v>12/06/2024</c:v>
                </c:pt>
                <c:pt idx="1066">
                  <c:v>13/06/2024</c:v>
                </c:pt>
                <c:pt idx="1067">
                  <c:v>14/06/2024</c:v>
                </c:pt>
                <c:pt idx="1068">
                  <c:v>19/06/2024</c:v>
                </c:pt>
                <c:pt idx="1069">
                  <c:v>20/06/2024</c:v>
                </c:pt>
                <c:pt idx="1070">
                  <c:v>21/06/2024</c:v>
                </c:pt>
                <c:pt idx="1071">
                  <c:v>24/06/2024</c:v>
                </c:pt>
                <c:pt idx="1072">
                  <c:v>25/06/2024</c:v>
                </c:pt>
                <c:pt idx="1073">
                  <c:v>26/06/2024</c:v>
                </c:pt>
                <c:pt idx="1074">
                  <c:v>27/06/2024</c:v>
                </c:pt>
                <c:pt idx="1075">
                  <c:v>28/06/2024</c:v>
                </c:pt>
                <c:pt idx="1076">
                  <c:v>01/07/2024</c:v>
                </c:pt>
                <c:pt idx="1077">
                  <c:v>02/07/2024</c:v>
                </c:pt>
                <c:pt idx="1078">
                  <c:v>03/07/2024</c:v>
                </c:pt>
                <c:pt idx="1079">
                  <c:v>04/07/2024</c:v>
                </c:pt>
                <c:pt idx="1080">
                  <c:v>05/07/2024</c:v>
                </c:pt>
                <c:pt idx="1081">
                  <c:v>08/07/2024</c:v>
                </c:pt>
                <c:pt idx="1082">
                  <c:v>09/07/2024</c:v>
                </c:pt>
                <c:pt idx="1083">
                  <c:v>10/07/2024</c:v>
                </c:pt>
                <c:pt idx="1084">
                  <c:v>11/07/2024</c:v>
                </c:pt>
                <c:pt idx="1085">
                  <c:v>12/07/2024</c:v>
                </c:pt>
                <c:pt idx="1086">
                  <c:v>15/07/2024</c:v>
                </c:pt>
                <c:pt idx="1087">
                  <c:v>16/07/2024</c:v>
                </c:pt>
                <c:pt idx="1088">
                  <c:v>17/07/2024</c:v>
                </c:pt>
                <c:pt idx="1089">
                  <c:v>18/07/2024</c:v>
                </c:pt>
                <c:pt idx="1090">
                  <c:v>19/07/2024</c:v>
                </c:pt>
                <c:pt idx="1091">
                  <c:v>22/07/2024</c:v>
                </c:pt>
                <c:pt idx="1092">
                  <c:v>23/07/2024</c:v>
                </c:pt>
                <c:pt idx="1093">
                  <c:v>24/07/2024</c:v>
                </c:pt>
                <c:pt idx="1094">
                  <c:v>25/07/2024</c:v>
                </c:pt>
                <c:pt idx="1095">
                  <c:v>26/07/2024</c:v>
                </c:pt>
                <c:pt idx="1096">
                  <c:v>29/07/2024</c:v>
                </c:pt>
                <c:pt idx="1097">
                  <c:v>30/07/2024</c:v>
                </c:pt>
                <c:pt idx="1098">
                  <c:v>31/07/2024</c:v>
                </c:pt>
                <c:pt idx="1099">
                  <c:v>01/08/2024</c:v>
                </c:pt>
                <c:pt idx="1100">
                  <c:v>02/08/2024</c:v>
                </c:pt>
                <c:pt idx="1101">
                  <c:v>05/08/2024</c:v>
                </c:pt>
                <c:pt idx="1102">
                  <c:v>06/08/2024</c:v>
                </c:pt>
                <c:pt idx="1103">
                  <c:v>07/08/2024</c:v>
                </c:pt>
                <c:pt idx="1104">
                  <c:v>08/08/2024</c:v>
                </c:pt>
                <c:pt idx="1105">
                  <c:v>09/08/2024</c:v>
                </c:pt>
                <c:pt idx="1106">
                  <c:v>12/08/2024</c:v>
                </c:pt>
                <c:pt idx="1107">
                  <c:v>13/08/2024</c:v>
                </c:pt>
                <c:pt idx="1108">
                  <c:v>14/08/2024</c:v>
                </c:pt>
                <c:pt idx="1109">
                  <c:v>15/08/2024</c:v>
                </c:pt>
                <c:pt idx="1110">
                  <c:v>16/08/2024</c:v>
                </c:pt>
                <c:pt idx="1111">
                  <c:v>19/08/2024</c:v>
                </c:pt>
                <c:pt idx="1112">
                  <c:v>20/08/2024</c:v>
                </c:pt>
                <c:pt idx="1113">
                  <c:v>21/08/2024</c:v>
                </c:pt>
                <c:pt idx="1114">
                  <c:v>22/08/2024</c:v>
                </c:pt>
                <c:pt idx="1115">
                  <c:v>23/08/2024</c:v>
                </c:pt>
                <c:pt idx="1116">
                  <c:v>26/08/2024</c:v>
                </c:pt>
                <c:pt idx="1117">
                  <c:v>27/08/2024</c:v>
                </c:pt>
                <c:pt idx="1118">
                  <c:v>28/08/2024</c:v>
                </c:pt>
                <c:pt idx="1119">
                  <c:v>29/08/2024</c:v>
                </c:pt>
                <c:pt idx="1120">
                  <c:v>30/08/2024</c:v>
                </c:pt>
                <c:pt idx="1121">
                  <c:v>02/09/2024</c:v>
                </c:pt>
                <c:pt idx="1122">
                  <c:v>03/09/2024</c:v>
                </c:pt>
                <c:pt idx="1123">
                  <c:v>04/09/2024</c:v>
                </c:pt>
                <c:pt idx="1124">
                  <c:v>05/09/2024</c:v>
                </c:pt>
                <c:pt idx="1125">
                  <c:v>06/09/2024</c:v>
                </c:pt>
                <c:pt idx="1126">
                  <c:v>09/09/2024</c:v>
                </c:pt>
                <c:pt idx="1127">
                  <c:v>10/09/2024</c:v>
                </c:pt>
                <c:pt idx="1128">
                  <c:v>11/09/2024</c:v>
                </c:pt>
                <c:pt idx="1129">
                  <c:v>12/09/2024</c:v>
                </c:pt>
                <c:pt idx="1130">
                  <c:v>13/09/2024</c:v>
                </c:pt>
                <c:pt idx="1131">
                  <c:v>17/09/2024</c:v>
                </c:pt>
                <c:pt idx="1132">
                  <c:v>18/09/2024</c:v>
                </c:pt>
                <c:pt idx="1133">
                  <c:v>19/09/2024</c:v>
                </c:pt>
                <c:pt idx="1134">
                  <c:v>20/09/2024</c:v>
                </c:pt>
                <c:pt idx="1135">
                  <c:v>23/09/2024</c:v>
                </c:pt>
                <c:pt idx="1136">
                  <c:v>24/09/2024</c:v>
                </c:pt>
                <c:pt idx="1137">
                  <c:v>25/09/2024</c:v>
                </c:pt>
                <c:pt idx="1138">
                  <c:v>26/09/2024</c:v>
                </c:pt>
                <c:pt idx="1139">
                  <c:v>27/09/2024</c:v>
                </c:pt>
                <c:pt idx="1140">
                  <c:v>30/09/2024</c:v>
                </c:pt>
                <c:pt idx="1141">
                  <c:v>01/10/2024</c:v>
                </c:pt>
                <c:pt idx="1142">
                  <c:v>02/10/2024</c:v>
                </c:pt>
                <c:pt idx="1143">
                  <c:v>03/10/2024</c:v>
                </c:pt>
                <c:pt idx="1144">
                  <c:v>04/10/2024</c:v>
                </c:pt>
                <c:pt idx="1145">
                  <c:v>07/10/2024</c:v>
                </c:pt>
                <c:pt idx="1146">
                  <c:v>08/10/2024</c:v>
                </c:pt>
                <c:pt idx="1147">
                  <c:v>09/10/2024</c:v>
                </c:pt>
                <c:pt idx="1148">
                  <c:v>10/10/2024</c:v>
                </c:pt>
                <c:pt idx="1149">
                  <c:v>11/10/2024</c:v>
                </c:pt>
                <c:pt idx="1150">
                  <c:v>14/10/2024</c:v>
                </c:pt>
                <c:pt idx="1151">
                  <c:v>15/10/2024</c:v>
                </c:pt>
                <c:pt idx="1152">
                  <c:v>16/10/2024</c:v>
                </c:pt>
                <c:pt idx="1153">
                  <c:v>17/10/2024</c:v>
                </c:pt>
                <c:pt idx="1154">
                  <c:v>18/10/2024</c:v>
                </c:pt>
                <c:pt idx="1155">
                  <c:v>21/10/2024</c:v>
                </c:pt>
                <c:pt idx="1156">
                  <c:v>22/10/2024</c:v>
                </c:pt>
                <c:pt idx="1157">
                  <c:v>23/10/2024</c:v>
                </c:pt>
                <c:pt idx="1158">
                  <c:v>24/10/2024</c:v>
                </c:pt>
                <c:pt idx="1159">
                  <c:v>25/10/2024</c:v>
                </c:pt>
                <c:pt idx="1160">
                  <c:v>28/10/2024</c:v>
                </c:pt>
                <c:pt idx="1161">
                  <c:v>29/10/2024</c:v>
                </c:pt>
                <c:pt idx="1162">
                  <c:v>30/10/2024</c:v>
                </c:pt>
                <c:pt idx="1163">
                  <c:v>31/10/2024</c:v>
                </c:pt>
                <c:pt idx="1164">
                  <c:v>01/11/2024</c:v>
                </c:pt>
                <c:pt idx="1165">
                  <c:v>04/11/2024</c:v>
                </c:pt>
                <c:pt idx="1166">
                  <c:v>05/11/2024</c:v>
                </c:pt>
                <c:pt idx="1167">
                  <c:v>06/11/2024</c:v>
                </c:pt>
                <c:pt idx="1168">
                  <c:v>07/11/2024</c:v>
                </c:pt>
                <c:pt idx="1169">
                  <c:v>08/11/2024</c:v>
                </c:pt>
                <c:pt idx="1170">
                  <c:v>11/11/2024</c:v>
                </c:pt>
                <c:pt idx="1171">
                  <c:v>12/11/2024</c:v>
                </c:pt>
                <c:pt idx="1172">
                  <c:v>13/11/2024</c:v>
                </c:pt>
                <c:pt idx="1173">
                  <c:v>14/11/2024</c:v>
                </c:pt>
                <c:pt idx="1174">
                  <c:v>15/11/2024</c:v>
                </c:pt>
                <c:pt idx="1175">
                  <c:v>18/11/2024</c:v>
                </c:pt>
                <c:pt idx="1176">
                  <c:v>19/11/2024</c:v>
                </c:pt>
                <c:pt idx="1177">
                  <c:v>20/11/2024</c:v>
                </c:pt>
                <c:pt idx="1178">
                  <c:v>21/11/2024</c:v>
                </c:pt>
                <c:pt idx="1179">
                  <c:v>22/11/2024</c:v>
                </c:pt>
                <c:pt idx="1180">
                  <c:v>25/11/2024</c:v>
                </c:pt>
                <c:pt idx="1181">
                  <c:v>26/11/2024</c:v>
                </c:pt>
                <c:pt idx="1182">
                  <c:v>28/11/2024</c:v>
                </c:pt>
                <c:pt idx="1183">
                  <c:v>29/11/2024</c:v>
                </c:pt>
                <c:pt idx="1184">
                  <c:v>02/12/2024</c:v>
                </c:pt>
                <c:pt idx="1185">
                  <c:v>03/12/2024</c:v>
                </c:pt>
                <c:pt idx="1186">
                  <c:v>04/12/2024</c:v>
                </c:pt>
                <c:pt idx="1187">
                  <c:v>05/12/2024</c:v>
                </c:pt>
                <c:pt idx="1188">
                  <c:v>06/12/2024</c:v>
                </c:pt>
                <c:pt idx="1189">
                  <c:v>09/12/2024</c:v>
                </c:pt>
                <c:pt idx="1190">
                  <c:v>10/12/2024</c:v>
                </c:pt>
                <c:pt idx="1191">
                  <c:v>11/12/2024</c:v>
                </c:pt>
                <c:pt idx="1192">
                  <c:v>12/12/2024</c:v>
                </c:pt>
                <c:pt idx="1193">
                  <c:v>13/12/2024</c:v>
                </c:pt>
                <c:pt idx="1194">
                  <c:v>16/12/2024</c:v>
                </c:pt>
                <c:pt idx="1195">
                  <c:v>17/12/2024</c:v>
                </c:pt>
                <c:pt idx="1196">
                  <c:v>18/12/2024</c:v>
                </c:pt>
                <c:pt idx="1197">
                  <c:v>19/12/2024</c:v>
                </c:pt>
                <c:pt idx="1198">
                  <c:v>20/12/2024</c:v>
                </c:pt>
                <c:pt idx="1199">
                  <c:v>23/12/2024</c:v>
                </c:pt>
                <c:pt idx="1200">
                  <c:v>24/12/2024</c:v>
                </c:pt>
                <c:pt idx="1201">
                  <c:v>27/12/2024</c:v>
                </c:pt>
                <c:pt idx="1202">
                  <c:v>30/12/2024</c:v>
                </c:pt>
                <c:pt idx="1203">
                  <c:v>02/01/2025</c:v>
                </c:pt>
                <c:pt idx="1204">
                  <c:v>03/01/2025</c:v>
                </c:pt>
                <c:pt idx="1205">
                  <c:v>06/01/2025</c:v>
                </c:pt>
                <c:pt idx="1206">
                  <c:v>07/01/2025</c:v>
                </c:pt>
                <c:pt idx="1207">
                  <c:v>08/01/2025</c:v>
                </c:pt>
                <c:pt idx="1208">
                  <c:v>09/01/2025</c:v>
                </c:pt>
                <c:pt idx="1209">
                  <c:v>10/01/2025</c:v>
                </c:pt>
                <c:pt idx="1210">
                  <c:v>13/01/2025</c:v>
                </c:pt>
                <c:pt idx="1211">
                  <c:v>14/01/2025</c:v>
                </c:pt>
                <c:pt idx="1212">
                  <c:v>15/01/2025</c:v>
                </c:pt>
                <c:pt idx="1213">
                  <c:v>16/01/2025</c:v>
                </c:pt>
                <c:pt idx="1214">
                  <c:v>17/01/2025</c:v>
                </c:pt>
                <c:pt idx="1215">
                  <c:v>20/01/2025</c:v>
                </c:pt>
                <c:pt idx="1216">
                  <c:v>21/01/2025</c:v>
                </c:pt>
                <c:pt idx="1217">
                  <c:v>22/01/2025</c:v>
                </c:pt>
                <c:pt idx="1218">
                  <c:v>23/01/2025</c:v>
                </c:pt>
                <c:pt idx="1219">
                  <c:v>24/01/2025</c:v>
                </c:pt>
                <c:pt idx="1220">
                  <c:v>30/01/2025</c:v>
                </c:pt>
                <c:pt idx="1221">
                  <c:v>31/01/2025</c:v>
                </c:pt>
                <c:pt idx="1222">
                  <c:v>03/02/2025</c:v>
                </c:pt>
                <c:pt idx="1223">
                  <c:v>04/02/2025</c:v>
                </c:pt>
                <c:pt idx="1224">
                  <c:v>05/02/2025</c:v>
                </c:pt>
                <c:pt idx="1225">
                  <c:v>06/02/2025</c:v>
                </c:pt>
                <c:pt idx="1226">
                  <c:v>07/02/2025</c:v>
                </c:pt>
                <c:pt idx="1227">
                  <c:v>10/02/2025</c:v>
                </c:pt>
                <c:pt idx="1228">
                  <c:v>11/02/2025</c:v>
                </c:pt>
                <c:pt idx="1229">
                  <c:v>12/02/2025</c:v>
                </c:pt>
                <c:pt idx="1230">
                  <c:v>13/02/2025</c:v>
                </c:pt>
                <c:pt idx="1231">
                  <c:v>14/02/2025</c:v>
                </c:pt>
                <c:pt idx="1232">
                  <c:v>17/02/2025</c:v>
                </c:pt>
                <c:pt idx="1233">
                  <c:v>18/02/2025</c:v>
                </c:pt>
                <c:pt idx="1234">
                  <c:v>19/02/2025</c:v>
                </c:pt>
                <c:pt idx="1235">
                  <c:v>20/02/2025</c:v>
                </c:pt>
                <c:pt idx="1236">
                  <c:v>21/02/2025</c:v>
                </c:pt>
                <c:pt idx="1237">
                  <c:v>24/02/2025</c:v>
                </c:pt>
                <c:pt idx="1238">
                  <c:v>25/02/2025</c:v>
                </c:pt>
                <c:pt idx="1239">
                  <c:v>26/02/2025</c:v>
                </c:pt>
                <c:pt idx="1240">
                  <c:v>27/02/2025</c:v>
                </c:pt>
                <c:pt idx="1241">
                  <c:v>28/02/2025</c:v>
                </c:pt>
                <c:pt idx="1242">
                  <c:v>03/03/2025</c:v>
                </c:pt>
                <c:pt idx="1243">
                  <c:v>04/03/2025</c:v>
                </c:pt>
                <c:pt idx="1244">
                  <c:v>05/03/2025</c:v>
                </c:pt>
                <c:pt idx="1245">
                  <c:v>06/03/2025</c:v>
                </c:pt>
                <c:pt idx="1246">
                  <c:v>07/03/2025</c:v>
                </c:pt>
                <c:pt idx="1247">
                  <c:v>10/03/2025</c:v>
                </c:pt>
                <c:pt idx="1248">
                  <c:v>11/03/2025</c:v>
                </c:pt>
                <c:pt idx="1249">
                  <c:v>12/03/2025</c:v>
                </c:pt>
                <c:pt idx="1250">
                  <c:v>13/03/2025</c:v>
                </c:pt>
                <c:pt idx="1251">
                  <c:v>14/03/2025</c:v>
                </c:pt>
                <c:pt idx="1252">
                  <c:v>17/03/2025</c:v>
                </c:pt>
                <c:pt idx="1253">
                  <c:v>18/03/2025</c:v>
                </c:pt>
                <c:pt idx="1254">
                  <c:v>19/03/2025</c:v>
                </c:pt>
                <c:pt idx="1255">
                  <c:v>20/03/2025</c:v>
                </c:pt>
                <c:pt idx="1256">
                  <c:v>21/03/2025</c:v>
                </c:pt>
                <c:pt idx="1257">
                  <c:v>24/03/2025</c:v>
                </c:pt>
                <c:pt idx="1258">
                  <c:v>25/03/2025</c:v>
                </c:pt>
                <c:pt idx="1259">
                  <c:v>26/03/2025</c:v>
                </c:pt>
                <c:pt idx="1260">
                  <c:v>27/03/2025</c:v>
                </c:pt>
                <c:pt idx="1261">
                  <c:v>08/04/2025</c:v>
                </c:pt>
                <c:pt idx="1262">
                  <c:v>09/04/2025</c:v>
                </c:pt>
                <c:pt idx="1263">
                  <c:v>10/04/2025</c:v>
                </c:pt>
                <c:pt idx="1264">
                  <c:v>11/04/2025</c:v>
                </c:pt>
                <c:pt idx="1265">
                  <c:v>14/04/2025</c:v>
                </c:pt>
                <c:pt idx="1266">
                  <c:v>15/04/2025</c:v>
                </c:pt>
                <c:pt idx="1267">
                  <c:v>16/04/2025</c:v>
                </c:pt>
                <c:pt idx="1268">
                  <c:v>17/04/2025</c:v>
                </c:pt>
                <c:pt idx="1269">
                  <c:v>21/04/2025</c:v>
                </c:pt>
                <c:pt idx="1270">
                  <c:v>22/04/2025</c:v>
                </c:pt>
                <c:pt idx="1271">
                  <c:v>23/04/2025</c:v>
                </c:pt>
                <c:pt idx="1272">
                  <c:v>24/04/2025</c:v>
                </c:pt>
                <c:pt idx="1273">
                  <c:v>25/04/2025</c:v>
                </c:pt>
                <c:pt idx="1274">
                  <c:v>28/04/2025</c:v>
                </c:pt>
                <c:pt idx="1275">
                  <c:v>29/04/2025</c:v>
                </c:pt>
                <c:pt idx="1276">
                  <c:v>30/04/2025</c:v>
                </c:pt>
                <c:pt idx="1277">
                  <c:v>02/05/2025</c:v>
                </c:pt>
                <c:pt idx="1278">
                  <c:v>05/05/2025</c:v>
                </c:pt>
                <c:pt idx="1279">
                  <c:v>06/05/2025</c:v>
                </c:pt>
                <c:pt idx="1280">
                  <c:v>07/05/2025</c:v>
                </c:pt>
                <c:pt idx="1281">
                  <c:v>08/05/2025</c:v>
                </c:pt>
                <c:pt idx="1282">
                  <c:v>09/05/2025</c:v>
                </c:pt>
                <c:pt idx="1283">
                  <c:v>14/05/2025</c:v>
                </c:pt>
                <c:pt idx="1284">
                  <c:v>15/05/2025</c:v>
                </c:pt>
                <c:pt idx="1285">
                  <c:v>16/05/2025</c:v>
                </c:pt>
                <c:pt idx="1286">
                  <c:v>19/05/2025</c:v>
                </c:pt>
                <c:pt idx="1287">
                  <c:v>20/05/2025</c:v>
                </c:pt>
                <c:pt idx="1288">
                  <c:v>21/05/2025</c:v>
                </c:pt>
                <c:pt idx="1289">
                  <c:v>22/05/2025</c:v>
                </c:pt>
                <c:pt idx="1290">
                  <c:v>23/05/2025</c:v>
                </c:pt>
                <c:pt idx="1291">
                  <c:v>26/05/2025</c:v>
                </c:pt>
                <c:pt idx="1292">
                  <c:v>27/05/2025</c:v>
                </c:pt>
                <c:pt idx="1293">
                  <c:v>28/05/2025</c:v>
                </c:pt>
                <c:pt idx="1294">
                  <c:v>02/06/2025</c:v>
                </c:pt>
                <c:pt idx="1295">
                  <c:v>03/06/2025</c:v>
                </c:pt>
                <c:pt idx="1296">
                  <c:v>04/06/2025</c:v>
                </c:pt>
                <c:pt idx="1297">
                  <c:v>05/06/2025</c:v>
                </c:pt>
                <c:pt idx="1298">
                  <c:v>10/06/2025</c:v>
                </c:pt>
                <c:pt idx="1299">
                  <c:v>11/06/2025</c:v>
                </c:pt>
                <c:pt idx="1300">
                  <c:v>12/06/2025</c:v>
                </c:pt>
                <c:pt idx="1301">
                  <c:v>13/06/2025</c:v>
                </c:pt>
                <c:pt idx="1302">
                  <c:v>16/06/2025</c:v>
                </c:pt>
                <c:pt idx="1303">
                  <c:v>17/06/2025</c:v>
                </c:pt>
                <c:pt idx="1304">
                  <c:v>18/06/2025</c:v>
                </c:pt>
                <c:pt idx="1305">
                  <c:v>19/06/2025</c:v>
                </c:pt>
                <c:pt idx="1306">
                  <c:v>20/06/2025</c:v>
                </c:pt>
                <c:pt idx="1307">
                  <c:v>23/06/2025</c:v>
                </c:pt>
                <c:pt idx="1308">
                  <c:v>24/06/2025</c:v>
                </c:pt>
                <c:pt idx="1309">
                  <c:v>25/06/2025</c:v>
                </c:pt>
                <c:pt idx="1310">
                  <c:v>26/06/2025</c:v>
                </c:pt>
                <c:pt idx="1311">
                  <c:v>30/06/2025</c:v>
                </c:pt>
                <c:pt idx="1312">
                  <c:v>01/07/2025</c:v>
                </c:pt>
                <c:pt idx="1313">
                  <c:v>02/07/2025</c:v>
                </c:pt>
                <c:pt idx="1314">
                  <c:v>03/07/2025</c:v>
                </c:pt>
                <c:pt idx="1315">
                  <c:v>04/07/2025</c:v>
                </c:pt>
                <c:pt idx="1316">
                  <c:v>07/07/2025</c:v>
                </c:pt>
                <c:pt idx="1317">
                  <c:v>08/07/2025</c:v>
                </c:pt>
                <c:pt idx="1318">
                  <c:v>09/07/2025</c:v>
                </c:pt>
                <c:pt idx="1319">
                  <c:v>10/07/2025</c:v>
                </c:pt>
                <c:pt idx="1320">
                  <c:v>11/07/2025</c:v>
                </c:pt>
                <c:pt idx="1321">
                  <c:v>14/07/2025</c:v>
                </c:pt>
                <c:pt idx="1322">
                  <c:v>15/07/2025</c:v>
                </c:pt>
                <c:pt idx="1323">
                  <c:v>16/07/2025</c:v>
                </c:pt>
                <c:pt idx="1324">
                  <c:v>17/07/2025</c:v>
                </c:pt>
                <c:pt idx="1325">
                  <c:v>18/07/2025</c:v>
                </c:pt>
                <c:pt idx="1326">
                  <c:v>21/07/2025</c:v>
                </c:pt>
                <c:pt idx="1327">
                  <c:v>22/07/2025</c:v>
                </c:pt>
                <c:pt idx="1328">
                  <c:v>23/07/2025</c:v>
                </c:pt>
                <c:pt idx="1329">
                  <c:v>24/07/2025</c:v>
                </c:pt>
                <c:pt idx="1330">
                  <c:v>25/07/2025</c:v>
                </c:pt>
                <c:pt idx="1331">
                  <c:v>28/07/2025</c:v>
                </c:pt>
                <c:pt idx="1332">
                  <c:v>29/07/2025</c:v>
                </c:pt>
                <c:pt idx="1333">
                  <c:v>30/07/2025</c:v>
                </c:pt>
                <c:pt idx="1334">
                  <c:v>31/07/2025</c:v>
                </c:pt>
                <c:pt idx="1335">
                  <c:v>01/08/2025</c:v>
                </c:pt>
                <c:pt idx="1336">
                  <c:v>04/08/2025</c:v>
                </c:pt>
                <c:pt idx="1337">
                  <c:v>05/08/2025</c:v>
                </c:pt>
                <c:pt idx="1338">
                  <c:v>06/08/2025</c:v>
                </c:pt>
                <c:pt idx="1339">
                  <c:v>07/08/2025</c:v>
                </c:pt>
                <c:pt idx="1340">
                  <c:v>08/08/2025</c:v>
                </c:pt>
                <c:pt idx="1341">
                  <c:v>11/08/2025</c:v>
                </c:pt>
                <c:pt idx="1342">
                  <c:v>12/08/2025</c:v>
                </c:pt>
                <c:pt idx="1343">
                  <c:v>13/08/2025</c:v>
                </c:pt>
                <c:pt idx="1344">
                  <c:v>14/08/2025</c:v>
                </c:pt>
                <c:pt idx="1345">
                  <c:v>15/08/2025</c:v>
                </c:pt>
                <c:pt idx="1346">
                  <c:v>19/08/2025</c:v>
                </c:pt>
                <c:pt idx="1347">
                  <c:v>20/08/2025</c:v>
                </c:pt>
                <c:pt idx="1348">
                  <c:v>21/08/2025</c:v>
                </c:pt>
                <c:pt idx="1349">
                  <c:v>22/08/2025</c:v>
                </c:pt>
                <c:pt idx="1350">
                  <c:v>25/08/2025</c:v>
                </c:pt>
                <c:pt idx="1351">
                  <c:v>26/08/2025</c:v>
                </c:pt>
                <c:pt idx="1352">
                  <c:v>27/08/2025</c:v>
                </c:pt>
                <c:pt idx="1353">
                  <c:v>28/08/2025</c:v>
                </c:pt>
                <c:pt idx="1354">
                  <c:v>29/08/2025</c:v>
                </c:pt>
                <c:pt idx="1355">
                  <c:v>01/09/2025</c:v>
                </c:pt>
                <c:pt idx="1356">
                  <c:v>02/09/2025</c:v>
                </c:pt>
                <c:pt idx="1357">
                  <c:v>03/09/2025</c:v>
                </c:pt>
                <c:pt idx="1358">
                  <c:v>04/09/2025</c:v>
                </c:pt>
              </c:strCache>
            </c:strRef>
          </c:cat>
          <c:val>
            <c:numRef>
              <c:f>'Master Sheet'!$K$2:$K$1368</c:f>
              <c:numCache>
                <c:formatCode>0.00</c:formatCode>
                <c:ptCount val="1367"/>
                <c:pt idx="0">
                  <c:v>99.043696125702155</c:v>
                </c:pt>
                <c:pt idx="1">
                  <c:v>99.364495815168056</c:v>
                </c:pt>
                <c:pt idx="2">
                  <c:v>97.134937973380048</c:v>
                </c:pt>
                <c:pt idx="3">
                  <c:v>96.17895489877165</c:v>
                </c:pt>
                <c:pt idx="4">
                  <c:v>94.584580442126125</c:v>
                </c:pt>
                <c:pt idx="5">
                  <c:v>98.087713051093758</c:v>
                </c:pt>
                <c:pt idx="6">
                  <c:v>98.408512740559658</c:v>
                </c:pt>
                <c:pt idx="7">
                  <c:v>99.043696125702155</c:v>
                </c:pt>
                <c:pt idx="8">
                  <c:v>99.999679200310538</c:v>
                </c:pt>
                <c:pt idx="9">
                  <c:v>97.770121358522516</c:v>
                </c:pt>
                <c:pt idx="10">
                  <c:v>98.087713051093758</c:v>
                </c:pt>
                <c:pt idx="11">
                  <c:v>99.043696125702155</c:v>
                </c:pt>
                <c:pt idx="12">
                  <c:v>96.17895489877165</c:v>
                </c:pt>
                <c:pt idx="13">
                  <c:v>96.496546591342906</c:v>
                </c:pt>
                <c:pt idx="14">
                  <c:v>97.134937973380048</c:v>
                </c:pt>
                <c:pt idx="15">
                  <c:v>97.452529665951289</c:v>
                </c:pt>
                <c:pt idx="16">
                  <c:v>98.087713051093758</c:v>
                </c:pt>
                <c:pt idx="17">
                  <c:v>94.905380131592025</c:v>
                </c:pt>
                <c:pt idx="18">
                  <c:v>93.631805364412401</c:v>
                </c:pt>
                <c:pt idx="19">
                  <c:v>91.719839215195634</c:v>
                </c:pt>
                <c:pt idx="20">
                  <c:v>90.763856140587265</c:v>
                </c:pt>
                <c:pt idx="21">
                  <c:v>93.631805364412401</c:v>
                </c:pt>
                <c:pt idx="22">
                  <c:v>94.584580442126125</c:v>
                </c:pt>
                <c:pt idx="23">
                  <c:v>93.631805364412401</c:v>
                </c:pt>
                <c:pt idx="24">
                  <c:v>93.631805364412401</c:v>
                </c:pt>
                <c:pt idx="25">
                  <c:v>93.3110056749465</c:v>
                </c:pt>
                <c:pt idx="26">
                  <c:v>92.993413982375273</c:v>
                </c:pt>
                <c:pt idx="27">
                  <c:v>92.675822289804017</c:v>
                </c:pt>
                <c:pt idx="28">
                  <c:v>94.266988749554898</c:v>
                </c:pt>
                <c:pt idx="29">
                  <c:v>95.861363206200409</c:v>
                </c:pt>
                <c:pt idx="30">
                  <c:v>97.134937973380048</c:v>
                </c:pt>
                <c:pt idx="31">
                  <c:v>98.087713051093758</c:v>
                </c:pt>
                <c:pt idx="32">
                  <c:v>99.043696125702155</c:v>
                </c:pt>
                <c:pt idx="33">
                  <c:v>100.95566227491892</c:v>
                </c:pt>
                <c:pt idx="34">
                  <c:v>99.043696125702155</c:v>
                </c:pt>
                <c:pt idx="35">
                  <c:v>96.496546591342906</c:v>
                </c:pt>
                <c:pt idx="36">
                  <c:v>95.540563516734508</c:v>
                </c:pt>
                <c:pt idx="37">
                  <c:v>92.993413982375273</c:v>
                </c:pt>
                <c:pt idx="38">
                  <c:v>90.128672755444768</c:v>
                </c:pt>
                <c:pt idx="39">
                  <c:v>89.490281373407626</c:v>
                </c:pt>
                <c:pt idx="40">
                  <c:v>88.588834246008446</c:v>
                </c:pt>
                <c:pt idx="41">
                  <c:v>89.243265612518883</c:v>
                </c:pt>
                <c:pt idx="42">
                  <c:v>91.212975705839511</c:v>
                </c:pt>
                <c:pt idx="43">
                  <c:v>89.57368929266876</c:v>
                </c:pt>
                <c:pt idx="44">
                  <c:v>83.994982692856752</c:v>
                </c:pt>
                <c:pt idx="45">
                  <c:v>74.152848220042927</c:v>
                </c:pt>
                <c:pt idx="46">
                  <c:v>74.480063903298131</c:v>
                </c:pt>
                <c:pt idx="47">
                  <c:v>72.510353809977516</c:v>
                </c:pt>
                <c:pt idx="48">
                  <c:v>65.950000160399853</c:v>
                </c:pt>
                <c:pt idx="49">
                  <c:v>59.190750703353309</c:v>
                </c:pt>
                <c:pt idx="50">
                  <c:v>55.123010640925699</c:v>
                </c:pt>
                <c:pt idx="51">
                  <c:v>51.315118326965461</c:v>
                </c:pt>
                <c:pt idx="52">
                  <c:v>47.773489755261913</c:v>
                </c:pt>
                <c:pt idx="53">
                  <c:v>44.491708932025759</c:v>
                </c:pt>
                <c:pt idx="54">
                  <c:v>41.472983854151629</c:v>
                </c:pt>
                <c:pt idx="55">
                  <c:v>47.115850391856824</c:v>
                </c:pt>
                <c:pt idx="56">
                  <c:v>52.364133311518955</c:v>
                </c:pt>
                <c:pt idx="57">
                  <c:v>48.822504739815415</c:v>
                </c:pt>
                <c:pt idx="58">
                  <c:v>50.134575469730947</c:v>
                </c:pt>
                <c:pt idx="59">
                  <c:v>48.296393249091338</c:v>
                </c:pt>
                <c:pt idx="60">
                  <c:v>50.529159087773998</c:v>
                </c:pt>
                <c:pt idx="61">
                  <c:v>52.627189056880994</c:v>
                </c:pt>
                <c:pt idx="62">
                  <c:v>56.303553498160205</c:v>
                </c:pt>
                <c:pt idx="63">
                  <c:v>56.566609243522251</c:v>
                </c:pt>
                <c:pt idx="64">
                  <c:v>52.627189056880994</c:v>
                </c:pt>
                <c:pt idx="65">
                  <c:v>52.364133311518955</c:v>
                </c:pt>
                <c:pt idx="66">
                  <c:v>52.364133311518955</c:v>
                </c:pt>
                <c:pt idx="67">
                  <c:v>54.465371277520603</c:v>
                </c:pt>
                <c:pt idx="68">
                  <c:v>55.123010640925699</c:v>
                </c:pt>
                <c:pt idx="69">
                  <c:v>54.596899150201629</c:v>
                </c:pt>
                <c:pt idx="70">
                  <c:v>53.807731914115507</c:v>
                </c:pt>
                <c:pt idx="71">
                  <c:v>52.890244802243039</c:v>
                </c:pt>
                <c:pt idx="72">
                  <c:v>52.758716929562013</c:v>
                </c:pt>
                <c:pt idx="73">
                  <c:v>52.758716929562013</c:v>
                </c:pt>
                <c:pt idx="74">
                  <c:v>49.871519724368902</c:v>
                </c:pt>
                <c:pt idx="75">
                  <c:v>49.871519724368902</c:v>
                </c:pt>
                <c:pt idx="76">
                  <c:v>50.134575469730947</c:v>
                </c:pt>
                <c:pt idx="77">
                  <c:v>49.345408233644832</c:v>
                </c:pt>
                <c:pt idx="78">
                  <c:v>53.807731914115507</c:v>
                </c:pt>
                <c:pt idx="79">
                  <c:v>51.446646199646487</c:v>
                </c:pt>
                <c:pt idx="80">
                  <c:v>50.397631215092986</c:v>
                </c:pt>
                <c:pt idx="81">
                  <c:v>50.266103342411974</c:v>
                </c:pt>
                <c:pt idx="82">
                  <c:v>49.871519724368902</c:v>
                </c:pt>
                <c:pt idx="83">
                  <c:v>49.871519724368902</c:v>
                </c:pt>
                <c:pt idx="84">
                  <c:v>48.033337503729292</c:v>
                </c:pt>
                <c:pt idx="85">
                  <c:v>48.822504739815415</c:v>
                </c:pt>
                <c:pt idx="86">
                  <c:v>46.458211028451721</c:v>
                </c:pt>
                <c:pt idx="87">
                  <c:v>43.834069568620663</c:v>
                </c:pt>
                <c:pt idx="88">
                  <c:v>43.702541695939637</c:v>
                </c:pt>
                <c:pt idx="89">
                  <c:v>46.198363279984342</c:v>
                </c:pt>
                <c:pt idx="90">
                  <c:v>47.247378264537836</c:v>
                </c:pt>
                <c:pt idx="91">
                  <c:v>47.641961882580894</c:v>
                </c:pt>
                <c:pt idx="92">
                  <c:v>47.641961882580894</c:v>
                </c:pt>
                <c:pt idx="93">
                  <c:v>48.033337503729292</c:v>
                </c:pt>
                <c:pt idx="94">
                  <c:v>50.266103342411974</c:v>
                </c:pt>
                <c:pt idx="95">
                  <c:v>52.104285563051576</c:v>
                </c:pt>
                <c:pt idx="96">
                  <c:v>54.202315532158565</c:v>
                </c:pt>
                <c:pt idx="97">
                  <c:v>54.333843404839591</c:v>
                </c:pt>
                <c:pt idx="98">
                  <c:v>55.777442007436143</c:v>
                </c:pt>
                <c:pt idx="99">
                  <c:v>63.390018638461953</c:v>
                </c:pt>
                <c:pt idx="100">
                  <c:v>63.784602256505018</c:v>
                </c:pt>
                <c:pt idx="101">
                  <c:v>59.322278576034336</c:v>
                </c:pt>
                <c:pt idx="102">
                  <c:v>55.251330516712059</c:v>
                </c:pt>
                <c:pt idx="103">
                  <c:v>58.664639212629247</c:v>
                </c:pt>
                <c:pt idx="104">
                  <c:v>55.123010640925699</c:v>
                </c:pt>
                <c:pt idx="105">
                  <c:v>60.502821433268849</c:v>
                </c:pt>
                <c:pt idx="106">
                  <c:v>59.713654197182741</c:v>
                </c:pt>
                <c:pt idx="107">
                  <c:v>59.059222830672297</c:v>
                </c:pt>
                <c:pt idx="108">
                  <c:v>58.796167085310259</c:v>
                </c:pt>
                <c:pt idx="109">
                  <c:v>58.664639212629247</c:v>
                </c:pt>
                <c:pt idx="110">
                  <c:v>57.484096355394733</c:v>
                </c:pt>
                <c:pt idx="111">
                  <c:v>62.209475781227439</c:v>
                </c:pt>
                <c:pt idx="112">
                  <c:v>59.713654197182741</c:v>
                </c:pt>
                <c:pt idx="113">
                  <c:v>60.108237815225799</c:v>
                </c:pt>
                <c:pt idx="114">
                  <c:v>60.239765687906811</c:v>
                </c:pt>
                <c:pt idx="115">
                  <c:v>60.108237815225799</c:v>
                </c:pt>
                <c:pt idx="116">
                  <c:v>59.585334321396374</c:v>
                </c:pt>
                <c:pt idx="117">
                  <c:v>60.239765687906811</c:v>
                </c:pt>
                <c:pt idx="118">
                  <c:v>59.845182069863753</c:v>
                </c:pt>
                <c:pt idx="119">
                  <c:v>60.502821433268849</c:v>
                </c:pt>
                <c:pt idx="120">
                  <c:v>60.371293560587837</c:v>
                </c:pt>
                <c:pt idx="121">
                  <c:v>62.995435020418903</c:v>
                </c:pt>
                <c:pt idx="122">
                  <c:v>62.077947908546413</c:v>
                </c:pt>
                <c:pt idx="123">
                  <c:v>61.288780672460305</c:v>
                </c:pt>
                <c:pt idx="124">
                  <c:v>62.341003653908459</c:v>
                </c:pt>
                <c:pt idx="125">
                  <c:v>61.946420035865401</c:v>
                </c:pt>
                <c:pt idx="126">
                  <c:v>61.814892163184389</c:v>
                </c:pt>
                <c:pt idx="127">
                  <c:v>61.683364290503363</c:v>
                </c:pt>
                <c:pt idx="128">
                  <c:v>61.288780672460305</c:v>
                </c:pt>
                <c:pt idx="129">
                  <c:v>59.585334321396374</c:v>
                </c:pt>
                <c:pt idx="130">
                  <c:v>61.420308545141324</c:v>
                </c:pt>
                <c:pt idx="131">
                  <c:v>61.288780672460305</c:v>
                </c:pt>
                <c:pt idx="132">
                  <c:v>61.814892163184389</c:v>
                </c:pt>
                <c:pt idx="133">
                  <c:v>60.502821433268849</c:v>
                </c:pt>
                <c:pt idx="134">
                  <c:v>61.028932923992926</c:v>
                </c:pt>
                <c:pt idx="135">
                  <c:v>61.420308545141324</c:v>
                </c:pt>
                <c:pt idx="136">
                  <c:v>60.239765687906811</c:v>
                </c:pt>
                <c:pt idx="137">
                  <c:v>60.371293560587837</c:v>
                </c:pt>
                <c:pt idx="138">
                  <c:v>58.270055594586189</c:v>
                </c:pt>
                <c:pt idx="139">
                  <c:v>59.845182069863753</c:v>
                </c:pt>
                <c:pt idx="140">
                  <c:v>60.765877178630888</c:v>
                </c:pt>
                <c:pt idx="141">
                  <c:v>60.897405051311907</c:v>
                </c:pt>
                <c:pt idx="142">
                  <c:v>60.634349305949861</c:v>
                </c:pt>
                <c:pt idx="143">
                  <c:v>62.732379275056857</c:v>
                </c:pt>
                <c:pt idx="144">
                  <c:v>67.262070890315371</c:v>
                </c:pt>
                <c:pt idx="145">
                  <c:v>66.604431526910275</c:v>
                </c:pt>
                <c:pt idx="146">
                  <c:v>65.619576480249961</c:v>
                </c:pt>
                <c:pt idx="147">
                  <c:v>66.277215843655057</c:v>
                </c:pt>
                <c:pt idx="148">
                  <c:v>66.277215843655057</c:v>
                </c:pt>
                <c:pt idx="149">
                  <c:v>66.934855207060167</c:v>
                </c:pt>
                <c:pt idx="150">
                  <c:v>69.228572986741341</c:v>
                </c:pt>
                <c:pt idx="151">
                  <c:v>69.886212350146451</c:v>
                </c:pt>
                <c:pt idx="152">
                  <c:v>69.558996666891233</c:v>
                </c:pt>
                <c:pt idx="153">
                  <c:v>68.901357303486137</c:v>
                </c:pt>
                <c:pt idx="154">
                  <c:v>66.934855207060167</c:v>
                </c:pt>
                <c:pt idx="155">
                  <c:v>67.916502256825822</c:v>
                </c:pt>
                <c:pt idx="156">
                  <c:v>68.574141620230904</c:v>
                </c:pt>
                <c:pt idx="157">
                  <c:v>70.213428033401655</c:v>
                </c:pt>
                <c:pt idx="158">
                  <c:v>68.574141620230904</c:v>
                </c:pt>
                <c:pt idx="159">
                  <c:v>68.901357303486137</c:v>
                </c:pt>
                <c:pt idx="160">
                  <c:v>68.901357303486137</c:v>
                </c:pt>
                <c:pt idx="161">
                  <c:v>65.950000160399853</c:v>
                </c:pt>
                <c:pt idx="162">
                  <c:v>61.420308545141324</c:v>
                </c:pt>
                <c:pt idx="163">
                  <c:v>63.91613012918603</c:v>
                </c:pt>
                <c:pt idx="164">
                  <c:v>66.277215843655057</c:v>
                </c:pt>
                <c:pt idx="165">
                  <c:v>64.833617241058505</c:v>
                </c:pt>
                <c:pt idx="166">
                  <c:v>63.91613012918603</c:v>
                </c:pt>
                <c:pt idx="167">
                  <c:v>61.946420035865401</c:v>
                </c:pt>
                <c:pt idx="168">
                  <c:v>62.209475781227439</c:v>
                </c:pt>
                <c:pt idx="169">
                  <c:v>60.239765687906811</c:v>
                </c:pt>
                <c:pt idx="170">
                  <c:v>59.585334321396374</c:v>
                </c:pt>
                <c:pt idx="171">
                  <c:v>58.010207846118803</c:v>
                </c:pt>
                <c:pt idx="172">
                  <c:v>56.826456991989637</c:v>
                </c:pt>
                <c:pt idx="173">
                  <c:v>60.371293560587837</c:v>
                </c:pt>
                <c:pt idx="174">
                  <c:v>59.585334321396374</c:v>
                </c:pt>
                <c:pt idx="175">
                  <c:v>59.190750703353309</c:v>
                </c:pt>
                <c:pt idx="176">
                  <c:v>58.270055594586189</c:v>
                </c:pt>
                <c:pt idx="177">
                  <c:v>59.976709942544773</c:v>
                </c:pt>
                <c:pt idx="178">
                  <c:v>59.190750703353309</c:v>
                </c:pt>
                <c:pt idx="179">
                  <c:v>60.634349305949861</c:v>
                </c:pt>
                <c:pt idx="180">
                  <c:v>61.288780672460305</c:v>
                </c:pt>
                <c:pt idx="181">
                  <c:v>61.288780672460305</c:v>
                </c:pt>
                <c:pt idx="182">
                  <c:v>61.288780672460305</c:v>
                </c:pt>
                <c:pt idx="183">
                  <c:v>60.897405051311907</c:v>
                </c:pt>
                <c:pt idx="184">
                  <c:v>61.288780672460305</c:v>
                </c:pt>
                <c:pt idx="185">
                  <c:v>62.472531526589478</c:v>
                </c:pt>
                <c:pt idx="186">
                  <c:v>64.965145113739524</c:v>
                </c:pt>
                <c:pt idx="187">
                  <c:v>62.732379275056857</c:v>
                </c:pt>
                <c:pt idx="188">
                  <c:v>63.126962893099915</c:v>
                </c:pt>
                <c:pt idx="189">
                  <c:v>64.175977877653409</c:v>
                </c:pt>
                <c:pt idx="190">
                  <c:v>63.126962893099915</c:v>
                </c:pt>
                <c:pt idx="191">
                  <c:v>64.044450004972404</c:v>
                </c:pt>
                <c:pt idx="192">
                  <c:v>63.784602256505018</c:v>
                </c:pt>
                <c:pt idx="193">
                  <c:v>63.653074383823991</c:v>
                </c:pt>
                <c:pt idx="194">
                  <c:v>63.653074383823991</c:v>
                </c:pt>
                <c:pt idx="195">
                  <c:v>62.209475781227439</c:v>
                </c:pt>
                <c:pt idx="196">
                  <c:v>61.157252799779293</c:v>
                </c:pt>
                <c:pt idx="197">
                  <c:v>61.288780672460305</c:v>
                </c:pt>
                <c:pt idx="198">
                  <c:v>60.634349305949861</c:v>
                </c:pt>
                <c:pt idx="199">
                  <c:v>63.390018638461953</c:v>
                </c:pt>
                <c:pt idx="200">
                  <c:v>65.096672986420543</c:v>
                </c:pt>
                <c:pt idx="201">
                  <c:v>66.934855207060167</c:v>
                </c:pt>
                <c:pt idx="202">
                  <c:v>69.886212350146451</c:v>
                </c:pt>
                <c:pt idx="203">
                  <c:v>71.85592244346708</c:v>
                </c:pt>
                <c:pt idx="204">
                  <c:v>70.543851713551547</c:v>
                </c:pt>
                <c:pt idx="205">
                  <c:v>74.152848220042927</c:v>
                </c:pt>
                <c:pt idx="206">
                  <c:v>74.480063903298131</c:v>
                </c:pt>
                <c:pt idx="207">
                  <c:v>75.464918949958459</c:v>
                </c:pt>
                <c:pt idx="208">
                  <c:v>75.134495269808582</c:v>
                </c:pt>
                <c:pt idx="209">
                  <c:v>75.464918949958459</c:v>
                </c:pt>
                <c:pt idx="210">
                  <c:v>74.480063903298131</c:v>
                </c:pt>
                <c:pt idx="211">
                  <c:v>77.431421046384415</c:v>
                </c:pt>
                <c:pt idx="212">
                  <c:v>78.089060409789511</c:v>
                </c:pt>
                <c:pt idx="213">
                  <c:v>79.401131139705043</c:v>
                </c:pt>
                <c:pt idx="214">
                  <c:v>82.682911962941219</c:v>
                </c:pt>
                <c:pt idx="215">
                  <c:v>83.33734332945167</c:v>
                </c:pt>
                <c:pt idx="216">
                  <c:v>78.743491776299962</c:v>
                </c:pt>
                <c:pt idx="217">
                  <c:v>82.025272599536123</c:v>
                </c:pt>
                <c:pt idx="218">
                  <c:v>83.33734332945167</c:v>
                </c:pt>
                <c:pt idx="219">
                  <c:v>83.33734332945167</c:v>
                </c:pt>
                <c:pt idx="220">
                  <c:v>83.33734332945167</c:v>
                </c:pt>
                <c:pt idx="221">
                  <c:v>87.276763516092913</c:v>
                </c:pt>
                <c:pt idx="222">
                  <c:v>87.276763516092913</c:v>
                </c:pt>
                <c:pt idx="223">
                  <c:v>86.619124152687817</c:v>
                </c:pt>
                <c:pt idx="224">
                  <c:v>86.291908469432599</c:v>
                </c:pt>
                <c:pt idx="225">
                  <c:v>86.291908469432599</c:v>
                </c:pt>
                <c:pt idx="226">
                  <c:v>85.307053422772285</c:v>
                </c:pt>
                <c:pt idx="227">
                  <c:v>87.603979199348132</c:v>
                </c:pt>
                <c:pt idx="228">
                  <c:v>87.603979199348132</c:v>
                </c:pt>
                <c:pt idx="229">
                  <c:v>87.276763516092913</c:v>
                </c:pt>
                <c:pt idx="230">
                  <c:v>86.619124152687817</c:v>
                </c:pt>
                <c:pt idx="231">
                  <c:v>82.682911962941219</c:v>
                </c:pt>
                <c:pt idx="232">
                  <c:v>82.025272599536123</c:v>
                </c:pt>
                <c:pt idx="233">
                  <c:v>84.649414059367174</c:v>
                </c:pt>
                <c:pt idx="234">
                  <c:v>82.682911962941219</c:v>
                </c:pt>
                <c:pt idx="235">
                  <c:v>81.040417552875795</c:v>
                </c:pt>
                <c:pt idx="236">
                  <c:v>83.667767009601533</c:v>
                </c:pt>
                <c:pt idx="237">
                  <c:v>85.307053422772285</c:v>
                </c:pt>
                <c:pt idx="238">
                  <c:v>83.994982692856752</c:v>
                </c:pt>
                <c:pt idx="239">
                  <c:v>84.32219837611197</c:v>
                </c:pt>
                <c:pt idx="240">
                  <c:v>84.979837739517066</c:v>
                </c:pt>
                <c:pt idx="241">
                  <c:v>85.634269106027503</c:v>
                </c:pt>
                <c:pt idx="242">
                  <c:v>85.307053422772285</c:v>
                </c:pt>
                <c:pt idx="243">
                  <c:v>85.634269106027503</c:v>
                </c:pt>
                <c:pt idx="244">
                  <c:v>84.649414059367174</c:v>
                </c:pt>
                <c:pt idx="245">
                  <c:v>83.010127646196423</c:v>
                </c:pt>
                <c:pt idx="246">
                  <c:v>82.682911962941219</c:v>
                </c:pt>
                <c:pt idx="247">
                  <c:v>81.698056916280905</c:v>
                </c:pt>
                <c:pt idx="248">
                  <c:v>84.32219837611197</c:v>
                </c:pt>
                <c:pt idx="249">
                  <c:v>84.32219837611197</c:v>
                </c:pt>
                <c:pt idx="250">
                  <c:v>82.355696279686001</c:v>
                </c:pt>
                <c:pt idx="251">
                  <c:v>81.698056916280905</c:v>
                </c:pt>
                <c:pt idx="252">
                  <c:v>79.728346822960276</c:v>
                </c:pt>
                <c:pt idx="253">
                  <c:v>78.416276093044743</c:v>
                </c:pt>
                <c:pt idx="254">
                  <c:v>75.792134633213664</c:v>
                </c:pt>
                <c:pt idx="255">
                  <c:v>72.837569493232735</c:v>
                </c:pt>
                <c:pt idx="256">
                  <c:v>76.776989679873992</c:v>
                </c:pt>
                <c:pt idx="257">
                  <c:v>77.431421046384415</c:v>
                </c:pt>
                <c:pt idx="258">
                  <c:v>82.682911962941219</c:v>
                </c:pt>
                <c:pt idx="259">
                  <c:v>82.355696279686001</c:v>
                </c:pt>
                <c:pt idx="260">
                  <c:v>82.682911962941219</c:v>
                </c:pt>
                <c:pt idx="261">
                  <c:v>82.682911962941219</c:v>
                </c:pt>
                <c:pt idx="262">
                  <c:v>81.698056916280905</c:v>
                </c:pt>
                <c:pt idx="263">
                  <c:v>81.370841233025686</c:v>
                </c:pt>
                <c:pt idx="264">
                  <c:v>81.370841233025686</c:v>
                </c:pt>
                <c:pt idx="265">
                  <c:v>81.698056916280905</c:v>
                </c:pt>
                <c:pt idx="266">
                  <c:v>83.33734332945167</c:v>
                </c:pt>
                <c:pt idx="267">
                  <c:v>80.71320186962059</c:v>
                </c:pt>
                <c:pt idx="268">
                  <c:v>79.073915456449839</c:v>
                </c:pt>
                <c:pt idx="269">
                  <c:v>78.743491776299962</c:v>
                </c:pt>
                <c:pt idx="270">
                  <c:v>77.761844726534306</c:v>
                </c:pt>
                <c:pt idx="271">
                  <c:v>78.089060409789511</c:v>
                </c:pt>
                <c:pt idx="272">
                  <c:v>79.728346822960276</c:v>
                </c:pt>
                <c:pt idx="273">
                  <c:v>79.728346822960276</c:v>
                </c:pt>
                <c:pt idx="274">
                  <c:v>78.089060409789511</c:v>
                </c:pt>
                <c:pt idx="275">
                  <c:v>81.698056916280905</c:v>
                </c:pt>
                <c:pt idx="276">
                  <c:v>80.71320186962059</c:v>
                </c:pt>
                <c:pt idx="277">
                  <c:v>79.073915456449839</c:v>
                </c:pt>
                <c:pt idx="278">
                  <c:v>78.743491776299962</c:v>
                </c:pt>
                <c:pt idx="279">
                  <c:v>78.743491776299962</c:v>
                </c:pt>
                <c:pt idx="280">
                  <c:v>78.743491776299962</c:v>
                </c:pt>
                <c:pt idx="281">
                  <c:v>78.416276093044743</c:v>
                </c:pt>
                <c:pt idx="282">
                  <c:v>79.401131139705043</c:v>
                </c:pt>
                <c:pt idx="283">
                  <c:v>80.71320186962059</c:v>
                </c:pt>
                <c:pt idx="284">
                  <c:v>83.010127646196423</c:v>
                </c:pt>
                <c:pt idx="285">
                  <c:v>81.698056916280905</c:v>
                </c:pt>
                <c:pt idx="286">
                  <c:v>80.058770503110139</c:v>
                </c:pt>
                <c:pt idx="287">
                  <c:v>82.355696279686001</c:v>
                </c:pt>
                <c:pt idx="288">
                  <c:v>80.71320186962059</c:v>
                </c:pt>
                <c:pt idx="289">
                  <c:v>80.058770503110139</c:v>
                </c:pt>
                <c:pt idx="290">
                  <c:v>80.058770503110139</c:v>
                </c:pt>
                <c:pt idx="291">
                  <c:v>78.089060409789511</c:v>
                </c:pt>
                <c:pt idx="292">
                  <c:v>77.431421046384415</c:v>
                </c:pt>
                <c:pt idx="293">
                  <c:v>79.401131139705043</c:v>
                </c:pt>
                <c:pt idx="294">
                  <c:v>79.401131139705043</c:v>
                </c:pt>
                <c:pt idx="295">
                  <c:v>76.11935031646891</c:v>
                </c:pt>
                <c:pt idx="296">
                  <c:v>75.134495269808582</c:v>
                </c:pt>
                <c:pt idx="297">
                  <c:v>74.480063903298131</c:v>
                </c:pt>
                <c:pt idx="298">
                  <c:v>75.464918949958459</c:v>
                </c:pt>
                <c:pt idx="299">
                  <c:v>76.449773996618759</c:v>
                </c:pt>
                <c:pt idx="300">
                  <c:v>75.792134633213664</c:v>
                </c:pt>
                <c:pt idx="301">
                  <c:v>76.706413748191494</c:v>
                </c:pt>
                <c:pt idx="302">
                  <c:v>79.349803189390514</c:v>
                </c:pt>
                <c:pt idx="303">
                  <c:v>77.367261108491235</c:v>
                </c:pt>
                <c:pt idx="304">
                  <c:v>76.706413748191494</c:v>
                </c:pt>
                <c:pt idx="305">
                  <c:v>78.028108468791004</c:v>
                </c:pt>
                <c:pt idx="306">
                  <c:v>79.019379509240622</c:v>
                </c:pt>
                <c:pt idx="307">
                  <c:v>78.688955829090759</c:v>
                </c:pt>
                <c:pt idx="308">
                  <c:v>77.697684788641112</c:v>
                </c:pt>
                <c:pt idx="309">
                  <c:v>78.358532148940867</c:v>
                </c:pt>
                <c:pt idx="310">
                  <c:v>76.372782071146943</c:v>
                </c:pt>
                <c:pt idx="311">
                  <c:v>75.051087350547448</c:v>
                </c:pt>
                <c:pt idx="312">
                  <c:v>76.372782071146943</c:v>
                </c:pt>
                <c:pt idx="313">
                  <c:v>75.711934710847189</c:v>
                </c:pt>
                <c:pt idx="314">
                  <c:v>78.028108468791004</c:v>
                </c:pt>
                <c:pt idx="315">
                  <c:v>77.036837428341371</c:v>
                </c:pt>
                <c:pt idx="316">
                  <c:v>77.697684788641112</c:v>
                </c:pt>
                <c:pt idx="317">
                  <c:v>75.381511030697325</c:v>
                </c:pt>
                <c:pt idx="318">
                  <c:v>73.729392629947938</c:v>
                </c:pt>
                <c:pt idx="319">
                  <c:v>74.390239990247693</c:v>
                </c:pt>
                <c:pt idx="320">
                  <c:v>75.051087350547448</c:v>
                </c:pt>
                <c:pt idx="321">
                  <c:v>75.381511030697325</c:v>
                </c:pt>
                <c:pt idx="322">
                  <c:v>74.059816310097801</c:v>
                </c:pt>
                <c:pt idx="323">
                  <c:v>73.729392629947938</c:v>
                </c:pt>
                <c:pt idx="324">
                  <c:v>73.068545269648183</c:v>
                </c:pt>
                <c:pt idx="325">
                  <c:v>72.738121589498306</c:v>
                </c:pt>
                <c:pt idx="326">
                  <c:v>72.077274229198551</c:v>
                </c:pt>
                <c:pt idx="327">
                  <c:v>69.430676791104872</c:v>
                </c:pt>
                <c:pt idx="328">
                  <c:v>69.430676791104872</c:v>
                </c:pt>
                <c:pt idx="329">
                  <c:v>70.42194783155449</c:v>
                </c:pt>
                <c:pt idx="330">
                  <c:v>70.091524151404627</c:v>
                </c:pt>
                <c:pt idx="331">
                  <c:v>70.42194783155449</c:v>
                </c:pt>
                <c:pt idx="332">
                  <c:v>68.108982070505348</c:v>
                </c:pt>
                <c:pt idx="333">
                  <c:v>68.769829430805103</c:v>
                </c:pt>
                <c:pt idx="334">
                  <c:v>71.416426868898782</c:v>
                </c:pt>
                <c:pt idx="335">
                  <c:v>73.398968949798061</c:v>
                </c:pt>
                <c:pt idx="336">
                  <c:v>76.04235839099708</c:v>
                </c:pt>
                <c:pt idx="337">
                  <c:v>74.390239990247693</c:v>
                </c:pt>
                <c:pt idx="338">
                  <c:v>73.068545269648183</c:v>
                </c:pt>
                <c:pt idx="339">
                  <c:v>73.068545269648183</c:v>
                </c:pt>
                <c:pt idx="340">
                  <c:v>74.390239990247693</c:v>
                </c:pt>
                <c:pt idx="341">
                  <c:v>75.051087350547448</c:v>
                </c:pt>
                <c:pt idx="342">
                  <c:v>75.051087350547448</c:v>
                </c:pt>
                <c:pt idx="343">
                  <c:v>73.398968949798061</c:v>
                </c:pt>
                <c:pt idx="344">
                  <c:v>73.068545269648183</c:v>
                </c:pt>
                <c:pt idx="345">
                  <c:v>71.08279519185426</c:v>
                </c:pt>
                <c:pt idx="346">
                  <c:v>69.430676791104872</c:v>
                </c:pt>
                <c:pt idx="347">
                  <c:v>65.330856759730665</c:v>
                </c:pt>
                <c:pt idx="348">
                  <c:v>65.728648374668381</c:v>
                </c:pt>
                <c:pt idx="349">
                  <c:v>65.46238463241167</c:v>
                </c:pt>
                <c:pt idx="350">
                  <c:v>64.14068991181216</c:v>
                </c:pt>
                <c:pt idx="351">
                  <c:v>63.742898296874451</c:v>
                </c:pt>
                <c:pt idx="352">
                  <c:v>62.950523063893669</c:v>
                </c:pt>
                <c:pt idx="353">
                  <c:v>60.570189368056695</c:v>
                </c:pt>
                <c:pt idx="354">
                  <c:v>60.570189368056695</c:v>
                </c:pt>
                <c:pt idx="355">
                  <c:v>61.23103672835645</c:v>
                </c:pt>
                <c:pt idx="356">
                  <c:v>62.158147830912888</c:v>
                </c:pt>
                <c:pt idx="357">
                  <c:v>63.877634166450129</c:v>
                </c:pt>
                <c:pt idx="358">
                  <c:v>62.421203576274934</c:v>
                </c:pt>
                <c:pt idx="359">
                  <c:v>62.289675703593915</c:v>
                </c:pt>
                <c:pt idx="360">
                  <c:v>62.552731448955953</c:v>
                </c:pt>
                <c:pt idx="361">
                  <c:v>62.950523063893669</c:v>
                </c:pt>
                <c:pt idx="362">
                  <c:v>61.362564601037462</c:v>
                </c:pt>
                <c:pt idx="363">
                  <c:v>62.158147830912888</c:v>
                </c:pt>
                <c:pt idx="364">
                  <c:v>61.760356215975186</c:v>
                </c:pt>
                <c:pt idx="365">
                  <c:v>60.570189368056695</c:v>
                </c:pt>
                <c:pt idx="366">
                  <c:v>62.421203576274934</c:v>
                </c:pt>
                <c:pt idx="367">
                  <c:v>63.611370424193439</c:v>
                </c:pt>
                <c:pt idx="368">
                  <c:v>63.742898296874451</c:v>
                </c:pt>
                <c:pt idx="369">
                  <c:v>64.801537272111915</c:v>
                </c:pt>
                <c:pt idx="370">
                  <c:v>68.108982070505348</c:v>
                </c:pt>
                <c:pt idx="371">
                  <c:v>67.117711030055716</c:v>
                </c:pt>
                <c:pt idx="372">
                  <c:v>66.787287349905839</c:v>
                </c:pt>
                <c:pt idx="373">
                  <c:v>66.456863669755961</c:v>
                </c:pt>
                <c:pt idx="374">
                  <c:v>65.597120501987348</c:v>
                </c:pt>
                <c:pt idx="375">
                  <c:v>65.199328887049631</c:v>
                </c:pt>
                <c:pt idx="376">
                  <c:v>63.216786806150374</c:v>
                </c:pt>
                <c:pt idx="377">
                  <c:v>63.742898296874451</c:v>
                </c:pt>
                <c:pt idx="378">
                  <c:v>65.46238463241167</c:v>
                </c:pt>
                <c:pt idx="379">
                  <c:v>66.787287349905839</c:v>
                </c:pt>
                <c:pt idx="380">
                  <c:v>68.769829430805103</c:v>
                </c:pt>
                <c:pt idx="381">
                  <c:v>67.778558390355485</c:v>
                </c:pt>
                <c:pt idx="382">
                  <c:v>65.860176247349386</c:v>
                </c:pt>
                <c:pt idx="383">
                  <c:v>65.991704120030406</c:v>
                </c:pt>
                <c:pt idx="384">
                  <c:v>67.117711030055716</c:v>
                </c:pt>
                <c:pt idx="385">
                  <c:v>67.448134710205593</c:v>
                </c:pt>
                <c:pt idx="386">
                  <c:v>68.108982070505348</c:v>
                </c:pt>
                <c:pt idx="387">
                  <c:v>71.746850549048673</c:v>
                </c:pt>
                <c:pt idx="388">
                  <c:v>70.091524151404627</c:v>
                </c:pt>
                <c:pt idx="389">
                  <c:v>71.746850549048673</c:v>
                </c:pt>
                <c:pt idx="390">
                  <c:v>70.752371511704368</c:v>
                </c:pt>
                <c:pt idx="391">
                  <c:v>70.42194783155449</c:v>
                </c:pt>
                <c:pt idx="392">
                  <c:v>69.430676791104872</c:v>
                </c:pt>
                <c:pt idx="393">
                  <c:v>69.100253110954995</c:v>
                </c:pt>
                <c:pt idx="394">
                  <c:v>70.091524151404627</c:v>
                </c:pt>
                <c:pt idx="395">
                  <c:v>71.416426868898782</c:v>
                </c:pt>
                <c:pt idx="396">
                  <c:v>71.416426868898782</c:v>
                </c:pt>
                <c:pt idx="397">
                  <c:v>70.42194783155449</c:v>
                </c:pt>
                <c:pt idx="398">
                  <c:v>69.430676791104872</c:v>
                </c:pt>
                <c:pt idx="399">
                  <c:v>72.077274229198551</c:v>
                </c:pt>
                <c:pt idx="400">
                  <c:v>72.077274229198551</c:v>
                </c:pt>
                <c:pt idx="401">
                  <c:v>71.416426868898782</c:v>
                </c:pt>
                <c:pt idx="402">
                  <c:v>70.42194783155449</c:v>
                </c:pt>
                <c:pt idx="403">
                  <c:v>71.416426868898782</c:v>
                </c:pt>
                <c:pt idx="404">
                  <c:v>72.077274229198551</c:v>
                </c:pt>
                <c:pt idx="405">
                  <c:v>71.416426868898782</c:v>
                </c:pt>
                <c:pt idx="406">
                  <c:v>71.416426868898782</c:v>
                </c:pt>
                <c:pt idx="407">
                  <c:v>70.752371511704368</c:v>
                </c:pt>
                <c:pt idx="408">
                  <c:v>69.76110047125475</c:v>
                </c:pt>
                <c:pt idx="409">
                  <c:v>70.091524151404627</c:v>
                </c:pt>
                <c:pt idx="410">
                  <c:v>68.108982070505348</c:v>
                </c:pt>
                <c:pt idx="411">
                  <c:v>67.778558390355485</c:v>
                </c:pt>
                <c:pt idx="412">
                  <c:v>68.108982070505348</c:v>
                </c:pt>
                <c:pt idx="413">
                  <c:v>67.778558390355485</c:v>
                </c:pt>
                <c:pt idx="414">
                  <c:v>67.448134710205593</c:v>
                </c:pt>
                <c:pt idx="415">
                  <c:v>67.117711030055716</c:v>
                </c:pt>
                <c:pt idx="416">
                  <c:v>66.787287349905839</c:v>
                </c:pt>
                <c:pt idx="417">
                  <c:v>69.100253110954995</c:v>
                </c:pt>
                <c:pt idx="418">
                  <c:v>71.08279519185426</c:v>
                </c:pt>
                <c:pt idx="419">
                  <c:v>70.752371511704368</c:v>
                </c:pt>
                <c:pt idx="420">
                  <c:v>75.381511030697325</c:v>
                </c:pt>
                <c:pt idx="421">
                  <c:v>75.381511030697325</c:v>
                </c:pt>
                <c:pt idx="422">
                  <c:v>79.349803189390514</c:v>
                </c:pt>
                <c:pt idx="423">
                  <c:v>79.019379509240622</c:v>
                </c:pt>
                <c:pt idx="424">
                  <c:v>81.332345270289778</c:v>
                </c:pt>
                <c:pt idx="425">
                  <c:v>84.639790068683212</c:v>
                </c:pt>
                <c:pt idx="426">
                  <c:v>84.639790068683212</c:v>
                </c:pt>
                <c:pt idx="427">
                  <c:v>88.277658547226537</c:v>
                </c:pt>
                <c:pt idx="428">
                  <c:v>90.921047988425542</c:v>
                </c:pt>
                <c:pt idx="429">
                  <c:v>89.268929587676155</c:v>
                </c:pt>
                <c:pt idx="430">
                  <c:v>93.567645426519221</c:v>
                </c:pt>
                <c:pt idx="431">
                  <c:v>95.550187507418499</c:v>
                </c:pt>
                <c:pt idx="432">
                  <c:v>96.871882228017995</c:v>
                </c:pt>
                <c:pt idx="433">
                  <c:v>98.527208625662055</c:v>
                </c:pt>
                <c:pt idx="434">
                  <c:v>97.202305908167887</c:v>
                </c:pt>
                <c:pt idx="435">
                  <c:v>96.211034867718254</c:v>
                </c:pt>
                <c:pt idx="436">
                  <c:v>93.567645426519221</c:v>
                </c:pt>
                <c:pt idx="437">
                  <c:v>93.237221746369343</c:v>
                </c:pt>
                <c:pt idx="438">
                  <c:v>92.576374386069602</c:v>
                </c:pt>
                <c:pt idx="439">
                  <c:v>90.590624308275665</c:v>
                </c:pt>
                <c:pt idx="440">
                  <c:v>89.92977694797591</c:v>
                </c:pt>
                <c:pt idx="441">
                  <c:v>92.906798066219466</c:v>
                </c:pt>
                <c:pt idx="442">
                  <c:v>92.576374386069602</c:v>
                </c:pt>
                <c:pt idx="443">
                  <c:v>91.912319028875174</c:v>
                </c:pt>
                <c:pt idx="444">
                  <c:v>93.237221746369343</c:v>
                </c:pt>
                <c:pt idx="445">
                  <c:v>93.237221746369343</c:v>
                </c:pt>
                <c:pt idx="446">
                  <c:v>93.567645426519221</c:v>
                </c:pt>
                <c:pt idx="447">
                  <c:v>92.906798066219466</c:v>
                </c:pt>
                <c:pt idx="448">
                  <c:v>91.251471668575419</c:v>
                </c:pt>
                <c:pt idx="449">
                  <c:v>89.92977694797591</c:v>
                </c:pt>
                <c:pt idx="450">
                  <c:v>90.921047988425542</c:v>
                </c:pt>
                <c:pt idx="451">
                  <c:v>92.576374386069602</c:v>
                </c:pt>
                <c:pt idx="452">
                  <c:v>91.581895348725311</c:v>
                </c:pt>
                <c:pt idx="453">
                  <c:v>92.906798066219466</c:v>
                </c:pt>
                <c:pt idx="454">
                  <c:v>94.889340147118745</c:v>
                </c:pt>
                <c:pt idx="455">
                  <c:v>92.576374386069602</c:v>
                </c:pt>
                <c:pt idx="456">
                  <c:v>93.567645426519221</c:v>
                </c:pt>
                <c:pt idx="457">
                  <c:v>94.889340147118745</c:v>
                </c:pt>
                <c:pt idx="458">
                  <c:v>90.921047988425542</c:v>
                </c:pt>
                <c:pt idx="459">
                  <c:v>89.92977694797591</c:v>
                </c:pt>
                <c:pt idx="460">
                  <c:v>87.947234867076645</c:v>
                </c:pt>
                <c:pt idx="461">
                  <c:v>90.260200628125787</c:v>
                </c:pt>
                <c:pt idx="462">
                  <c:v>88.938505907526292</c:v>
                </c:pt>
                <c:pt idx="463">
                  <c:v>90.590624308275665</c:v>
                </c:pt>
                <c:pt idx="464">
                  <c:v>93.237221746369343</c:v>
                </c:pt>
                <c:pt idx="465">
                  <c:v>90.590624308275665</c:v>
                </c:pt>
                <c:pt idx="466">
                  <c:v>90.260200628125787</c:v>
                </c:pt>
                <c:pt idx="467">
                  <c:v>89.599353267826032</c:v>
                </c:pt>
                <c:pt idx="468">
                  <c:v>90.590624308275665</c:v>
                </c:pt>
                <c:pt idx="469">
                  <c:v>90.921047988425542</c:v>
                </c:pt>
                <c:pt idx="470">
                  <c:v>90.921047988425542</c:v>
                </c:pt>
                <c:pt idx="471">
                  <c:v>89.268929587676155</c:v>
                </c:pt>
                <c:pt idx="472">
                  <c:v>89.268929587676155</c:v>
                </c:pt>
                <c:pt idx="473">
                  <c:v>88.938505907526292</c:v>
                </c:pt>
                <c:pt idx="474">
                  <c:v>88.6080822273764</c:v>
                </c:pt>
                <c:pt idx="475">
                  <c:v>87.616811186926768</c:v>
                </c:pt>
                <c:pt idx="476">
                  <c:v>87.947234867076645</c:v>
                </c:pt>
                <c:pt idx="477">
                  <c:v>88.938505907526292</c:v>
                </c:pt>
                <c:pt idx="478">
                  <c:v>89.268929587676155</c:v>
                </c:pt>
                <c:pt idx="479">
                  <c:v>88.6080822273764</c:v>
                </c:pt>
                <c:pt idx="480">
                  <c:v>88.938505907526292</c:v>
                </c:pt>
                <c:pt idx="481">
                  <c:v>89.268929587676155</c:v>
                </c:pt>
                <c:pt idx="482">
                  <c:v>88.938505907526292</c:v>
                </c:pt>
                <c:pt idx="483">
                  <c:v>92.906798066219466</c:v>
                </c:pt>
                <c:pt idx="484">
                  <c:v>91.912319028875174</c:v>
                </c:pt>
                <c:pt idx="485">
                  <c:v>91.912319028875174</c:v>
                </c:pt>
                <c:pt idx="486">
                  <c:v>93.567645426519221</c:v>
                </c:pt>
                <c:pt idx="487">
                  <c:v>93.237221746369343</c:v>
                </c:pt>
                <c:pt idx="488">
                  <c:v>92.906798066219466</c:v>
                </c:pt>
                <c:pt idx="489">
                  <c:v>93.237221746369343</c:v>
                </c:pt>
                <c:pt idx="490">
                  <c:v>92.906798066219466</c:v>
                </c:pt>
                <c:pt idx="491">
                  <c:v>93.898069106669098</c:v>
                </c:pt>
                <c:pt idx="492">
                  <c:v>95.219763827268608</c:v>
                </c:pt>
                <c:pt idx="493">
                  <c:v>93.567645426519221</c:v>
                </c:pt>
                <c:pt idx="494">
                  <c:v>93.898069106669098</c:v>
                </c:pt>
                <c:pt idx="495">
                  <c:v>94.558916466968853</c:v>
                </c:pt>
                <c:pt idx="496">
                  <c:v>94.889340147118745</c:v>
                </c:pt>
                <c:pt idx="497">
                  <c:v>93.898069106669098</c:v>
                </c:pt>
                <c:pt idx="498">
                  <c:v>89.92977694797591</c:v>
                </c:pt>
                <c:pt idx="499">
                  <c:v>94.22849278681899</c:v>
                </c:pt>
                <c:pt idx="500">
                  <c:v>95.219763827268608</c:v>
                </c:pt>
                <c:pt idx="501">
                  <c:v>99.18805598596181</c:v>
                </c:pt>
                <c:pt idx="502">
                  <c:v>96.871882228017995</c:v>
                </c:pt>
                <c:pt idx="503">
                  <c:v>97.532729588317764</c:v>
                </c:pt>
                <c:pt idx="504">
                  <c:v>96.541458547868132</c:v>
                </c:pt>
                <c:pt idx="505">
                  <c:v>96.871882228017995</c:v>
                </c:pt>
                <c:pt idx="506">
                  <c:v>97.532729588317764</c:v>
                </c:pt>
                <c:pt idx="507">
                  <c:v>99.18805598596181</c:v>
                </c:pt>
                <c:pt idx="508">
                  <c:v>100.17932702641144</c:v>
                </c:pt>
                <c:pt idx="509">
                  <c:v>101.50102174701094</c:v>
                </c:pt>
                <c:pt idx="510">
                  <c:v>101.83144542716083</c:v>
                </c:pt>
                <c:pt idx="511">
                  <c:v>101.83144542716083</c:v>
                </c:pt>
                <c:pt idx="512">
                  <c:v>104.80846654540439</c:v>
                </c:pt>
                <c:pt idx="513">
                  <c:v>105.13889022555428</c:v>
                </c:pt>
                <c:pt idx="514">
                  <c:v>104.47804286525451</c:v>
                </c:pt>
                <c:pt idx="515">
                  <c:v>105.46931390570413</c:v>
                </c:pt>
                <c:pt idx="516">
                  <c:v>104.47804286525451</c:v>
                </c:pt>
                <c:pt idx="517">
                  <c:v>102.4922927874606</c:v>
                </c:pt>
                <c:pt idx="518">
                  <c:v>104.80846654540439</c:v>
                </c:pt>
                <c:pt idx="519">
                  <c:v>103.48677182480488</c:v>
                </c:pt>
                <c:pt idx="520">
                  <c:v>105.79973758585402</c:v>
                </c:pt>
                <c:pt idx="521">
                  <c:v>104.80846654540439</c:v>
                </c:pt>
                <c:pt idx="522">
                  <c:v>102.82271646761045</c:v>
                </c:pt>
                <c:pt idx="523">
                  <c:v>104.47804286525451</c:v>
                </c:pt>
                <c:pt idx="524">
                  <c:v>102.16186910731071</c:v>
                </c:pt>
                <c:pt idx="525">
                  <c:v>100.50975070656132</c:v>
                </c:pt>
                <c:pt idx="526">
                  <c:v>102.82271646761045</c:v>
                </c:pt>
                <c:pt idx="527">
                  <c:v>102.82271646761045</c:v>
                </c:pt>
                <c:pt idx="528">
                  <c:v>105.13889022555428</c:v>
                </c:pt>
                <c:pt idx="529">
                  <c:v>107.12143230645353</c:v>
                </c:pt>
                <c:pt idx="530">
                  <c:v>106.79100862630364</c:v>
                </c:pt>
                <c:pt idx="531">
                  <c:v>110.42887710484696</c:v>
                </c:pt>
                <c:pt idx="532">
                  <c:v>108.77675870409757</c:v>
                </c:pt>
                <c:pt idx="533">
                  <c:v>109.76802974454721</c:v>
                </c:pt>
                <c:pt idx="534">
                  <c:v>106.79100862630364</c:v>
                </c:pt>
                <c:pt idx="535">
                  <c:v>106.1301612660039</c:v>
                </c:pt>
                <c:pt idx="536">
                  <c:v>106.79100862630364</c:v>
                </c:pt>
                <c:pt idx="537">
                  <c:v>110.78175676325945</c:v>
                </c:pt>
                <c:pt idx="538">
                  <c:v>110.78175676325945</c:v>
                </c:pt>
                <c:pt idx="539">
                  <c:v>114.48699317659062</c:v>
                </c:pt>
                <c:pt idx="540">
                  <c:v>112.80279480689464</c:v>
                </c:pt>
                <c:pt idx="541">
                  <c:v>113.13963448083382</c:v>
                </c:pt>
                <c:pt idx="542">
                  <c:v>111.11859643719866</c:v>
                </c:pt>
                <c:pt idx="543">
                  <c:v>110.44491708932027</c:v>
                </c:pt>
                <c:pt idx="544">
                  <c:v>113.47647415477302</c:v>
                </c:pt>
                <c:pt idx="545">
                  <c:v>112.80279480689464</c:v>
                </c:pt>
                <c:pt idx="546">
                  <c:v>109.77123774144187</c:v>
                </c:pt>
                <c:pt idx="547">
                  <c:v>111.79227578507704</c:v>
                </c:pt>
                <c:pt idx="548">
                  <c:v>113.47647415477302</c:v>
                </c:pt>
                <c:pt idx="549">
                  <c:v>113.13963448083382</c:v>
                </c:pt>
                <c:pt idx="550">
                  <c:v>113.47647415477302</c:v>
                </c:pt>
                <c:pt idx="551">
                  <c:v>113.81331382871223</c:v>
                </c:pt>
                <c:pt idx="552">
                  <c:v>113.13963448083382</c:v>
                </c:pt>
                <c:pt idx="553">
                  <c:v>113.47647415477302</c:v>
                </c:pt>
                <c:pt idx="554">
                  <c:v>113.13963448083382</c:v>
                </c:pt>
                <c:pt idx="555">
                  <c:v>120.88373898454066</c:v>
                </c:pt>
                <c:pt idx="556">
                  <c:v>126.2731737675678</c:v>
                </c:pt>
                <c:pt idx="557">
                  <c:v>125.93633409362859</c:v>
                </c:pt>
                <c:pt idx="558">
                  <c:v>127.9541641403691</c:v>
                </c:pt>
                <c:pt idx="559">
                  <c:v>129.30152283612588</c:v>
                </c:pt>
                <c:pt idx="560">
                  <c:v>127.28369278938538</c:v>
                </c:pt>
                <c:pt idx="561">
                  <c:v>124.25213572393261</c:v>
                </c:pt>
                <c:pt idx="562">
                  <c:v>118.86270094090547</c:v>
                </c:pt>
                <c:pt idx="563">
                  <c:v>119.87321996272307</c:v>
                </c:pt>
                <c:pt idx="564">
                  <c:v>110.44491708932027</c:v>
                </c:pt>
                <c:pt idx="565">
                  <c:v>111.11859643719866</c:v>
                </c:pt>
                <c:pt idx="566">
                  <c:v>113.81331382871223</c:v>
                </c:pt>
                <c:pt idx="567">
                  <c:v>117.85538991598257</c:v>
                </c:pt>
                <c:pt idx="568">
                  <c:v>116.84487089416497</c:v>
                </c:pt>
                <c:pt idx="569">
                  <c:v>118.18902159302709</c:v>
                </c:pt>
                <c:pt idx="570">
                  <c:v>119.19954061484468</c:v>
                </c:pt>
                <c:pt idx="571">
                  <c:v>122.23109768029742</c:v>
                </c:pt>
                <c:pt idx="572">
                  <c:v>120.21005963666227</c:v>
                </c:pt>
                <c:pt idx="573">
                  <c:v>123.9152960499934</c:v>
                </c:pt>
                <c:pt idx="574">
                  <c:v>123.9152960499934</c:v>
                </c:pt>
                <c:pt idx="575">
                  <c:v>123.57845637605422</c:v>
                </c:pt>
                <c:pt idx="576">
                  <c:v>119.19954061484468</c:v>
                </c:pt>
                <c:pt idx="577">
                  <c:v>120.54689931060145</c:v>
                </c:pt>
                <c:pt idx="578">
                  <c:v>119.87321996272307</c:v>
                </c:pt>
                <c:pt idx="579">
                  <c:v>119.87321996272307</c:v>
                </c:pt>
                <c:pt idx="580">
                  <c:v>121.22057865847987</c:v>
                </c:pt>
                <c:pt idx="581">
                  <c:v>116.84487089416497</c:v>
                </c:pt>
                <c:pt idx="582">
                  <c:v>111.79227578507704</c:v>
                </c:pt>
                <c:pt idx="583">
                  <c:v>111.11859643719866</c:v>
                </c:pt>
                <c:pt idx="584">
                  <c:v>111.45543611113784</c:v>
                </c:pt>
                <c:pt idx="585">
                  <c:v>111.45543611113784</c:v>
                </c:pt>
                <c:pt idx="586">
                  <c:v>111.11859643719866</c:v>
                </c:pt>
                <c:pt idx="587">
                  <c:v>110.10807741538106</c:v>
                </c:pt>
                <c:pt idx="588">
                  <c:v>109.43439806750268</c:v>
                </c:pt>
                <c:pt idx="589">
                  <c:v>113.81331382871223</c:v>
                </c:pt>
                <c:pt idx="590">
                  <c:v>109.77123774144187</c:v>
                </c:pt>
                <c:pt idx="591">
                  <c:v>109.77123774144187</c:v>
                </c:pt>
                <c:pt idx="592">
                  <c:v>109.77123774144187</c:v>
                </c:pt>
                <c:pt idx="593">
                  <c:v>108.42708704257976</c:v>
                </c:pt>
                <c:pt idx="594">
                  <c:v>108.76071871962429</c:v>
                </c:pt>
                <c:pt idx="595">
                  <c:v>108.09024736864055</c:v>
                </c:pt>
                <c:pt idx="596">
                  <c:v>105.73236965106618</c:v>
                </c:pt>
                <c:pt idx="597">
                  <c:v>105.73236965106618</c:v>
                </c:pt>
                <c:pt idx="598">
                  <c:v>103.03765225955262</c:v>
                </c:pt>
                <c:pt idx="599">
                  <c:v>104.38501095530938</c:v>
                </c:pt>
                <c:pt idx="600">
                  <c:v>103.03765225955262</c:v>
                </c:pt>
                <c:pt idx="601">
                  <c:v>102.36397291167422</c:v>
                </c:pt>
                <c:pt idx="602">
                  <c:v>102.36397291167422</c:v>
                </c:pt>
                <c:pt idx="603">
                  <c:v>101.01661421591743</c:v>
                </c:pt>
                <c:pt idx="604">
                  <c:v>100.34293486803905</c:v>
                </c:pt>
                <c:pt idx="605">
                  <c:v>97.314585799480952</c:v>
                </c:pt>
                <c:pt idx="606">
                  <c:v>97.988265147359328</c:v>
                </c:pt>
                <c:pt idx="607">
                  <c:v>97.988265147359328</c:v>
                </c:pt>
                <c:pt idx="608">
                  <c:v>98.661944495237734</c:v>
                </c:pt>
                <c:pt idx="609">
                  <c:v>98.325104821298538</c:v>
                </c:pt>
                <c:pt idx="610">
                  <c:v>103.37449193349183</c:v>
                </c:pt>
                <c:pt idx="611">
                  <c:v>104.0481712813702</c:v>
                </c:pt>
                <c:pt idx="612">
                  <c:v>103.71133160743101</c:v>
                </c:pt>
                <c:pt idx="613">
                  <c:v>102.36397291167422</c:v>
                </c:pt>
                <c:pt idx="614">
                  <c:v>103.37449193349183</c:v>
                </c:pt>
                <c:pt idx="615">
                  <c:v>104.72185062924859</c:v>
                </c:pt>
                <c:pt idx="616">
                  <c:v>105.39552997712698</c:v>
                </c:pt>
                <c:pt idx="617">
                  <c:v>105.73236965106618</c:v>
                </c:pt>
                <c:pt idx="618">
                  <c:v>107.07972834682296</c:v>
                </c:pt>
                <c:pt idx="619">
                  <c:v>108.76071871962429</c:v>
                </c:pt>
                <c:pt idx="620">
                  <c:v>109.43439806750268</c:v>
                </c:pt>
                <c:pt idx="621">
                  <c:v>107.75340769470137</c:v>
                </c:pt>
                <c:pt idx="622">
                  <c:v>111.11859643719866</c:v>
                </c:pt>
                <c:pt idx="623">
                  <c:v>111.11859643719866</c:v>
                </c:pt>
                <c:pt idx="624">
                  <c:v>113.81331382871223</c:v>
                </c:pt>
                <c:pt idx="625">
                  <c:v>114.15015350265141</c:v>
                </c:pt>
                <c:pt idx="626">
                  <c:v>114.8238328505298</c:v>
                </c:pt>
                <c:pt idx="627">
                  <c:v>114.8238328505298</c:v>
                </c:pt>
                <c:pt idx="628">
                  <c:v>115.16067252446899</c:v>
                </c:pt>
                <c:pt idx="629">
                  <c:v>115.4975121984082</c:v>
                </c:pt>
                <c:pt idx="630">
                  <c:v>116.50803122022579</c:v>
                </c:pt>
                <c:pt idx="631">
                  <c:v>114.48699317659062</c:v>
                </c:pt>
                <c:pt idx="632">
                  <c:v>111.79227578507704</c:v>
                </c:pt>
                <c:pt idx="633">
                  <c:v>111.79227578507704</c:v>
                </c:pt>
                <c:pt idx="634">
                  <c:v>111.79227578507704</c:v>
                </c:pt>
                <c:pt idx="635">
                  <c:v>111.45543611113784</c:v>
                </c:pt>
                <c:pt idx="636">
                  <c:v>111.79227578507704</c:v>
                </c:pt>
                <c:pt idx="637">
                  <c:v>110.44491708932027</c:v>
                </c:pt>
                <c:pt idx="638">
                  <c:v>113.47647415477302</c:v>
                </c:pt>
                <c:pt idx="639">
                  <c:v>114.8238328505298</c:v>
                </c:pt>
                <c:pt idx="640">
                  <c:v>114.8238328505298</c:v>
                </c:pt>
                <c:pt idx="641">
                  <c:v>117.18171056810418</c:v>
                </c:pt>
                <c:pt idx="642">
                  <c:v>119.19954061484468</c:v>
                </c:pt>
                <c:pt idx="643">
                  <c:v>117.85538991598257</c:v>
                </c:pt>
                <c:pt idx="644">
                  <c:v>115.4975121984082</c:v>
                </c:pt>
                <c:pt idx="645">
                  <c:v>118.18902159302709</c:v>
                </c:pt>
                <c:pt idx="646">
                  <c:v>118.52586126696629</c:v>
                </c:pt>
                <c:pt idx="647">
                  <c:v>118.52586126696629</c:v>
                </c:pt>
                <c:pt idx="648">
                  <c:v>120.88373898454066</c:v>
                </c:pt>
                <c:pt idx="649">
                  <c:v>119.87321996272307</c:v>
                </c:pt>
                <c:pt idx="650">
                  <c:v>123.57845637605422</c:v>
                </c:pt>
                <c:pt idx="651">
                  <c:v>120.54689931060145</c:v>
                </c:pt>
                <c:pt idx="652">
                  <c:v>120.88373898454066</c:v>
                </c:pt>
                <c:pt idx="653">
                  <c:v>120.88373898454066</c:v>
                </c:pt>
                <c:pt idx="654">
                  <c:v>120.88373898454066</c:v>
                </c:pt>
                <c:pt idx="655">
                  <c:v>121.22057865847987</c:v>
                </c:pt>
                <c:pt idx="656">
                  <c:v>121.22057865847987</c:v>
                </c:pt>
                <c:pt idx="657">
                  <c:v>121.22057865847987</c:v>
                </c:pt>
                <c:pt idx="658">
                  <c:v>121.22057865847987</c:v>
                </c:pt>
                <c:pt idx="659">
                  <c:v>121.22057865847987</c:v>
                </c:pt>
                <c:pt idx="660">
                  <c:v>120.88373898454066</c:v>
                </c:pt>
                <c:pt idx="661">
                  <c:v>120.88373898454066</c:v>
                </c:pt>
                <c:pt idx="662">
                  <c:v>119.87321996272307</c:v>
                </c:pt>
                <c:pt idx="663">
                  <c:v>119.19954061484468</c:v>
                </c:pt>
                <c:pt idx="664">
                  <c:v>119.19954061484468</c:v>
                </c:pt>
                <c:pt idx="665">
                  <c:v>119.87321996272307</c:v>
                </c:pt>
                <c:pt idx="666">
                  <c:v>118.18902159302709</c:v>
                </c:pt>
                <c:pt idx="667">
                  <c:v>117.85538991598257</c:v>
                </c:pt>
                <c:pt idx="668">
                  <c:v>117.18171056810418</c:v>
                </c:pt>
                <c:pt idx="669">
                  <c:v>116.50803122022579</c:v>
                </c:pt>
                <c:pt idx="670">
                  <c:v>117.85538991598257</c:v>
                </c:pt>
                <c:pt idx="671">
                  <c:v>113.47647415477302</c:v>
                </c:pt>
                <c:pt idx="672">
                  <c:v>115.4975121984082</c:v>
                </c:pt>
                <c:pt idx="673">
                  <c:v>116.84487089416497</c:v>
                </c:pt>
                <c:pt idx="674">
                  <c:v>118.18902159302709</c:v>
                </c:pt>
                <c:pt idx="675">
                  <c:v>121.22057865847987</c:v>
                </c:pt>
                <c:pt idx="676">
                  <c:v>121.22057865847987</c:v>
                </c:pt>
                <c:pt idx="677">
                  <c:v>125.93633409362859</c:v>
                </c:pt>
                <c:pt idx="678">
                  <c:v>126.94685311544617</c:v>
                </c:pt>
                <c:pt idx="679">
                  <c:v>124.25213572393261</c:v>
                </c:pt>
                <c:pt idx="680">
                  <c:v>125.93633409362859</c:v>
                </c:pt>
                <c:pt idx="681">
                  <c:v>125.59949441968938</c:v>
                </c:pt>
                <c:pt idx="682">
                  <c:v>126.61001344150698</c:v>
                </c:pt>
                <c:pt idx="683">
                  <c:v>126.61001344150698</c:v>
                </c:pt>
                <c:pt idx="684">
                  <c:v>124.58897539787182</c:v>
                </c:pt>
                <c:pt idx="685">
                  <c:v>125.2626547457502</c:v>
                </c:pt>
                <c:pt idx="686">
                  <c:v>124.925815071811</c:v>
                </c:pt>
                <c:pt idx="687">
                  <c:v>124.925815071811</c:v>
                </c:pt>
                <c:pt idx="688">
                  <c:v>124.58897539787182</c:v>
                </c:pt>
                <c:pt idx="689">
                  <c:v>125.2626547457502</c:v>
                </c:pt>
                <c:pt idx="690">
                  <c:v>124.925815071811</c:v>
                </c:pt>
                <c:pt idx="691">
                  <c:v>125.2626547457502</c:v>
                </c:pt>
                <c:pt idx="692">
                  <c:v>122.56793735423663</c:v>
                </c:pt>
                <c:pt idx="693">
                  <c:v>122.90477702817584</c:v>
                </c:pt>
                <c:pt idx="694">
                  <c:v>122.56793735423663</c:v>
                </c:pt>
                <c:pt idx="695">
                  <c:v>124.925815071811</c:v>
                </c:pt>
                <c:pt idx="696">
                  <c:v>123.9152960499934</c:v>
                </c:pt>
                <c:pt idx="697">
                  <c:v>123.57845637605422</c:v>
                </c:pt>
                <c:pt idx="698">
                  <c:v>124.58897539787182</c:v>
                </c:pt>
                <c:pt idx="699">
                  <c:v>124.58897539787182</c:v>
                </c:pt>
                <c:pt idx="700">
                  <c:v>124.925815071811</c:v>
                </c:pt>
                <c:pt idx="701">
                  <c:v>125.2626547457502</c:v>
                </c:pt>
                <c:pt idx="702">
                  <c:v>124.925815071811</c:v>
                </c:pt>
                <c:pt idx="703">
                  <c:v>126.2731737675678</c:v>
                </c:pt>
                <c:pt idx="704">
                  <c:v>133.34359892339626</c:v>
                </c:pt>
                <c:pt idx="705">
                  <c:v>130.64888153188267</c:v>
                </c:pt>
                <c:pt idx="706">
                  <c:v>131.32256087976106</c:v>
                </c:pt>
                <c:pt idx="707">
                  <c:v>131.32256087976106</c:v>
                </c:pt>
                <c:pt idx="708">
                  <c:v>128.62784348824749</c:v>
                </c:pt>
                <c:pt idx="709">
                  <c:v>127.9541641403691</c:v>
                </c:pt>
                <c:pt idx="710">
                  <c:v>127.9541641403691</c:v>
                </c:pt>
                <c:pt idx="711">
                  <c:v>128.62784348824749</c:v>
                </c:pt>
                <c:pt idx="712">
                  <c:v>128.29100381430831</c:v>
                </c:pt>
                <c:pt idx="713">
                  <c:v>129.9752021840043</c:v>
                </c:pt>
                <c:pt idx="714">
                  <c:v>128.29100381430831</c:v>
                </c:pt>
                <c:pt idx="715">
                  <c:v>127.61732446642991</c:v>
                </c:pt>
                <c:pt idx="716">
                  <c:v>131.99624022763948</c:v>
                </c:pt>
                <c:pt idx="717">
                  <c:v>126.94685311544617</c:v>
                </c:pt>
                <c:pt idx="718">
                  <c:v>127.28369278938538</c:v>
                </c:pt>
                <c:pt idx="719">
                  <c:v>125.93633409362859</c:v>
                </c:pt>
                <c:pt idx="720">
                  <c:v>126.94685311544617</c:v>
                </c:pt>
                <c:pt idx="721">
                  <c:v>125.59949441968938</c:v>
                </c:pt>
                <c:pt idx="722">
                  <c:v>125.59949441968938</c:v>
                </c:pt>
                <c:pt idx="723">
                  <c:v>125.2626547457502</c:v>
                </c:pt>
                <c:pt idx="724">
                  <c:v>124.25213572393261</c:v>
                </c:pt>
                <c:pt idx="725">
                  <c:v>124.25213572393261</c:v>
                </c:pt>
                <c:pt idx="726">
                  <c:v>124.25213572393261</c:v>
                </c:pt>
                <c:pt idx="727">
                  <c:v>124.25213572393261</c:v>
                </c:pt>
                <c:pt idx="728">
                  <c:v>124.925815071811</c:v>
                </c:pt>
                <c:pt idx="729">
                  <c:v>123.57845637605422</c:v>
                </c:pt>
                <c:pt idx="730">
                  <c:v>121.22057865847987</c:v>
                </c:pt>
                <c:pt idx="731">
                  <c:v>119.87321996272307</c:v>
                </c:pt>
                <c:pt idx="732">
                  <c:v>121.22057865847987</c:v>
                </c:pt>
                <c:pt idx="733">
                  <c:v>117.51855024204336</c:v>
                </c:pt>
                <c:pt idx="734">
                  <c:v>114.48699317659062</c:v>
                </c:pt>
                <c:pt idx="735">
                  <c:v>115.83435187234738</c:v>
                </c:pt>
                <c:pt idx="736">
                  <c:v>116.84487089416497</c:v>
                </c:pt>
                <c:pt idx="737">
                  <c:v>118.18902159302709</c:v>
                </c:pt>
                <c:pt idx="738">
                  <c:v>120.21005963666227</c:v>
                </c:pt>
                <c:pt idx="739">
                  <c:v>119.53638028878389</c:v>
                </c:pt>
                <c:pt idx="740">
                  <c:v>120.54689931060145</c:v>
                </c:pt>
                <c:pt idx="741">
                  <c:v>121.55741833241905</c:v>
                </c:pt>
                <c:pt idx="742">
                  <c:v>121.89425800635824</c:v>
                </c:pt>
                <c:pt idx="743">
                  <c:v>122.23109768029742</c:v>
                </c:pt>
                <c:pt idx="744">
                  <c:v>127.61732446642991</c:v>
                </c:pt>
                <c:pt idx="745">
                  <c:v>128.62784348824749</c:v>
                </c:pt>
                <c:pt idx="746">
                  <c:v>125.2626547457502</c:v>
                </c:pt>
                <c:pt idx="747">
                  <c:v>123.24161670211502</c:v>
                </c:pt>
                <c:pt idx="748">
                  <c:v>122.90477702817584</c:v>
                </c:pt>
                <c:pt idx="749">
                  <c:v>122.56793735423663</c:v>
                </c:pt>
                <c:pt idx="750">
                  <c:v>125.2626547457502</c:v>
                </c:pt>
                <c:pt idx="751">
                  <c:v>125.93633409362859</c:v>
                </c:pt>
                <c:pt idx="752">
                  <c:v>126.2731737675678</c:v>
                </c:pt>
                <c:pt idx="753">
                  <c:v>127.61732446642991</c:v>
                </c:pt>
                <c:pt idx="754">
                  <c:v>128.62784348824749</c:v>
                </c:pt>
                <c:pt idx="755">
                  <c:v>128.29100381430831</c:v>
                </c:pt>
                <c:pt idx="756">
                  <c:v>127.9541641403691</c:v>
                </c:pt>
                <c:pt idx="757">
                  <c:v>127.28369278938538</c:v>
                </c:pt>
                <c:pt idx="758">
                  <c:v>126.94685311544617</c:v>
                </c:pt>
                <c:pt idx="759">
                  <c:v>125.93633409362859</c:v>
                </c:pt>
                <c:pt idx="760">
                  <c:v>124.925815071811</c:v>
                </c:pt>
                <c:pt idx="761">
                  <c:v>123.24161670211502</c:v>
                </c:pt>
                <c:pt idx="762">
                  <c:v>121.89425800635824</c:v>
                </c:pt>
                <c:pt idx="763">
                  <c:v>119.19954061484468</c:v>
                </c:pt>
                <c:pt idx="764">
                  <c:v>120.54689931060145</c:v>
                </c:pt>
                <c:pt idx="765">
                  <c:v>119.87321996272307</c:v>
                </c:pt>
                <c:pt idx="766">
                  <c:v>120.54689931060145</c:v>
                </c:pt>
                <c:pt idx="767">
                  <c:v>118.18902159302709</c:v>
                </c:pt>
                <c:pt idx="768">
                  <c:v>120.54689931060145</c:v>
                </c:pt>
                <c:pt idx="769">
                  <c:v>119.53638028878389</c:v>
                </c:pt>
                <c:pt idx="770">
                  <c:v>117.85538991598257</c:v>
                </c:pt>
                <c:pt idx="771">
                  <c:v>118.52586126696629</c:v>
                </c:pt>
                <c:pt idx="772">
                  <c:v>119.87321996272307</c:v>
                </c:pt>
                <c:pt idx="773">
                  <c:v>119.53638028878389</c:v>
                </c:pt>
                <c:pt idx="774">
                  <c:v>123.24161670211502</c:v>
                </c:pt>
                <c:pt idx="775">
                  <c:v>121.55741833241905</c:v>
                </c:pt>
                <c:pt idx="776">
                  <c:v>121.22057865847987</c:v>
                </c:pt>
                <c:pt idx="777">
                  <c:v>118.18902159302709</c:v>
                </c:pt>
                <c:pt idx="778">
                  <c:v>118.52586126696629</c:v>
                </c:pt>
                <c:pt idx="779">
                  <c:v>120.54689931060145</c:v>
                </c:pt>
                <c:pt idx="780">
                  <c:v>121.55741833241905</c:v>
                </c:pt>
                <c:pt idx="781">
                  <c:v>121.22057865847987</c:v>
                </c:pt>
                <c:pt idx="782">
                  <c:v>124.25213572393261</c:v>
                </c:pt>
                <c:pt idx="783">
                  <c:v>129.63836251006509</c:v>
                </c:pt>
                <c:pt idx="784">
                  <c:v>127.9541641403691</c:v>
                </c:pt>
                <c:pt idx="785">
                  <c:v>126.79928525829187</c:v>
                </c:pt>
                <c:pt idx="786">
                  <c:v>129.25981887649533</c:v>
                </c:pt>
                <c:pt idx="787">
                  <c:v>131.36747283628628</c:v>
                </c:pt>
                <c:pt idx="788">
                  <c:v>131.36747283628628</c:v>
                </c:pt>
                <c:pt idx="789">
                  <c:v>131.36747283628628</c:v>
                </c:pt>
                <c:pt idx="790">
                  <c:v>131.36747283628628</c:v>
                </c:pt>
                <c:pt idx="791">
                  <c:v>131.01459317787379</c:v>
                </c:pt>
                <c:pt idx="792">
                  <c:v>131.71714449780413</c:v>
                </c:pt>
                <c:pt idx="793">
                  <c:v>131.01459317787379</c:v>
                </c:pt>
                <c:pt idx="794">
                  <c:v>131.71714449780413</c:v>
                </c:pt>
                <c:pt idx="795">
                  <c:v>131.36747283628628</c:v>
                </c:pt>
                <c:pt idx="796">
                  <c:v>131.71714449780413</c:v>
                </c:pt>
                <c:pt idx="797">
                  <c:v>132.07002415621659</c:v>
                </c:pt>
                <c:pt idx="798">
                  <c:v>132.77257547614693</c:v>
                </c:pt>
                <c:pt idx="799">
                  <c:v>133.12224713766477</c:v>
                </c:pt>
                <c:pt idx="800">
                  <c:v>134.52734977752542</c:v>
                </c:pt>
                <c:pt idx="801">
                  <c:v>133.47512679607723</c:v>
                </c:pt>
                <c:pt idx="802">
                  <c:v>132.41969581773446</c:v>
                </c:pt>
                <c:pt idx="803">
                  <c:v>134.1776781160076</c:v>
                </c:pt>
                <c:pt idx="804">
                  <c:v>133.12224713766477</c:v>
                </c:pt>
                <c:pt idx="805">
                  <c:v>130.66492151635595</c:v>
                </c:pt>
                <c:pt idx="806">
                  <c:v>129.96237019642564</c:v>
                </c:pt>
                <c:pt idx="807">
                  <c:v>128.55726755656499</c:v>
                </c:pt>
                <c:pt idx="808">
                  <c:v>128.2043878981525</c:v>
                </c:pt>
                <c:pt idx="809">
                  <c:v>129.25981887649533</c:v>
                </c:pt>
                <c:pt idx="810">
                  <c:v>128.55726755656499</c:v>
                </c:pt>
                <c:pt idx="811">
                  <c:v>126.44961359677403</c:v>
                </c:pt>
                <c:pt idx="812">
                  <c:v>125.0445109569134</c:v>
                </c:pt>
                <c:pt idx="813">
                  <c:v>122.93685699712242</c:v>
                </c:pt>
                <c:pt idx="814">
                  <c:v>122.93685699712242</c:v>
                </c:pt>
                <c:pt idx="815">
                  <c:v>123.98907997857059</c:v>
                </c:pt>
                <c:pt idx="816">
                  <c:v>124.34195963698306</c:v>
                </c:pt>
                <c:pt idx="817">
                  <c:v>125.74706227684371</c:v>
                </c:pt>
                <c:pt idx="818">
                  <c:v>123.98907997857059</c:v>
                </c:pt>
                <c:pt idx="819">
                  <c:v>126.44961359677403</c:v>
                </c:pt>
                <c:pt idx="820">
                  <c:v>125.74706227684371</c:v>
                </c:pt>
                <c:pt idx="821">
                  <c:v>127.15216491670435</c:v>
                </c:pt>
                <c:pt idx="822">
                  <c:v>126.79928525829187</c:v>
                </c:pt>
                <c:pt idx="823">
                  <c:v>127.15216491670435</c:v>
                </c:pt>
                <c:pt idx="824">
                  <c:v>126.44961359677403</c:v>
                </c:pt>
                <c:pt idx="825">
                  <c:v>129.25981887649533</c:v>
                </c:pt>
                <c:pt idx="826">
                  <c:v>128.55726755656499</c:v>
                </c:pt>
                <c:pt idx="827">
                  <c:v>129.25981887649533</c:v>
                </c:pt>
                <c:pt idx="828">
                  <c:v>129.60949053801315</c:v>
                </c:pt>
                <c:pt idx="829">
                  <c:v>130.66492151635595</c:v>
                </c:pt>
                <c:pt idx="830">
                  <c:v>128.2043878981525</c:v>
                </c:pt>
                <c:pt idx="831">
                  <c:v>126.09673393836154</c:v>
                </c:pt>
                <c:pt idx="832">
                  <c:v>127.85471623663469</c:v>
                </c:pt>
                <c:pt idx="833">
                  <c:v>126.79928525829187</c:v>
                </c:pt>
                <c:pt idx="834">
                  <c:v>127.15216491670435</c:v>
                </c:pt>
                <c:pt idx="835">
                  <c:v>127.50183657822218</c:v>
                </c:pt>
                <c:pt idx="836">
                  <c:v>127.85471623663469</c:v>
                </c:pt>
                <c:pt idx="837">
                  <c:v>127.15216491670435</c:v>
                </c:pt>
                <c:pt idx="838">
                  <c:v>126.79928525829187</c:v>
                </c:pt>
                <c:pt idx="839">
                  <c:v>128.2043878981525</c:v>
                </c:pt>
                <c:pt idx="840">
                  <c:v>128.55726755656499</c:v>
                </c:pt>
                <c:pt idx="841">
                  <c:v>129.60949053801315</c:v>
                </c:pt>
                <c:pt idx="842">
                  <c:v>127.85471623663469</c:v>
                </c:pt>
                <c:pt idx="843">
                  <c:v>128.55726755656499</c:v>
                </c:pt>
                <c:pt idx="844">
                  <c:v>127.85471623663469</c:v>
                </c:pt>
                <c:pt idx="845">
                  <c:v>127.50183657822218</c:v>
                </c:pt>
                <c:pt idx="846">
                  <c:v>127.15216491670435</c:v>
                </c:pt>
                <c:pt idx="847">
                  <c:v>126.09673393836154</c:v>
                </c:pt>
                <c:pt idx="848">
                  <c:v>125.74706227684371</c:v>
                </c:pt>
                <c:pt idx="849">
                  <c:v>125.0445109569134</c:v>
                </c:pt>
                <c:pt idx="850">
                  <c:v>125.39418261843123</c:v>
                </c:pt>
                <c:pt idx="851">
                  <c:v>125.74706227684371</c:v>
                </c:pt>
                <c:pt idx="852">
                  <c:v>125.0445109569134</c:v>
                </c:pt>
                <c:pt idx="853">
                  <c:v>127.15216491670435</c:v>
                </c:pt>
                <c:pt idx="854">
                  <c:v>127.15216491670435</c:v>
                </c:pt>
                <c:pt idx="855">
                  <c:v>126.79928525829187</c:v>
                </c:pt>
                <c:pt idx="856">
                  <c:v>126.79928525829187</c:v>
                </c:pt>
                <c:pt idx="857">
                  <c:v>125.74706227684371</c:v>
                </c:pt>
                <c:pt idx="858">
                  <c:v>125.0445109569134</c:v>
                </c:pt>
                <c:pt idx="859">
                  <c:v>124.69163129850089</c:v>
                </c:pt>
                <c:pt idx="860">
                  <c:v>124.69163129850089</c:v>
                </c:pt>
                <c:pt idx="861">
                  <c:v>121.88142601877962</c:v>
                </c:pt>
                <c:pt idx="862">
                  <c:v>124.69163129850089</c:v>
                </c:pt>
                <c:pt idx="863">
                  <c:v>125.74706227684371</c:v>
                </c:pt>
                <c:pt idx="864">
                  <c:v>126.44961359677403</c:v>
                </c:pt>
                <c:pt idx="865">
                  <c:v>126.44961359677403</c:v>
                </c:pt>
                <c:pt idx="866">
                  <c:v>125.39418261843123</c:v>
                </c:pt>
                <c:pt idx="867">
                  <c:v>127.50183657822218</c:v>
                </c:pt>
                <c:pt idx="868">
                  <c:v>127.85471623663469</c:v>
                </c:pt>
                <c:pt idx="869">
                  <c:v>127.85471623663469</c:v>
                </c:pt>
                <c:pt idx="870">
                  <c:v>129.25981887649533</c:v>
                </c:pt>
                <c:pt idx="871">
                  <c:v>127.85471623663469</c:v>
                </c:pt>
                <c:pt idx="872">
                  <c:v>127.85471623663469</c:v>
                </c:pt>
                <c:pt idx="873">
                  <c:v>127.15216491670435</c:v>
                </c:pt>
                <c:pt idx="874">
                  <c:v>128.2043878981525</c:v>
                </c:pt>
                <c:pt idx="875">
                  <c:v>127.85471623663469</c:v>
                </c:pt>
                <c:pt idx="876">
                  <c:v>127.50183657822218</c:v>
                </c:pt>
                <c:pt idx="877">
                  <c:v>128.2043878981525</c:v>
                </c:pt>
                <c:pt idx="878">
                  <c:v>127.85471623663469</c:v>
                </c:pt>
                <c:pt idx="879">
                  <c:v>127.85471623663469</c:v>
                </c:pt>
                <c:pt idx="880">
                  <c:v>128.55726755656499</c:v>
                </c:pt>
                <c:pt idx="881">
                  <c:v>129.25981887649533</c:v>
                </c:pt>
                <c:pt idx="882">
                  <c:v>128.90693921808284</c:v>
                </c:pt>
                <c:pt idx="883">
                  <c:v>128.90693921808284</c:v>
                </c:pt>
                <c:pt idx="884">
                  <c:v>132.77257547614693</c:v>
                </c:pt>
                <c:pt idx="885">
                  <c:v>135.22990109745572</c:v>
                </c:pt>
                <c:pt idx="886">
                  <c:v>134.52734977752542</c:v>
                </c:pt>
                <c:pt idx="887">
                  <c:v>133.47512679607723</c:v>
                </c:pt>
                <c:pt idx="888">
                  <c:v>131.71714449780413</c:v>
                </c:pt>
                <c:pt idx="889">
                  <c:v>132.77257547614693</c:v>
                </c:pt>
                <c:pt idx="890">
                  <c:v>130.66492151635595</c:v>
                </c:pt>
                <c:pt idx="891">
                  <c:v>131.36747283628628</c:v>
                </c:pt>
                <c:pt idx="892">
                  <c:v>132.77257547614693</c:v>
                </c:pt>
                <c:pt idx="893">
                  <c:v>133.12224713766477</c:v>
                </c:pt>
                <c:pt idx="894">
                  <c:v>131.36747283628628</c:v>
                </c:pt>
                <c:pt idx="895">
                  <c:v>132.77257547614693</c:v>
                </c:pt>
                <c:pt idx="896">
                  <c:v>134.52734977752542</c:v>
                </c:pt>
                <c:pt idx="897">
                  <c:v>134.88022943593791</c:v>
                </c:pt>
                <c:pt idx="898">
                  <c:v>136.98788339572886</c:v>
                </c:pt>
                <c:pt idx="899">
                  <c:v>141.19998331841614</c:v>
                </c:pt>
                <c:pt idx="900">
                  <c:v>140.14776033696799</c:v>
                </c:pt>
                <c:pt idx="901">
                  <c:v>142.25541429675894</c:v>
                </c:pt>
                <c:pt idx="902">
                  <c:v>145.06561957648026</c:v>
                </c:pt>
                <c:pt idx="903">
                  <c:v>144.71273991806777</c:v>
                </c:pt>
                <c:pt idx="904">
                  <c:v>146.4707222163409</c:v>
                </c:pt>
                <c:pt idx="905">
                  <c:v>145.76817089641057</c:v>
                </c:pt>
                <c:pt idx="906">
                  <c:v>145.76817089641057</c:v>
                </c:pt>
                <c:pt idx="907">
                  <c:v>146.11784255792841</c:v>
                </c:pt>
                <c:pt idx="908">
                  <c:v>143.3076372782071</c:v>
                </c:pt>
                <c:pt idx="909">
                  <c:v>146.11784255792841</c:v>
                </c:pt>
                <c:pt idx="910">
                  <c:v>145.41529123799808</c:v>
                </c:pt>
                <c:pt idx="911">
                  <c:v>149.63059915758001</c:v>
                </c:pt>
                <c:pt idx="912">
                  <c:v>145.41529123799808</c:v>
                </c:pt>
                <c:pt idx="913">
                  <c:v>146.11784255792841</c:v>
                </c:pt>
                <c:pt idx="914">
                  <c:v>146.11784255792841</c:v>
                </c:pt>
                <c:pt idx="915">
                  <c:v>144.01018859813746</c:v>
                </c:pt>
                <c:pt idx="916">
                  <c:v>138.81323362878985</c:v>
                </c:pt>
                <c:pt idx="917">
                  <c:v>139.65693681208515</c:v>
                </c:pt>
                <c:pt idx="918">
                  <c:v>140.21833626865049</c:v>
                </c:pt>
                <c:pt idx="919">
                  <c:v>140.50063999538048</c:v>
                </c:pt>
                <c:pt idx="920">
                  <c:v>139.65693681208515</c:v>
                </c:pt>
                <c:pt idx="921">
                  <c:v>137.12582726219921</c:v>
                </c:pt>
                <c:pt idx="922">
                  <c:v>136.28533207579855</c:v>
                </c:pt>
                <c:pt idx="923">
                  <c:v>136.28533207579855</c:v>
                </c:pt>
                <c:pt idx="924">
                  <c:v>134.59792570920791</c:v>
                </c:pt>
                <c:pt idx="925">
                  <c:v>135.44162889250325</c:v>
                </c:pt>
                <c:pt idx="926">
                  <c:v>136.84673153236389</c:v>
                </c:pt>
                <c:pt idx="927">
                  <c:v>137.4081309889292</c:v>
                </c:pt>
                <c:pt idx="928">
                  <c:v>139.65693681208515</c:v>
                </c:pt>
                <c:pt idx="929">
                  <c:v>138.81323362878985</c:v>
                </c:pt>
                <c:pt idx="930">
                  <c:v>137.12582726219921</c:v>
                </c:pt>
                <c:pt idx="931">
                  <c:v>136.5644278056339</c:v>
                </c:pt>
                <c:pt idx="932">
                  <c:v>136.5644278056339</c:v>
                </c:pt>
                <c:pt idx="933">
                  <c:v>137.4081309889292</c:v>
                </c:pt>
                <c:pt idx="934">
                  <c:v>137.12582726219921</c:v>
                </c:pt>
                <c:pt idx="935">
                  <c:v>139.9360325419205</c:v>
                </c:pt>
                <c:pt idx="936">
                  <c:v>139.09553735551984</c:v>
                </c:pt>
                <c:pt idx="937">
                  <c:v>139.9360325419205</c:v>
                </c:pt>
                <c:pt idx="938">
                  <c:v>139.9360325419205</c:v>
                </c:pt>
                <c:pt idx="939">
                  <c:v>142.60508595827679</c:v>
                </c:pt>
                <c:pt idx="940">
                  <c:v>142.60508595827679</c:v>
                </c:pt>
                <c:pt idx="941">
                  <c:v>144.71273991806777</c:v>
                </c:pt>
                <c:pt idx="942">
                  <c:v>146.11784255792841</c:v>
                </c:pt>
                <c:pt idx="943">
                  <c:v>148.22549651771936</c:v>
                </c:pt>
                <c:pt idx="944">
                  <c:v>145.41529123799808</c:v>
                </c:pt>
                <c:pt idx="945">
                  <c:v>146.82039387785872</c:v>
                </c:pt>
                <c:pt idx="946">
                  <c:v>148.22549651771936</c:v>
                </c:pt>
                <c:pt idx="947">
                  <c:v>147.52294519778906</c:v>
                </c:pt>
                <c:pt idx="948">
                  <c:v>148.92804783764967</c:v>
                </c:pt>
                <c:pt idx="949">
                  <c:v>148.92804783764967</c:v>
                </c:pt>
                <c:pt idx="950">
                  <c:v>146.82039387785872</c:v>
                </c:pt>
                <c:pt idx="951">
                  <c:v>148.22549651771936</c:v>
                </c:pt>
                <c:pt idx="952">
                  <c:v>142.60508595827679</c:v>
                </c:pt>
                <c:pt idx="953">
                  <c:v>145.41529123799808</c:v>
                </c:pt>
                <c:pt idx="954">
                  <c:v>148.22549651771936</c:v>
                </c:pt>
                <c:pt idx="955">
                  <c:v>145.41529123799808</c:v>
                </c:pt>
                <c:pt idx="956">
                  <c:v>150.33315047751032</c:v>
                </c:pt>
                <c:pt idx="957">
                  <c:v>148.22549651771936</c:v>
                </c:pt>
                <c:pt idx="958">
                  <c:v>146.11784255792841</c:v>
                </c:pt>
                <c:pt idx="959">
                  <c:v>146.11784255792841</c:v>
                </c:pt>
                <c:pt idx="960">
                  <c:v>146.11784255792841</c:v>
                </c:pt>
                <c:pt idx="961">
                  <c:v>144.71273991806777</c:v>
                </c:pt>
                <c:pt idx="962">
                  <c:v>147.52294519778906</c:v>
                </c:pt>
                <c:pt idx="963">
                  <c:v>148.22549651771936</c:v>
                </c:pt>
                <c:pt idx="964">
                  <c:v>150.33315047751032</c:v>
                </c:pt>
                <c:pt idx="965">
                  <c:v>151.03570179744068</c:v>
                </c:pt>
                <c:pt idx="966">
                  <c:v>151.03570179744068</c:v>
                </c:pt>
                <c:pt idx="967">
                  <c:v>150.33315047751032</c:v>
                </c:pt>
                <c:pt idx="968">
                  <c:v>157.35866367681353</c:v>
                </c:pt>
                <c:pt idx="969">
                  <c:v>156.65611235688323</c:v>
                </c:pt>
                <c:pt idx="970">
                  <c:v>156.65611235688323</c:v>
                </c:pt>
                <c:pt idx="971">
                  <c:v>158.76376631667421</c:v>
                </c:pt>
                <c:pt idx="972">
                  <c:v>157.35866367681353</c:v>
                </c:pt>
                <c:pt idx="973">
                  <c:v>157.35866367681353</c:v>
                </c:pt>
                <c:pt idx="974">
                  <c:v>157.35866367681353</c:v>
                </c:pt>
                <c:pt idx="975">
                  <c:v>158.0612149967439</c:v>
                </c:pt>
                <c:pt idx="976">
                  <c:v>157.35866367681353</c:v>
                </c:pt>
                <c:pt idx="977">
                  <c:v>155.95356103695289</c:v>
                </c:pt>
                <c:pt idx="978">
                  <c:v>155.95356103695289</c:v>
                </c:pt>
                <c:pt idx="979">
                  <c:v>154.54845839709228</c:v>
                </c:pt>
                <c:pt idx="980">
                  <c:v>155.25100971702258</c:v>
                </c:pt>
                <c:pt idx="981">
                  <c:v>152.44080443730127</c:v>
                </c:pt>
                <c:pt idx="982">
                  <c:v>153.84590707716194</c:v>
                </c:pt>
                <c:pt idx="983">
                  <c:v>151.73825311737099</c:v>
                </c:pt>
                <c:pt idx="984">
                  <c:v>152.44080443730127</c:v>
                </c:pt>
                <c:pt idx="985">
                  <c:v>156.65611235688323</c:v>
                </c:pt>
                <c:pt idx="986">
                  <c:v>158.76376631667421</c:v>
                </c:pt>
                <c:pt idx="987">
                  <c:v>161.57397159639549</c:v>
                </c:pt>
                <c:pt idx="988">
                  <c:v>160.87142027646516</c:v>
                </c:pt>
                <c:pt idx="989">
                  <c:v>162.2765229163258</c:v>
                </c:pt>
                <c:pt idx="990">
                  <c:v>161.57397159639549</c:v>
                </c:pt>
                <c:pt idx="991">
                  <c:v>162.2765229163258</c:v>
                </c:pt>
                <c:pt idx="992">
                  <c:v>161.57397159639549</c:v>
                </c:pt>
                <c:pt idx="993">
                  <c:v>167.19438215583807</c:v>
                </c:pt>
                <c:pt idx="994">
                  <c:v>165.08672819604712</c:v>
                </c:pt>
                <c:pt idx="995">
                  <c:v>168.59948479569874</c:v>
                </c:pt>
                <c:pt idx="996">
                  <c:v>168.59948479569874</c:v>
                </c:pt>
                <c:pt idx="997">
                  <c:v>165.08672819604712</c:v>
                </c:pt>
                <c:pt idx="998">
                  <c:v>169.30203611562905</c:v>
                </c:pt>
                <c:pt idx="999">
                  <c:v>168.59948479569874</c:v>
                </c:pt>
                <c:pt idx="1000">
                  <c:v>167.19438215583807</c:v>
                </c:pt>
                <c:pt idx="1001">
                  <c:v>165.78927951597743</c:v>
                </c:pt>
                <c:pt idx="1002">
                  <c:v>165.78927951597743</c:v>
                </c:pt>
                <c:pt idx="1003">
                  <c:v>168.59948479569874</c:v>
                </c:pt>
                <c:pt idx="1004">
                  <c:v>167.89693347576841</c:v>
                </c:pt>
                <c:pt idx="1005">
                  <c:v>168.59948479569874</c:v>
                </c:pt>
                <c:pt idx="1006">
                  <c:v>165.78927951597743</c:v>
                </c:pt>
                <c:pt idx="1007">
                  <c:v>165.08672819604712</c:v>
                </c:pt>
                <c:pt idx="1008">
                  <c:v>165.78927951597743</c:v>
                </c:pt>
                <c:pt idx="1009">
                  <c:v>167.19438215583807</c:v>
                </c:pt>
                <c:pt idx="1010">
                  <c:v>167.89693347576841</c:v>
                </c:pt>
                <c:pt idx="1011">
                  <c:v>171.40969007542</c:v>
                </c:pt>
                <c:pt idx="1012">
                  <c:v>174.92244667507163</c:v>
                </c:pt>
                <c:pt idx="1013">
                  <c:v>172.81479271528065</c:v>
                </c:pt>
                <c:pt idx="1014">
                  <c:v>170.7680906964882</c:v>
                </c:pt>
                <c:pt idx="1015">
                  <c:v>170.7680906964882</c:v>
                </c:pt>
                <c:pt idx="1016">
                  <c:v>172.2405612711367</c:v>
                </c:pt>
                <c:pt idx="1017">
                  <c:v>172.9751925600136</c:v>
                </c:pt>
                <c:pt idx="1018">
                  <c:v>170.7680906964882</c:v>
                </c:pt>
                <c:pt idx="1019">
                  <c:v>172.2405612711367</c:v>
                </c:pt>
                <c:pt idx="1020">
                  <c:v>174.44766313466206</c:v>
                </c:pt>
                <c:pt idx="1021">
                  <c:v>175.18229442353902</c:v>
                </c:pt>
                <c:pt idx="1022">
                  <c:v>174.44766313466206</c:v>
                </c:pt>
                <c:pt idx="1023">
                  <c:v>173.71303184578517</c:v>
                </c:pt>
                <c:pt idx="1024">
                  <c:v>166.35067897254274</c:v>
                </c:pt>
                <c:pt idx="1025">
                  <c:v>161.19863595972038</c:v>
                </c:pt>
                <c:pt idx="1026">
                  <c:v>156.78122423577494</c:v>
                </c:pt>
                <c:pt idx="1027">
                  <c:v>157.51906352154649</c:v>
                </c:pt>
                <c:pt idx="1028">
                  <c:v>156.04659294689802</c:v>
                </c:pt>
                <c:pt idx="1029">
                  <c:v>153.10165179760108</c:v>
                </c:pt>
                <c:pt idx="1030">
                  <c:v>154.57412237224952</c:v>
                </c:pt>
                <c:pt idx="1031">
                  <c:v>156.04659294689802</c:v>
                </c:pt>
                <c:pt idx="1032">
                  <c:v>153.83949108337262</c:v>
                </c:pt>
                <c:pt idx="1033">
                  <c:v>157.51906352154649</c:v>
                </c:pt>
                <c:pt idx="1034">
                  <c:v>154.57412237224952</c:v>
                </c:pt>
                <c:pt idx="1035">
                  <c:v>156.04659294689802</c:v>
                </c:pt>
                <c:pt idx="1036">
                  <c:v>156.04659294689802</c:v>
                </c:pt>
                <c:pt idx="1037">
                  <c:v>151.62918122295258</c:v>
                </c:pt>
                <c:pt idx="1038">
                  <c:v>153.83949108337262</c:v>
                </c:pt>
                <c:pt idx="1039">
                  <c:v>154.57412237224952</c:v>
                </c:pt>
                <c:pt idx="1040">
                  <c:v>142.20729434333904</c:v>
                </c:pt>
                <c:pt idx="1041">
                  <c:v>142.20729434333904</c:v>
                </c:pt>
                <c:pt idx="1042">
                  <c:v>141.62023091161649</c:v>
                </c:pt>
                <c:pt idx="1043">
                  <c:v>138.38015404801089</c:v>
                </c:pt>
                <c:pt idx="1044">
                  <c:v>137.49795490197968</c:v>
                </c:pt>
                <c:pt idx="1045">
                  <c:v>140.7348237686906</c:v>
                </c:pt>
                <c:pt idx="1046">
                  <c:v>145.15223549263604</c:v>
                </c:pt>
                <c:pt idx="1047">
                  <c:v>147.94960878477866</c:v>
                </c:pt>
                <c:pt idx="1048">
                  <c:v>153.10165179760108</c:v>
                </c:pt>
                <c:pt idx="1049">
                  <c:v>152.36702050872415</c:v>
                </c:pt>
                <c:pt idx="1050">
                  <c:v>146.62470606728454</c:v>
                </c:pt>
                <c:pt idx="1051">
                  <c:v>140.44289605127659</c:v>
                </c:pt>
                <c:pt idx="1052">
                  <c:v>140.14776033696799</c:v>
                </c:pt>
                <c:pt idx="1053">
                  <c:v>137.49795490197968</c:v>
                </c:pt>
                <c:pt idx="1054">
                  <c:v>138.67528976231952</c:v>
                </c:pt>
                <c:pt idx="1055">
                  <c:v>133.37567889234285</c:v>
                </c:pt>
                <c:pt idx="1056">
                  <c:v>132.19834403200298</c:v>
                </c:pt>
                <c:pt idx="1057">
                  <c:v>129.54853859701464</c:v>
                </c:pt>
                <c:pt idx="1058">
                  <c:v>136.02548432733116</c:v>
                </c:pt>
                <c:pt idx="1059">
                  <c:v>136.61254775905377</c:v>
                </c:pt>
                <c:pt idx="1060">
                  <c:v>135.73034861302253</c:v>
                </c:pt>
                <c:pt idx="1061">
                  <c:v>140.44289605127659</c:v>
                </c:pt>
                <c:pt idx="1062">
                  <c:v>138.38015404801089</c:v>
                </c:pt>
                <c:pt idx="1063">
                  <c:v>135.73034861302253</c:v>
                </c:pt>
                <c:pt idx="1064">
                  <c:v>131.90320831769432</c:v>
                </c:pt>
                <c:pt idx="1065">
                  <c:v>130.43073774304588</c:v>
                </c:pt>
                <c:pt idx="1066">
                  <c:v>131.90320831769432</c:v>
                </c:pt>
                <c:pt idx="1067">
                  <c:v>126.89873316202629</c:v>
                </c:pt>
                <c:pt idx="1068">
                  <c:v>126.60359744771768</c:v>
                </c:pt>
                <c:pt idx="1069">
                  <c:v>129.54853859701464</c:v>
                </c:pt>
                <c:pt idx="1070">
                  <c:v>133.67081460665148</c:v>
                </c:pt>
                <c:pt idx="1071">
                  <c:v>133.67081460665148</c:v>
                </c:pt>
                <c:pt idx="1072">
                  <c:v>131.90320831769432</c:v>
                </c:pt>
                <c:pt idx="1073">
                  <c:v>130.13560202873725</c:v>
                </c:pt>
                <c:pt idx="1074">
                  <c:v>134.84814946699132</c:v>
                </c:pt>
                <c:pt idx="1075">
                  <c:v>137.202819187671</c:v>
                </c:pt>
                <c:pt idx="1076">
                  <c:v>138.67528976231952</c:v>
                </c:pt>
                <c:pt idx="1077">
                  <c:v>138.67528976231952</c:v>
                </c:pt>
                <c:pt idx="1078">
                  <c:v>136.9076834733624</c:v>
                </c:pt>
                <c:pt idx="1079">
                  <c:v>138.67528976231952</c:v>
                </c:pt>
                <c:pt idx="1080">
                  <c:v>138.38015404801089</c:v>
                </c:pt>
                <c:pt idx="1081">
                  <c:v>137.49795490197968</c:v>
                </c:pt>
                <c:pt idx="1082">
                  <c:v>143.09270148626496</c:v>
                </c:pt>
                <c:pt idx="1083">
                  <c:v>141.91215862903044</c:v>
                </c:pt>
                <c:pt idx="1084">
                  <c:v>143.38462920367894</c:v>
                </c:pt>
                <c:pt idx="1085">
                  <c:v>147.94960878477866</c:v>
                </c:pt>
                <c:pt idx="1086">
                  <c:v>147.94960878477866</c:v>
                </c:pt>
                <c:pt idx="1087">
                  <c:v>146.62470606728454</c:v>
                </c:pt>
                <c:pt idx="1088">
                  <c:v>147.21176949900712</c:v>
                </c:pt>
                <c:pt idx="1089">
                  <c:v>149.42207935942719</c:v>
                </c:pt>
                <c:pt idx="1090">
                  <c:v>150.15671064830408</c:v>
                </c:pt>
                <c:pt idx="1091">
                  <c:v>150.15671064830408</c:v>
                </c:pt>
                <c:pt idx="1092">
                  <c:v>148.68424007365562</c:v>
                </c:pt>
                <c:pt idx="1093">
                  <c:v>150.15671064830408</c:v>
                </c:pt>
                <c:pt idx="1094">
                  <c:v>147.94960878477866</c:v>
                </c:pt>
                <c:pt idx="1095">
                  <c:v>147.21176949900712</c:v>
                </c:pt>
                <c:pt idx="1096">
                  <c:v>147.94960878477866</c:v>
                </c:pt>
                <c:pt idx="1097">
                  <c:v>145.74250692125329</c:v>
                </c:pt>
                <c:pt idx="1098">
                  <c:v>146.32957035297588</c:v>
                </c:pt>
                <c:pt idx="1099">
                  <c:v>149.42207935942719</c:v>
                </c:pt>
                <c:pt idx="1100">
                  <c:v>150.15671064830408</c:v>
                </c:pt>
                <c:pt idx="1101">
                  <c:v>146.03443463866725</c:v>
                </c:pt>
                <c:pt idx="1102">
                  <c:v>147.94960878477866</c:v>
                </c:pt>
                <c:pt idx="1103">
                  <c:v>147.21176949900712</c:v>
                </c:pt>
                <c:pt idx="1104">
                  <c:v>147.94960878477866</c:v>
                </c:pt>
                <c:pt idx="1105">
                  <c:v>150.89454993407566</c:v>
                </c:pt>
                <c:pt idx="1106">
                  <c:v>150.89454993407566</c:v>
                </c:pt>
                <c:pt idx="1107">
                  <c:v>152.36702050872415</c:v>
                </c:pt>
                <c:pt idx="1108">
                  <c:v>155.30875366112647</c:v>
                </c:pt>
                <c:pt idx="1109">
                  <c:v>154.57412237224952</c:v>
                </c:pt>
                <c:pt idx="1110">
                  <c:v>156.04659294689802</c:v>
                </c:pt>
                <c:pt idx="1111">
                  <c:v>157.51906352154649</c:v>
                </c:pt>
                <c:pt idx="1112">
                  <c:v>161.19863595972038</c:v>
                </c:pt>
                <c:pt idx="1113">
                  <c:v>160.46400467084348</c:v>
                </c:pt>
                <c:pt idx="1114">
                  <c:v>155.30875366112647</c:v>
                </c:pt>
                <c:pt idx="1115">
                  <c:v>160.46400467084348</c:v>
                </c:pt>
                <c:pt idx="1116">
                  <c:v>162.67110653436887</c:v>
                </c:pt>
                <c:pt idx="1117">
                  <c:v>158.99153409619501</c:v>
                </c:pt>
                <c:pt idx="1118">
                  <c:v>158.25369481042344</c:v>
                </c:pt>
                <c:pt idx="1119">
                  <c:v>156.04659294689802</c:v>
                </c:pt>
                <c:pt idx="1120">
                  <c:v>157.51906352154649</c:v>
                </c:pt>
                <c:pt idx="1121">
                  <c:v>157.51906352154649</c:v>
                </c:pt>
                <c:pt idx="1122">
                  <c:v>158.25369481042344</c:v>
                </c:pt>
                <c:pt idx="1123">
                  <c:v>157.51906352154649</c:v>
                </c:pt>
                <c:pt idx="1124">
                  <c:v>160.46400467084348</c:v>
                </c:pt>
                <c:pt idx="1125">
                  <c:v>166.35067897254274</c:v>
                </c:pt>
                <c:pt idx="1126">
                  <c:v>168.55778083606816</c:v>
                </c:pt>
                <c:pt idx="1127">
                  <c:v>167.82314954719121</c:v>
                </c:pt>
                <c:pt idx="1128">
                  <c:v>166.35067897254274</c:v>
                </c:pt>
                <c:pt idx="1129">
                  <c:v>164.8782083978943</c:v>
                </c:pt>
                <c:pt idx="1130">
                  <c:v>165.61604768366584</c:v>
                </c:pt>
                <c:pt idx="1131">
                  <c:v>166.35067897254274</c:v>
                </c:pt>
                <c:pt idx="1132">
                  <c:v>167.82314954719121</c:v>
                </c:pt>
                <c:pt idx="1133">
                  <c:v>171.50272198536513</c:v>
                </c:pt>
                <c:pt idx="1134">
                  <c:v>169.2956201218397</c:v>
                </c:pt>
                <c:pt idx="1135">
                  <c:v>170.7680906964882</c:v>
                </c:pt>
                <c:pt idx="1136">
                  <c:v>170.7680906964882</c:v>
                </c:pt>
                <c:pt idx="1137">
                  <c:v>164.8782083978943</c:v>
                </c:pt>
                <c:pt idx="1138">
                  <c:v>164.8782083978943</c:v>
                </c:pt>
                <c:pt idx="1139">
                  <c:v>160.46400467084348</c:v>
                </c:pt>
                <c:pt idx="1140">
                  <c:v>157.51906352154649</c:v>
                </c:pt>
                <c:pt idx="1141">
                  <c:v>158.25369481042344</c:v>
                </c:pt>
                <c:pt idx="1142">
                  <c:v>157.51906352154649</c:v>
                </c:pt>
                <c:pt idx="1143">
                  <c:v>158.25369481042344</c:v>
                </c:pt>
                <c:pt idx="1144">
                  <c:v>156.78122423577494</c:v>
                </c:pt>
                <c:pt idx="1145">
                  <c:v>153.10165179760108</c:v>
                </c:pt>
                <c:pt idx="1146">
                  <c:v>157.51906352154649</c:v>
                </c:pt>
                <c:pt idx="1147">
                  <c:v>156.78122423577494</c:v>
                </c:pt>
                <c:pt idx="1148">
                  <c:v>156.78122423577494</c:v>
                </c:pt>
                <c:pt idx="1149">
                  <c:v>158.25369481042344</c:v>
                </c:pt>
                <c:pt idx="1150">
                  <c:v>159.72616538507191</c:v>
                </c:pt>
                <c:pt idx="1151">
                  <c:v>161.9332672485973</c:v>
                </c:pt>
                <c:pt idx="1152">
                  <c:v>161.19863595972038</c:v>
                </c:pt>
                <c:pt idx="1153">
                  <c:v>161.9332672485973</c:v>
                </c:pt>
                <c:pt idx="1154">
                  <c:v>166.35067897254274</c:v>
                </c:pt>
                <c:pt idx="1155">
                  <c:v>165.61604768366584</c:v>
                </c:pt>
                <c:pt idx="1156">
                  <c:v>166.35067897254274</c:v>
                </c:pt>
                <c:pt idx="1157">
                  <c:v>167.08851825831431</c:v>
                </c:pt>
                <c:pt idx="1158">
                  <c:v>165.61604768366584</c:v>
                </c:pt>
                <c:pt idx="1159">
                  <c:v>166.35067897254274</c:v>
                </c:pt>
                <c:pt idx="1160">
                  <c:v>161.9332672485973</c:v>
                </c:pt>
                <c:pt idx="1161">
                  <c:v>156.04659294689802</c:v>
                </c:pt>
                <c:pt idx="1162">
                  <c:v>153.83949108337262</c:v>
                </c:pt>
                <c:pt idx="1163">
                  <c:v>154.57412237224952</c:v>
                </c:pt>
                <c:pt idx="1164">
                  <c:v>153.10165179760108</c:v>
                </c:pt>
                <c:pt idx="1165">
                  <c:v>156.04659294689802</c:v>
                </c:pt>
                <c:pt idx="1166">
                  <c:v>158.99153409619501</c:v>
                </c:pt>
                <c:pt idx="1167">
                  <c:v>150.89454993407566</c:v>
                </c:pt>
                <c:pt idx="1168">
                  <c:v>147.94960878477866</c:v>
                </c:pt>
                <c:pt idx="1169">
                  <c:v>146.62470606728454</c:v>
                </c:pt>
                <c:pt idx="1170">
                  <c:v>146.91984178159316</c:v>
                </c:pt>
                <c:pt idx="1171">
                  <c:v>145.15223549263604</c:v>
                </c:pt>
                <c:pt idx="1172">
                  <c:v>146.03443463866725</c:v>
                </c:pt>
                <c:pt idx="1173">
                  <c:v>145.74250692125329</c:v>
                </c:pt>
                <c:pt idx="1174">
                  <c:v>144.56196406401881</c:v>
                </c:pt>
                <c:pt idx="1175">
                  <c:v>143.38462920367894</c:v>
                </c:pt>
                <c:pt idx="1176">
                  <c:v>142.79756577195636</c:v>
                </c:pt>
                <c:pt idx="1177">
                  <c:v>142.79756577195636</c:v>
                </c:pt>
                <c:pt idx="1178">
                  <c:v>138.97042547662815</c:v>
                </c:pt>
                <c:pt idx="1179">
                  <c:v>142.5024300576477</c:v>
                </c:pt>
                <c:pt idx="1180">
                  <c:v>146.91984178159316</c:v>
                </c:pt>
                <c:pt idx="1181">
                  <c:v>145.74250692125329</c:v>
                </c:pt>
                <c:pt idx="1182">
                  <c:v>147.94960878477866</c:v>
                </c:pt>
                <c:pt idx="1183">
                  <c:v>146.62470606728454</c:v>
                </c:pt>
                <c:pt idx="1184">
                  <c:v>138.67528976231952</c:v>
                </c:pt>
                <c:pt idx="1185">
                  <c:v>140.7348237686906</c:v>
                </c:pt>
                <c:pt idx="1186">
                  <c:v>145.74250692125329</c:v>
                </c:pt>
                <c:pt idx="1187">
                  <c:v>141.91215862903044</c:v>
                </c:pt>
                <c:pt idx="1188">
                  <c:v>143.09270148626496</c:v>
                </c:pt>
                <c:pt idx="1189">
                  <c:v>147.21176949900712</c:v>
                </c:pt>
                <c:pt idx="1190">
                  <c:v>150.15671064830408</c:v>
                </c:pt>
                <c:pt idx="1191">
                  <c:v>149.42207935942719</c:v>
                </c:pt>
                <c:pt idx="1192">
                  <c:v>143.67976491798757</c:v>
                </c:pt>
                <c:pt idx="1193">
                  <c:v>139.26235319404213</c:v>
                </c:pt>
                <c:pt idx="1194">
                  <c:v>136.61254775905377</c:v>
                </c:pt>
                <c:pt idx="1195">
                  <c:v>131.60807260338572</c:v>
                </c:pt>
                <c:pt idx="1196">
                  <c:v>130.43073774304588</c:v>
                </c:pt>
                <c:pt idx="1197">
                  <c:v>126.89873316202629</c:v>
                </c:pt>
                <c:pt idx="1198">
                  <c:v>125.42626258737781</c:v>
                </c:pt>
                <c:pt idx="1199">
                  <c:v>128.95826716839738</c:v>
                </c:pt>
                <c:pt idx="1200">
                  <c:v>128.95826716839738</c:v>
                </c:pt>
                <c:pt idx="1201">
                  <c:v>128.3712037366748</c:v>
                </c:pt>
                <c:pt idx="1202">
                  <c:v>128.07606802236614</c:v>
                </c:pt>
                <c:pt idx="1203">
                  <c:v>135.14328518129994</c:v>
                </c:pt>
                <c:pt idx="1204">
                  <c:v>133.67081460665148</c:v>
                </c:pt>
                <c:pt idx="1205">
                  <c:v>130.43073774304588</c:v>
                </c:pt>
                <c:pt idx="1206">
                  <c:v>128.3712037366748</c:v>
                </c:pt>
                <c:pt idx="1207">
                  <c:v>128.66313145408873</c:v>
                </c:pt>
                <c:pt idx="1208">
                  <c:v>128.95826716839738</c:v>
                </c:pt>
                <c:pt idx="1209">
                  <c:v>128.07606802236614</c:v>
                </c:pt>
                <c:pt idx="1210">
                  <c:v>123.95379201272934</c:v>
                </c:pt>
                <c:pt idx="1211">
                  <c:v>121.59912229204961</c:v>
                </c:pt>
                <c:pt idx="1212">
                  <c:v>129.84367431132327</c:v>
                </c:pt>
                <c:pt idx="1213">
                  <c:v>132.49347974631164</c:v>
                </c:pt>
                <c:pt idx="1214">
                  <c:v>131.60807260338572</c:v>
                </c:pt>
                <c:pt idx="1215">
                  <c:v>136.02548432733116</c:v>
                </c:pt>
                <c:pt idx="1216">
                  <c:v>139.55748890835073</c:v>
                </c:pt>
                <c:pt idx="1217">
                  <c:v>141.0299594829992</c:v>
                </c:pt>
                <c:pt idx="1218">
                  <c:v>136.9076834733624</c:v>
                </c:pt>
                <c:pt idx="1219">
                  <c:v>135.73034861302253</c:v>
                </c:pt>
                <c:pt idx="1220">
                  <c:v>136.61254775905377</c:v>
                </c:pt>
                <c:pt idx="1221">
                  <c:v>140.44289605127659</c:v>
                </c:pt>
                <c:pt idx="1222">
                  <c:v>140.7348237686906</c:v>
                </c:pt>
                <c:pt idx="1223">
                  <c:v>138.38015404801089</c:v>
                </c:pt>
                <c:pt idx="1224">
                  <c:v>132.49347974631164</c:v>
                </c:pt>
                <c:pt idx="1225">
                  <c:v>126.30846173340903</c:v>
                </c:pt>
                <c:pt idx="1226">
                  <c:v>125.72139830168645</c:v>
                </c:pt>
                <c:pt idx="1227">
                  <c:v>122.18618572377223</c:v>
                </c:pt>
                <c:pt idx="1228">
                  <c:v>119.83151600309252</c:v>
                </c:pt>
                <c:pt idx="1229">
                  <c:v>126.60359744771768</c:v>
                </c:pt>
                <c:pt idx="1230">
                  <c:v>125.13112687306918</c:v>
                </c:pt>
                <c:pt idx="1231">
                  <c:v>128.66313145408873</c:v>
                </c:pt>
                <c:pt idx="1232">
                  <c:v>134.55301375268269</c:v>
                </c:pt>
                <c:pt idx="1233">
                  <c:v>139.85262462265936</c:v>
                </c:pt>
                <c:pt idx="1234">
                  <c:v>133.08054317803419</c:v>
                </c:pt>
                <c:pt idx="1235">
                  <c:v>131.31293688907709</c:v>
                </c:pt>
                <c:pt idx="1236">
                  <c:v>126.60359744771768</c:v>
                </c:pt>
                <c:pt idx="1237">
                  <c:v>123.65865629842069</c:v>
                </c:pt>
                <c:pt idx="1238">
                  <c:v>124.54085544445192</c:v>
                </c:pt>
                <c:pt idx="1239">
                  <c:v>128.07606802236614</c:v>
                </c:pt>
                <c:pt idx="1240">
                  <c:v>127.78093230805752</c:v>
                </c:pt>
                <c:pt idx="1241">
                  <c:v>118.65418114275266</c:v>
                </c:pt>
                <c:pt idx="1242">
                  <c:v>125.42626258737781</c:v>
                </c:pt>
                <c:pt idx="1243">
                  <c:v>124.24892772703795</c:v>
                </c:pt>
                <c:pt idx="1244">
                  <c:v>131.31293688907709</c:v>
                </c:pt>
                <c:pt idx="1245">
                  <c:v>135.14328518129994</c:v>
                </c:pt>
                <c:pt idx="1246">
                  <c:v>133.67081460665148</c:v>
                </c:pt>
                <c:pt idx="1247">
                  <c:v>131.02100917166311</c:v>
                </c:pt>
                <c:pt idx="1248">
                  <c:v>131.02100917166311</c:v>
                </c:pt>
                <c:pt idx="1249">
                  <c:v>133.37567889234285</c:v>
                </c:pt>
                <c:pt idx="1250">
                  <c:v>133.37567889234285</c:v>
                </c:pt>
                <c:pt idx="1251">
                  <c:v>130.43073774304588</c:v>
                </c:pt>
                <c:pt idx="1252">
                  <c:v>127.4857965937489</c:v>
                </c:pt>
                <c:pt idx="1253">
                  <c:v>123.36352058411207</c:v>
                </c:pt>
                <c:pt idx="1254">
                  <c:v>122.77645715238947</c:v>
                </c:pt>
                <c:pt idx="1255">
                  <c:v>120.12665171740113</c:v>
                </c:pt>
                <c:pt idx="1256">
                  <c:v>110.99990055209625</c:v>
                </c:pt>
                <c:pt idx="1257">
                  <c:v>109.52742997744778</c:v>
                </c:pt>
                <c:pt idx="1258">
                  <c:v>114.82704084742446</c:v>
                </c:pt>
                <c:pt idx="1259">
                  <c:v>125.13112687306918</c:v>
                </c:pt>
                <c:pt idx="1260">
                  <c:v>124.83599115876056</c:v>
                </c:pt>
                <c:pt idx="1261">
                  <c:v>118.65418114275266</c:v>
                </c:pt>
                <c:pt idx="1262">
                  <c:v>118.94931685706129</c:v>
                </c:pt>
                <c:pt idx="1263">
                  <c:v>125.42626258737781</c:v>
                </c:pt>
                <c:pt idx="1264">
                  <c:v>129.25340288270601</c:v>
                </c:pt>
                <c:pt idx="1265">
                  <c:v>133.96274232406543</c:v>
                </c:pt>
                <c:pt idx="1266">
                  <c:v>137.30226709140544</c:v>
                </c:pt>
                <c:pt idx="1267">
                  <c:v>131.52787268101923</c:v>
                </c:pt>
                <c:pt idx="1268">
                  <c:v>129.60307454422383</c:v>
                </c:pt>
                <c:pt idx="1269">
                  <c:v>127.99907609689434</c:v>
                </c:pt>
                <c:pt idx="1270">
                  <c:v>128.64067547582613</c:v>
                </c:pt>
                <c:pt idx="1271">
                  <c:v>133.13187112834873</c:v>
                </c:pt>
                <c:pt idx="1272">
                  <c:v>133.77347050728054</c:v>
                </c:pt>
                <c:pt idx="1273">
                  <c:v>134.73586957567824</c:v>
                </c:pt>
                <c:pt idx="1274">
                  <c:v>134.41506988621234</c:v>
                </c:pt>
                <c:pt idx="1275">
                  <c:v>132.81107143888283</c:v>
                </c:pt>
                <c:pt idx="1276">
                  <c:v>134.09427019674644</c:v>
                </c:pt>
                <c:pt idx="1277">
                  <c:v>134.73586957567824</c:v>
                </c:pt>
                <c:pt idx="1278">
                  <c:v>135.05666926514414</c:v>
                </c:pt>
                <c:pt idx="1279">
                  <c:v>134.09427019674644</c:v>
                </c:pt>
                <c:pt idx="1280">
                  <c:v>133.45267081781464</c:v>
                </c:pt>
                <c:pt idx="1281">
                  <c:v>132.16947205995103</c:v>
                </c:pt>
                <c:pt idx="1282">
                  <c:v>131.52787268101923</c:v>
                </c:pt>
                <c:pt idx="1283">
                  <c:v>140.18946429659854</c:v>
                </c:pt>
                <c:pt idx="1284">
                  <c:v>144.35986025965525</c:v>
                </c:pt>
                <c:pt idx="1285">
                  <c:v>144.35986025965525</c:v>
                </c:pt>
                <c:pt idx="1286">
                  <c:v>143.07666150179165</c:v>
                </c:pt>
                <c:pt idx="1287">
                  <c:v>142.75586181232575</c:v>
                </c:pt>
                <c:pt idx="1288">
                  <c:v>145.00145963858705</c:v>
                </c:pt>
                <c:pt idx="1289">
                  <c:v>143.39746119125755</c:v>
                </c:pt>
                <c:pt idx="1290">
                  <c:v>144.68065994912115</c:v>
                </c:pt>
                <c:pt idx="1291">
                  <c:v>144.35986025965525</c:v>
                </c:pt>
                <c:pt idx="1292">
                  <c:v>145.32225932805295</c:v>
                </c:pt>
                <c:pt idx="1293">
                  <c:v>144.03906057018935</c:v>
                </c:pt>
                <c:pt idx="1294">
                  <c:v>140.18946429659854</c:v>
                </c:pt>
                <c:pt idx="1295">
                  <c:v>140.18946429659854</c:v>
                </c:pt>
                <c:pt idx="1296">
                  <c:v>137.94386647033724</c:v>
                </c:pt>
                <c:pt idx="1297">
                  <c:v>141.79346274392805</c:v>
                </c:pt>
                <c:pt idx="1298">
                  <c:v>145.00145963858705</c:v>
                </c:pt>
                <c:pt idx="1299">
                  <c:v>145.64305901751885</c:v>
                </c:pt>
                <c:pt idx="1300">
                  <c:v>145.64305901751885</c:v>
                </c:pt>
                <c:pt idx="1301">
                  <c:v>145.64305901751885</c:v>
                </c:pt>
                <c:pt idx="1302">
                  <c:v>141.15186336499625</c:v>
                </c:pt>
                <c:pt idx="1303">
                  <c:v>139.86866460713264</c:v>
                </c:pt>
                <c:pt idx="1304">
                  <c:v>137.94386647033724</c:v>
                </c:pt>
                <c:pt idx="1305">
                  <c:v>132.49027174941693</c:v>
                </c:pt>
                <c:pt idx="1306">
                  <c:v>131.84867237048513</c:v>
                </c:pt>
                <c:pt idx="1307">
                  <c:v>130.24467392315563</c:v>
                </c:pt>
                <c:pt idx="1308">
                  <c:v>132.81107143888283</c:v>
                </c:pt>
                <c:pt idx="1309">
                  <c:v>131.84867237048513</c:v>
                </c:pt>
                <c:pt idx="1310">
                  <c:v>132.16947205995103</c:v>
                </c:pt>
                <c:pt idx="1311">
                  <c:v>132.16947205995103</c:v>
                </c:pt>
                <c:pt idx="1312">
                  <c:v>128.64067547582613</c:v>
                </c:pt>
                <c:pt idx="1313">
                  <c:v>128.96147516529203</c:v>
                </c:pt>
                <c:pt idx="1314">
                  <c:v>127.35747671796254</c:v>
                </c:pt>
                <c:pt idx="1315">
                  <c:v>128.31987578636023</c:v>
                </c:pt>
                <c:pt idx="1316">
                  <c:v>128.31987578636023</c:v>
                </c:pt>
                <c:pt idx="1317">
                  <c:v>127.35747671796254</c:v>
                </c:pt>
                <c:pt idx="1318">
                  <c:v>128.31987578636023</c:v>
                </c:pt>
                <c:pt idx="1319">
                  <c:v>131.84867237048513</c:v>
                </c:pt>
                <c:pt idx="1320">
                  <c:v>134.09427019674644</c:v>
                </c:pt>
                <c:pt idx="1321">
                  <c:v>129.60307454422383</c:v>
                </c:pt>
                <c:pt idx="1322">
                  <c:v>129.92387423368973</c:v>
                </c:pt>
                <c:pt idx="1323">
                  <c:v>132.49027174941693</c:v>
                </c:pt>
                <c:pt idx="1324">
                  <c:v>131.84867237048513</c:v>
                </c:pt>
                <c:pt idx="1325">
                  <c:v>132.16947205995103</c:v>
                </c:pt>
                <c:pt idx="1326">
                  <c:v>130.56547361262153</c:v>
                </c:pt>
                <c:pt idx="1327">
                  <c:v>129.92387423368973</c:v>
                </c:pt>
                <c:pt idx="1328">
                  <c:v>131.52787268101923</c:v>
                </c:pt>
                <c:pt idx="1329">
                  <c:v>135.37746895461004</c:v>
                </c:pt>
                <c:pt idx="1330">
                  <c:v>131.20707299155333</c:v>
                </c:pt>
                <c:pt idx="1331">
                  <c:v>135.05666926514414</c:v>
                </c:pt>
                <c:pt idx="1332">
                  <c:v>133.13187112834873</c:v>
                </c:pt>
                <c:pt idx="1333">
                  <c:v>132.16947205995103</c:v>
                </c:pt>
                <c:pt idx="1334">
                  <c:v>128.64067547582613</c:v>
                </c:pt>
                <c:pt idx="1335">
                  <c:v>128.64067547582613</c:v>
                </c:pt>
                <c:pt idx="1336">
                  <c:v>128.64067547582613</c:v>
                </c:pt>
                <c:pt idx="1337">
                  <c:v>135.37746895461004</c:v>
                </c:pt>
                <c:pt idx="1338">
                  <c:v>131.52787268101923</c:v>
                </c:pt>
                <c:pt idx="1339">
                  <c:v>132.16947205995103</c:v>
                </c:pt>
                <c:pt idx="1340">
                  <c:v>130.56547361262153</c:v>
                </c:pt>
                <c:pt idx="1341">
                  <c:v>134.73586957567824</c:v>
                </c:pt>
                <c:pt idx="1342">
                  <c:v>139.86866460713264</c:v>
                </c:pt>
                <c:pt idx="1343">
                  <c:v>140.18946429659854</c:v>
                </c:pt>
                <c:pt idx="1344">
                  <c:v>140.83106367553034</c:v>
                </c:pt>
                <c:pt idx="1345">
                  <c:v>140.18946429659854</c:v>
                </c:pt>
                <c:pt idx="1346">
                  <c:v>138.90626553873494</c:v>
                </c:pt>
                <c:pt idx="1347">
                  <c:v>142.11426243339395</c:v>
                </c:pt>
                <c:pt idx="1348">
                  <c:v>144.03906057018935</c:v>
                </c:pt>
                <c:pt idx="1349">
                  <c:v>140.83106367553034</c:v>
                </c:pt>
                <c:pt idx="1350">
                  <c:v>142.75586181232575</c:v>
                </c:pt>
                <c:pt idx="1351">
                  <c:v>145.64305901751885</c:v>
                </c:pt>
                <c:pt idx="1352">
                  <c:v>142.75586181232575</c:v>
                </c:pt>
                <c:pt idx="1353">
                  <c:v>143.07666150179165</c:v>
                </c:pt>
                <c:pt idx="1354">
                  <c:v>140.51026398606444</c:v>
                </c:pt>
                <c:pt idx="1355">
                  <c:v>138.58546584926904</c:v>
                </c:pt>
                <c:pt idx="1356">
                  <c:v>138.26466615980314</c:v>
                </c:pt>
                <c:pt idx="1357">
                  <c:v>141.47266305446215</c:v>
                </c:pt>
                <c:pt idx="1358">
                  <c:v>140.18946429659854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7-42BE-8C26-86B3652EBE6A}"/>
            </c:ext>
          </c:extLst>
        </c:ser>
        <c:ser>
          <c:idx val="2"/>
          <c:order val="2"/>
          <c:tx>
            <c:strRef>
              <c:f>'Master Sheet'!$L$1</c:f>
              <c:strCache>
                <c:ptCount val="1"/>
                <c:pt idx="0">
                  <c:v>BBRI_Norm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'Master Sheet'!$A$2:$A$1368</c:f>
              <c:strCache>
                <c:ptCount val="1359"/>
                <c:pt idx="0">
                  <c:v>02/01/2020</c:v>
                </c:pt>
                <c:pt idx="1">
                  <c:v>03/01/2020</c:v>
                </c:pt>
                <c:pt idx="2">
                  <c:v>06/01/2020</c:v>
                </c:pt>
                <c:pt idx="3">
                  <c:v>07/01/2020</c:v>
                </c:pt>
                <c:pt idx="4">
                  <c:v>08/01/2020</c:v>
                </c:pt>
                <c:pt idx="5">
                  <c:v>09/01/2020</c:v>
                </c:pt>
                <c:pt idx="6">
                  <c:v>10/01/2020</c:v>
                </c:pt>
                <c:pt idx="7">
                  <c:v>13/01/2020</c:v>
                </c:pt>
                <c:pt idx="8">
                  <c:v>14/01/2020</c:v>
                </c:pt>
                <c:pt idx="9">
                  <c:v>15/01/2020</c:v>
                </c:pt>
                <c:pt idx="10">
                  <c:v>16/01/2020</c:v>
                </c:pt>
                <c:pt idx="11">
                  <c:v>17/01/2020</c:v>
                </c:pt>
                <c:pt idx="12">
                  <c:v>20/01/2020</c:v>
                </c:pt>
                <c:pt idx="13">
                  <c:v>21/01/2020</c:v>
                </c:pt>
                <c:pt idx="14">
                  <c:v>22/01/2020</c:v>
                </c:pt>
                <c:pt idx="15">
                  <c:v>23/01/2020</c:v>
                </c:pt>
                <c:pt idx="16">
                  <c:v>24/01/2020</c:v>
                </c:pt>
                <c:pt idx="17">
                  <c:v>27/01/2020</c:v>
                </c:pt>
                <c:pt idx="18">
                  <c:v>29/01/2020</c:v>
                </c:pt>
                <c:pt idx="19">
                  <c:v>31/01/2020</c:v>
                </c:pt>
                <c:pt idx="20">
                  <c:v>03/02/2020</c:v>
                </c:pt>
                <c:pt idx="21">
                  <c:v>04/02/2020</c:v>
                </c:pt>
                <c:pt idx="22">
                  <c:v>05/02/2020</c:v>
                </c:pt>
                <c:pt idx="23">
                  <c:v>06/02/2020</c:v>
                </c:pt>
                <c:pt idx="24">
                  <c:v>07/02/2020</c:v>
                </c:pt>
                <c:pt idx="25">
                  <c:v>10/02/2020</c:v>
                </c:pt>
                <c:pt idx="26">
                  <c:v>11/02/2020</c:v>
                </c:pt>
                <c:pt idx="27">
                  <c:v>12/02/2020</c:v>
                </c:pt>
                <c:pt idx="28">
                  <c:v>13/02/2020</c:v>
                </c:pt>
                <c:pt idx="29">
                  <c:v>14/02/2020</c:v>
                </c:pt>
                <c:pt idx="30">
                  <c:v>17/02/2020</c:v>
                </c:pt>
                <c:pt idx="31">
                  <c:v>18/02/2020</c:v>
                </c:pt>
                <c:pt idx="32">
                  <c:v>19/02/2020</c:v>
                </c:pt>
                <c:pt idx="33">
                  <c:v>20/02/2020</c:v>
                </c:pt>
                <c:pt idx="34">
                  <c:v>21/02/2020</c:v>
                </c:pt>
                <c:pt idx="35">
                  <c:v>24/02/2020</c:v>
                </c:pt>
                <c:pt idx="36">
                  <c:v>25/02/2020</c:v>
                </c:pt>
                <c:pt idx="37">
                  <c:v>26/02/2020</c:v>
                </c:pt>
                <c:pt idx="38">
                  <c:v>27/02/2020</c:v>
                </c:pt>
                <c:pt idx="39">
                  <c:v>28/02/2020</c:v>
                </c:pt>
                <c:pt idx="40">
                  <c:v>02/03/2020</c:v>
                </c:pt>
                <c:pt idx="41">
                  <c:v>03/03/2020</c:v>
                </c:pt>
                <c:pt idx="42">
                  <c:v>04/03/2020</c:v>
                </c:pt>
                <c:pt idx="43">
                  <c:v>05/03/2020</c:v>
                </c:pt>
                <c:pt idx="44">
                  <c:v>06/03/2020</c:v>
                </c:pt>
                <c:pt idx="45">
                  <c:v>09/03/2020</c:v>
                </c:pt>
                <c:pt idx="46">
                  <c:v>10/03/2020</c:v>
                </c:pt>
                <c:pt idx="47">
                  <c:v>11/03/2020</c:v>
                </c:pt>
                <c:pt idx="48">
                  <c:v>12/03/2020</c:v>
                </c:pt>
                <c:pt idx="49">
                  <c:v>17/03/2020</c:v>
                </c:pt>
                <c:pt idx="50">
                  <c:v>18/03/2020</c:v>
                </c:pt>
                <c:pt idx="51">
                  <c:v>19/03/2020</c:v>
                </c:pt>
                <c:pt idx="52">
                  <c:v>20/03/2020</c:v>
                </c:pt>
                <c:pt idx="53">
                  <c:v>23/03/2020</c:v>
                </c:pt>
                <c:pt idx="54">
                  <c:v>24/03/2020</c:v>
                </c:pt>
                <c:pt idx="55">
                  <c:v>26/03/2020</c:v>
                </c:pt>
                <c:pt idx="56">
                  <c:v>27/03/2020</c:v>
                </c:pt>
                <c:pt idx="57">
                  <c:v>30/03/2020</c:v>
                </c:pt>
                <c:pt idx="58">
                  <c:v>31/03/2020</c:v>
                </c:pt>
                <c:pt idx="59">
                  <c:v>01/04/2020</c:v>
                </c:pt>
                <c:pt idx="60">
                  <c:v>02/04/2020</c:v>
                </c:pt>
                <c:pt idx="61">
                  <c:v>03/04/2020</c:v>
                </c:pt>
                <c:pt idx="62">
                  <c:v>06/04/2020</c:v>
                </c:pt>
                <c:pt idx="63">
                  <c:v>07/04/2020</c:v>
                </c:pt>
                <c:pt idx="64">
                  <c:v>08/04/2020</c:v>
                </c:pt>
                <c:pt idx="65">
                  <c:v>09/04/2020</c:v>
                </c:pt>
                <c:pt idx="66">
                  <c:v>13/04/2020</c:v>
                </c:pt>
                <c:pt idx="67">
                  <c:v>14/04/2020</c:v>
                </c:pt>
                <c:pt idx="68">
                  <c:v>15/04/2020</c:v>
                </c:pt>
                <c:pt idx="69">
                  <c:v>17/04/2020</c:v>
                </c:pt>
                <c:pt idx="70">
                  <c:v>20/04/2020</c:v>
                </c:pt>
                <c:pt idx="71">
                  <c:v>21/04/2020</c:v>
                </c:pt>
                <c:pt idx="72">
                  <c:v>22/04/2020</c:v>
                </c:pt>
                <c:pt idx="73">
                  <c:v>23/04/2020</c:v>
                </c:pt>
                <c:pt idx="74">
                  <c:v>24/04/2020</c:v>
                </c:pt>
                <c:pt idx="75">
                  <c:v>27/04/2020</c:v>
                </c:pt>
                <c:pt idx="76">
                  <c:v>28/04/2020</c:v>
                </c:pt>
                <c:pt idx="77">
                  <c:v>29/04/2020</c:v>
                </c:pt>
                <c:pt idx="78">
                  <c:v>30/04/2020</c:v>
                </c:pt>
                <c:pt idx="79">
                  <c:v>04/05/2020</c:v>
                </c:pt>
                <c:pt idx="80">
                  <c:v>05/05/2020</c:v>
                </c:pt>
                <c:pt idx="81">
                  <c:v>06/05/2020</c:v>
                </c:pt>
                <c:pt idx="82">
                  <c:v>08/05/2020</c:v>
                </c:pt>
                <c:pt idx="83">
                  <c:v>11/05/2020</c:v>
                </c:pt>
                <c:pt idx="84">
                  <c:v>12/05/2020</c:v>
                </c:pt>
                <c:pt idx="85">
                  <c:v>13/05/2020</c:v>
                </c:pt>
                <c:pt idx="86">
                  <c:v>14/05/2020</c:v>
                </c:pt>
                <c:pt idx="87">
                  <c:v>15/05/2020</c:v>
                </c:pt>
                <c:pt idx="88">
                  <c:v>18/05/2020</c:v>
                </c:pt>
                <c:pt idx="89">
                  <c:v>19/05/2020</c:v>
                </c:pt>
                <c:pt idx="90">
                  <c:v>20/05/2020</c:v>
                </c:pt>
                <c:pt idx="91">
                  <c:v>26/05/2020</c:v>
                </c:pt>
                <c:pt idx="92">
                  <c:v>27/05/2020</c:v>
                </c:pt>
                <c:pt idx="93">
                  <c:v>28/05/2020</c:v>
                </c:pt>
                <c:pt idx="94">
                  <c:v>29/05/2020</c:v>
                </c:pt>
                <c:pt idx="95">
                  <c:v>02/06/2020</c:v>
                </c:pt>
                <c:pt idx="96">
                  <c:v>03/06/2020</c:v>
                </c:pt>
                <c:pt idx="97">
                  <c:v>04/06/2020</c:v>
                </c:pt>
                <c:pt idx="98">
                  <c:v>05/06/2020</c:v>
                </c:pt>
                <c:pt idx="99">
                  <c:v>08/06/2020</c:v>
                </c:pt>
                <c:pt idx="100">
                  <c:v>09/06/2020</c:v>
                </c:pt>
                <c:pt idx="101">
                  <c:v>10/06/2020</c:v>
                </c:pt>
                <c:pt idx="102">
                  <c:v>11/06/2020</c:v>
                </c:pt>
                <c:pt idx="103">
                  <c:v>12/06/2020</c:v>
                </c:pt>
                <c:pt idx="104">
                  <c:v>15/06/2020</c:v>
                </c:pt>
                <c:pt idx="105">
                  <c:v>16/06/2020</c:v>
                </c:pt>
                <c:pt idx="106">
                  <c:v>17/06/2020</c:v>
                </c:pt>
                <c:pt idx="107">
                  <c:v>18/06/2020</c:v>
                </c:pt>
                <c:pt idx="108">
                  <c:v>19/06/2020</c:v>
                </c:pt>
                <c:pt idx="109">
                  <c:v>22/06/2020</c:v>
                </c:pt>
                <c:pt idx="110">
                  <c:v>23/06/2020</c:v>
                </c:pt>
                <c:pt idx="111">
                  <c:v>24/06/2020</c:v>
                </c:pt>
                <c:pt idx="112">
                  <c:v>25/06/2020</c:v>
                </c:pt>
                <c:pt idx="113">
                  <c:v>26/06/2020</c:v>
                </c:pt>
                <c:pt idx="114">
                  <c:v>29/06/2020</c:v>
                </c:pt>
                <c:pt idx="115">
                  <c:v>30/06/2020</c:v>
                </c:pt>
                <c:pt idx="116">
                  <c:v>01/07/2020</c:v>
                </c:pt>
                <c:pt idx="117">
                  <c:v>02/07/2020</c:v>
                </c:pt>
                <c:pt idx="118">
                  <c:v>03/07/2020</c:v>
                </c:pt>
                <c:pt idx="119">
                  <c:v>06/07/2020</c:v>
                </c:pt>
                <c:pt idx="120">
                  <c:v>07/07/2020</c:v>
                </c:pt>
                <c:pt idx="121">
                  <c:v>08/07/2020</c:v>
                </c:pt>
                <c:pt idx="122">
                  <c:v>09/07/2020</c:v>
                </c:pt>
                <c:pt idx="123">
                  <c:v>10/07/2020</c:v>
                </c:pt>
                <c:pt idx="124">
                  <c:v>13/07/2020</c:v>
                </c:pt>
                <c:pt idx="125">
                  <c:v>14/07/2020</c:v>
                </c:pt>
                <c:pt idx="126">
                  <c:v>15/07/2020</c:v>
                </c:pt>
                <c:pt idx="127">
                  <c:v>16/07/2020</c:v>
                </c:pt>
                <c:pt idx="128">
                  <c:v>17/07/2020</c:v>
                </c:pt>
                <c:pt idx="129">
                  <c:v>20/07/2020</c:v>
                </c:pt>
                <c:pt idx="130">
                  <c:v>21/07/2020</c:v>
                </c:pt>
                <c:pt idx="131">
                  <c:v>22/07/2020</c:v>
                </c:pt>
                <c:pt idx="132">
                  <c:v>23/07/2020</c:v>
                </c:pt>
                <c:pt idx="133">
                  <c:v>24/07/2020</c:v>
                </c:pt>
                <c:pt idx="134">
                  <c:v>27/07/2020</c:v>
                </c:pt>
                <c:pt idx="135">
                  <c:v>28/07/2020</c:v>
                </c:pt>
                <c:pt idx="136">
                  <c:v>29/07/2020</c:v>
                </c:pt>
                <c:pt idx="137">
                  <c:v>30/07/2020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11/08/2020</c:v>
                </c:pt>
                <c:pt idx="144">
                  <c:v>12/08/2020</c:v>
                </c:pt>
                <c:pt idx="145">
                  <c:v>13/08/2020</c:v>
                </c:pt>
                <c:pt idx="146">
                  <c:v>14/08/2020</c:v>
                </c:pt>
                <c:pt idx="147">
                  <c:v>18/08/2020</c:v>
                </c:pt>
                <c:pt idx="148">
                  <c:v>19/08/2020</c:v>
                </c:pt>
                <c:pt idx="149">
                  <c:v>24/08/2020</c:v>
                </c:pt>
                <c:pt idx="150">
                  <c:v>25/08/2020</c:v>
                </c:pt>
                <c:pt idx="151">
                  <c:v>26/08/2020</c:v>
                </c:pt>
                <c:pt idx="152">
                  <c:v>27/08/2020</c:v>
                </c:pt>
                <c:pt idx="153">
                  <c:v>28/08/2020</c:v>
                </c:pt>
                <c:pt idx="154">
                  <c:v>31/08/2020</c:v>
                </c:pt>
                <c:pt idx="155">
                  <c:v>01/09/2020</c:v>
                </c:pt>
                <c:pt idx="156">
                  <c:v>02/09/2020</c:v>
                </c:pt>
                <c:pt idx="157">
                  <c:v>03/09/2020</c:v>
                </c:pt>
                <c:pt idx="158">
                  <c:v>04/09/2020</c:v>
                </c:pt>
                <c:pt idx="159">
                  <c:v>07/09/2020</c:v>
                </c:pt>
                <c:pt idx="160">
                  <c:v>08/09/2020</c:v>
                </c:pt>
                <c:pt idx="161">
                  <c:v>09/09/2020</c:v>
                </c:pt>
                <c:pt idx="162">
                  <c:v>10/09/2020</c:v>
                </c:pt>
                <c:pt idx="163">
                  <c:v>11/09/2020</c:v>
                </c:pt>
                <c:pt idx="164">
                  <c:v>14/09/2020</c:v>
                </c:pt>
                <c:pt idx="165">
                  <c:v>15/09/2020</c:v>
                </c:pt>
                <c:pt idx="166">
                  <c:v>16/09/2020</c:v>
                </c:pt>
                <c:pt idx="167">
                  <c:v>17/09/2020</c:v>
                </c:pt>
                <c:pt idx="168">
                  <c:v>18/09/2020</c:v>
                </c:pt>
                <c:pt idx="169">
                  <c:v>21/09/2020</c:v>
                </c:pt>
                <c:pt idx="170">
                  <c:v>22/09/2020</c:v>
                </c:pt>
                <c:pt idx="171">
                  <c:v>23/09/2020</c:v>
                </c:pt>
                <c:pt idx="172">
                  <c:v>24/09/2020</c:v>
                </c:pt>
                <c:pt idx="173">
                  <c:v>25/09/2020</c:v>
                </c:pt>
                <c:pt idx="174">
                  <c:v>28/09/2020</c:v>
                </c:pt>
                <c:pt idx="175">
                  <c:v>29/09/2020</c:v>
                </c:pt>
                <c:pt idx="176">
                  <c:v>30/09/2020</c:v>
                </c:pt>
                <c:pt idx="177">
                  <c:v>01/10/2020</c:v>
                </c:pt>
                <c:pt idx="178">
                  <c:v>02/10/2020</c:v>
                </c:pt>
                <c:pt idx="179">
                  <c:v>05/10/2020</c:v>
                </c:pt>
                <c:pt idx="180">
                  <c:v>06/10/2020</c:v>
                </c:pt>
                <c:pt idx="181">
                  <c:v>07/10/2020</c:v>
                </c:pt>
                <c:pt idx="182">
                  <c:v>08/10/2020</c:v>
                </c:pt>
                <c:pt idx="183">
                  <c:v>09/10/2020</c:v>
                </c:pt>
                <c:pt idx="184">
                  <c:v>12/10/2020</c:v>
                </c:pt>
                <c:pt idx="185">
                  <c:v>13/10/2020</c:v>
                </c:pt>
                <c:pt idx="186">
                  <c:v>14/10/2020</c:v>
                </c:pt>
                <c:pt idx="187">
                  <c:v>15/10/2020</c:v>
                </c:pt>
                <c:pt idx="188">
                  <c:v>16/10/2020</c:v>
                </c:pt>
                <c:pt idx="189">
                  <c:v>19/10/2020</c:v>
                </c:pt>
                <c:pt idx="190">
                  <c:v>20/10/2020</c:v>
                </c:pt>
                <c:pt idx="191">
                  <c:v>21/10/2020</c:v>
                </c:pt>
                <c:pt idx="192">
                  <c:v>22/10/2020</c:v>
                </c:pt>
                <c:pt idx="193">
                  <c:v>23/10/2020</c:v>
                </c:pt>
                <c:pt idx="194">
                  <c:v>26/10/2020</c:v>
                </c:pt>
                <c:pt idx="195">
                  <c:v>27/10/2020</c:v>
                </c:pt>
                <c:pt idx="196">
                  <c:v>02/11/2020</c:v>
                </c:pt>
                <c:pt idx="197">
                  <c:v>03/11/2020</c:v>
                </c:pt>
                <c:pt idx="198">
                  <c:v>04/11/2020</c:v>
                </c:pt>
                <c:pt idx="199">
                  <c:v>05/11/2020</c:v>
                </c:pt>
                <c:pt idx="200">
                  <c:v>06/11/2020</c:v>
                </c:pt>
                <c:pt idx="201">
                  <c:v>09/11/2020</c:v>
                </c:pt>
                <c:pt idx="202">
                  <c:v>10/11/2020</c:v>
                </c:pt>
                <c:pt idx="203">
                  <c:v>11/11/2020</c:v>
                </c:pt>
                <c:pt idx="204">
                  <c:v>12/11/2020</c:v>
                </c:pt>
                <c:pt idx="205">
                  <c:v>13/11/2020</c:v>
                </c:pt>
                <c:pt idx="206">
                  <c:v>16/11/2020</c:v>
                </c:pt>
                <c:pt idx="207">
                  <c:v>17/11/2020</c:v>
                </c:pt>
                <c:pt idx="208">
                  <c:v>18/11/2020</c:v>
                </c:pt>
                <c:pt idx="209">
                  <c:v>19/11/2020</c:v>
                </c:pt>
                <c:pt idx="210">
                  <c:v>20/11/2020</c:v>
                </c:pt>
                <c:pt idx="211">
                  <c:v>23/11/2020</c:v>
                </c:pt>
                <c:pt idx="212">
                  <c:v>24/11/2020</c:v>
                </c:pt>
                <c:pt idx="213">
                  <c:v>25/11/2020</c:v>
                </c:pt>
                <c:pt idx="214">
                  <c:v>26/11/2020</c:v>
                </c:pt>
                <c:pt idx="215">
                  <c:v>27/11/2020</c:v>
                </c:pt>
                <c:pt idx="216">
                  <c:v>30/11/2020</c:v>
                </c:pt>
                <c:pt idx="217">
                  <c:v>01/12/2020</c:v>
                </c:pt>
                <c:pt idx="218">
                  <c:v>02/12/2020</c:v>
                </c:pt>
                <c:pt idx="219">
                  <c:v>03/12/2020</c:v>
                </c:pt>
                <c:pt idx="220">
                  <c:v>04/12/2020</c:v>
                </c:pt>
                <c:pt idx="221">
                  <c:v>07/12/2020</c:v>
                </c:pt>
                <c:pt idx="222">
                  <c:v>08/12/2020</c:v>
                </c:pt>
                <c:pt idx="223">
                  <c:v>10/12/2020</c:v>
                </c:pt>
                <c:pt idx="224">
                  <c:v>11/12/2020</c:v>
                </c:pt>
                <c:pt idx="225">
                  <c:v>14/12/2020</c:v>
                </c:pt>
                <c:pt idx="226">
                  <c:v>15/12/2020</c:v>
                </c:pt>
                <c:pt idx="227">
                  <c:v>16/12/2020</c:v>
                </c:pt>
                <c:pt idx="228">
                  <c:v>17/12/2020</c:v>
                </c:pt>
                <c:pt idx="229">
                  <c:v>18/12/2020</c:v>
                </c:pt>
                <c:pt idx="230">
                  <c:v>21/12/2020</c:v>
                </c:pt>
                <c:pt idx="231">
                  <c:v>22/12/2020</c:v>
                </c:pt>
                <c:pt idx="232">
                  <c:v>23/12/2020</c:v>
                </c:pt>
                <c:pt idx="233">
                  <c:v>28/12/2020</c:v>
                </c:pt>
                <c:pt idx="234">
                  <c:v>29/12/2020</c:v>
                </c:pt>
                <c:pt idx="235">
                  <c:v>30/12/2020</c:v>
                </c:pt>
                <c:pt idx="236">
                  <c:v>04/01/2021</c:v>
                </c:pt>
                <c:pt idx="237">
                  <c:v>05/01/2021</c:v>
                </c:pt>
                <c:pt idx="238">
                  <c:v>06/01/2021</c:v>
                </c:pt>
                <c:pt idx="239">
                  <c:v>07/01/2021</c:v>
                </c:pt>
                <c:pt idx="240">
                  <c:v>08/01/2021</c:v>
                </c:pt>
                <c:pt idx="241">
                  <c:v>11/01/2021</c:v>
                </c:pt>
                <c:pt idx="242">
                  <c:v>12/01/2021</c:v>
                </c:pt>
                <c:pt idx="243">
                  <c:v>13/01/2021</c:v>
                </c:pt>
                <c:pt idx="244">
                  <c:v>14/01/2021</c:v>
                </c:pt>
                <c:pt idx="245">
                  <c:v>15/01/2021</c:v>
                </c:pt>
                <c:pt idx="246">
                  <c:v>18/01/2021</c:v>
                </c:pt>
                <c:pt idx="247">
                  <c:v>19/01/2021</c:v>
                </c:pt>
                <c:pt idx="248">
                  <c:v>20/01/2021</c:v>
                </c:pt>
                <c:pt idx="249">
                  <c:v>21/01/2021</c:v>
                </c:pt>
                <c:pt idx="250">
                  <c:v>22/01/2021</c:v>
                </c:pt>
                <c:pt idx="251">
                  <c:v>25/01/2021</c:v>
                </c:pt>
                <c:pt idx="252">
                  <c:v>26/01/2021</c:v>
                </c:pt>
                <c:pt idx="253">
                  <c:v>27/01/2021</c:v>
                </c:pt>
                <c:pt idx="254">
                  <c:v>28/01/2021</c:v>
                </c:pt>
                <c:pt idx="255">
                  <c:v>29/01/2021</c:v>
                </c:pt>
                <c:pt idx="256">
                  <c:v>01/02/2021</c:v>
                </c:pt>
                <c:pt idx="257">
                  <c:v>02/02/2021</c:v>
                </c:pt>
                <c:pt idx="258">
                  <c:v>03/02/2021</c:v>
                </c:pt>
                <c:pt idx="259">
                  <c:v>04/02/2021</c:v>
                </c:pt>
                <c:pt idx="260">
                  <c:v>05/02/2021</c:v>
                </c:pt>
                <c:pt idx="261">
                  <c:v>08/02/2021</c:v>
                </c:pt>
                <c:pt idx="262">
                  <c:v>09/02/2021</c:v>
                </c:pt>
                <c:pt idx="263">
                  <c:v>10/02/2021</c:v>
                </c:pt>
                <c:pt idx="264">
                  <c:v>11/02/2021</c:v>
                </c:pt>
                <c:pt idx="265">
                  <c:v>15/02/2021</c:v>
                </c:pt>
                <c:pt idx="266">
                  <c:v>16/02/2021</c:v>
                </c:pt>
                <c:pt idx="267">
                  <c:v>17/02/2021</c:v>
                </c:pt>
                <c:pt idx="268">
                  <c:v>18/02/2021</c:v>
                </c:pt>
                <c:pt idx="269">
                  <c:v>19/02/2021</c:v>
                </c:pt>
                <c:pt idx="270">
                  <c:v>22/02/2021</c:v>
                </c:pt>
                <c:pt idx="271">
                  <c:v>23/02/2021</c:v>
                </c:pt>
                <c:pt idx="272">
                  <c:v>24/02/2021</c:v>
                </c:pt>
                <c:pt idx="273">
                  <c:v>25/02/2021</c:v>
                </c:pt>
                <c:pt idx="274">
                  <c:v>26/02/2021</c:v>
                </c:pt>
                <c:pt idx="275">
                  <c:v>01/03/2021</c:v>
                </c:pt>
                <c:pt idx="276">
                  <c:v>02/03/2021</c:v>
                </c:pt>
                <c:pt idx="277">
                  <c:v>03/03/2021</c:v>
                </c:pt>
                <c:pt idx="278">
                  <c:v>04/03/2021</c:v>
                </c:pt>
                <c:pt idx="279">
                  <c:v>05/03/2021</c:v>
                </c:pt>
                <c:pt idx="280">
                  <c:v>08/03/2021</c:v>
                </c:pt>
                <c:pt idx="281">
                  <c:v>09/03/2021</c:v>
                </c:pt>
                <c:pt idx="282">
                  <c:v>10/03/2021</c:v>
                </c:pt>
                <c:pt idx="283">
                  <c:v>12/03/2021</c:v>
                </c:pt>
                <c:pt idx="284">
                  <c:v>15/03/2021</c:v>
                </c:pt>
                <c:pt idx="285">
                  <c:v>16/03/2021</c:v>
                </c:pt>
                <c:pt idx="286">
                  <c:v>17/03/2021</c:v>
                </c:pt>
                <c:pt idx="287">
                  <c:v>18/03/2021</c:v>
                </c:pt>
                <c:pt idx="288">
                  <c:v>19/03/2021</c:v>
                </c:pt>
                <c:pt idx="289">
                  <c:v>22/03/2021</c:v>
                </c:pt>
                <c:pt idx="290">
                  <c:v>23/03/2021</c:v>
                </c:pt>
                <c:pt idx="291">
                  <c:v>24/03/2021</c:v>
                </c:pt>
                <c:pt idx="292">
                  <c:v>25/03/2021</c:v>
                </c:pt>
                <c:pt idx="293">
                  <c:v>26/03/2021</c:v>
                </c:pt>
                <c:pt idx="294">
                  <c:v>29/03/2021</c:v>
                </c:pt>
                <c:pt idx="295">
                  <c:v>30/03/2021</c:v>
                </c:pt>
                <c:pt idx="296">
                  <c:v>31/03/2021</c:v>
                </c:pt>
                <c:pt idx="297">
                  <c:v>01/04/2021</c:v>
                </c:pt>
                <c:pt idx="298">
                  <c:v>05/04/2021</c:v>
                </c:pt>
                <c:pt idx="299">
                  <c:v>06/04/2021</c:v>
                </c:pt>
                <c:pt idx="300">
                  <c:v>07/04/2021</c:v>
                </c:pt>
                <c:pt idx="301">
                  <c:v>08/04/2021</c:v>
                </c:pt>
                <c:pt idx="302">
                  <c:v>09/04/2021</c:v>
                </c:pt>
                <c:pt idx="303">
                  <c:v>12/04/2021</c:v>
                </c:pt>
                <c:pt idx="304">
                  <c:v>13/04/2021</c:v>
                </c:pt>
                <c:pt idx="305">
                  <c:v>14/04/2021</c:v>
                </c:pt>
                <c:pt idx="306">
                  <c:v>15/04/2021</c:v>
                </c:pt>
                <c:pt idx="307">
                  <c:v>16/04/2021</c:v>
                </c:pt>
                <c:pt idx="308">
                  <c:v>19/04/2021</c:v>
                </c:pt>
                <c:pt idx="309">
                  <c:v>20/04/2021</c:v>
                </c:pt>
                <c:pt idx="310">
                  <c:v>21/04/2021</c:v>
                </c:pt>
                <c:pt idx="311">
                  <c:v>22/04/2021</c:v>
                </c:pt>
                <c:pt idx="312">
                  <c:v>23/04/2021</c:v>
                </c:pt>
                <c:pt idx="313">
                  <c:v>26/04/2021</c:v>
                </c:pt>
                <c:pt idx="314">
                  <c:v>27/04/2021</c:v>
                </c:pt>
                <c:pt idx="315">
                  <c:v>28/04/2021</c:v>
                </c:pt>
                <c:pt idx="316">
                  <c:v>29/04/2021</c:v>
                </c:pt>
                <c:pt idx="317">
                  <c:v>30/04/2021</c:v>
                </c:pt>
                <c:pt idx="318">
                  <c:v>03/05/2021</c:v>
                </c:pt>
                <c:pt idx="319">
                  <c:v>04/05/2021</c:v>
                </c:pt>
                <c:pt idx="320">
                  <c:v>05/05/2021</c:v>
                </c:pt>
                <c:pt idx="321">
                  <c:v>06/05/2021</c:v>
                </c:pt>
                <c:pt idx="322">
                  <c:v>07/05/2021</c:v>
                </c:pt>
                <c:pt idx="323">
                  <c:v>10/05/2021</c:v>
                </c:pt>
                <c:pt idx="324">
                  <c:v>11/05/2021</c:v>
                </c:pt>
                <c:pt idx="325">
                  <c:v>17/05/2021</c:v>
                </c:pt>
                <c:pt idx="326">
                  <c:v>18/05/2021</c:v>
                </c:pt>
                <c:pt idx="327">
                  <c:v>19/05/2021</c:v>
                </c:pt>
                <c:pt idx="328">
                  <c:v>20/05/2021</c:v>
                </c:pt>
                <c:pt idx="329">
                  <c:v>21/05/2021</c:v>
                </c:pt>
                <c:pt idx="330">
                  <c:v>24/05/2021</c:v>
                </c:pt>
                <c:pt idx="331">
                  <c:v>25/05/2021</c:v>
                </c:pt>
                <c:pt idx="332">
                  <c:v>27/05/2021</c:v>
                </c:pt>
                <c:pt idx="333">
                  <c:v>28/05/2021</c:v>
                </c:pt>
                <c:pt idx="334">
                  <c:v>31/05/2021</c:v>
                </c:pt>
                <c:pt idx="335">
                  <c:v>02/06/2021</c:v>
                </c:pt>
                <c:pt idx="336">
                  <c:v>03/06/2021</c:v>
                </c:pt>
                <c:pt idx="337">
                  <c:v>04/06/2021</c:v>
                </c:pt>
                <c:pt idx="338">
                  <c:v>07/06/2021</c:v>
                </c:pt>
                <c:pt idx="339">
                  <c:v>08/06/2021</c:v>
                </c:pt>
                <c:pt idx="340">
                  <c:v>09/06/2021</c:v>
                </c:pt>
                <c:pt idx="341">
                  <c:v>10/06/2021</c:v>
                </c:pt>
                <c:pt idx="342">
                  <c:v>11/06/2021</c:v>
                </c:pt>
                <c:pt idx="343">
                  <c:v>14/06/2021</c:v>
                </c:pt>
                <c:pt idx="344">
                  <c:v>15/06/2021</c:v>
                </c:pt>
                <c:pt idx="345">
                  <c:v>16/06/2021</c:v>
                </c:pt>
                <c:pt idx="346">
                  <c:v>17/06/2021</c:v>
                </c:pt>
                <c:pt idx="347">
                  <c:v>18/06/2021</c:v>
                </c:pt>
                <c:pt idx="348">
                  <c:v>21/06/2021</c:v>
                </c:pt>
                <c:pt idx="349">
                  <c:v>22/06/2021</c:v>
                </c:pt>
                <c:pt idx="350">
                  <c:v>23/06/2021</c:v>
                </c:pt>
                <c:pt idx="351">
                  <c:v>24/06/2021</c:v>
                </c:pt>
                <c:pt idx="352">
                  <c:v>25/06/2021</c:v>
                </c:pt>
                <c:pt idx="353">
                  <c:v>28/06/2021</c:v>
                </c:pt>
                <c:pt idx="354">
                  <c:v>29/06/2021</c:v>
                </c:pt>
                <c:pt idx="355">
                  <c:v>30/06/2021</c:v>
                </c:pt>
                <c:pt idx="356">
                  <c:v>01/07/2021</c:v>
                </c:pt>
                <c:pt idx="357">
                  <c:v>02/07/2021</c:v>
                </c:pt>
                <c:pt idx="358">
                  <c:v>05/07/2021</c:v>
                </c:pt>
                <c:pt idx="359">
                  <c:v>06/07/2021</c:v>
                </c:pt>
                <c:pt idx="360">
                  <c:v>07/07/2021</c:v>
                </c:pt>
                <c:pt idx="361">
                  <c:v>08/07/2021</c:v>
                </c:pt>
                <c:pt idx="362">
                  <c:v>09/07/2021</c:v>
                </c:pt>
                <c:pt idx="363">
                  <c:v>12/07/2021</c:v>
                </c:pt>
                <c:pt idx="364">
                  <c:v>13/07/2021</c:v>
                </c:pt>
                <c:pt idx="365">
                  <c:v>14/07/2021</c:v>
                </c:pt>
                <c:pt idx="366">
                  <c:v>15/07/2021</c:v>
                </c:pt>
                <c:pt idx="367">
                  <c:v>16/07/2021</c:v>
                </c:pt>
                <c:pt idx="368">
                  <c:v>19/07/2021</c:v>
                </c:pt>
                <c:pt idx="369">
                  <c:v>21/07/2021</c:v>
                </c:pt>
                <c:pt idx="370">
                  <c:v>22/07/2021</c:v>
                </c:pt>
                <c:pt idx="371">
                  <c:v>23/07/2021</c:v>
                </c:pt>
                <c:pt idx="372">
                  <c:v>26/07/2021</c:v>
                </c:pt>
                <c:pt idx="373">
                  <c:v>27/07/2021</c:v>
                </c:pt>
                <c:pt idx="374">
                  <c:v>28/07/2021</c:v>
                </c:pt>
                <c:pt idx="375">
                  <c:v>29/07/2021</c:v>
                </c:pt>
                <c:pt idx="376">
                  <c:v>30/07/2021</c:v>
                </c:pt>
                <c:pt idx="377">
                  <c:v>02/08/2021</c:v>
                </c:pt>
                <c:pt idx="378">
                  <c:v>03/08/2021</c:v>
                </c:pt>
                <c:pt idx="379">
                  <c:v>04/08/2021</c:v>
                </c:pt>
                <c:pt idx="380">
                  <c:v>05/08/2021</c:v>
                </c:pt>
                <c:pt idx="381">
                  <c:v>06/08/2021</c:v>
                </c:pt>
                <c:pt idx="382">
                  <c:v>09/08/2021</c:v>
                </c:pt>
                <c:pt idx="383">
                  <c:v>10/08/2021</c:v>
                </c:pt>
                <c:pt idx="384">
                  <c:v>12/08/2021</c:v>
                </c:pt>
                <c:pt idx="385">
                  <c:v>13/08/2021</c:v>
                </c:pt>
                <c:pt idx="386">
                  <c:v>16/08/2021</c:v>
                </c:pt>
                <c:pt idx="387">
                  <c:v>18/08/2021</c:v>
                </c:pt>
                <c:pt idx="388">
                  <c:v>19/08/2021</c:v>
                </c:pt>
                <c:pt idx="389">
                  <c:v>20/08/2021</c:v>
                </c:pt>
                <c:pt idx="390">
                  <c:v>23/08/2021</c:v>
                </c:pt>
                <c:pt idx="391">
                  <c:v>24/08/2021</c:v>
                </c:pt>
                <c:pt idx="392">
                  <c:v>25/08/2021</c:v>
                </c:pt>
                <c:pt idx="393">
                  <c:v>26/08/2021</c:v>
                </c:pt>
                <c:pt idx="394">
                  <c:v>27/08/2021</c:v>
                </c:pt>
                <c:pt idx="395">
                  <c:v>30/08/2021</c:v>
                </c:pt>
                <c:pt idx="396">
                  <c:v>31/08/2021</c:v>
                </c:pt>
                <c:pt idx="397">
                  <c:v>01/09/2021</c:v>
                </c:pt>
                <c:pt idx="398">
                  <c:v>02/09/2021</c:v>
                </c:pt>
                <c:pt idx="399">
                  <c:v>03/09/2021</c:v>
                </c:pt>
                <c:pt idx="400">
                  <c:v>06/09/2021</c:v>
                </c:pt>
                <c:pt idx="401">
                  <c:v>07/09/2021</c:v>
                </c:pt>
                <c:pt idx="402">
                  <c:v>08/09/2021</c:v>
                </c:pt>
                <c:pt idx="403">
                  <c:v>09/09/2021</c:v>
                </c:pt>
                <c:pt idx="404">
                  <c:v>10/09/2021</c:v>
                </c:pt>
                <c:pt idx="405">
                  <c:v>13/09/2021</c:v>
                </c:pt>
                <c:pt idx="406">
                  <c:v>14/09/2021</c:v>
                </c:pt>
                <c:pt idx="407">
                  <c:v>15/09/2021</c:v>
                </c:pt>
                <c:pt idx="408">
                  <c:v>16/09/2021</c:v>
                </c:pt>
                <c:pt idx="409">
                  <c:v>17/09/2021</c:v>
                </c:pt>
                <c:pt idx="410">
                  <c:v>20/09/2021</c:v>
                </c:pt>
                <c:pt idx="411">
                  <c:v>21/09/2021</c:v>
                </c:pt>
                <c:pt idx="412">
                  <c:v>22/09/2021</c:v>
                </c:pt>
                <c:pt idx="413">
                  <c:v>23/09/2021</c:v>
                </c:pt>
                <c:pt idx="414">
                  <c:v>24/09/2021</c:v>
                </c:pt>
                <c:pt idx="415">
                  <c:v>27/09/2021</c:v>
                </c:pt>
                <c:pt idx="416">
                  <c:v>28/09/2021</c:v>
                </c:pt>
                <c:pt idx="417">
                  <c:v>29/09/2021</c:v>
                </c:pt>
                <c:pt idx="418">
                  <c:v>30/09/2021</c:v>
                </c:pt>
                <c:pt idx="419">
                  <c:v>01/10/2021</c:v>
                </c:pt>
                <c:pt idx="420">
                  <c:v>04/10/2021</c:v>
                </c:pt>
                <c:pt idx="421">
                  <c:v>05/10/2021</c:v>
                </c:pt>
                <c:pt idx="422">
                  <c:v>06/10/2021</c:v>
                </c:pt>
                <c:pt idx="423">
                  <c:v>07/10/2021</c:v>
                </c:pt>
                <c:pt idx="424">
                  <c:v>08/10/2021</c:v>
                </c:pt>
                <c:pt idx="425">
                  <c:v>11/10/2021</c:v>
                </c:pt>
                <c:pt idx="426">
                  <c:v>12/10/2021</c:v>
                </c:pt>
                <c:pt idx="427">
                  <c:v>13/10/2021</c:v>
                </c:pt>
                <c:pt idx="428">
                  <c:v>14/10/2021</c:v>
                </c:pt>
                <c:pt idx="429">
                  <c:v>15/10/2021</c:v>
                </c:pt>
                <c:pt idx="430">
                  <c:v>18/10/2021</c:v>
                </c:pt>
                <c:pt idx="431">
                  <c:v>19/10/2021</c:v>
                </c:pt>
                <c:pt idx="432">
                  <c:v>21/10/2021</c:v>
                </c:pt>
                <c:pt idx="433">
                  <c:v>22/10/2021</c:v>
                </c:pt>
                <c:pt idx="434">
                  <c:v>25/10/2021</c:v>
                </c:pt>
                <c:pt idx="435">
                  <c:v>26/10/2021</c:v>
                </c:pt>
                <c:pt idx="436">
                  <c:v>27/10/2021</c:v>
                </c:pt>
                <c:pt idx="437">
                  <c:v>28/10/2021</c:v>
                </c:pt>
                <c:pt idx="438">
                  <c:v>29/10/2021</c:v>
                </c:pt>
                <c:pt idx="439">
                  <c:v>01/11/2021</c:v>
                </c:pt>
                <c:pt idx="440">
                  <c:v>02/11/2021</c:v>
                </c:pt>
                <c:pt idx="441">
                  <c:v>03/11/2021</c:v>
                </c:pt>
                <c:pt idx="442">
                  <c:v>04/11/2021</c:v>
                </c:pt>
                <c:pt idx="443">
                  <c:v>05/11/2021</c:v>
                </c:pt>
                <c:pt idx="444">
                  <c:v>08/11/2021</c:v>
                </c:pt>
                <c:pt idx="445">
                  <c:v>09/11/2021</c:v>
                </c:pt>
                <c:pt idx="446">
                  <c:v>10/11/2021</c:v>
                </c:pt>
                <c:pt idx="447">
                  <c:v>11/11/2021</c:v>
                </c:pt>
                <c:pt idx="448">
                  <c:v>12/11/2021</c:v>
                </c:pt>
                <c:pt idx="449">
                  <c:v>15/11/2021</c:v>
                </c:pt>
                <c:pt idx="450">
                  <c:v>16/11/2021</c:v>
                </c:pt>
                <c:pt idx="451">
                  <c:v>17/11/2021</c:v>
                </c:pt>
                <c:pt idx="452">
                  <c:v>18/11/2021</c:v>
                </c:pt>
                <c:pt idx="453">
                  <c:v>19/11/2021</c:v>
                </c:pt>
                <c:pt idx="454">
                  <c:v>22/11/2021</c:v>
                </c:pt>
                <c:pt idx="455">
                  <c:v>23/11/2021</c:v>
                </c:pt>
                <c:pt idx="456">
                  <c:v>24/11/2021</c:v>
                </c:pt>
                <c:pt idx="457">
                  <c:v>25/11/2021</c:v>
                </c:pt>
                <c:pt idx="458">
                  <c:v>26/11/2021</c:v>
                </c:pt>
                <c:pt idx="459">
                  <c:v>30/11/2021</c:v>
                </c:pt>
                <c:pt idx="460">
                  <c:v>01/12/2021</c:v>
                </c:pt>
                <c:pt idx="461">
                  <c:v>02/12/2021</c:v>
                </c:pt>
                <c:pt idx="462">
                  <c:v>03/12/2021</c:v>
                </c:pt>
                <c:pt idx="463">
                  <c:v>06/12/2021</c:v>
                </c:pt>
                <c:pt idx="464">
                  <c:v>07/12/2021</c:v>
                </c:pt>
                <c:pt idx="465">
                  <c:v>08/12/2021</c:v>
                </c:pt>
                <c:pt idx="466">
                  <c:v>09/12/2021</c:v>
                </c:pt>
                <c:pt idx="467">
                  <c:v>10/12/2021</c:v>
                </c:pt>
                <c:pt idx="468">
                  <c:v>13/12/2021</c:v>
                </c:pt>
                <c:pt idx="469">
                  <c:v>14/12/2021</c:v>
                </c:pt>
                <c:pt idx="470">
                  <c:v>15/12/2021</c:v>
                </c:pt>
                <c:pt idx="471">
                  <c:v>16/12/2021</c:v>
                </c:pt>
                <c:pt idx="472">
                  <c:v>17/12/2021</c:v>
                </c:pt>
                <c:pt idx="473">
                  <c:v>20/12/2021</c:v>
                </c:pt>
                <c:pt idx="474">
                  <c:v>21/12/2021</c:v>
                </c:pt>
                <c:pt idx="475">
                  <c:v>22/12/2021</c:v>
                </c:pt>
                <c:pt idx="476">
                  <c:v>23/12/2021</c:v>
                </c:pt>
                <c:pt idx="477">
                  <c:v>24/12/2021</c:v>
                </c:pt>
                <c:pt idx="478">
                  <c:v>27/12/2021</c:v>
                </c:pt>
                <c:pt idx="479">
                  <c:v>28/12/2021</c:v>
                </c:pt>
                <c:pt idx="480">
                  <c:v>29/12/2021</c:v>
                </c:pt>
                <c:pt idx="481">
                  <c:v>30/12/2021</c:v>
                </c:pt>
                <c:pt idx="482">
                  <c:v>03/01/2022</c:v>
                </c:pt>
                <c:pt idx="483">
                  <c:v>04/01/2022</c:v>
                </c:pt>
                <c:pt idx="484">
                  <c:v>05/01/2022</c:v>
                </c:pt>
                <c:pt idx="485">
                  <c:v>06/01/2022</c:v>
                </c:pt>
                <c:pt idx="486">
                  <c:v>07/01/2022</c:v>
                </c:pt>
                <c:pt idx="487">
                  <c:v>10/01/2022</c:v>
                </c:pt>
                <c:pt idx="488">
                  <c:v>11/01/2022</c:v>
                </c:pt>
                <c:pt idx="489">
                  <c:v>12/01/2022</c:v>
                </c:pt>
                <c:pt idx="490">
                  <c:v>13/01/2022</c:v>
                </c:pt>
                <c:pt idx="491">
                  <c:v>14/01/2022</c:v>
                </c:pt>
                <c:pt idx="492">
                  <c:v>17/01/2022</c:v>
                </c:pt>
                <c:pt idx="493">
                  <c:v>18/01/2022</c:v>
                </c:pt>
                <c:pt idx="494">
                  <c:v>19/01/2022</c:v>
                </c:pt>
                <c:pt idx="495">
                  <c:v>20/01/2022</c:v>
                </c:pt>
                <c:pt idx="496">
                  <c:v>21/01/2022</c:v>
                </c:pt>
                <c:pt idx="497">
                  <c:v>24/01/2022</c:v>
                </c:pt>
                <c:pt idx="498">
                  <c:v>25/01/2022</c:v>
                </c:pt>
                <c:pt idx="499">
                  <c:v>26/01/2022</c:v>
                </c:pt>
                <c:pt idx="500">
                  <c:v>27/01/2022</c:v>
                </c:pt>
                <c:pt idx="501">
                  <c:v>28/01/2022</c:v>
                </c:pt>
                <c:pt idx="502">
                  <c:v>31/01/2022</c:v>
                </c:pt>
                <c:pt idx="503">
                  <c:v>02/02/2022</c:v>
                </c:pt>
                <c:pt idx="504">
                  <c:v>03/02/2022</c:v>
                </c:pt>
                <c:pt idx="505">
                  <c:v>04/02/2022</c:v>
                </c:pt>
                <c:pt idx="506">
                  <c:v>07/02/2022</c:v>
                </c:pt>
                <c:pt idx="507">
                  <c:v>08/02/2022</c:v>
                </c:pt>
                <c:pt idx="508">
                  <c:v>09/02/2022</c:v>
                </c:pt>
                <c:pt idx="509">
                  <c:v>10/02/2022</c:v>
                </c:pt>
                <c:pt idx="510">
                  <c:v>11/02/2022</c:v>
                </c:pt>
                <c:pt idx="511">
                  <c:v>14/02/2022</c:v>
                </c:pt>
                <c:pt idx="512">
                  <c:v>15/02/2022</c:v>
                </c:pt>
                <c:pt idx="513">
                  <c:v>16/02/2022</c:v>
                </c:pt>
                <c:pt idx="514">
                  <c:v>17/02/2022</c:v>
                </c:pt>
                <c:pt idx="515">
                  <c:v>18/02/2022</c:v>
                </c:pt>
                <c:pt idx="516">
                  <c:v>21/02/2022</c:v>
                </c:pt>
                <c:pt idx="517">
                  <c:v>22/02/2022</c:v>
                </c:pt>
                <c:pt idx="518">
                  <c:v>23/02/2022</c:v>
                </c:pt>
                <c:pt idx="519">
                  <c:v>24/02/2022</c:v>
                </c:pt>
                <c:pt idx="520">
                  <c:v>25/02/2022</c:v>
                </c:pt>
                <c:pt idx="521">
                  <c:v>01/03/2022</c:v>
                </c:pt>
                <c:pt idx="522">
                  <c:v>02/03/2022</c:v>
                </c:pt>
                <c:pt idx="523">
                  <c:v>04/03/2022</c:v>
                </c:pt>
                <c:pt idx="524">
                  <c:v>07/03/2022</c:v>
                </c:pt>
                <c:pt idx="525">
                  <c:v>08/03/2022</c:v>
                </c:pt>
                <c:pt idx="526">
                  <c:v>09/03/2022</c:v>
                </c:pt>
                <c:pt idx="527">
                  <c:v>10/03/2022</c:v>
                </c:pt>
                <c:pt idx="528">
                  <c:v>11/03/2022</c:v>
                </c:pt>
                <c:pt idx="529">
                  <c:v>14/03/2022</c:v>
                </c:pt>
                <c:pt idx="530">
                  <c:v>15/03/2022</c:v>
                </c:pt>
                <c:pt idx="531">
                  <c:v>16/03/2022</c:v>
                </c:pt>
                <c:pt idx="532">
                  <c:v>17/03/2022</c:v>
                </c:pt>
                <c:pt idx="533">
                  <c:v>18/03/2022</c:v>
                </c:pt>
                <c:pt idx="534">
                  <c:v>21/03/2022</c:v>
                </c:pt>
                <c:pt idx="535">
                  <c:v>22/03/2022</c:v>
                </c:pt>
                <c:pt idx="536">
                  <c:v>23/03/2022</c:v>
                </c:pt>
                <c:pt idx="537">
                  <c:v>24/03/2022</c:v>
                </c:pt>
                <c:pt idx="538">
                  <c:v>25/03/2022</c:v>
                </c:pt>
                <c:pt idx="539">
                  <c:v>28/03/2022</c:v>
                </c:pt>
                <c:pt idx="540">
                  <c:v>29/03/2022</c:v>
                </c:pt>
                <c:pt idx="541">
                  <c:v>30/03/2022</c:v>
                </c:pt>
                <c:pt idx="542">
                  <c:v>31/03/2022</c:v>
                </c:pt>
                <c:pt idx="543">
                  <c:v>01/04/2022</c:v>
                </c:pt>
                <c:pt idx="544">
                  <c:v>04/04/2022</c:v>
                </c:pt>
                <c:pt idx="545">
                  <c:v>05/04/2022</c:v>
                </c:pt>
                <c:pt idx="546">
                  <c:v>06/04/2022</c:v>
                </c:pt>
                <c:pt idx="547">
                  <c:v>07/04/2022</c:v>
                </c:pt>
                <c:pt idx="548">
                  <c:v>08/04/2022</c:v>
                </c:pt>
                <c:pt idx="549">
                  <c:v>11/04/2022</c:v>
                </c:pt>
                <c:pt idx="550">
                  <c:v>12/04/2022</c:v>
                </c:pt>
                <c:pt idx="551">
                  <c:v>13/04/2022</c:v>
                </c:pt>
                <c:pt idx="552">
                  <c:v>14/04/2022</c:v>
                </c:pt>
                <c:pt idx="553">
                  <c:v>18/04/2022</c:v>
                </c:pt>
                <c:pt idx="554">
                  <c:v>19/04/2022</c:v>
                </c:pt>
                <c:pt idx="555">
                  <c:v>20/04/2022</c:v>
                </c:pt>
                <c:pt idx="556">
                  <c:v>21/04/2022</c:v>
                </c:pt>
                <c:pt idx="557">
                  <c:v>22/04/2022</c:v>
                </c:pt>
                <c:pt idx="558">
                  <c:v>25/04/2022</c:v>
                </c:pt>
                <c:pt idx="559">
                  <c:v>26/04/2022</c:v>
                </c:pt>
                <c:pt idx="560">
                  <c:v>27/04/2022</c:v>
                </c:pt>
                <c:pt idx="561">
                  <c:v>28/04/2022</c:v>
                </c:pt>
                <c:pt idx="562">
                  <c:v>09/05/2022</c:v>
                </c:pt>
                <c:pt idx="563">
                  <c:v>10/05/2022</c:v>
                </c:pt>
                <c:pt idx="564">
                  <c:v>12/05/2022</c:v>
                </c:pt>
                <c:pt idx="565">
                  <c:v>13/05/2022</c:v>
                </c:pt>
                <c:pt idx="566">
                  <c:v>17/05/2022</c:v>
                </c:pt>
                <c:pt idx="567">
                  <c:v>18/05/2022</c:v>
                </c:pt>
                <c:pt idx="568">
                  <c:v>19/05/2022</c:v>
                </c:pt>
                <c:pt idx="569">
                  <c:v>20/05/2022</c:v>
                </c:pt>
                <c:pt idx="570">
                  <c:v>23/05/2022</c:v>
                </c:pt>
                <c:pt idx="571">
                  <c:v>24/05/2022</c:v>
                </c:pt>
                <c:pt idx="572">
                  <c:v>25/05/2022</c:v>
                </c:pt>
                <c:pt idx="573">
                  <c:v>27/05/2022</c:v>
                </c:pt>
                <c:pt idx="574">
                  <c:v>30/05/2022</c:v>
                </c:pt>
                <c:pt idx="575">
                  <c:v>31/05/2022</c:v>
                </c:pt>
                <c:pt idx="576">
                  <c:v>02/06/2022</c:v>
                </c:pt>
                <c:pt idx="577">
                  <c:v>03/06/2022</c:v>
                </c:pt>
                <c:pt idx="578">
                  <c:v>06/06/2022</c:v>
                </c:pt>
                <c:pt idx="579">
                  <c:v>07/06/2022</c:v>
                </c:pt>
                <c:pt idx="580">
                  <c:v>08/06/2022</c:v>
                </c:pt>
                <c:pt idx="581">
                  <c:v>09/06/2022</c:v>
                </c:pt>
                <c:pt idx="582">
                  <c:v>10/06/2022</c:v>
                </c:pt>
                <c:pt idx="583">
                  <c:v>13/06/2022</c:v>
                </c:pt>
                <c:pt idx="584">
                  <c:v>14/06/2022</c:v>
                </c:pt>
                <c:pt idx="585">
                  <c:v>15/06/2022</c:v>
                </c:pt>
                <c:pt idx="586">
                  <c:v>16/06/2022</c:v>
                </c:pt>
                <c:pt idx="587">
                  <c:v>17/06/2022</c:v>
                </c:pt>
                <c:pt idx="588">
                  <c:v>20/06/2022</c:v>
                </c:pt>
                <c:pt idx="589">
                  <c:v>21/06/2022</c:v>
                </c:pt>
                <c:pt idx="590">
                  <c:v>22/06/2022</c:v>
                </c:pt>
                <c:pt idx="591">
                  <c:v>23/06/2022</c:v>
                </c:pt>
                <c:pt idx="592">
                  <c:v>24/06/2022</c:v>
                </c:pt>
                <c:pt idx="593">
                  <c:v>27/06/2022</c:v>
                </c:pt>
                <c:pt idx="594">
                  <c:v>28/06/2022</c:v>
                </c:pt>
                <c:pt idx="595">
                  <c:v>29/06/2022</c:v>
                </c:pt>
                <c:pt idx="596">
                  <c:v>30/06/2022</c:v>
                </c:pt>
                <c:pt idx="597">
                  <c:v>01/07/2022</c:v>
                </c:pt>
                <c:pt idx="598">
                  <c:v>04/07/2022</c:v>
                </c:pt>
                <c:pt idx="599">
                  <c:v>05/07/2022</c:v>
                </c:pt>
                <c:pt idx="600">
                  <c:v>06/07/2022</c:v>
                </c:pt>
                <c:pt idx="601">
                  <c:v>07/07/2022</c:v>
                </c:pt>
                <c:pt idx="602">
                  <c:v>08/07/2022</c:v>
                </c:pt>
                <c:pt idx="603">
                  <c:v>11/07/2022</c:v>
                </c:pt>
                <c:pt idx="604">
                  <c:v>12/07/2022</c:v>
                </c:pt>
                <c:pt idx="605">
                  <c:v>13/07/2022</c:v>
                </c:pt>
                <c:pt idx="606">
                  <c:v>14/07/2022</c:v>
                </c:pt>
                <c:pt idx="607">
                  <c:v>15/07/2022</c:v>
                </c:pt>
                <c:pt idx="608">
                  <c:v>18/07/2022</c:v>
                </c:pt>
                <c:pt idx="609">
                  <c:v>19/07/2022</c:v>
                </c:pt>
                <c:pt idx="610">
                  <c:v>20/07/2022</c:v>
                </c:pt>
                <c:pt idx="611">
                  <c:v>21/07/2022</c:v>
                </c:pt>
                <c:pt idx="612">
                  <c:v>22/07/2022</c:v>
                </c:pt>
                <c:pt idx="613">
                  <c:v>25/07/2022</c:v>
                </c:pt>
                <c:pt idx="614">
                  <c:v>26/07/2022</c:v>
                </c:pt>
                <c:pt idx="615">
                  <c:v>27/07/2022</c:v>
                </c:pt>
                <c:pt idx="616">
                  <c:v>28/07/2022</c:v>
                </c:pt>
                <c:pt idx="617">
                  <c:v>29/07/2022</c:v>
                </c:pt>
                <c:pt idx="618">
                  <c:v>01/08/2022</c:v>
                </c:pt>
                <c:pt idx="619">
                  <c:v>02/08/2022</c:v>
                </c:pt>
                <c:pt idx="620">
                  <c:v>03/08/2022</c:v>
                </c:pt>
                <c:pt idx="621">
                  <c:v>04/08/2022</c:v>
                </c:pt>
                <c:pt idx="622">
                  <c:v>05/08/2022</c:v>
                </c:pt>
                <c:pt idx="623">
                  <c:v>08/08/2022</c:v>
                </c:pt>
                <c:pt idx="624">
                  <c:v>09/08/2022</c:v>
                </c:pt>
                <c:pt idx="625">
                  <c:v>10/08/2022</c:v>
                </c:pt>
                <c:pt idx="626">
                  <c:v>11/08/2022</c:v>
                </c:pt>
                <c:pt idx="627">
                  <c:v>12/08/2022</c:v>
                </c:pt>
                <c:pt idx="628">
                  <c:v>15/08/2022</c:v>
                </c:pt>
                <c:pt idx="629">
                  <c:v>16/08/2022</c:v>
                </c:pt>
                <c:pt idx="630">
                  <c:v>18/08/2022</c:v>
                </c:pt>
                <c:pt idx="631">
                  <c:v>19/08/2022</c:v>
                </c:pt>
                <c:pt idx="632">
                  <c:v>22/08/2022</c:v>
                </c:pt>
                <c:pt idx="633">
                  <c:v>23/08/2022</c:v>
                </c:pt>
                <c:pt idx="634">
                  <c:v>24/08/2022</c:v>
                </c:pt>
                <c:pt idx="635">
                  <c:v>25/08/2022</c:v>
                </c:pt>
                <c:pt idx="636">
                  <c:v>26/08/2022</c:v>
                </c:pt>
                <c:pt idx="637">
                  <c:v>29/08/2022</c:v>
                </c:pt>
                <c:pt idx="638">
                  <c:v>30/08/2022</c:v>
                </c:pt>
                <c:pt idx="639">
                  <c:v>31/08/2022</c:v>
                </c:pt>
                <c:pt idx="640">
                  <c:v>01/09/2022</c:v>
                </c:pt>
                <c:pt idx="641">
                  <c:v>02/09/2022</c:v>
                </c:pt>
                <c:pt idx="642">
                  <c:v>05/09/2022</c:v>
                </c:pt>
                <c:pt idx="643">
                  <c:v>06/09/2022</c:v>
                </c:pt>
                <c:pt idx="644">
                  <c:v>07/09/2022</c:v>
                </c:pt>
                <c:pt idx="645">
                  <c:v>08/09/2022</c:v>
                </c:pt>
                <c:pt idx="646">
                  <c:v>09/09/2022</c:v>
                </c:pt>
                <c:pt idx="647">
                  <c:v>12/09/2022</c:v>
                </c:pt>
                <c:pt idx="648">
                  <c:v>13/09/2022</c:v>
                </c:pt>
                <c:pt idx="649">
                  <c:v>14/09/2022</c:v>
                </c:pt>
                <c:pt idx="650">
                  <c:v>15/09/2022</c:v>
                </c:pt>
                <c:pt idx="651">
                  <c:v>16/09/2022</c:v>
                </c:pt>
                <c:pt idx="652">
                  <c:v>19/09/2022</c:v>
                </c:pt>
                <c:pt idx="653">
                  <c:v>20/09/2022</c:v>
                </c:pt>
                <c:pt idx="654">
                  <c:v>21/09/2022</c:v>
                </c:pt>
                <c:pt idx="655">
                  <c:v>22/09/2022</c:v>
                </c:pt>
                <c:pt idx="656">
                  <c:v>23/09/2022</c:v>
                </c:pt>
                <c:pt idx="657">
                  <c:v>26/09/2022</c:v>
                </c:pt>
                <c:pt idx="658">
                  <c:v>27/09/2022</c:v>
                </c:pt>
                <c:pt idx="659">
                  <c:v>28/09/2022</c:v>
                </c:pt>
                <c:pt idx="660">
                  <c:v>29/09/2022</c:v>
                </c:pt>
                <c:pt idx="661">
                  <c:v>30/09/2022</c:v>
                </c:pt>
                <c:pt idx="662">
                  <c:v>03/10/2022</c:v>
                </c:pt>
                <c:pt idx="663">
                  <c:v>04/10/2022</c:v>
                </c:pt>
                <c:pt idx="664">
                  <c:v>05/10/2022</c:v>
                </c:pt>
                <c:pt idx="665">
                  <c:v>06/10/2022</c:v>
                </c:pt>
                <c:pt idx="666">
                  <c:v>07/10/2022</c:v>
                </c:pt>
                <c:pt idx="667">
                  <c:v>10/10/2022</c:v>
                </c:pt>
                <c:pt idx="668">
                  <c:v>11/10/2022</c:v>
                </c:pt>
                <c:pt idx="669">
                  <c:v>12/10/2022</c:v>
                </c:pt>
                <c:pt idx="670">
                  <c:v>13/10/2022</c:v>
                </c:pt>
                <c:pt idx="671">
                  <c:v>14/10/2022</c:v>
                </c:pt>
                <c:pt idx="672">
                  <c:v>17/10/2022</c:v>
                </c:pt>
                <c:pt idx="673">
                  <c:v>18/10/2022</c:v>
                </c:pt>
                <c:pt idx="674">
                  <c:v>19/10/2022</c:v>
                </c:pt>
                <c:pt idx="675">
                  <c:v>20/10/2022</c:v>
                </c:pt>
                <c:pt idx="676">
                  <c:v>21/10/2022</c:v>
                </c:pt>
                <c:pt idx="677">
                  <c:v>24/10/2022</c:v>
                </c:pt>
                <c:pt idx="678">
                  <c:v>25/10/2022</c:v>
                </c:pt>
                <c:pt idx="679">
                  <c:v>26/10/2022</c:v>
                </c:pt>
                <c:pt idx="680">
                  <c:v>27/10/2022</c:v>
                </c:pt>
                <c:pt idx="681">
                  <c:v>28/10/2022</c:v>
                </c:pt>
                <c:pt idx="682">
                  <c:v>31/10/2022</c:v>
                </c:pt>
                <c:pt idx="683">
                  <c:v>01/11/2022</c:v>
                </c:pt>
                <c:pt idx="684">
                  <c:v>02/11/2022</c:v>
                </c:pt>
                <c:pt idx="685">
                  <c:v>03/11/2022</c:v>
                </c:pt>
                <c:pt idx="686">
                  <c:v>04/11/2022</c:v>
                </c:pt>
                <c:pt idx="687">
                  <c:v>07/11/2022</c:v>
                </c:pt>
                <c:pt idx="688">
                  <c:v>08/11/2022</c:v>
                </c:pt>
                <c:pt idx="689">
                  <c:v>09/11/2022</c:v>
                </c:pt>
                <c:pt idx="690">
                  <c:v>10/11/2022</c:v>
                </c:pt>
                <c:pt idx="691">
                  <c:v>11/11/2022</c:v>
                </c:pt>
                <c:pt idx="692">
                  <c:v>14/11/2022</c:v>
                </c:pt>
                <c:pt idx="693">
                  <c:v>15/11/2022</c:v>
                </c:pt>
                <c:pt idx="694">
                  <c:v>16/11/2022</c:v>
                </c:pt>
                <c:pt idx="695">
                  <c:v>17/11/2022</c:v>
                </c:pt>
                <c:pt idx="696">
                  <c:v>18/11/2022</c:v>
                </c:pt>
                <c:pt idx="697">
                  <c:v>21/11/2022</c:v>
                </c:pt>
                <c:pt idx="698">
                  <c:v>22/11/2022</c:v>
                </c:pt>
                <c:pt idx="699">
                  <c:v>23/11/2022</c:v>
                </c:pt>
                <c:pt idx="700">
                  <c:v>24/11/2022</c:v>
                </c:pt>
                <c:pt idx="701">
                  <c:v>25/11/2022</c:v>
                </c:pt>
                <c:pt idx="702">
                  <c:v>28/11/2022</c:v>
                </c:pt>
                <c:pt idx="703">
                  <c:v>29/11/2022</c:v>
                </c:pt>
                <c:pt idx="704">
                  <c:v>30/11/2022</c:v>
                </c:pt>
                <c:pt idx="705">
                  <c:v>01/12/2022</c:v>
                </c:pt>
                <c:pt idx="706">
                  <c:v>02/12/2022</c:v>
                </c:pt>
                <c:pt idx="707">
                  <c:v>05/12/2022</c:v>
                </c:pt>
                <c:pt idx="708">
                  <c:v>06/12/2022</c:v>
                </c:pt>
                <c:pt idx="709">
                  <c:v>07/12/2022</c:v>
                </c:pt>
                <c:pt idx="710">
                  <c:v>08/12/2022</c:v>
                </c:pt>
                <c:pt idx="711">
                  <c:v>09/12/2022</c:v>
                </c:pt>
                <c:pt idx="712">
                  <c:v>12/12/2022</c:v>
                </c:pt>
                <c:pt idx="713">
                  <c:v>13/12/2022</c:v>
                </c:pt>
                <c:pt idx="714">
                  <c:v>14/12/2022</c:v>
                </c:pt>
                <c:pt idx="715">
                  <c:v>15/12/2022</c:v>
                </c:pt>
                <c:pt idx="716">
                  <c:v>16/12/2022</c:v>
                </c:pt>
                <c:pt idx="717">
                  <c:v>19/12/2022</c:v>
                </c:pt>
                <c:pt idx="718">
                  <c:v>20/12/2022</c:v>
                </c:pt>
                <c:pt idx="719">
                  <c:v>21/12/2022</c:v>
                </c:pt>
                <c:pt idx="720">
                  <c:v>22/12/2022</c:v>
                </c:pt>
                <c:pt idx="721">
                  <c:v>23/12/2022</c:v>
                </c:pt>
                <c:pt idx="722">
                  <c:v>26/12/2022</c:v>
                </c:pt>
                <c:pt idx="723">
                  <c:v>27/12/2022</c:v>
                </c:pt>
                <c:pt idx="724">
                  <c:v>28/12/2022</c:v>
                </c:pt>
                <c:pt idx="725">
                  <c:v>29/12/2022</c:v>
                </c:pt>
                <c:pt idx="726">
                  <c:v>30/12/2022</c:v>
                </c:pt>
                <c:pt idx="727">
                  <c:v>02/01/2023</c:v>
                </c:pt>
                <c:pt idx="728">
                  <c:v>03/01/2023</c:v>
                </c:pt>
                <c:pt idx="729">
                  <c:v>04/01/2023</c:v>
                </c:pt>
                <c:pt idx="730">
                  <c:v>05/01/2023</c:v>
                </c:pt>
                <c:pt idx="731">
                  <c:v>06/01/2023</c:v>
                </c:pt>
                <c:pt idx="732">
                  <c:v>09/01/2023</c:v>
                </c:pt>
                <c:pt idx="733">
                  <c:v>10/01/2023</c:v>
                </c:pt>
                <c:pt idx="734">
                  <c:v>11/01/2023</c:v>
                </c:pt>
                <c:pt idx="735">
                  <c:v>12/01/2023</c:v>
                </c:pt>
                <c:pt idx="736">
                  <c:v>13/01/2023</c:v>
                </c:pt>
                <c:pt idx="737">
                  <c:v>16/01/2023</c:v>
                </c:pt>
                <c:pt idx="738">
                  <c:v>17/01/2023</c:v>
                </c:pt>
                <c:pt idx="739">
                  <c:v>18/01/2023</c:v>
                </c:pt>
                <c:pt idx="740">
                  <c:v>19/01/2023</c:v>
                </c:pt>
                <c:pt idx="741">
                  <c:v>20/01/2023</c:v>
                </c:pt>
                <c:pt idx="742">
                  <c:v>24/01/2023</c:v>
                </c:pt>
                <c:pt idx="743">
                  <c:v>25/01/2023</c:v>
                </c:pt>
                <c:pt idx="744">
                  <c:v>26/01/2023</c:v>
                </c:pt>
                <c:pt idx="745">
                  <c:v>27/01/2023</c:v>
                </c:pt>
                <c:pt idx="746">
                  <c:v>30/01/2023</c:v>
                </c:pt>
                <c:pt idx="747">
                  <c:v>31/01/2023</c:v>
                </c:pt>
                <c:pt idx="748">
                  <c:v>01/02/2023</c:v>
                </c:pt>
                <c:pt idx="749">
                  <c:v>02/02/2023</c:v>
                </c:pt>
                <c:pt idx="750">
                  <c:v>03/02/2023</c:v>
                </c:pt>
                <c:pt idx="751">
                  <c:v>06/02/2023</c:v>
                </c:pt>
                <c:pt idx="752">
                  <c:v>07/02/2023</c:v>
                </c:pt>
                <c:pt idx="753">
                  <c:v>08/02/2023</c:v>
                </c:pt>
                <c:pt idx="754">
                  <c:v>09/02/2023</c:v>
                </c:pt>
                <c:pt idx="755">
                  <c:v>10/02/2023</c:v>
                </c:pt>
                <c:pt idx="756">
                  <c:v>13/02/2023</c:v>
                </c:pt>
                <c:pt idx="757">
                  <c:v>14/02/2023</c:v>
                </c:pt>
                <c:pt idx="758">
                  <c:v>15/02/2023</c:v>
                </c:pt>
                <c:pt idx="759">
                  <c:v>16/02/2023</c:v>
                </c:pt>
                <c:pt idx="760">
                  <c:v>17/02/2023</c:v>
                </c:pt>
                <c:pt idx="761">
                  <c:v>20/02/2023</c:v>
                </c:pt>
                <c:pt idx="762">
                  <c:v>21/02/2023</c:v>
                </c:pt>
                <c:pt idx="763">
                  <c:v>22/02/2023</c:v>
                </c:pt>
                <c:pt idx="764">
                  <c:v>23/02/2023</c:v>
                </c:pt>
                <c:pt idx="765">
                  <c:v>24/02/2023</c:v>
                </c:pt>
                <c:pt idx="766">
                  <c:v>27/02/2023</c:v>
                </c:pt>
                <c:pt idx="767">
                  <c:v>28/02/2023</c:v>
                </c:pt>
                <c:pt idx="768">
                  <c:v>01/03/2023</c:v>
                </c:pt>
                <c:pt idx="769">
                  <c:v>02/03/2023</c:v>
                </c:pt>
                <c:pt idx="770">
                  <c:v>03/03/2023</c:v>
                </c:pt>
                <c:pt idx="771">
                  <c:v>06/03/2023</c:v>
                </c:pt>
                <c:pt idx="772">
                  <c:v>07/03/2023</c:v>
                </c:pt>
                <c:pt idx="773">
                  <c:v>08/03/2023</c:v>
                </c:pt>
                <c:pt idx="774">
                  <c:v>09/03/2023</c:v>
                </c:pt>
                <c:pt idx="775">
                  <c:v>10/03/2023</c:v>
                </c:pt>
                <c:pt idx="776">
                  <c:v>13/03/2023</c:v>
                </c:pt>
                <c:pt idx="777">
                  <c:v>14/03/2023</c:v>
                </c:pt>
                <c:pt idx="778">
                  <c:v>15/03/2023</c:v>
                </c:pt>
                <c:pt idx="779">
                  <c:v>16/03/2023</c:v>
                </c:pt>
                <c:pt idx="780">
                  <c:v>17/03/2023</c:v>
                </c:pt>
                <c:pt idx="781">
                  <c:v>20/03/2023</c:v>
                </c:pt>
                <c:pt idx="782">
                  <c:v>21/03/2023</c:v>
                </c:pt>
                <c:pt idx="783">
                  <c:v>24/03/2023</c:v>
                </c:pt>
                <c:pt idx="784">
                  <c:v>27/03/2023</c:v>
                </c:pt>
                <c:pt idx="785">
                  <c:v>28/03/2023</c:v>
                </c:pt>
                <c:pt idx="786">
                  <c:v>29/03/2023</c:v>
                </c:pt>
                <c:pt idx="787">
                  <c:v>30/03/2023</c:v>
                </c:pt>
                <c:pt idx="788">
                  <c:v>31/03/2023</c:v>
                </c:pt>
                <c:pt idx="789">
                  <c:v>03/04/2023</c:v>
                </c:pt>
                <c:pt idx="790">
                  <c:v>04/04/2023</c:v>
                </c:pt>
                <c:pt idx="791">
                  <c:v>05/04/2023</c:v>
                </c:pt>
                <c:pt idx="792">
                  <c:v>06/04/2023</c:v>
                </c:pt>
                <c:pt idx="793">
                  <c:v>10/04/2023</c:v>
                </c:pt>
                <c:pt idx="794">
                  <c:v>11/04/2023</c:v>
                </c:pt>
                <c:pt idx="795">
                  <c:v>12/04/2023</c:v>
                </c:pt>
                <c:pt idx="796">
                  <c:v>13/04/2023</c:v>
                </c:pt>
                <c:pt idx="797">
                  <c:v>14/04/2023</c:v>
                </c:pt>
                <c:pt idx="798">
                  <c:v>17/04/2023</c:v>
                </c:pt>
                <c:pt idx="799">
                  <c:v>18/04/2023</c:v>
                </c:pt>
                <c:pt idx="800">
                  <c:v>26/04/2023</c:v>
                </c:pt>
                <c:pt idx="801">
                  <c:v>27/04/2023</c:v>
                </c:pt>
                <c:pt idx="802">
                  <c:v>28/04/2023</c:v>
                </c:pt>
                <c:pt idx="803">
                  <c:v>02/05/2023</c:v>
                </c:pt>
                <c:pt idx="804">
                  <c:v>03/05/2023</c:v>
                </c:pt>
                <c:pt idx="805">
                  <c:v>04/05/2023</c:v>
                </c:pt>
                <c:pt idx="806">
                  <c:v>05/05/2023</c:v>
                </c:pt>
                <c:pt idx="807">
                  <c:v>08/05/2023</c:v>
                </c:pt>
                <c:pt idx="808">
                  <c:v>09/05/2023</c:v>
                </c:pt>
                <c:pt idx="809">
                  <c:v>10/05/2023</c:v>
                </c:pt>
                <c:pt idx="810">
                  <c:v>11/05/2023</c:v>
                </c:pt>
                <c:pt idx="811">
                  <c:v>12/05/2023</c:v>
                </c:pt>
                <c:pt idx="812">
                  <c:v>15/05/2023</c:v>
                </c:pt>
                <c:pt idx="813">
                  <c:v>16/05/2023</c:v>
                </c:pt>
                <c:pt idx="814">
                  <c:v>17/05/2023</c:v>
                </c:pt>
                <c:pt idx="815">
                  <c:v>19/05/2023</c:v>
                </c:pt>
                <c:pt idx="816">
                  <c:v>22/05/2023</c:v>
                </c:pt>
                <c:pt idx="817">
                  <c:v>23/05/2023</c:v>
                </c:pt>
                <c:pt idx="818">
                  <c:v>24/05/2023</c:v>
                </c:pt>
                <c:pt idx="819">
                  <c:v>25/05/2023</c:v>
                </c:pt>
                <c:pt idx="820">
                  <c:v>26/05/2023</c:v>
                </c:pt>
                <c:pt idx="821">
                  <c:v>29/05/2023</c:v>
                </c:pt>
                <c:pt idx="822">
                  <c:v>30/05/2023</c:v>
                </c:pt>
                <c:pt idx="823">
                  <c:v>31/05/2023</c:v>
                </c:pt>
                <c:pt idx="824">
                  <c:v>05/06/2023</c:v>
                </c:pt>
                <c:pt idx="825">
                  <c:v>06/06/2023</c:v>
                </c:pt>
                <c:pt idx="826">
                  <c:v>07/06/2023</c:v>
                </c:pt>
                <c:pt idx="827">
                  <c:v>08/06/2023</c:v>
                </c:pt>
                <c:pt idx="828">
                  <c:v>09/06/2023</c:v>
                </c:pt>
                <c:pt idx="829">
                  <c:v>12/06/2023</c:v>
                </c:pt>
                <c:pt idx="830">
                  <c:v>13/06/2023</c:v>
                </c:pt>
                <c:pt idx="831">
                  <c:v>14/06/2023</c:v>
                </c:pt>
                <c:pt idx="832">
                  <c:v>15/06/2023</c:v>
                </c:pt>
                <c:pt idx="833">
                  <c:v>16/06/2023</c:v>
                </c:pt>
                <c:pt idx="834">
                  <c:v>19/06/2023</c:v>
                </c:pt>
                <c:pt idx="835">
                  <c:v>20/06/2023</c:v>
                </c:pt>
                <c:pt idx="836">
                  <c:v>21/06/2023</c:v>
                </c:pt>
                <c:pt idx="837">
                  <c:v>22/06/2023</c:v>
                </c:pt>
                <c:pt idx="838">
                  <c:v>23/06/2023</c:v>
                </c:pt>
                <c:pt idx="839">
                  <c:v>26/06/2023</c:v>
                </c:pt>
                <c:pt idx="840">
                  <c:v>27/06/2023</c:v>
                </c:pt>
                <c:pt idx="841">
                  <c:v>03/07/2023</c:v>
                </c:pt>
                <c:pt idx="842">
                  <c:v>04/07/2023</c:v>
                </c:pt>
                <c:pt idx="843">
                  <c:v>05/07/2023</c:v>
                </c:pt>
                <c:pt idx="844">
                  <c:v>06/07/2023</c:v>
                </c:pt>
                <c:pt idx="845">
                  <c:v>07/07/2023</c:v>
                </c:pt>
                <c:pt idx="846">
                  <c:v>10/07/2023</c:v>
                </c:pt>
                <c:pt idx="847">
                  <c:v>11/07/2023</c:v>
                </c:pt>
                <c:pt idx="848">
                  <c:v>12/07/2023</c:v>
                </c:pt>
                <c:pt idx="849">
                  <c:v>13/07/2023</c:v>
                </c:pt>
                <c:pt idx="850">
                  <c:v>14/07/2023</c:v>
                </c:pt>
                <c:pt idx="851">
                  <c:v>17/07/2023</c:v>
                </c:pt>
                <c:pt idx="852">
                  <c:v>18/07/2023</c:v>
                </c:pt>
                <c:pt idx="853">
                  <c:v>20/07/2023</c:v>
                </c:pt>
                <c:pt idx="854">
                  <c:v>21/07/2023</c:v>
                </c:pt>
                <c:pt idx="855">
                  <c:v>24/07/2023</c:v>
                </c:pt>
                <c:pt idx="856">
                  <c:v>25/07/2023</c:v>
                </c:pt>
                <c:pt idx="857">
                  <c:v>26/07/2023</c:v>
                </c:pt>
                <c:pt idx="858">
                  <c:v>27/07/2023</c:v>
                </c:pt>
                <c:pt idx="859">
                  <c:v>28/07/2023</c:v>
                </c:pt>
                <c:pt idx="860">
                  <c:v>31/07/2023</c:v>
                </c:pt>
                <c:pt idx="861">
                  <c:v>01/08/2023</c:v>
                </c:pt>
                <c:pt idx="862">
                  <c:v>02/08/2023</c:v>
                </c:pt>
                <c:pt idx="863">
                  <c:v>03/08/2023</c:v>
                </c:pt>
                <c:pt idx="864">
                  <c:v>04/08/2023</c:v>
                </c:pt>
                <c:pt idx="865">
                  <c:v>07/08/2023</c:v>
                </c:pt>
                <c:pt idx="866">
                  <c:v>08/08/2023</c:v>
                </c:pt>
                <c:pt idx="867">
                  <c:v>09/08/2023</c:v>
                </c:pt>
                <c:pt idx="868">
                  <c:v>10/08/2023</c:v>
                </c:pt>
                <c:pt idx="869">
                  <c:v>11/08/2023</c:v>
                </c:pt>
                <c:pt idx="870">
                  <c:v>14/08/2023</c:v>
                </c:pt>
                <c:pt idx="871">
                  <c:v>15/08/2023</c:v>
                </c:pt>
                <c:pt idx="872">
                  <c:v>16/08/2023</c:v>
                </c:pt>
                <c:pt idx="873">
                  <c:v>18/08/2023</c:v>
                </c:pt>
                <c:pt idx="874">
                  <c:v>21/08/2023</c:v>
                </c:pt>
                <c:pt idx="875">
                  <c:v>22/08/2023</c:v>
                </c:pt>
                <c:pt idx="876">
                  <c:v>23/08/2023</c:v>
                </c:pt>
                <c:pt idx="877">
                  <c:v>24/08/2023</c:v>
                </c:pt>
                <c:pt idx="878">
                  <c:v>25/08/2023</c:v>
                </c:pt>
                <c:pt idx="879">
                  <c:v>28/08/2023</c:v>
                </c:pt>
                <c:pt idx="880">
                  <c:v>29/08/2023</c:v>
                </c:pt>
                <c:pt idx="881">
                  <c:v>30/08/2023</c:v>
                </c:pt>
                <c:pt idx="882">
                  <c:v>31/08/2023</c:v>
                </c:pt>
                <c:pt idx="883">
                  <c:v>01/09/2023</c:v>
                </c:pt>
                <c:pt idx="884">
                  <c:v>04/09/2023</c:v>
                </c:pt>
                <c:pt idx="885">
                  <c:v>05/09/2023</c:v>
                </c:pt>
                <c:pt idx="886">
                  <c:v>06/09/2023</c:v>
                </c:pt>
                <c:pt idx="887">
                  <c:v>07/09/2023</c:v>
                </c:pt>
                <c:pt idx="888">
                  <c:v>08/09/2023</c:v>
                </c:pt>
                <c:pt idx="889">
                  <c:v>11/09/2023</c:v>
                </c:pt>
                <c:pt idx="890">
                  <c:v>12/09/2023</c:v>
                </c:pt>
                <c:pt idx="891">
                  <c:v>13/09/2023</c:v>
                </c:pt>
                <c:pt idx="892">
                  <c:v>14/09/2023</c:v>
                </c:pt>
                <c:pt idx="893">
                  <c:v>15/09/2023</c:v>
                </c:pt>
                <c:pt idx="894">
                  <c:v>18/09/2023</c:v>
                </c:pt>
                <c:pt idx="895">
                  <c:v>19/09/2023</c:v>
                </c:pt>
                <c:pt idx="896">
                  <c:v>20/09/2023</c:v>
                </c:pt>
                <c:pt idx="897">
                  <c:v>21/09/2023</c:v>
                </c:pt>
                <c:pt idx="898">
                  <c:v>22/09/2023</c:v>
                </c:pt>
                <c:pt idx="899">
                  <c:v>25/09/2023</c:v>
                </c:pt>
                <c:pt idx="900">
                  <c:v>26/09/2023</c:v>
                </c:pt>
                <c:pt idx="901">
                  <c:v>27/09/2023</c:v>
                </c:pt>
                <c:pt idx="902">
                  <c:v>29/09/2023</c:v>
                </c:pt>
                <c:pt idx="903">
                  <c:v>02/10/2023</c:v>
                </c:pt>
                <c:pt idx="904">
                  <c:v>03/10/2023</c:v>
                </c:pt>
                <c:pt idx="905">
                  <c:v>04/10/2023</c:v>
                </c:pt>
                <c:pt idx="906">
                  <c:v>05/10/2023</c:v>
                </c:pt>
                <c:pt idx="907">
                  <c:v>06/10/2023</c:v>
                </c:pt>
                <c:pt idx="908">
                  <c:v>09/10/2023</c:v>
                </c:pt>
                <c:pt idx="909">
                  <c:v>10/10/2023</c:v>
                </c:pt>
                <c:pt idx="910">
                  <c:v>11/10/2023</c:v>
                </c:pt>
                <c:pt idx="911">
                  <c:v>12/10/2023</c:v>
                </c:pt>
                <c:pt idx="912">
                  <c:v>13/10/2023</c:v>
                </c:pt>
                <c:pt idx="913">
                  <c:v>16/10/2023</c:v>
                </c:pt>
                <c:pt idx="914">
                  <c:v>17/10/2023</c:v>
                </c:pt>
                <c:pt idx="915">
                  <c:v>18/10/2023</c:v>
                </c:pt>
                <c:pt idx="916">
                  <c:v>19/10/2023</c:v>
                </c:pt>
                <c:pt idx="917">
                  <c:v>20/10/2023</c:v>
                </c:pt>
                <c:pt idx="918">
                  <c:v>23/10/2023</c:v>
                </c:pt>
                <c:pt idx="919">
                  <c:v>24/10/2023</c:v>
                </c:pt>
                <c:pt idx="920">
                  <c:v>25/10/2023</c:v>
                </c:pt>
                <c:pt idx="921">
                  <c:v>26/10/2023</c:v>
                </c:pt>
                <c:pt idx="922">
                  <c:v>27/10/2023</c:v>
                </c:pt>
                <c:pt idx="923">
                  <c:v>30/10/2023</c:v>
                </c:pt>
                <c:pt idx="924">
                  <c:v>31/10/2023</c:v>
                </c:pt>
                <c:pt idx="925">
                  <c:v>01/11/2023</c:v>
                </c:pt>
                <c:pt idx="926">
                  <c:v>02/11/2023</c:v>
                </c:pt>
                <c:pt idx="927">
                  <c:v>03/11/2023</c:v>
                </c:pt>
                <c:pt idx="928">
                  <c:v>06/11/2023</c:v>
                </c:pt>
                <c:pt idx="929">
                  <c:v>07/11/2023</c:v>
                </c:pt>
                <c:pt idx="930">
                  <c:v>08/11/2023</c:v>
                </c:pt>
                <c:pt idx="931">
                  <c:v>09/11/2023</c:v>
                </c:pt>
                <c:pt idx="932">
                  <c:v>10/11/2023</c:v>
                </c:pt>
                <c:pt idx="933">
                  <c:v>13/11/2023</c:v>
                </c:pt>
                <c:pt idx="934">
                  <c:v>14/11/2023</c:v>
                </c:pt>
                <c:pt idx="935">
                  <c:v>15/11/2023</c:v>
                </c:pt>
                <c:pt idx="936">
                  <c:v>16/11/2023</c:v>
                </c:pt>
                <c:pt idx="937">
                  <c:v>17/11/2023</c:v>
                </c:pt>
                <c:pt idx="938">
                  <c:v>20/11/2023</c:v>
                </c:pt>
                <c:pt idx="939">
                  <c:v>21/11/2023</c:v>
                </c:pt>
                <c:pt idx="940">
                  <c:v>22/11/2023</c:v>
                </c:pt>
                <c:pt idx="941">
                  <c:v>23/11/2023</c:v>
                </c:pt>
                <c:pt idx="942">
                  <c:v>24/11/2023</c:v>
                </c:pt>
                <c:pt idx="943">
                  <c:v>27/11/2023</c:v>
                </c:pt>
                <c:pt idx="944">
                  <c:v>28/11/2023</c:v>
                </c:pt>
                <c:pt idx="945">
                  <c:v>29/11/2023</c:v>
                </c:pt>
                <c:pt idx="946">
                  <c:v>30/11/2023</c:v>
                </c:pt>
                <c:pt idx="947">
                  <c:v>01/12/2023</c:v>
                </c:pt>
                <c:pt idx="948">
                  <c:v>04/12/2023</c:v>
                </c:pt>
                <c:pt idx="949">
                  <c:v>05/12/2023</c:v>
                </c:pt>
                <c:pt idx="950">
                  <c:v>06/12/2023</c:v>
                </c:pt>
                <c:pt idx="951">
                  <c:v>07/12/2023</c:v>
                </c:pt>
                <c:pt idx="952">
                  <c:v>08/12/2023</c:v>
                </c:pt>
                <c:pt idx="953">
                  <c:v>11/12/2023</c:v>
                </c:pt>
                <c:pt idx="954">
                  <c:v>12/12/2023</c:v>
                </c:pt>
                <c:pt idx="955">
                  <c:v>13/12/2023</c:v>
                </c:pt>
                <c:pt idx="956">
                  <c:v>14/12/2023</c:v>
                </c:pt>
                <c:pt idx="957">
                  <c:v>15/12/2023</c:v>
                </c:pt>
                <c:pt idx="958">
                  <c:v>18/12/2023</c:v>
                </c:pt>
                <c:pt idx="959">
                  <c:v>19/12/2023</c:v>
                </c:pt>
                <c:pt idx="960">
                  <c:v>20/12/2023</c:v>
                </c:pt>
                <c:pt idx="961">
                  <c:v>21/12/2023</c:v>
                </c:pt>
                <c:pt idx="962">
                  <c:v>22/12/2023</c:v>
                </c:pt>
                <c:pt idx="963">
                  <c:v>27/12/2023</c:v>
                </c:pt>
                <c:pt idx="964">
                  <c:v>28/12/2023</c:v>
                </c:pt>
                <c:pt idx="965">
                  <c:v>29/12/2023</c:v>
                </c:pt>
                <c:pt idx="966">
                  <c:v>02/01/2024</c:v>
                </c:pt>
                <c:pt idx="967">
                  <c:v>03/01/2024</c:v>
                </c:pt>
                <c:pt idx="968">
                  <c:v>04/01/2024</c:v>
                </c:pt>
                <c:pt idx="969">
                  <c:v>05/01/2024</c:v>
                </c:pt>
                <c:pt idx="970">
                  <c:v>08/01/2024</c:v>
                </c:pt>
                <c:pt idx="971">
                  <c:v>09/01/2024</c:v>
                </c:pt>
                <c:pt idx="972">
                  <c:v>10/01/2024</c:v>
                </c:pt>
                <c:pt idx="973">
                  <c:v>11/01/2024</c:v>
                </c:pt>
                <c:pt idx="974">
                  <c:v>12/01/2024</c:v>
                </c:pt>
                <c:pt idx="975">
                  <c:v>15/01/2024</c:v>
                </c:pt>
                <c:pt idx="976">
                  <c:v>16/01/2024</c:v>
                </c:pt>
                <c:pt idx="977">
                  <c:v>17/01/2024</c:v>
                </c:pt>
                <c:pt idx="978">
                  <c:v>18/01/2024</c:v>
                </c:pt>
                <c:pt idx="979">
                  <c:v>19/01/2024</c:v>
                </c:pt>
                <c:pt idx="980">
                  <c:v>22/01/2024</c:v>
                </c:pt>
                <c:pt idx="981">
                  <c:v>23/01/2024</c:v>
                </c:pt>
                <c:pt idx="982">
                  <c:v>24/01/2024</c:v>
                </c:pt>
                <c:pt idx="983">
                  <c:v>25/01/2024</c:v>
                </c:pt>
                <c:pt idx="984">
                  <c:v>26/01/2024</c:v>
                </c:pt>
                <c:pt idx="985">
                  <c:v>29/01/2024</c:v>
                </c:pt>
                <c:pt idx="986">
                  <c:v>30/01/2024</c:v>
                </c:pt>
                <c:pt idx="987">
                  <c:v>31/01/2024</c:v>
                </c:pt>
                <c:pt idx="988">
                  <c:v>01/02/2024</c:v>
                </c:pt>
                <c:pt idx="989">
                  <c:v>02/02/2024</c:v>
                </c:pt>
                <c:pt idx="990">
                  <c:v>05/02/2024</c:v>
                </c:pt>
                <c:pt idx="991">
                  <c:v>06/02/2024</c:v>
                </c:pt>
                <c:pt idx="992">
                  <c:v>07/02/2024</c:v>
                </c:pt>
                <c:pt idx="993">
                  <c:v>12/02/2024</c:v>
                </c:pt>
                <c:pt idx="994">
                  <c:v>13/02/2024</c:v>
                </c:pt>
                <c:pt idx="995">
                  <c:v>15/02/2024</c:v>
                </c:pt>
                <c:pt idx="996">
                  <c:v>16/02/2024</c:v>
                </c:pt>
                <c:pt idx="997">
                  <c:v>19/02/2024</c:v>
                </c:pt>
                <c:pt idx="998">
                  <c:v>20/02/2024</c:v>
                </c:pt>
                <c:pt idx="999">
                  <c:v>21/02/2024</c:v>
                </c:pt>
                <c:pt idx="1000">
                  <c:v>22/02/2024</c:v>
                </c:pt>
                <c:pt idx="1001">
                  <c:v>23/02/2024</c:v>
                </c:pt>
                <c:pt idx="1002">
                  <c:v>26/02/2024</c:v>
                </c:pt>
                <c:pt idx="1003">
                  <c:v>27/02/2024</c:v>
                </c:pt>
                <c:pt idx="1004">
                  <c:v>28/02/2024</c:v>
                </c:pt>
                <c:pt idx="1005">
                  <c:v>29/02/2024</c:v>
                </c:pt>
                <c:pt idx="1006">
                  <c:v>01/03/2024</c:v>
                </c:pt>
                <c:pt idx="1007">
                  <c:v>04/03/2024</c:v>
                </c:pt>
                <c:pt idx="1008">
                  <c:v>05/03/2024</c:v>
                </c:pt>
                <c:pt idx="1009">
                  <c:v>06/03/2024</c:v>
                </c:pt>
                <c:pt idx="1010">
                  <c:v>07/03/2024</c:v>
                </c:pt>
                <c:pt idx="1011">
                  <c:v>08/03/2024</c:v>
                </c:pt>
                <c:pt idx="1012">
                  <c:v>13/03/2024</c:v>
                </c:pt>
                <c:pt idx="1013">
                  <c:v>14/03/2024</c:v>
                </c:pt>
                <c:pt idx="1014">
                  <c:v>15/03/2024</c:v>
                </c:pt>
                <c:pt idx="1015">
                  <c:v>18/03/2024</c:v>
                </c:pt>
                <c:pt idx="1016">
                  <c:v>19/03/2024</c:v>
                </c:pt>
                <c:pt idx="1017">
                  <c:v>20/03/2024</c:v>
                </c:pt>
                <c:pt idx="1018">
                  <c:v>21/03/2024</c:v>
                </c:pt>
                <c:pt idx="1019">
                  <c:v>22/03/2024</c:v>
                </c:pt>
                <c:pt idx="1020">
                  <c:v>25/03/2024</c:v>
                </c:pt>
                <c:pt idx="1021">
                  <c:v>26/03/2024</c:v>
                </c:pt>
                <c:pt idx="1022">
                  <c:v>27/03/2024</c:v>
                </c:pt>
                <c:pt idx="1023">
                  <c:v>28/03/2024</c:v>
                </c:pt>
                <c:pt idx="1024">
                  <c:v>01/04/2024</c:v>
                </c:pt>
                <c:pt idx="1025">
                  <c:v>02/04/2024</c:v>
                </c:pt>
                <c:pt idx="1026">
                  <c:v>03/04/2024</c:v>
                </c:pt>
                <c:pt idx="1027">
                  <c:v>04/04/2024</c:v>
                </c:pt>
                <c:pt idx="1028">
                  <c:v>05/04/2024</c:v>
                </c:pt>
                <c:pt idx="1029">
                  <c:v>16/04/2024</c:v>
                </c:pt>
                <c:pt idx="1030">
                  <c:v>17/04/2024</c:v>
                </c:pt>
                <c:pt idx="1031">
                  <c:v>18/04/2024</c:v>
                </c:pt>
                <c:pt idx="1032">
                  <c:v>19/04/2024</c:v>
                </c:pt>
                <c:pt idx="1033">
                  <c:v>22/04/2024</c:v>
                </c:pt>
                <c:pt idx="1034">
                  <c:v>23/04/2024</c:v>
                </c:pt>
                <c:pt idx="1035">
                  <c:v>24/04/2024</c:v>
                </c:pt>
                <c:pt idx="1036">
                  <c:v>25/04/2024</c:v>
                </c:pt>
                <c:pt idx="1037">
                  <c:v>26/04/2024</c:v>
                </c:pt>
                <c:pt idx="1038">
                  <c:v>29/04/2024</c:v>
                </c:pt>
                <c:pt idx="1039">
                  <c:v>30/04/2024</c:v>
                </c:pt>
                <c:pt idx="1040">
                  <c:v>02/05/2024</c:v>
                </c:pt>
                <c:pt idx="1041">
                  <c:v>03/05/2024</c:v>
                </c:pt>
                <c:pt idx="1042">
                  <c:v>06/05/2024</c:v>
                </c:pt>
                <c:pt idx="1043">
                  <c:v>07/05/2024</c:v>
                </c:pt>
                <c:pt idx="1044">
                  <c:v>08/05/2024</c:v>
                </c:pt>
                <c:pt idx="1045">
                  <c:v>13/05/2024</c:v>
                </c:pt>
                <c:pt idx="1046">
                  <c:v>14/05/2024</c:v>
                </c:pt>
                <c:pt idx="1047">
                  <c:v>15/05/2024</c:v>
                </c:pt>
                <c:pt idx="1048">
                  <c:v>16/05/2024</c:v>
                </c:pt>
                <c:pt idx="1049">
                  <c:v>17/05/2024</c:v>
                </c:pt>
                <c:pt idx="1050">
                  <c:v>20/05/2024</c:v>
                </c:pt>
                <c:pt idx="1051">
                  <c:v>21/05/2024</c:v>
                </c:pt>
                <c:pt idx="1052">
                  <c:v>22/05/2024</c:v>
                </c:pt>
                <c:pt idx="1053">
                  <c:v>27/05/2024</c:v>
                </c:pt>
                <c:pt idx="1054">
                  <c:v>28/05/2024</c:v>
                </c:pt>
                <c:pt idx="1055">
                  <c:v>29/05/2024</c:v>
                </c:pt>
                <c:pt idx="1056">
                  <c:v>30/05/2024</c:v>
                </c:pt>
                <c:pt idx="1057">
                  <c:v>31/05/2024</c:v>
                </c:pt>
                <c:pt idx="1058">
                  <c:v>03/06/2024</c:v>
                </c:pt>
                <c:pt idx="1059">
                  <c:v>04/06/2024</c:v>
                </c:pt>
                <c:pt idx="1060">
                  <c:v>05/06/2024</c:v>
                </c:pt>
                <c:pt idx="1061">
                  <c:v>06/06/2024</c:v>
                </c:pt>
                <c:pt idx="1062">
                  <c:v>07/06/2024</c:v>
                </c:pt>
                <c:pt idx="1063">
                  <c:v>10/06/2024</c:v>
                </c:pt>
                <c:pt idx="1064">
                  <c:v>11/06/2024</c:v>
                </c:pt>
                <c:pt idx="1065">
                  <c:v>12/06/2024</c:v>
                </c:pt>
                <c:pt idx="1066">
                  <c:v>13/06/2024</c:v>
                </c:pt>
                <c:pt idx="1067">
                  <c:v>14/06/2024</c:v>
                </c:pt>
                <c:pt idx="1068">
                  <c:v>19/06/2024</c:v>
                </c:pt>
                <c:pt idx="1069">
                  <c:v>20/06/2024</c:v>
                </c:pt>
                <c:pt idx="1070">
                  <c:v>21/06/2024</c:v>
                </c:pt>
                <c:pt idx="1071">
                  <c:v>24/06/2024</c:v>
                </c:pt>
                <c:pt idx="1072">
                  <c:v>25/06/2024</c:v>
                </c:pt>
                <c:pt idx="1073">
                  <c:v>26/06/2024</c:v>
                </c:pt>
                <c:pt idx="1074">
                  <c:v>27/06/2024</c:v>
                </c:pt>
                <c:pt idx="1075">
                  <c:v>28/06/2024</c:v>
                </c:pt>
                <c:pt idx="1076">
                  <c:v>01/07/2024</c:v>
                </c:pt>
                <c:pt idx="1077">
                  <c:v>02/07/2024</c:v>
                </c:pt>
                <c:pt idx="1078">
                  <c:v>03/07/2024</c:v>
                </c:pt>
                <c:pt idx="1079">
                  <c:v>04/07/2024</c:v>
                </c:pt>
                <c:pt idx="1080">
                  <c:v>05/07/2024</c:v>
                </c:pt>
                <c:pt idx="1081">
                  <c:v>08/07/2024</c:v>
                </c:pt>
                <c:pt idx="1082">
                  <c:v>09/07/2024</c:v>
                </c:pt>
                <c:pt idx="1083">
                  <c:v>10/07/2024</c:v>
                </c:pt>
                <c:pt idx="1084">
                  <c:v>11/07/2024</c:v>
                </c:pt>
                <c:pt idx="1085">
                  <c:v>12/07/2024</c:v>
                </c:pt>
                <c:pt idx="1086">
                  <c:v>15/07/2024</c:v>
                </c:pt>
                <c:pt idx="1087">
                  <c:v>16/07/2024</c:v>
                </c:pt>
                <c:pt idx="1088">
                  <c:v>17/07/2024</c:v>
                </c:pt>
                <c:pt idx="1089">
                  <c:v>18/07/2024</c:v>
                </c:pt>
                <c:pt idx="1090">
                  <c:v>19/07/2024</c:v>
                </c:pt>
                <c:pt idx="1091">
                  <c:v>22/07/2024</c:v>
                </c:pt>
                <c:pt idx="1092">
                  <c:v>23/07/2024</c:v>
                </c:pt>
                <c:pt idx="1093">
                  <c:v>24/07/2024</c:v>
                </c:pt>
                <c:pt idx="1094">
                  <c:v>25/07/2024</c:v>
                </c:pt>
                <c:pt idx="1095">
                  <c:v>26/07/2024</c:v>
                </c:pt>
                <c:pt idx="1096">
                  <c:v>29/07/2024</c:v>
                </c:pt>
                <c:pt idx="1097">
                  <c:v>30/07/2024</c:v>
                </c:pt>
                <c:pt idx="1098">
                  <c:v>31/07/2024</c:v>
                </c:pt>
                <c:pt idx="1099">
                  <c:v>01/08/2024</c:v>
                </c:pt>
                <c:pt idx="1100">
                  <c:v>02/08/2024</c:v>
                </c:pt>
                <c:pt idx="1101">
                  <c:v>05/08/2024</c:v>
                </c:pt>
                <c:pt idx="1102">
                  <c:v>06/08/2024</c:v>
                </c:pt>
                <c:pt idx="1103">
                  <c:v>07/08/2024</c:v>
                </c:pt>
                <c:pt idx="1104">
                  <c:v>08/08/2024</c:v>
                </c:pt>
                <c:pt idx="1105">
                  <c:v>09/08/2024</c:v>
                </c:pt>
                <c:pt idx="1106">
                  <c:v>12/08/2024</c:v>
                </c:pt>
                <c:pt idx="1107">
                  <c:v>13/08/2024</c:v>
                </c:pt>
                <c:pt idx="1108">
                  <c:v>14/08/2024</c:v>
                </c:pt>
                <c:pt idx="1109">
                  <c:v>15/08/2024</c:v>
                </c:pt>
                <c:pt idx="1110">
                  <c:v>16/08/2024</c:v>
                </c:pt>
                <c:pt idx="1111">
                  <c:v>19/08/2024</c:v>
                </c:pt>
                <c:pt idx="1112">
                  <c:v>20/08/2024</c:v>
                </c:pt>
                <c:pt idx="1113">
                  <c:v>21/08/2024</c:v>
                </c:pt>
                <c:pt idx="1114">
                  <c:v>22/08/2024</c:v>
                </c:pt>
                <c:pt idx="1115">
                  <c:v>23/08/2024</c:v>
                </c:pt>
                <c:pt idx="1116">
                  <c:v>26/08/2024</c:v>
                </c:pt>
                <c:pt idx="1117">
                  <c:v>27/08/2024</c:v>
                </c:pt>
                <c:pt idx="1118">
                  <c:v>28/08/2024</c:v>
                </c:pt>
                <c:pt idx="1119">
                  <c:v>29/08/2024</c:v>
                </c:pt>
                <c:pt idx="1120">
                  <c:v>30/08/2024</c:v>
                </c:pt>
                <c:pt idx="1121">
                  <c:v>02/09/2024</c:v>
                </c:pt>
                <c:pt idx="1122">
                  <c:v>03/09/2024</c:v>
                </c:pt>
                <c:pt idx="1123">
                  <c:v>04/09/2024</c:v>
                </c:pt>
                <c:pt idx="1124">
                  <c:v>05/09/2024</c:v>
                </c:pt>
                <c:pt idx="1125">
                  <c:v>06/09/2024</c:v>
                </c:pt>
                <c:pt idx="1126">
                  <c:v>09/09/2024</c:v>
                </c:pt>
                <c:pt idx="1127">
                  <c:v>10/09/2024</c:v>
                </c:pt>
                <c:pt idx="1128">
                  <c:v>11/09/2024</c:v>
                </c:pt>
                <c:pt idx="1129">
                  <c:v>12/09/2024</c:v>
                </c:pt>
                <c:pt idx="1130">
                  <c:v>13/09/2024</c:v>
                </c:pt>
                <c:pt idx="1131">
                  <c:v>17/09/2024</c:v>
                </c:pt>
                <c:pt idx="1132">
                  <c:v>18/09/2024</c:v>
                </c:pt>
                <c:pt idx="1133">
                  <c:v>19/09/2024</c:v>
                </c:pt>
                <c:pt idx="1134">
                  <c:v>20/09/2024</c:v>
                </c:pt>
                <c:pt idx="1135">
                  <c:v>23/09/2024</c:v>
                </c:pt>
                <c:pt idx="1136">
                  <c:v>24/09/2024</c:v>
                </c:pt>
                <c:pt idx="1137">
                  <c:v>25/09/2024</c:v>
                </c:pt>
                <c:pt idx="1138">
                  <c:v>26/09/2024</c:v>
                </c:pt>
                <c:pt idx="1139">
                  <c:v>27/09/2024</c:v>
                </c:pt>
                <c:pt idx="1140">
                  <c:v>30/09/2024</c:v>
                </c:pt>
                <c:pt idx="1141">
                  <c:v>01/10/2024</c:v>
                </c:pt>
                <c:pt idx="1142">
                  <c:v>02/10/2024</c:v>
                </c:pt>
                <c:pt idx="1143">
                  <c:v>03/10/2024</c:v>
                </c:pt>
                <c:pt idx="1144">
                  <c:v>04/10/2024</c:v>
                </c:pt>
                <c:pt idx="1145">
                  <c:v>07/10/2024</c:v>
                </c:pt>
                <c:pt idx="1146">
                  <c:v>08/10/2024</c:v>
                </c:pt>
                <c:pt idx="1147">
                  <c:v>09/10/2024</c:v>
                </c:pt>
                <c:pt idx="1148">
                  <c:v>10/10/2024</c:v>
                </c:pt>
                <c:pt idx="1149">
                  <c:v>11/10/2024</c:v>
                </c:pt>
                <c:pt idx="1150">
                  <c:v>14/10/2024</c:v>
                </c:pt>
                <c:pt idx="1151">
                  <c:v>15/10/2024</c:v>
                </c:pt>
                <c:pt idx="1152">
                  <c:v>16/10/2024</c:v>
                </c:pt>
                <c:pt idx="1153">
                  <c:v>17/10/2024</c:v>
                </c:pt>
                <c:pt idx="1154">
                  <c:v>18/10/2024</c:v>
                </c:pt>
                <c:pt idx="1155">
                  <c:v>21/10/2024</c:v>
                </c:pt>
                <c:pt idx="1156">
                  <c:v>22/10/2024</c:v>
                </c:pt>
                <c:pt idx="1157">
                  <c:v>23/10/2024</c:v>
                </c:pt>
                <c:pt idx="1158">
                  <c:v>24/10/2024</c:v>
                </c:pt>
                <c:pt idx="1159">
                  <c:v>25/10/2024</c:v>
                </c:pt>
                <c:pt idx="1160">
                  <c:v>28/10/2024</c:v>
                </c:pt>
                <c:pt idx="1161">
                  <c:v>29/10/2024</c:v>
                </c:pt>
                <c:pt idx="1162">
                  <c:v>30/10/2024</c:v>
                </c:pt>
                <c:pt idx="1163">
                  <c:v>31/10/2024</c:v>
                </c:pt>
                <c:pt idx="1164">
                  <c:v>01/11/2024</c:v>
                </c:pt>
                <c:pt idx="1165">
                  <c:v>04/11/2024</c:v>
                </c:pt>
                <c:pt idx="1166">
                  <c:v>05/11/2024</c:v>
                </c:pt>
                <c:pt idx="1167">
                  <c:v>06/11/2024</c:v>
                </c:pt>
                <c:pt idx="1168">
                  <c:v>07/11/2024</c:v>
                </c:pt>
                <c:pt idx="1169">
                  <c:v>08/11/2024</c:v>
                </c:pt>
                <c:pt idx="1170">
                  <c:v>11/11/2024</c:v>
                </c:pt>
                <c:pt idx="1171">
                  <c:v>12/11/2024</c:v>
                </c:pt>
                <c:pt idx="1172">
                  <c:v>13/11/2024</c:v>
                </c:pt>
                <c:pt idx="1173">
                  <c:v>14/11/2024</c:v>
                </c:pt>
                <c:pt idx="1174">
                  <c:v>15/11/2024</c:v>
                </c:pt>
                <c:pt idx="1175">
                  <c:v>18/11/2024</c:v>
                </c:pt>
                <c:pt idx="1176">
                  <c:v>19/11/2024</c:v>
                </c:pt>
                <c:pt idx="1177">
                  <c:v>20/11/2024</c:v>
                </c:pt>
                <c:pt idx="1178">
                  <c:v>21/11/2024</c:v>
                </c:pt>
                <c:pt idx="1179">
                  <c:v>22/11/2024</c:v>
                </c:pt>
                <c:pt idx="1180">
                  <c:v>25/11/2024</c:v>
                </c:pt>
                <c:pt idx="1181">
                  <c:v>26/11/2024</c:v>
                </c:pt>
                <c:pt idx="1182">
                  <c:v>28/11/2024</c:v>
                </c:pt>
                <c:pt idx="1183">
                  <c:v>29/11/2024</c:v>
                </c:pt>
                <c:pt idx="1184">
                  <c:v>02/12/2024</c:v>
                </c:pt>
                <c:pt idx="1185">
                  <c:v>03/12/2024</c:v>
                </c:pt>
                <c:pt idx="1186">
                  <c:v>04/12/2024</c:v>
                </c:pt>
                <c:pt idx="1187">
                  <c:v>05/12/2024</c:v>
                </c:pt>
                <c:pt idx="1188">
                  <c:v>06/12/2024</c:v>
                </c:pt>
                <c:pt idx="1189">
                  <c:v>09/12/2024</c:v>
                </c:pt>
                <c:pt idx="1190">
                  <c:v>10/12/2024</c:v>
                </c:pt>
                <c:pt idx="1191">
                  <c:v>11/12/2024</c:v>
                </c:pt>
                <c:pt idx="1192">
                  <c:v>12/12/2024</c:v>
                </c:pt>
                <c:pt idx="1193">
                  <c:v>13/12/2024</c:v>
                </c:pt>
                <c:pt idx="1194">
                  <c:v>16/12/2024</c:v>
                </c:pt>
                <c:pt idx="1195">
                  <c:v>17/12/2024</c:v>
                </c:pt>
                <c:pt idx="1196">
                  <c:v>18/12/2024</c:v>
                </c:pt>
                <c:pt idx="1197">
                  <c:v>19/12/2024</c:v>
                </c:pt>
                <c:pt idx="1198">
                  <c:v>20/12/2024</c:v>
                </c:pt>
                <c:pt idx="1199">
                  <c:v>23/12/2024</c:v>
                </c:pt>
                <c:pt idx="1200">
                  <c:v>24/12/2024</c:v>
                </c:pt>
                <c:pt idx="1201">
                  <c:v>27/12/2024</c:v>
                </c:pt>
                <c:pt idx="1202">
                  <c:v>30/12/2024</c:v>
                </c:pt>
                <c:pt idx="1203">
                  <c:v>02/01/2025</c:v>
                </c:pt>
                <c:pt idx="1204">
                  <c:v>03/01/2025</c:v>
                </c:pt>
                <c:pt idx="1205">
                  <c:v>06/01/2025</c:v>
                </c:pt>
                <c:pt idx="1206">
                  <c:v>07/01/2025</c:v>
                </c:pt>
                <c:pt idx="1207">
                  <c:v>08/01/2025</c:v>
                </c:pt>
                <c:pt idx="1208">
                  <c:v>09/01/2025</c:v>
                </c:pt>
                <c:pt idx="1209">
                  <c:v>10/01/2025</c:v>
                </c:pt>
                <c:pt idx="1210">
                  <c:v>13/01/2025</c:v>
                </c:pt>
                <c:pt idx="1211">
                  <c:v>14/01/2025</c:v>
                </c:pt>
                <c:pt idx="1212">
                  <c:v>15/01/2025</c:v>
                </c:pt>
                <c:pt idx="1213">
                  <c:v>16/01/2025</c:v>
                </c:pt>
                <c:pt idx="1214">
                  <c:v>17/01/2025</c:v>
                </c:pt>
                <c:pt idx="1215">
                  <c:v>20/01/2025</c:v>
                </c:pt>
                <c:pt idx="1216">
                  <c:v>21/01/2025</c:v>
                </c:pt>
                <c:pt idx="1217">
                  <c:v>22/01/2025</c:v>
                </c:pt>
                <c:pt idx="1218">
                  <c:v>23/01/2025</c:v>
                </c:pt>
                <c:pt idx="1219">
                  <c:v>24/01/2025</c:v>
                </c:pt>
                <c:pt idx="1220">
                  <c:v>30/01/2025</c:v>
                </c:pt>
                <c:pt idx="1221">
                  <c:v>31/01/2025</c:v>
                </c:pt>
                <c:pt idx="1222">
                  <c:v>03/02/2025</c:v>
                </c:pt>
                <c:pt idx="1223">
                  <c:v>04/02/2025</c:v>
                </c:pt>
                <c:pt idx="1224">
                  <c:v>05/02/2025</c:v>
                </c:pt>
                <c:pt idx="1225">
                  <c:v>06/02/2025</c:v>
                </c:pt>
                <c:pt idx="1226">
                  <c:v>07/02/2025</c:v>
                </c:pt>
                <c:pt idx="1227">
                  <c:v>10/02/2025</c:v>
                </c:pt>
                <c:pt idx="1228">
                  <c:v>11/02/2025</c:v>
                </c:pt>
                <c:pt idx="1229">
                  <c:v>12/02/2025</c:v>
                </c:pt>
                <c:pt idx="1230">
                  <c:v>13/02/2025</c:v>
                </c:pt>
                <c:pt idx="1231">
                  <c:v>14/02/2025</c:v>
                </c:pt>
                <c:pt idx="1232">
                  <c:v>17/02/2025</c:v>
                </c:pt>
                <c:pt idx="1233">
                  <c:v>18/02/2025</c:v>
                </c:pt>
                <c:pt idx="1234">
                  <c:v>19/02/2025</c:v>
                </c:pt>
                <c:pt idx="1235">
                  <c:v>20/02/2025</c:v>
                </c:pt>
                <c:pt idx="1236">
                  <c:v>21/02/2025</c:v>
                </c:pt>
                <c:pt idx="1237">
                  <c:v>24/02/2025</c:v>
                </c:pt>
                <c:pt idx="1238">
                  <c:v>25/02/2025</c:v>
                </c:pt>
                <c:pt idx="1239">
                  <c:v>26/02/2025</c:v>
                </c:pt>
                <c:pt idx="1240">
                  <c:v>27/02/2025</c:v>
                </c:pt>
                <c:pt idx="1241">
                  <c:v>28/02/2025</c:v>
                </c:pt>
                <c:pt idx="1242">
                  <c:v>03/03/2025</c:v>
                </c:pt>
                <c:pt idx="1243">
                  <c:v>04/03/2025</c:v>
                </c:pt>
                <c:pt idx="1244">
                  <c:v>05/03/2025</c:v>
                </c:pt>
                <c:pt idx="1245">
                  <c:v>06/03/2025</c:v>
                </c:pt>
                <c:pt idx="1246">
                  <c:v>07/03/2025</c:v>
                </c:pt>
                <c:pt idx="1247">
                  <c:v>10/03/2025</c:v>
                </c:pt>
                <c:pt idx="1248">
                  <c:v>11/03/2025</c:v>
                </c:pt>
                <c:pt idx="1249">
                  <c:v>12/03/2025</c:v>
                </c:pt>
                <c:pt idx="1250">
                  <c:v>13/03/2025</c:v>
                </c:pt>
                <c:pt idx="1251">
                  <c:v>14/03/2025</c:v>
                </c:pt>
                <c:pt idx="1252">
                  <c:v>17/03/2025</c:v>
                </c:pt>
                <c:pt idx="1253">
                  <c:v>18/03/2025</c:v>
                </c:pt>
                <c:pt idx="1254">
                  <c:v>19/03/2025</c:v>
                </c:pt>
                <c:pt idx="1255">
                  <c:v>20/03/2025</c:v>
                </c:pt>
                <c:pt idx="1256">
                  <c:v>21/03/2025</c:v>
                </c:pt>
                <c:pt idx="1257">
                  <c:v>24/03/2025</c:v>
                </c:pt>
                <c:pt idx="1258">
                  <c:v>25/03/2025</c:v>
                </c:pt>
                <c:pt idx="1259">
                  <c:v>26/03/2025</c:v>
                </c:pt>
                <c:pt idx="1260">
                  <c:v>27/03/2025</c:v>
                </c:pt>
                <c:pt idx="1261">
                  <c:v>08/04/2025</c:v>
                </c:pt>
                <c:pt idx="1262">
                  <c:v>09/04/2025</c:v>
                </c:pt>
                <c:pt idx="1263">
                  <c:v>10/04/2025</c:v>
                </c:pt>
                <c:pt idx="1264">
                  <c:v>11/04/2025</c:v>
                </c:pt>
                <c:pt idx="1265">
                  <c:v>14/04/2025</c:v>
                </c:pt>
                <c:pt idx="1266">
                  <c:v>15/04/2025</c:v>
                </c:pt>
                <c:pt idx="1267">
                  <c:v>16/04/2025</c:v>
                </c:pt>
                <c:pt idx="1268">
                  <c:v>17/04/2025</c:v>
                </c:pt>
                <c:pt idx="1269">
                  <c:v>21/04/2025</c:v>
                </c:pt>
                <c:pt idx="1270">
                  <c:v>22/04/2025</c:v>
                </c:pt>
                <c:pt idx="1271">
                  <c:v>23/04/2025</c:v>
                </c:pt>
                <c:pt idx="1272">
                  <c:v>24/04/2025</c:v>
                </c:pt>
                <c:pt idx="1273">
                  <c:v>25/04/2025</c:v>
                </c:pt>
                <c:pt idx="1274">
                  <c:v>28/04/2025</c:v>
                </c:pt>
                <c:pt idx="1275">
                  <c:v>29/04/2025</c:v>
                </c:pt>
                <c:pt idx="1276">
                  <c:v>30/04/2025</c:v>
                </c:pt>
                <c:pt idx="1277">
                  <c:v>02/05/2025</c:v>
                </c:pt>
                <c:pt idx="1278">
                  <c:v>05/05/2025</c:v>
                </c:pt>
                <c:pt idx="1279">
                  <c:v>06/05/2025</c:v>
                </c:pt>
                <c:pt idx="1280">
                  <c:v>07/05/2025</c:v>
                </c:pt>
                <c:pt idx="1281">
                  <c:v>08/05/2025</c:v>
                </c:pt>
                <c:pt idx="1282">
                  <c:v>09/05/2025</c:v>
                </c:pt>
                <c:pt idx="1283">
                  <c:v>14/05/2025</c:v>
                </c:pt>
                <c:pt idx="1284">
                  <c:v>15/05/2025</c:v>
                </c:pt>
                <c:pt idx="1285">
                  <c:v>16/05/2025</c:v>
                </c:pt>
                <c:pt idx="1286">
                  <c:v>19/05/2025</c:v>
                </c:pt>
                <c:pt idx="1287">
                  <c:v>20/05/2025</c:v>
                </c:pt>
                <c:pt idx="1288">
                  <c:v>21/05/2025</c:v>
                </c:pt>
                <c:pt idx="1289">
                  <c:v>22/05/2025</c:v>
                </c:pt>
                <c:pt idx="1290">
                  <c:v>23/05/2025</c:v>
                </c:pt>
                <c:pt idx="1291">
                  <c:v>26/05/2025</c:v>
                </c:pt>
                <c:pt idx="1292">
                  <c:v>27/05/2025</c:v>
                </c:pt>
                <c:pt idx="1293">
                  <c:v>28/05/2025</c:v>
                </c:pt>
                <c:pt idx="1294">
                  <c:v>02/06/2025</c:v>
                </c:pt>
                <c:pt idx="1295">
                  <c:v>03/06/2025</c:v>
                </c:pt>
                <c:pt idx="1296">
                  <c:v>04/06/2025</c:v>
                </c:pt>
                <c:pt idx="1297">
                  <c:v>05/06/2025</c:v>
                </c:pt>
                <c:pt idx="1298">
                  <c:v>10/06/2025</c:v>
                </c:pt>
                <c:pt idx="1299">
                  <c:v>11/06/2025</c:v>
                </c:pt>
                <c:pt idx="1300">
                  <c:v>12/06/2025</c:v>
                </c:pt>
                <c:pt idx="1301">
                  <c:v>13/06/2025</c:v>
                </c:pt>
                <c:pt idx="1302">
                  <c:v>16/06/2025</c:v>
                </c:pt>
                <c:pt idx="1303">
                  <c:v>17/06/2025</c:v>
                </c:pt>
                <c:pt idx="1304">
                  <c:v>18/06/2025</c:v>
                </c:pt>
                <c:pt idx="1305">
                  <c:v>19/06/2025</c:v>
                </c:pt>
                <c:pt idx="1306">
                  <c:v>20/06/2025</c:v>
                </c:pt>
                <c:pt idx="1307">
                  <c:v>23/06/2025</c:v>
                </c:pt>
                <c:pt idx="1308">
                  <c:v>24/06/2025</c:v>
                </c:pt>
                <c:pt idx="1309">
                  <c:v>25/06/2025</c:v>
                </c:pt>
                <c:pt idx="1310">
                  <c:v>26/06/2025</c:v>
                </c:pt>
                <c:pt idx="1311">
                  <c:v>30/06/2025</c:v>
                </c:pt>
                <c:pt idx="1312">
                  <c:v>01/07/2025</c:v>
                </c:pt>
                <c:pt idx="1313">
                  <c:v>02/07/2025</c:v>
                </c:pt>
                <c:pt idx="1314">
                  <c:v>03/07/2025</c:v>
                </c:pt>
                <c:pt idx="1315">
                  <c:v>04/07/2025</c:v>
                </c:pt>
                <c:pt idx="1316">
                  <c:v>07/07/2025</c:v>
                </c:pt>
                <c:pt idx="1317">
                  <c:v>08/07/2025</c:v>
                </c:pt>
                <c:pt idx="1318">
                  <c:v>09/07/2025</c:v>
                </c:pt>
                <c:pt idx="1319">
                  <c:v>10/07/2025</c:v>
                </c:pt>
                <c:pt idx="1320">
                  <c:v>11/07/2025</c:v>
                </c:pt>
                <c:pt idx="1321">
                  <c:v>14/07/2025</c:v>
                </c:pt>
                <c:pt idx="1322">
                  <c:v>15/07/2025</c:v>
                </c:pt>
                <c:pt idx="1323">
                  <c:v>16/07/2025</c:v>
                </c:pt>
                <c:pt idx="1324">
                  <c:v>17/07/2025</c:v>
                </c:pt>
                <c:pt idx="1325">
                  <c:v>18/07/2025</c:v>
                </c:pt>
                <c:pt idx="1326">
                  <c:v>21/07/2025</c:v>
                </c:pt>
                <c:pt idx="1327">
                  <c:v>22/07/2025</c:v>
                </c:pt>
                <c:pt idx="1328">
                  <c:v>23/07/2025</c:v>
                </c:pt>
                <c:pt idx="1329">
                  <c:v>24/07/2025</c:v>
                </c:pt>
                <c:pt idx="1330">
                  <c:v>25/07/2025</c:v>
                </c:pt>
                <c:pt idx="1331">
                  <c:v>28/07/2025</c:v>
                </c:pt>
                <c:pt idx="1332">
                  <c:v>29/07/2025</c:v>
                </c:pt>
                <c:pt idx="1333">
                  <c:v>30/07/2025</c:v>
                </c:pt>
                <c:pt idx="1334">
                  <c:v>31/07/2025</c:v>
                </c:pt>
                <c:pt idx="1335">
                  <c:v>01/08/2025</c:v>
                </c:pt>
                <c:pt idx="1336">
                  <c:v>04/08/2025</c:v>
                </c:pt>
                <c:pt idx="1337">
                  <c:v>05/08/2025</c:v>
                </c:pt>
                <c:pt idx="1338">
                  <c:v>06/08/2025</c:v>
                </c:pt>
                <c:pt idx="1339">
                  <c:v>07/08/2025</c:v>
                </c:pt>
                <c:pt idx="1340">
                  <c:v>08/08/2025</c:v>
                </c:pt>
                <c:pt idx="1341">
                  <c:v>11/08/2025</c:v>
                </c:pt>
                <c:pt idx="1342">
                  <c:v>12/08/2025</c:v>
                </c:pt>
                <c:pt idx="1343">
                  <c:v>13/08/2025</c:v>
                </c:pt>
                <c:pt idx="1344">
                  <c:v>14/08/2025</c:v>
                </c:pt>
                <c:pt idx="1345">
                  <c:v>15/08/2025</c:v>
                </c:pt>
                <c:pt idx="1346">
                  <c:v>19/08/2025</c:v>
                </c:pt>
                <c:pt idx="1347">
                  <c:v>20/08/2025</c:v>
                </c:pt>
                <c:pt idx="1348">
                  <c:v>21/08/2025</c:v>
                </c:pt>
                <c:pt idx="1349">
                  <c:v>22/08/2025</c:v>
                </c:pt>
                <c:pt idx="1350">
                  <c:v>25/08/2025</c:v>
                </c:pt>
                <c:pt idx="1351">
                  <c:v>26/08/2025</c:v>
                </c:pt>
                <c:pt idx="1352">
                  <c:v>27/08/2025</c:v>
                </c:pt>
                <c:pt idx="1353">
                  <c:v>28/08/2025</c:v>
                </c:pt>
                <c:pt idx="1354">
                  <c:v>29/08/2025</c:v>
                </c:pt>
                <c:pt idx="1355">
                  <c:v>01/09/2025</c:v>
                </c:pt>
                <c:pt idx="1356">
                  <c:v>02/09/2025</c:v>
                </c:pt>
                <c:pt idx="1357">
                  <c:v>03/09/2025</c:v>
                </c:pt>
                <c:pt idx="1358">
                  <c:v>04/09/2025</c:v>
                </c:pt>
              </c:strCache>
            </c:strRef>
          </c:cat>
          <c:val>
            <c:numRef>
              <c:f>'Master Sheet'!$L$2:$L$1368</c:f>
              <c:numCache>
                <c:formatCode>0.00</c:formatCode>
                <c:ptCount val="1367"/>
                <c:pt idx="0">
                  <c:v>100.22578559508216</c:v>
                </c:pt>
                <c:pt idx="1">
                  <c:v>100.45597180895898</c:v>
                </c:pt>
                <c:pt idx="2">
                  <c:v>99.318581105096925</c:v>
                </c:pt>
                <c:pt idx="3">
                  <c:v>99.998984472585832</c:v>
                </c:pt>
                <c:pt idx="4">
                  <c:v>99.545382227593223</c:v>
                </c:pt>
                <c:pt idx="5">
                  <c:v>99.998984472585832</c:v>
                </c:pt>
                <c:pt idx="6">
                  <c:v>100.22578559508216</c:v>
                </c:pt>
                <c:pt idx="7">
                  <c:v>102.50056700280624</c:v>
                </c:pt>
                <c:pt idx="8">
                  <c:v>103.8647588291646</c:v>
                </c:pt>
                <c:pt idx="9">
                  <c:v>104.09155995166088</c:v>
                </c:pt>
                <c:pt idx="10">
                  <c:v>103.8647588291646</c:v>
                </c:pt>
                <c:pt idx="11">
                  <c:v>105.2255655641424</c:v>
                </c:pt>
                <c:pt idx="12">
                  <c:v>105.90935402301184</c:v>
                </c:pt>
                <c:pt idx="13">
                  <c:v>106.13615514550816</c:v>
                </c:pt>
                <c:pt idx="14">
                  <c:v>107.0467447268739</c:v>
                </c:pt>
                <c:pt idx="15">
                  <c:v>107.72714809436282</c:v>
                </c:pt>
                <c:pt idx="16">
                  <c:v>107.72714809436282</c:v>
                </c:pt>
                <c:pt idx="17">
                  <c:v>105.68255290051553</c:v>
                </c:pt>
                <c:pt idx="18">
                  <c:v>104.9987644416461</c:v>
                </c:pt>
                <c:pt idx="19">
                  <c:v>101.36317629894418</c:v>
                </c:pt>
                <c:pt idx="20">
                  <c:v>101.36317629894418</c:v>
                </c:pt>
                <c:pt idx="21">
                  <c:v>103.63795770666829</c:v>
                </c:pt>
                <c:pt idx="22">
                  <c:v>103.63795770666829</c:v>
                </c:pt>
                <c:pt idx="23">
                  <c:v>103.40777149279145</c:v>
                </c:pt>
                <c:pt idx="24">
                  <c:v>103.40777149279145</c:v>
                </c:pt>
                <c:pt idx="25">
                  <c:v>102.27376588030994</c:v>
                </c:pt>
                <c:pt idx="26">
                  <c:v>102.50056700280624</c:v>
                </c:pt>
                <c:pt idx="27">
                  <c:v>102.95416924779886</c:v>
                </c:pt>
                <c:pt idx="28">
                  <c:v>103.8647588291646</c:v>
                </c:pt>
                <c:pt idx="29">
                  <c:v>103.40777149279145</c:v>
                </c:pt>
                <c:pt idx="30">
                  <c:v>101.58997742144049</c:v>
                </c:pt>
                <c:pt idx="31">
                  <c:v>99.998984472585832</c:v>
                </c:pt>
                <c:pt idx="32">
                  <c:v>101.81677854393681</c:v>
                </c:pt>
                <c:pt idx="33">
                  <c:v>103.63795770666829</c:v>
                </c:pt>
                <c:pt idx="34">
                  <c:v>102.50056700280624</c:v>
                </c:pt>
                <c:pt idx="35">
                  <c:v>102.04696475781363</c:v>
                </c:pt>
                <c:pt idx="36">
                  <c:v>102.27376588030994</c:v>
                </c:pt>
                <c:pt idx="37">
                  <c:v>101.81677854393681</c:v>
                </c:pt>
                <c:pt idx="38">
                  <c:v>97.524482673409764</c:v>
                </c:pt>
                <c:pt idx="39">
                  <c:v>98.942835961856787</c:v>
                </c:pt>
                <c:pt idx="40">
                  <c:v>93.983677089363027</c:v>
                </c:pt>
                <c:pt idx="41">
                  <c:v>96.816998574876521</c:v>
                </c:pt>
                <c:pt idx="42">
                  <c:v>99.65032006039003</c:v>
                </c:pt>
                <c:pt idx="43">
                  <c:v>97.998395466685622</c:v>
                </c:pt>
                <c:pt idx="44">
                  <c:v>94.69116118789627</c:v>
                </c:pt>
                <c:pt idx="45">
                  <c:v>88.55060542359341</c:v>
                </c:pt>
                <c:pt idx="46">
                  <c:v>92.33175249565862</c:v>
                </c:pt>
                <c:pt idx="47">
                  <c:v>92.33175249565862</c:v>
                </c:pt>
                <c:pt idx="48">
                  <c:v>85.246756236184595</c:v>
                </c:pt>
                <c:pt idx="49">
                  <c:v>76.98036308490147</c:v>
                </c:pt>
                <c:pt idx="50">
                  <c:v>74.147041599387975</c:v>
                </c:pt>
                <c:pt idx="51">
                  <c:v>69.187882726894216</c:v>
                </c:pt>
                <c:pt idx="52">
                  <c:v>66.354561241380708</c:v>
                </c:pt>
                <c:pt idx="53">
                  <c:v>61.869315162162799</c:v>
                </c:pt>
                <c:pt idx="54">
                  <c:v>57.617640388202275</c:v>
                </c:pt>
                <c:pt idx="55">
                  <c:v>69.424839123532138</c:v>
                </c:pt>
                <c:pt idx="56">
                  <c:v>76.272878986368227</c:v>
                </c:pt>
                <c:pt idx="57">
                  <c:v>71.076763717236531</c:v>
                </c:pt>
                <c:pt idx="58">
                  <c:v>71.313720113874467</c:v>
                </c:pt>
                <c:pt idx="59">
                  <c:v>69.187882726894216</c:v>
                </c:pt>
                <c:pt idx="60">
                  <c:v>67.77291452982773</c:v>
                </c:pt>
                <c:pt idx="61">
                  <c:v>68.243442231723037</c:v>
                </c:pt>
                <c:pt idx="62">
                  <c:v>71.313720113874467</c:v>
                </c:pt>
                <c:pt idx="63">
                  <c:v>71.550676510512389</c:v>
                </c:pt>
                <c:pt idx="64">
                  <c:v>66.591517638018644</c:v>
                </c:pt>
                <c:pt idx="65">
                  <c:v>65.884033539485401</c:v>
                </c:pt>
                <c:pt idx="66">
                  <c:v>65.410120746209543</c:v>
                </c:pt>
                <c:pt idx="67">
                  <c:v>68.480398628360973</c:v>
                </c:pt>
                <c:pt idx="68">
                  <c:v>65.173164349571607</c:v>
                </c:pt>
                <c:pt idx="69">
                  <c:v>66.828474034656566</c:v>
                </c:pt>
                <c:pt idx="70">
                  <c:v>65.647077142847465</c:v>
                </c:pt>
                <c:pt idx="71">
                  <c:v>64.228723854400442</c:v>
                </c:pt>
                <c:pt idx="72">
                  <c:v>65.884033539485401</c:v>
                </c:pt>
                <c:pt idx="73">
                  <c:v>66.117604844742786</c:v>
                </c:pt>
                <c:pt idx="74">
                  <c:v>62.102886467420184</c:v>
                </c:pt>
                <c:pt idx="75">
                  <c:v>62.813755657333971</c:v>
                </c:pt>
                <c:pt idx="76">
                  <c:v>61.158445972249019</c:v>
                </c:pt>
                <c:pt idx="77">
                  <c:v>60.924874666991634</c:v>
                </c:pt>
                <c:pt idx="78">
                  <c:v>64.465680251038378</c:v>
                </c:pt>
                <c:pt idx="79">
                  <c:v>62.102886467420184</c:v>
                </c:pt>
                <c:pt idx="80">
                  <c:v>62.102886467420184</c:v>
                </c:pt>
                <c:pt idx="81">
                  <c:v>61.869315162162799</c:v>
                </c:pt>
                <c:pt idx="82">
                  <c:v>61.158445972249019</c:v>
                </c:pt>
                <c:pt idx="83">
                  <c:v>61.869315162162799</c:v>
                </c:pt>
                <c:pt idx="84">
                  <c:v>58.799037280011369</c:v>
                </c:pt>
                <c:pt idx="85">
                  <c:v>58.325124486735511</c:v>
                </c:pt>
                <c:pt idx="86">
                  <c:v>55.491803001222017</c:v>
                </c:pt>
                <c:pt idx="87">
                  <c:v>52.895437912346445</c:v>
                </c:pt>
                <c:pt idx="88">
                  <c:v>51.24351331864203</c:v>
                </c:pt>
                <c:pt idx="89">
                  <c:v>55.965715794497875</c:v>
                </c:pt>
                <c:pt idx="90">
                  <c:v>58.562080883373447</c:v>
                </c:pt>
                <c:pt idx="91">
                  <c:v>59.506521378544619</c:v>
                </c:pt>
                <c:pt idx="92">
                  <c:v>62.102886467420184</c:v>
                </c:pt>
                <c:pt idx="93">
                  <c:v>64.465680251038378</c:v>
                </c:pt>
                <c:pt idx="94">
                  <c:v>69.661795520170074</c:v>
                </c:pt>
                <c:pt idx="95">
                  <c:v>75.091482094559154</c:v>
                </c:pt>
                <c:pt idx="96">
                  <c:v>73.202601104216797</c:v>
                </c:pt>
                <c:pt idx="97">
                  <c:v>72.258160609045646</c:v>
                </c:pt>
                <c:pt idx="98">
                  <c:v>73.439557500854733</c:v>
                </c:pt>
                <c:pt idx="99">
                  <c:v>77.924803580072648</c:v>
                </c:pt>
                <c:pt idx="100">
                  <c:v>75.798966193092383</c:v>
                </c:pt>
                <c:pt idx="101">
                  <c:v>71.550676510512389</c:v>
                </c:pt>
                <c:pt idx="102">
                  <c:v>70.132323222065381</c:v>
                </c:pt>
                <c:pt idx="103">
                  <c:v>71.550676510512389</c:v>
                </c:pt>
                <c:pt idx="104">
                  <c:v>68.480398628360973</c:v>
                </c:pt>
                <c:pt idx="105">
                  <c:v>73.910085202750054</c:v>
                </c:pt>
                <c:pt idx="106">
                  <c:v>73.202601104216797</c:v>
                </c:pt>
                <c:pt idx="107">
                  <c:v>72.02120421240771</c:v>
                </c:pt>
                <c:pt idx="108">
                  <c:v>73.202601104216797</c:v>
                </c:pt>
                <c:pt idx="109">
                  <c:v>72.258160609045646</c:v>
                </c:pt>
                <c:pt idx="110">
                  <c:v>71.076763717236531</c:v>
                </c:pt>
                <c:pt idx="111">
                  <c:v>73.676513897492654</c:v>
                </c:pt>
                <c:pt idx="112">
                  <c:v>72.258160609045646</c:v>
                </c:pt>
                <c:pt idx="113">
                  <c:v>71.550676510512389</c:v>
                </c:pt>
                <c:pt idx="114">
                  <c:v>71.787632907150325</c:v>
                </c:pt>
                <c:pt idx="115">
                  <c:v>71.550676510512389</c:v>
                </c:pt>
                <c:pt idx="116">
                  <c:v>72.258160609045646</c:v>
                </c:pt>
                <c:pt idx="117">
                  <c:v>72.258160609045646</c:v>
                </c:pt>
                <c:pt idx="118">
                  <c:v>72.02120421240771</c:v>
                </c:pt>
                <c:pt idx="119">
                  <c:v>71.787632907150325</c:v>
                </c:pt>
                <c:pt idx="120">
                  <c:v>71.550676510512389</c:v>
                </c:pt>
                <c:pt idx="121">
                  <c:v>75.328438491197076</c:v>
                </c:pt>
                <c:pt idx="122">
                  <c:v>74.147041599387975</c:v>
                </c:pt>
                <c:pt idx="123">
                  <c:v>73.439557500854733</c:v>
                </c:pt>
                <c:pt idx="124">
                  <c:v>74.620954392663833</c:v>
                </c:pt>
                <c:pt idx="125">
                  <c:v>74.854525697921218</c:v>
                </c:pt>
                <c:pt idx="126">
                  <c:v>73.910085202750054</c:v>
                </c:pt>
                <c:pt idx="127">
                  <c:v>74.147041599387975</c:v>
                </c:pt>
                <c:pt idx="128">
                  <c:v>73.202601104216797</c:v>
                </c:pt>
                <c:pt idx="129">
                  <c:v>72.02120421240771</c:v>
                </c:pt>
                <c:pt idx="130">
                  <c:v>74.383997996025911</c:v>
                </c:pt>
                <c:pt idx="131">
                  <c:v>73.202601104216797</c:v>
                </c:pt>
                <c:pt idx="132">
                  <c:v>74.147041599387975</c:v>
                </c:pt>
                <c:pt idx="133">
                  <c:v>72.965644707578875</c:v>
                </c:pt>
                <c:pt idx="134">
                  <c:v>74.383997996025911</c:v>
                </c:pt>
                <c:pt idx="135">
                  <c:v>74.147041599387975</c:v>
                </c:pt>
                <c:pt idx="136">
                  <c:v>73.676513897492654</c:v>
                </c:pt>
                <c:pt idx="137">
                  <c:v>74.620954392663833</c:v>
                </c:pt>
                <c:pt idx="138">
                  <c:v>70.606236015341238</c:v>
                </c:pt>
                <c:pt idx="139">
                  <c:v>72.73207340232149</c:v>
                </c:pt>
                <c:pt idx="140">
                  <c:v>72.73207340232149</c:v>
                </c:pt>
                <c:pt idx="141">
                  <c:v>73.439557500854733</c:v>
                </c:pt>
                <c:pt idx="142">
                  <c:v>73.439557500854733</c:v>
                </c:pt>
                <c:pt idx="143">
                  <c:v>75.328438491197076</c:v>
                </c:pt>
                <c:pt idx="144">
                  <c:v>79.106200471881735</c:v>
                </c:pt>
                <c:pt idx="145">
                  <c:v>78.635672769986414</c:v>
                </c:pt>
                <c:pt idx="146">
                  <c:v>78.869244075243813</c:v>
                </c:pt>
                <c:pt idx="147">
                  <c:v>83.12091884920433</c:v>
                </c:pt>
                <c:pt idx="148">
                  <c:v>84.065359344375494</c:v>
                </c:pt>
                <c:pt idx="149">
                  <c:v>85.954240334717824</c:v>
                </c:pt>
                <c:pt idx="150">
                  <c:v>89.732002315402497</c:v>
                </c:pt>
                <c:pt idx="151">
                  <c:v>88.317034118336025</c:v>
                </c:pt>
                <c:pt idx="152">
                  <c:v>87.372593623164846</c:v>
                </c:pt>
                <c:pt idx="153">
                  <c:v>87.135637226526924</c:v>
                </c:pt>
                <c:pt idx="154">
                  <c:v>82.883962452566408</c:v>
                </c:pt>
                <c:pt idx="155">
                  <c:v>85.246756236184595</c:v>
                </c:pt>
                <c:pt idx="156">
                  <c:v>86.428153127993681</c:v>
                </c:pt>
                <c:pt idx="157">
                  <c:v>84.539272137651352</c:v>
                </c:pt>
                <c:pt idx="158">
                  <c:v>83.828402947737573</c:v>
                </c:pt>
                <c:pt idx="159">
                  <c:v>82.883962452566408</c:v>
                </c:pt>
                <c:pt idx="160">
                  <c:v>83.12091884920433</c:v>
                </c:pt>
                <c:pt idx="161">
                  <c:v>80.524553760328772</c:v>
                </c:pt>
                <c:pt idx="162">
                  <c:v>75.091482094559154</c:v>
                </c:pt>
                <c:pt idx="163">
                  <c:v>76.743406688263548</c:v>
                </c:pt>
                <c:pt idx="164">
                  <c:v>81.232037858862</c:v>
                </c:pt>
                <c:pt idx="165">
                  <c:v>78.635672769986414</c:v>
                </c:pt>
                <c:pt idx="166">
                  <c:v>76.98036308490147</c:v>
                </c:pt>
                <c:pt idx="167">
                  <c:v>75.565394887834998</c:v>
                </c:pt>
                <c:pt idx="168">
                  <c:v>76.035922589730305</c:v>
                </c:pt>
                <c:pt idx="169">
                  <c:v>75.328438491197076</c:v>
                </c:pt>
                <c:pt idx="170">
                  <c:v>73.910085202750054</c:v>
                </c:pt>
                <c:pt idx="171">
                  <c:v>72.73207340232149</c:v>
                </c:pt>
                <c:pt idx="172">
                  <c:v>71.550676510512389</c:v>
                </c:pt>
                <c:pt idx="173">
                  <c:v>74.620954392663833</c:v>
                </c:pt>
                <c:pt idx="174">
                  <c:v>72.965644707578875</c:v>
                </c:pt>
                <c:pt idx="175">
                  <c:v>71.787632907150325</c:v>
                </c:pt>
                <c:pt idx="176">
                  <c:v>71.787632907150325</c:v>
                </c:pt>
                <c:pt idx="177">
                  <c:v>74.620954392663833</c:v>
                </c:pt>
                <c:pt idx="178">
                  <c:v>73.202601104216797</c:v>
                </c:pt>
                <c:pt idx="179">
                  <c:v>74.620954392663833</c:v>
                </c:pt>
                <c:pt idx="180">
                  <c:v>75.328438491197076</c:v>
                </c:pt>
                <c:pt idx="181">
                  <c:v>73.676513897492654</c:v>
                </c:pt>
                <c:pt idx="182">
                  <c:v>74.383997996025911</c:v>
                </c:pt>
                <c:pt idx="183">
                  <c:v>74.383997996025911</c:v>
                </c:pt>
                <c:pt idx="184">
                  <c:v>75.328438491197076</c:v>
                </c:pt>
                <c:pt idx="185">
                  <c:v>77.454275878177327</c:v>
                </c:pt>
                <c:pt idx="186">
                  <c:v>79.343156868519671</c:v>
                </c:pt>
                <c:pt idx="187">
                  <c:v>78.16175997671057</c:v>
                </c:pt>
                <c:pt idx="188">
                  <c:v>76.743406688263548</c:v>
                </c:pt>
                <c:pt idx="189">
                  <c:v>77.454275878177327</c:v>
                </c:pt>
                <c:pt idx="190">
                  <c:v>76.743406688263548</c:v>
                </c:pt>
                <c:pt idx="191">
                  <c:v>76.509835383006148</c:v>
                </c:pt>
                <c:pt idx="192">
                  <c:v>77.924803580072648</c:v>
                </c:pt>
                <c:pt idx="193">
                  <c:v>77.691232274815249</c:v>
                </c:pt>
                <c:pt idx="194">
                  <c:v>78.869244075243813</c:v>
                </c:pt>
                <c:pt idx="195">
                  <c:v>79.343156868519671</c:v>
                </c:pt>
                <c:pt idx="196">
                  <c:v>79.813684570414978</c:v>
                </c:pt>
                <c:pt idx="197">
                  <c:v>79.813684570414978</c:v>
                </c:pt>
                <c:pt idx="198">
                  <c:v>77.691232274815249</c:v>
                </c:pt>
                <c:pt idx="199">
                  <c:v>82.413434750671087</c:v>
                </c:pt>
                <c:pt idx="200">
                  <c:v>84.065359344375494</c:v>
                </c:pt>
                <c:pt idx="201">
                  <c:v>87.135637226526924</c:v>
                </c:pt>
                <c:pt idx="202">
                  <c:v>94.454204791258348</c:v>
                </c:pt>
                <c:pt idx="203">
                  <c:v>97.287526276771843</c:v>
                </c:pt>
                <c:pt idx="204">
                  <c:v>93.276192990829784</c:v>
                </c:pt>
                <c:pt idx="205">
                  <c:v>94.454204791258348</c:v>
                </c:pt>
                <c:pt idx="206">
                  <c:v>93.50976429608717</c:v>
                </c:pt>
                <c:pt idx="207">
                  <c:v>93.50976429608717</c:v>
                </c:pt>
                <c:pt idx="208">
                  <c:v>95.398645286429499</c:v>
                </c:pt>
                <c:pt idx="209">
                  <c:v>95.398645286429499</c:v>
                </c:pt>
                <c:pt idx="210">
                  <c:v>94.928117584534206</c:v>
                </c:pt>
                <c:pt idx="211">
                  <c:v>96.343085781600664</c:v>
                </c:pt>
                <c:pt idx="212">
                  <c:v>99.179792358494709</c:v>
                </c:pt>
                <c:pt idx="213">
                  <c:v>102.01311384400822</c:v>
                </c:pt>
                <c:pt idx="214">
                  <c:v>101.30224465409444</c:v>
                </c:pt>
                <c:pt idx="215">
                  <c:v>100.83171695219913</c:v>
                </c:pt>
                <c:pt idx="216">
                  <c:v>96.580042178238585</c:v>
                </c:pt>
                <c:pt idx="217">
                  <c:v>100.1242328536659</c:v>
                </c:pt>
                <c:pt idx="218">
                  <c:v>101.53920105073236</c:v>
                </c:pt>
                <c:pt idx="219">
                  <c:v>103.90199483435055</c:v>
                </c:pt>
                <c:pt idx="220">
                  <c:v>101.53920105073236</c:v>
                </c:pt>
                <c:pt idx="221">
                  <c:v>103.90199483435055</c:v>
                </c:pt>
                <c:pt idx="222">
                  <c:v>103.90199483435055</c:v>
                </c:pt>
                <c:pt idx="223">
                  <c:v>102.2466851492656</c:v>
                </c:pt>
                <c:pt idx="224">
                  <c:v>101.06867334883705</c:v>
                </c:pt>
                <c:pt idx="225">
                  <c:v>101.06867334883705</c:v>
                </c:pt>
                <c:pt idx="226">
                  <c:v>101.06867334883705</c:v>
                </c:pt>
                <c:pt idx="227">
                  <c:v>102.01311384400822</c:v>
                </c:pt>
                <c:pt idx="228">
                  <c:v>102.2466851492656</c:v>
                </c:pt>
                <c:pt idx="229">
                  <c:v>101.06867334883705</c:v>
                </c:pt>
                <c:pt idx="230">
                  <c:v>99.413363663752108</c:v>
                </c:pt>
                <c:pt idx="231">
                  <c:v>97.524482673409764</c:v>
                </c:pt>
                <c:pt idx="232">
                  <c:v>98.231966771943007</c:v>
                </c:pt>
                <c:pt idx="233">
                  <c:v>100.35780415892326</c:v>
                </c:pt>
                <c:pt idx="234">
                  <c:v>98.705879565218851</c:v>
                </c:pt>
                <c:pt idx="235">
                  <c:v>98.468923168580929</c:v>
                </c:pt>
                <c:pt idx="236">
                  <c:v>101.77615744737028</c:v>
                </c:pt>
                <c:pt idx="237">
                  <c:v>100.83171695219913</c:v>
                </c:pt>
                <c:pt idx="238">
                  <c:v>99.179792358494709</c:v>
                </c:pt>
                <c:pt idx="239">
                  <c:v>101.06867334883705</c:v>
                </c:pt>
                <c:pt idx="240">
                  <c:v>103.66503843771262</c:v>
                </c:pt>
                <c:pt idx="241">
                  <c:v>109.80559420201547</c:v>
                </c:pt>
                <c:pt idx="242">
                  <c:v>111.45751879571988</c:v>
                </c:pt>
                <c:pt idx="243">
                  <c:v>113.1094433894243</c:v>
                </c:pt>
                <c:pt idx="244">
                  <c:v>112.63891568752898</c:v>
                </c:pt>
                <c:pt idx="245">
                  <c:v>108.15028451693054</c:v>
                </c:pt>
                <c:pt idx="246">
                  <c:v>109.09472501210172</c:v>
                </c:pt>
                <c:pt idx="247">
                  <c:v>109.09472501210172</c:v>
                </c:pt>
                <c:pt idx="248">
                  <c:v>115.47223717304247</c:v>
                </c:pt>
                <c:pt idx="249">
                  <c:v>113.1094433894243</c:v>
                </c:pt>
                <c:pt idx="250">
                  <c:v>111.45751879571988</c:v>
                </c:pt>
                <c:pt idx="251">
                  <c:v>112.87587208416691</c:v>
                </c:pt>
                <c:pt idx="252">
                  <c:v>109.80559420201547</c:v>
                </c:pt>
                <c:pt idx="253">
                  <c:v>109.09472501210172</c:v>
                </c:pt>
                <c:pt idx="254">
                  <c:v>105.55391942805494</c:v>
                </c:pt>
                <c:pt idx="255">
                  <c:v>98.705879565218851</c:v>
                </c:pt>
                <c:pt idx="256">
                  <c:v>103.90199483435055</c:v>
                </c:pt>
                <c:pt idx="257">
                  <c:v>102.9575543391794</c:v>
                </c:pt>
                <c:pt idx="258">
                  <c:v>103.4280820410747</c:v>
                </c:pt>
                <c:pt idx="259">
                  <c:v>106.02783222133081</c:v>
                </c:pt>
                <c:pt idx="260">
                  <c:v>105.55391942805494</c:v>
                </c:pt>
                <c:pt idx="261">
                  <c:v>105.31696303141702</c:v>
                </c:pt>
                <c:pt idx="262">
                  <c:v>109.09472501210172</c:v>
                </c:pt>
                <c:pt idx="263">
                  <c:v>109.80559420201547</c:v>
                </c:pt>
                <c:pt idx="264">
                  <c:v>110.5130783005487</c:v>
                </c:pt>
                <c:pt idx="265">
                  <c:v>111.22056239908196</c:v>
                </c:pt>
                <c:pt idx="266">
                  <c:v>110.27612190391079</c:v>
                </c:pt>
                <c:pt idx="267">
                  <c:v>109.33168140873963</c:v>
                </c:pt>
                <c:pt idx="268">
                  <c:v>110.27612190391079</c:v>
                </c:pt>
                <c:pt idx="269">
                  <c:v>113.1094433894243</c:v>
                </c:pt>
                <c:pt idx="270">
                  <c:v>113.1094433894243</c:v>
                </c:pt>
                <c:pt idx="271">
                  <c:v>113.1094433894243</c:v>
                </c:pt>
                <c:pt idx="272">
                  <c:v>111.6944751923578</c:v>
                </c:pt>
                <c:pt idx="273">
                  <c:v>111.6944751923578</c:v>
                </c:pt>
                <c:pt idx="274">
                  <c:v>111.22056239908196</c:v>
                </c:pt>
                <c:pt idx="275">
                  <c:v>114.05388388459548</c:v>
                </c:pt>
                <c:pt idx="276">
                  <c:v>113.34639978606222</c:v>
                </c:pt>
                <c:pt idx="277">
                  <c:v>114.52779667787132</c:v>
                </c:pt>
                <c:pt idx="278">
                  <c:v>112.40195929089106</c:v>
                </c:pt>
                <c:pt idx="279">
                  <c:v>112.63891568752898</c:v>
                </c:pt>
                <c:pt idx="280">
                  <c:v>111.6944751923578</c:v>
                </c:pt>
                <c:pt idx="281">
                  <c:v>108.15028451693054</c:v>
                </c:pt>
                <c:pt idx="282">
                  <c:v>109.33168140873963</c:v>
                </c:pt>
                <c:pt idx="283">
                  <c:v>108.15028451693054</c:v>
                </c:pt>
                <c:pt idx="284">
                  <c:v>107.91671321167316</c:v>
                </c:pt>
                <c:pt idx="285">
                  <c:v>111.45751879571988</c:v>
                </c:pt>
                <c:pt idx="286">
                  <c:v>110.27612190391079</c:v>
                </c:pt>
                <c:pt idx="287">
                  <c:v>112.40195929089106</c:v>
                </c:pt>
                <c:pt idx="288">
                  <c:v>110.27612190391079</c:v>
                </c:pt>
                <c:pt idx="289">
                  <c:v>109.33168140873963</c:v>
                </c:pt>
                <c:pt idx="290">
                  <c:v>110.27612190391079</c:v>
                </c:pt>
                <c:pt idx="291">
                  <c:v>110.27612190391079</c:v>
                </c:pt>
                <c:pt idx="292">
                  <c:v>109.09472501210172</c:v>
                </c:pt>
                <c:pt idx="293">
                  <c:v>111.45751879571988</c:v>
                </c:pt>
                <c:pt idx="294">
                  <c:v>111.45751879571988</c:v>
                </c:pt>
                <c:pt idx="295">
                  <c:v>106.2614035265882</c:v>
                </c:pt>
                <c:pt idx="296">
                  <c:v>103.90199483435055</c:v>
                </c:pt>
                <c:pt idx="297">
                  <c:v>101.30224465409444</c:v>
                </c:pt>
                <c:pt idx="298">
                  <c:v>99.179792358494709</c:v>
                </c:pt>
                <c:pt idx="299">
                  <c:v>101.56966687315723</c:v>
                </c:pt>
                <c:pt idx="300">
                  <c:v>101.56966687315723</c:v>
                </c:pt>
                <c:pt idx="301">
                  <c:v>105.19848483309806</c:v>
                </c:pt>
                <c:pt idx="302">
                  <c:v>105.19848483309806</c:v>
                </c:pt>
                <c:pt idx="303">
                  <c:v>101.81339345255624</c:v>
                </c:pt>
                <c:pt idx="304">
                  <c:v>100.60153073832228</c:v>
                </c:pt>
                <c:pt idx="305">
                  <c:v>105.19848483309806</c:v>
                </c:pt>
                <c:pt idx="306">
                  <c:v>106.64730394396997</c:v>
                </c:pt>
                <c:pt idx="307">
                  <c:v>104.95475825369907</c:v>
                </c:pt>
                <c:pt idx="308">
                  <c:v>105.92289438853402</c:v>
                </c:pt>
                <c:pt idx="309">
                  <c:v>104.23034869826311</c:v>
                </c:pt>
                <c:pt idx="310">
                  <c:v>102.29407642859319</c:v>
                </c:pt>
                <c:pt idx="311">
                  <c:v>101.56966687315723</c:v>
                </c:pt>
                <c:pt idx="312">
                  <c:v>102.77814449601065</c:v>
                </c:pt>
                <c:pt idx="313">
                  <c:v>100.1174626709048</c:v>
                </c:pt>
                <c:pt idx="314">
                  <c:v>100.84525731772129</c:v>
                </c:pt>
                <c:pt idx="315">
                  <c:v>99.877121182886327</c:v>
                </c:pt>
                <c:pt idx="316">
                  <c:v>100.60153073832228</c:v>
                </c:pt>
                <c:pt idx="317">
                  <c:v>97.94423400459695</c:v>
                </c:pt>
                <c:pt idx="318">
                  <c:v>96.976097869762</c:v>
                </c:pt>
                <c:pt idx="319">
                  <c:v>98.184575492615423</c:v>
                </c:pt>
                <c:pt idx="320">
                  <c:v>98.908985048051363</c:v>
                </c:pt>
                <c:pt idx="321">
                  <c:v>99.393053115468845</c:v>
                </c:pt>
                <c:pt idx="322">
                  <c:v>97.94423400459695</c:v>
                </c:pt>
                <c:pt idx="323">
                  <c:v>97.94423400459695</c:v>
                </c:pt>
                <c:pt idx="324">
                  <c:v>96.492029802344518</c:v>
                </c:pt>
                <c:pt idx="325">
                  <c:v>94.315416044656118</c:v>
                </c:pt>
                <c:pt idx="326">
                  <c:v>94.315416044656118</c:v>
                </c:pt>
                <c:pt idx="327">
                  <c:v>93.591006489220177</c:v>
                </c:pt>
                <c:pt idx="328">
                  <c:v>93.83134797723865</c:v>
                </c:pt>
                <c:pt idx="329">
                  <c:v>94.071689465257109</c:v>
                </c:pt>
                <c:pt idx="330">
                  <c:v>97.700507425197941</c:v>
                </c:pt>
                <c:pt idx="331">
                  <c:v>98.184575492615423</c:v>
                </c:pt>
                <c:pt idx="332">
                  <c:v>95.523893667509554</c:v>
                </c:pt>
                <c:pt idx="333">
                  <c:v>98.424916980633881</c:v>
                </c:pt>
                <c:pt idx="334">
                  <c:v>103.02187107540968</c:v>
                </c:pt>
                <c:pt idx="335">
                  <c:v>103.02187107540968</c:v>
                </c:pt>
                <c:pt idx="336">
                  <c:v>105.43882632111654</c:v>
                </c:pt>
                <c:pt idx="337">
                  <c:v>104.95475825369907</c:v>
                </c:pt>
                <c:pt idx="338">
                  <c:v>102.77814449601065</c:v>
                </c:pt>
                <c:pt idx="339">
                  <c:v>101.56966687315723</c:v>
                </c:pt>
                <c:pt idx="340">
                  <c:v>102.05373494057473</c:v>
                </c:pt>
                <c:pt idx="341">
                  <c:v>103.99000721024463</c:v>
                </c:pt>
                <c:pt idx="342">
                  <c:v>103.50593914282715</c:v>
                </c:pt>
                <c:pt idx="343">
                  <c:v>105.19848483309806</c:v>
                </c:pt>
                <c:pt idx="344">
                  <c:v>102.29407642859319</c:v>
                </c:pt>
                <c:pt idx="345">
                  <c:v>96.976097869762</c:v>
                </c:pt>
                <c:pt idx="346">
                  <c:v>97.460165937179468</c:v>
                </c:pt>
                <c:pt idx="347">
                  <c:v>94.555757532674605</c:v>
                </c:pt>
                <c:pt idx="348">
                  <c:v>95.283552179491096</c:v>
                </c:pt>
                <c:pt idx="349">
                  <c:v>97.700507425197941</c:v>
                </c:pt>
                <c:pt idx="350">
                  <c:v>95.283552179491096</c:v>
                </c:pt>
                <c:pt idx="351">
                  <c:v>96.492029802344518</c:v>
                </c:pt>
                <c:pt idx="352">
                  <c:v>96.492029802344518</c:v>
                </c:pt>
                <c:pt idx="353">
                  <c:v>95.039825600092058</c:v>
                </c:pt>
                <c:pt idx="354">
                  <c:v>94.315416044656118</c:v>
                </c:pt>
                <c:pt idx="355">
                  <c:v>95.283552179491096</c:v>
                </c:pt>
                <c:pt idx="356">
                  <c:v>95.283552179491096</c:v>
                </c:pt>
                <c:pt idx="357">
                  <c:v>96.492029802344518</c:v>
                </c:pt>
                <c:pt idx="358">
                  <c:v>94.315416044656118</c:v>
                </c:pt>
                <c:pt idx="359">
                  <c:v>94.071689465257109</c:v>
                </c:pt>
                <c:pt idx="360">
                  <c:v>92.379143774986204</c:v>
                </c:pt>
                <c:pt idx="361">
                  <c:v>93.591006489220177</c:v>
                </c:pt>
                <c:pt idx="362">
                  <c:v>91.895075707568722</c:v>
                </c:pt>
                <c:pt idx="363">
                  <c:v>90.930324664114309</c:v>
                </c:pt>
                <c:pt idx="364">
                  <c:v>91.414392731531777</c:v>
                </c:pt>
                <c:pt idx="365">
                  <c:v>89.721847041260872</c:v>
                </c:pt>
                <c:pt idx="366">
                  <c:v>92.138802286967731</c:v>
                </c:pt>
                <c:pt idx="367">
                  <c:v>92.863211842403686</c:v>
                </c:pt>
                <c:pt idx="368">
                  <c:v>91.414392731531777</c:v>
                </c:pt>
                <c:pt idx="369">
                  <c:v>92.379143774986204</c:v>
                </c:pt>
                <c:pt idx="370">
                  <c:v>94.315416044656118</c:v>
                </c:pt>
                <c:pt idx="371">
                  <c:v>93.591006489220177</c:v>
                </c:pt>
                <c:pt idx="372">
                  <c:v>92.622870354385213</c:v>
                </c:pt>
                <c:pt idx="373">
                  <c:v>91.895075707568722</c:v>
                </c:pt>
                <c:pt idx="374">
                  <c:v>90.202530017297818</c:v>
                </c:pt>
                <c:pt idx="375">
                  <c:v>91.170666152132782</c:v>
                </c:pt>
                <c:pt idx="376">
                  <c:v>89.721847041260872</c:v>
                </c:pt>
                <c:pt idx="377">
                  <c:v>90.446256596696827</c:v>
                </c:pt>
                <c:pt idx="378">
                  <c:v>90.6865980847153</c:v>
                </c:pt>
                <c:pt idx="379">
                  <c:v>93.106938421802695</c:v>
                </c:pt>
                <c:pt idx="380">
                  <c:v>97.94423400459695</c:v>
                </c:pt>
                <c:pt idx="381">
                  <c:v>95.039825600092058</c:v>
                </c:pt>
                <c:pt idx="382">
                  <c:v>93.106938421802695</c:v>
                </c:pt>
                <c:pt idx="383">
                  <c:v>92.379143774986204</c:v>
                </c:pt>
                <c:pt idx="384">
                  <c:v>92.138802286967731</c:v>
                </c:pt>
                <c:pt idx="385">
                  <c:v>93.591006489220177</c:v>
                </c:pt>
                <c:pt idx="386">
                  <c:v>95.039825600092058</c:v>
                </c:pt>
                <c:pt idx="387">
                  <c:v>98.424916980633881</c:v>
                </c:pt>
                <c:pt idx="388">
                  <c:v>93.83134797723865</c:v>
                </c:pt>
                <c:pt idx="389">
                  <c:v>95.039825600092058</c:v>
                </c:pt>
                <c:pt idx="390">
                  <c:v>95.767620246908564</c:v>
                </c:pt>
                <c:pt idx="391">
                  <c:v>94.071689465257109</c:v>
                </c:pt>
                <c:pt idx="392">
                  <c:v>94.071689465257109</c:v>
                </c:pt>
                <c:pt idx="393">
                  <c:v>93.591006489220177</c:v>
                </c:pt>
                <c:pt idx="394">
                  <c:v>92.863211842403686</c:v>
                </c:pt>
                <c:pt idx="395">
                  <c:v>95.283552179491096</c:v>
                </c:pt>
                <c:pt idx="396">
                  <c:v>95.039825600092058</c:v>
                </c:pt>
                <c:pt idx="397">
                  <c:v>94.071689465257109</c:v>
                </c:pt>
                <c:pt idx="398">
                  <c:v>93.591006489220177</c:v>
                </c:pt>
                <c:pt idx="399">
                  <c:v>95.039825600092058</c:v>
                </c:pt>
                <c:pt idx="400">
                  <c:v>93.106938421802695</c:v>
                </c:pt>
                <c:pt idx="401">
                  <c:v>94.555757532674605</c:v>
                </c:pt>
                <c:pt idx="402">
                  <c:v>99.227183637822307</c:v>
                </c:pt>
                <c:pt idx="403">
                  <c:v>99.227183637822307</c:v>
                </c:pt>
                <c:pt idx="404">
                  <c:v>100.55752455037523</c:v>
                </c:pt>
                <c:pt idx="405">
                  <c:v>98.428302072014432</c:v>
                </c:pt>
                <c:pt idx="406">
                  <c:v>98.428302072014432</c:v>
                </c:pt>
                <c:pt idx="407">
                  <c:v>97.365383378524299</c:v>
                </c:pt>
                <c:pt idx="408">
                  <c:v>96.830538940398696</c:v>
                </c:pt>
                <c:pt idx="409">
                  <c:v>96.035042465971372</c:v>
                </c:pt>
                <c:pt idx="410">
                  <c:v>95.500198027845755</c:v>
                </c:pt>
                <c:pt idx="411">
                  <c:v>94.968738681100689</c:v>
                </c:pt>
                <c:pt idx="412">
                  <c:v>96.035042465971372</c:v>
                </c:pt>
                <c:pt idx="413">
                  <c:v>100.29010233131241</c:v>
                </c:pt>
                <c:pt idx="414">
                  <c:v>101.62044324386537</c:v>
                </c:pt>
                <c:pt idx="415">
                  <c:v>99.758642984567373</c:v>
                </c:pt>
                <c:pt idx="416">
                  <c:v>98.959761418759498</c:v>
                </c:pt>
                <c:pt idx="417">
                  <c:v>99.491220765504565</c:v>
                </c:pt>
                <c:pt idx="418">
                  <c:v>102.41932480967324</c:v>
                </c:pt>
                <c:pt idx="419">
                  <c:v>103.74966572222617</c:v>
                </c:pt>
                <c:pt idx="420">
                  <c:v>105.61146598152418</c:v>
                </c:pt>
                <c:pt idx="421">
                  <c:v>104.54516219665351</c:v>
                </c:pt>
                <c:pt idx="422">
                  <c:v>109.60248871918297</c:v>
                </c:pt>
                <c:pt idx="423">
                  <c:v>109.60248871918297</c:v>
                </c:pt>
                <c:pt idx="424">
                  <c:v>110.6654074126731</c:v>
                </c:pt>
                <c:pt idx="425">
                  <c:v>111.19686675941819</c:v>
                </c:pt>
                <c:pt idx="426">
                  <c:v>112.25978545290832</c:v>
                </c:pt>
                <c:pt idx="427">
                  <c:v>113.85754858452404</c:v>
                </c:pt>
                <c:pt idx="428">
                  <c:v>113.05866701871616</c:v>
                </c:pt>
                <c:pt idx="429">
                  <c:v>114.92046727801417</c:v>
                </c:pt>
                <c:pt idx="430">
                  <c:v>117.31711197543777</c:v>
                </c:pt>
                <c:pt idx="431">
                  <c:v>117.04968975637497</c:v>
                </c:pt>
                <c:pt idx="432">
                  <c:v>115.98677106288484</c:v>
                </c:pt>
                <c:pt idx="433">
                  <c:v>117.04968975637497</c:v>
                </c:pt>
                <c:pt idx="434">
                  <c:v>114.38900793126909</c:v>
                </c:pt>
                <c:pt idx="435">
                  <c:v>115.71934884382205</c:v>
                </c:pt>
                <c:pt idx="436">
                  <c:v>114.1215857122063</c:v>
                </c:pt>
                <c:pt idx="437">
                  <c:v>112.79462989103391</c:v>
                </c:pt>
                <c:pt idx="438">
                  <c:v>113.05866701871616</c:v>
                </c:pt>
                <c:pt idx="439">
                  <c:v>112.52720767197108</c:v>
                </c:pt>
                <c:pt idx="440">
                  <c:v>111.99574832522603</c:v>
                </c:pt>
                <c:pt idx="441">
                  <c:v>114.1215857122063</c:v>
                </c:pt>
                <c:pt idx="442">
                  <c:v>113.05866701871616</c:v>
                </c:pt>
                <c:pt idx="443">
                  <c:v>112.79462989103391</c:v>
                </c:pt>
                <c:pt idx="444">
                  <c:v>112.52720767197108</c:v>
                </c:pt>
                <c:pt idx="445">
                  <c:v>113.05866701871616</c:v>
                </c:pt>
                <c:pt idx="446">
                  <c:v>113.05866701871616</c:v>
                </c:pt>
                <c:pt idx="447">
                  <c:v>113.05866701871616</c:v>
                </c:pt>
                <c:pt idx="448">
                  <c:v>112.25978545290832</c:v>
                </c:pt>
                <c:pt idx="449">
                  <c:v>110.6654074126731</c:v>
                </c:pt>
                <c:pt idx="450">
                  <c:v>109.86652584686523</c:v>
                </c:pt>
                <c:pt idx="451">
                  <c:v>111.72832610616324</c:v>
                </c:pt>
                <c:pt idx="452">
                  <c:v>111.19686675941819</c:v>
                </c:pt>
                <c:pt idx="453">
                  <c:v>113.85754858452404</c:v>
                </c:pt>
                <c:pt idx="454">
                  <c:v>113.85754858452404</c:v>
                </c:pt>
                <c:pt idx="455">
                  <c:v>111.99574832522603</c:v>
                </c:pt>
                <c:pt idx="456">
                  <c:v>111.99574832522603</c:v>
                </c:pt>
                <c:pt idx="457">
                  <c:v>112.25978545290832</c:v>
                </c:pt>
                <c:pt idx="458">
                  <c:v>110.6654074126731</c:v>
                </c:pt>
                <c:pt idx="459">
                  <c:v>108.8036071533751</c:v>
                </c:pt>
                <c:pt idx="460">
                  <c:v>108.5361849343123</c:v>
                </c:pt>
                <c:pt idx="461">
                  <c:v>111.72832610616324</c:v>
                </c:pt>
                <c:pt idx="462">
                  <c:v>110.92944454035536</c:v>
                </c:pt>
                <c:pt idx="463">
                  <c:v>109.33506650012018</c:v>
                </c:pt>
                <c:pt idx="464">
                  <c:v>112.52720767197108</c:v>
                </c:pt>
                <c:pt idx="465">
                  <c:v>111.99574832522603</c:v>
                </c:pt>
                <c:pt idx="466">
                  <c:v>111.46428897848098</c:v>
                </c:pt>
                <c:pt idx="467">
                  <c:v>109.86652584686523</c:v>
                </c:pt>
                <c:pt idx="468">
                  <c:v>110.6654074126731</c:v>
                </c:pt>
                <c:pt idx="469">
                  <c:v>109.86652584686523</c:v>
                </c:pt>
                <c:pt idx="470">
                  <c:v>111.72832610616324</c:v>
                </c:pt>
                <c:pt idx="471">
                  <c:v>110.13394806592804</c:v>
                </c:pt>
                <c:pt idx="472">
                  <c:v>109.33506650012018</c:v>
                </c:pt>
                <c:pt idx="473">
                  <c:v>109.60248871918297</c:v>
                </c:pt>
                <c:pt idx="474">
                  <c:v>108.5361849343123</c:v>
                </c:pt>
                <c:pt idx="475">
                  <c:v>107.73730336850443</c:v>
                </c:pt>
                <c:pt idx="476">
                  <c:v>109.06764428105735</c:v>
                </c:pt>
                <c:pt idx="477">
                  <c:v>108.27214780663003</c:v>
                </c:pt>
                <c:pt idx="478">
                  <c:v>108.00472558756722</c:v>
                </c:pt>
                <c:pt idx="479">
                  <c:v>108.8036071533751</c:v>
                </c:pt>
                <c:pt idx="480">
                  <c:v>108.5361849343123</c:v>
                </c:pt>
                <c:pt idx="481">
                  <c:v>109.33506650012018</c:v>
                </c:pt>
                <c:pt idx="482">
                  <c:v>111.19686675941819</c:v>
                </c:pt>
                <c:pt idx="483">
                  <c:v>110.6654074126731</c:v>
                </c:pt>
                <c:pt idx="484">
                  <c:v>111.99574832522603</c:v>
                </c:pt>
                <c:pt idx="485">
                  <c:v>110.6654074126731</c:v>
                </c:pt>
                <c:pt idx="486">
                  <c:v>111.46428897848098</c:v>
                </c:pt>
                <c:pt idx="487">
                  <c:v>111.19686675941819</c:v>
                </c:pt>
                <c:pt idx="488">
                  <c:v>110.39798519361031</c:v>
                </c:pt>
                <c:pt idx="489">
                  <c:v>110.6654074126731</c:v>
                </c:pt>
                <c:pt idx="490">
                  <c:v>111.46428897848098</c:v>
                </c:pt>
                <c:pt idx="491">
                  <c:v>111.19686675941819</c:v>
                </c:pt>
                <c:pt idx="492">
                  <c:v>111.99574832522603</c:v>
                </c:pt>
                <c:pt idx="493">
                  <c:v>111.46428897848098</c:v>
                </c:pt>
                <c:pt idx="494">
                  <c:v>109.86652584686523</c:v>
                </c:pt>
                <c:pt idx="495">
                  <c:v>109.86652584686523</c:v>
                </c:pt>
                <c:pt idx="496">
                  <c:v>110.92944454035536</c:v>
                </c:pt>
                <c:pt idx="497">
                  <c:v>109.60248871918297</c:v>
                </c:pt>
                <c:pt idx="498">
                  <c:v>108.27214780663003</c:v>
                </c:pt>
                <c:pt idx="499">
                  <c:v>108.8036071533751</c:v>
                </c:pt>
                <c:pt idx="500">
                  <c:v>110.13394806592804</c:v>
                </c:pt>
                <c:pt idx="501">
                  <c:v>110.13394806592804</c:v>
                </c:pt>
                <c:pt idx="502">
                  <c:v>108.27214780663003</c:v>
                </c:pt>
                <c:pt idx="503">
                  <c:v>108.27214780663003</c:v>
                </c:pt>
                <c:pt idx="504">
                  <c:v>109.86652584686523</c:v>
                </c:pt>
                <c:pt idx="505">
                  <c:v>111.99574832522603</c:v>
                </c:pt>
                <c:pt idx="506">
                  <c:v>117.04968975637497</c:v>
                </c:pt>
                <c:pt idx="507">
                  <c:v>118.11260844986509</c:v>
                </c:pt>
                <c:pt idx="508">
                  <c:v>118.3800306689279</c:v>
                </c:pt>
                <c:pt idx="509">
                  <c:v>118.91149001567298</c:v>
                </c:pt>
                <c:pt idx="510">
                  <c:v>118.3800306689279</c:v>
                </c:pt>
                <c:pt idx="511">
                  <c:v>117.31711197543777</c:v>
                </c:pt>
                <c:pt idx="512">
                  <c:v>117.84857132218285</c:v>
                </c:pt>
                <c:pt idx="513">
                  <c:v>117.58114910312003</c:v>
                </c:pt>
                <c:pt idx="514">
                  <c:v>117.04968975637497</c:v>
                </c:pt>
                <c:pt idx="515">
                  <c:v>117.84857132218285</c:v>
                </c:pt>
                <c:pt idx="516">
                  <c:v>119.44294936241803</c:v>
                </c:pt>
                <c:pt idx="517">
                  <c:v>117.84857132218285</c:v>
                </c:pt>
                <c:pt idx="518">
                  <c:v>119.17891223473576</c:v>
                </c:pt>
                <c:pt idx="519">
                  <c:v>116.78226753731218</c:v>
                </c:pt>
                <c:pt idx="520">
                  <c:v>121.04071249403377</c:v>
                </c:pt>
                <c:pt idx="521">
                  <c:v>123.16654988101403</c:v>
                </c:pt>
                <c:pt idx="522">
                  <c:v>121.30474962171603</c:v>
                </c:pt>
                <c:pt idx="523">
                  <c:v>124.2328536658847</c:v>
                </c:pt>
                <c:pt idx="524">
                  <c:v>120.24183092822589</c:v>
                </c:pt>
                <c:pt idx="525">
                  <c:v>117.84857132218285</c:v>
                </c:pt>
                <c:pt idx="526">
                  <c:v>121.57217184077884</c:v>
                </c:pt>
                <c:pt idx="527">
                  <c:v>121.57217184077884</c:v>
                </c:pt>
                <c:pt idx="528">
                  <c:v>121.6906500390978</c:v>
                </c:pt>
                <c:pt idx="529">
                  <c:v>125.00803959202878</c:v>
                </c:pt>
                <c:pt idx="530">
                  <c:v>127.49608175672702</c:v>
                </c:pt>
                <c:pt idx="531">
                  <c:v>128.6030066381642</c:v>
                </c:pt>
                <c:pt idx="532">
                  <c:v>128.6030066381642</c:v>
                </c:pt>
                <c:pt idx="533">
                  <c:v>126.66673436849428</c:v>
                </c:pt>
                <c:pt idx="534">
                  <c:v>126.94431186169869</c:v>
                </c:pt>
                <c:pt idx="535">
                  <c:v>128.32542914495977</c:v>
                </c:pt>
                <c:pt idx="536">
                  <c:v>128.6030066381642</c:v>
                </c:pt>
                <c:pt idx="537">
                  <c:v>130.81685640103856</c:v>
                </c:pt>
                <c:pt idx="538">
                  <c:v>130.26170141462967</c:v>
                </c:pt>
                <c:pt idx="539">
                  <c:v>130.81685640103856</c:v>
                </c:pt>
                <c:pt idx="540">
                  <c:v>129.70993151960138</c:v>
                </c:pt>
                <c:pt idx="541">
                  <c:v>130.26170141462967</c:v>
                </c:pt>
                <c:pt idx="542">
                  <c:v>128.88058413136864</c:v>
                </c:pt>
                <c:pt idx="543">
                  <c:v>130.81685640103856</c:v>
                </c:pt>
                <c:pt idx="544">
                  <c:v>129.98750901280579</c:v>
                </c:pt>
                <c:pt idx="545">
                  <c:v>129.98750901280579</c:v>
                </c:pt>
                <c:pt idx="546">
                  <c:v>127.22188935490313</c:v>
                </c:pt>
                <c:pt idx="547">
                  <c:v>128.05123674313589</c:v>
                </c:pt>
                <c:pt idx="548">
                  <c:v>127.49608175672702</c:v>
                </c:pt>
                <c:pt idx="549">
                  <c:v>126.39254196667041</c:v>
                </c:pt>
                <c:pt idx="550">
                  <c:v>127.49608175672702</c:v>
                </c:pt>
                <c:pt idx="551">
                  <c:v>127.49608175672702</c:v>
                </c:pt>
                <c:pt idx="552">
                  <c:v>125.55980948705709</c:v>
                </c:pt>
                <c:pt idx="553">
                  <c:v>125.83738698026153</c:v>
                </c:pt>
                <c:pt idx="554">
                  <c:v>126.39254196667041</c:v>
                </c:pt>
                <c:pt idx="555">
                  <c:v>134.13424595396953</c:v>
                </c:pt>
                <c:pt idx="556">
                  <c:v>132.75312867070846</c:v>
                </c:pt>
                <c:pt idx="557">
                  <c:v>131.36862629606688</c:v>
                </c:pt>
                <c:pt idx="558">
                  <c:v>133.85666846076509</c:v>
                </c:pt>
                <c:pt idx="559">
                  <c:v>136.62228811866777</c:v>
                </c:pt>
                <c:pt idx="560">
                  <c:v>134.13424595396953</c:v>
                </c:pt>
                <c:pt idx="561">
                  <c:v>134.68940094037839</c:v>
                </c:pt>
                <c:pt idx="562">
                  <c:v>125.2856170852332</c:v>
                </c:pt>
                <c:pt idx="563">
                  <c:v>125.2856170852332</c:v>
                </c:pt>
                <c:pt idx="564">
                  <c:v>119.47680027622344</c:v>
                </c:pt>
                <c:pt idx="565">
                  <c:v>117.54052800655354</c:v>
                </c:pt>
                <c:pt idx="566">
                  <c:v>123.07176732235885</c:v>
                </c:pt>
                <c:pt idx="567">
                  <c:v>123.07176732235885</c:v>
                </c:pt>
                <c:pt idx="568">
                  <c:v>122.79418982915445</c:v>
                </c:pt>
                <c:pt idx="569">
                  <c:v>122.51999742733055</c:v>
                </c:pt>
                <c:pt idx="570">
                  <c:v>119.75437776942788</c:v>
                </c:pt>
                <c:pt idx="571">
                  <c:v>123.3493448155633</c:v>
                </c:pt>
                <c:pt idx="572">
                  <c:v>120.3061476644562</c:v>
                </c:pt>
                <c:pt idx="573">
                  <c:v>125.55980948705709</c:v>
                </c:pt>
                <c:pt idx="574">
                  <c:v>122.51999742733055</c:v>
                </c:pt>
                <c:pt idx="575">
                  <c:v>128.05123674313589</c:v>
                </c:pt>
                <c:pt idx="576">
                  <c:v>123.9011147105916</c:v>
                </c:pt>
                <c:pt idx="577">
                  <c:v>125.00803959202878</c:v>
                </c:pt>
                <c:pt idx="578">
                  <c:v>122.51999742733055</c:v>
                </c:pt>
                <c:pt idx="579">
                  <c:v>121.6906500390978</c:v>
                </c:pt>
                <c:pt idx="580">
                  <c:v>123.62692230876773</c:v>
                </c:pt>
                <c:pt idx="581">
                  <c:v>124.17869220379605</c:v>
                </c:pt>
                <c:pt idx="582">
                  <c:v>121.6906500390978</c:v>
                </c:pt>
                <c:pt idx="583">
                  <c:v>120.02857017125177</c:v>
                </c:pt>
                <c:pt idx="584">
                  <c:v>120.58372515766062</c:v>
                </c:pt>
                <c:pt idx="585">
                  <c:v>123.07176732235885</c:v>
                </c:pt>
                <c:pt idx="586">
                  <c:v>122.51999742733055</c:v>
                </c:pt>
                <c:pt idx="587">
                  <c:v>120.86130265086506</c:v>
                </c:pt>
                <c:pt idx="588">
                  <c:v>121.6906500390978</c:v>
                </c:pt>
                <c:pt idx="589">
                  <c:v>121.13549505268895</c:v>
                </c:pt>
                <c:pt idx="590">
                  <c:v>119.47680027622344</c:v>
                </c:pt>
                <c:pt idx="591">
                  <c:v>119.19922278301902</c:v>
                </c:pt>
                <c:pt idx="592">
                  <c:v>120.02857017125177</c:v>
                </c:pt>
                <c:pt idx="593">
                  <c:v>118.36987539478629</c:v>
                </c:pt>
                <c:pt idx="594">
                  <c:v>118.92503038119513</c:v>
                </c:pt>
                <c:pt idx="595">
                  <c:v>115.6042557368836</c:v>
                </c:pt>
                <c:pt idx="596">
                  <c:v>114.77490834865087</c:v>
                </c:pt>
                <c:pt idx="597">
                  <c:v>114.49733085544645</c:v>
                </c:pt>
                <c:pt idx="598">
                  <c:v>111.73171119754377</c:v>
                </c:pt>
                <c:pt idx="599">
                  <c:v>113.11621357218537</c:v>
                </c:pt>
                <c:pt idx="600">
                  <c:v>112.83863607898095</c:v>
                </c:pt>
                <c:pt idx="601">
                  <c:v>112.00928869074819</c:v>
                </c:pt>
                <c:pt idx="602">
                  <c:v>116.15941072329248</c:v>
                </c:pt>
                <c:pt idx="603">
                  <c:v>113.94556096041812</c:v>
                </c:pt>
                <c:pt idx="604">
                  <c:v>113.6679834672137</c:v>
                </c:pt>
                <c:pt idx="605">
                  <c:v>112.28686618395263</c:v>
                </c:pt>
                <c:pt idx="606">
                  <c:v>112.56105858577652</c:v>
                </c:pt>
                <c:pt idx="607">
                  <c:v>113.6679834672137</c:v>
                </c:pt>
                <c:pt idx="608">
                  <c:v>114.49733085544645</c:v>
                </c:pt>
                <c:pt idx="609">
                  <c:v>113.6679834672137</c:v>
                </c:pt>
                <c:pt idx="610">
                  <c:v>118.92503038119513</c:v>
                </c:pt>
                <c:pt idx="611">
                  <c:v>119.19922278301902</c:v>
                </c:pt>
                <c:pt idx="612">
                  <c:v>118.09229790158184</c:v>
                </c:pt>
                <c:pt idx="613">
                  <c:v>117.54052800655354</c:v>
                </c:pt>
                <c:pt idx="614">
                  <c:v>119.75437776942788</c:v>
                </c:pt>
                <c:pt idx="615">
                  <c:v>119.47680027622344</c:v>
                </c:pt>
                <c:pt idx="616">
                  <c:v>120.58372515766062</c:v>
                </c:pt>
                <c:pt idx="617">
                  <c:v>120.58372515766062</c:v>
                </c:pt>
                <c:pt idx="618">
                  <c:v>120.58372515766062</c:v>
                </c:pt>
                <c:pt idx="619">
                  <c:v>121.6906500390978</c:v>
                </c:pt>
                <c:pt idx="620">
                  <c:v>121.13549505268895</c:v>
                </c:pt>
                <c:pt idx="621">
                  <c:v>120.58372515766062</c:v>
                </c:pt>
                <c:pt idx="622">
                  <c:v>120.58372515766062</c:v>
                </c:pt>
                <c:pt idx="623">
                  <c:v>120.86130265086506</c:v>
                </c:pt>
                <c:pt idx="624">
                  <c:v>121.9648424409217</c:v>
                </c:pt>
                <c:pt idx="625">
                  <c:v>119.19922278301902</c:v>
                </c:pt>
                <c:pt idx="626">
                  <c:v>120.3061476644562</c:v>
                </c:pt>
                <c:pt idx="627">
                  <c:v>119.47680027622344</c:v>
                </c:pt>
                <c:pt idx="628">
                  <c:v>118.92503038119513</c:v>
                </c:pt>
                <c:pt idx="629">
                  <c:v>118.36987539478629</c:v>
                </c:pt>
                <c:pt idx="630">
                  <c:v>119.75437776942788</c:v>
                </c:pt>
                <c:pt idx="631">
                  <c:v>118.92503038119513</c:v>
                </c:pt>
                <c:pt idx="632">
                  <c:v>118.09229790158184</c:v>
                </c:pt>
                <c:pt idx="633">
                  <c:v>118.92503038119513</c:v>
                </c:pt>
                <c:pt idx="634">
                  <c:v>118.6474528879907</c:v>
                </c:pt>
                <c:pt idx="635">
                  <c:v>118.09229790158184</c:v>
                </c:pt>
                <c:pt idx="636">
                  <c:v>118.09229790158184</c:v>
                </c:pt>
                <c:pt idx="637">
                  <c:v>117.54052800655354</c:v>
                </c:pt>
                <c:pt idx="638">
                  <c:v>117.81810549975795</c:v>
                </c:pt>
                <c:pt idx="639">
                  <c:v>120.02857017125177</c:v>
                </c:pt>
                <c:pt idx="640">
                  <c:v>121.41307254589337</c:v>
                </c:pt>
                <c:pt idx="641">
                  <c:v>123.07176732235885</c:v>
                </c:pt>
                <c:pt idx="642">
                  <c:v>126.94431186169869</c:v>
                </c:pt>
                <c:pt idx="643">
                  <c:v>126.11496447346595</c:v>
                </c:pt>
                <c:pt idx="644">
                  <c:v>123.3493448155633</c:v>
                </c:pt>
                <c:pt idx="645">
                  <c:v>127.22188935490313</c:v>
                </c:pt>
                <c:pt idx="646">
                  <c:v>127.49608175672702</c:v>
                </c:pt>
                <c:pt idx="647">
                  <c:v>126.11496447346595</c:v>
                </c:pt>
                <c:pt idx="648">
                  <c:v>126.66673436849428</c:v>
                </c:pt>
                <c:pt idx="649">
                  <c:v>126.66673436849428</c:v>
                </c:pt>
                <c:pt idx="650">
                  <c:v>127.49608175672702</c:v>
                </c:pt>
                <c:pt idx="651">
                  <c:v>124.45626969700045</c:v>
                </c:pt>
                <c:pt idx="652">
                  <c:v>126.39254196667041</c:v>
                </c:pt>
                <c:pt idx="653">
                  <c:v>124.17869220379605</c:v>
                </c:pt>
                <c:pt idx="654">
                  <c:v>125.83738698026153</c:v>
                </c:pt>
                <c:pt idx="655">
                  <c:v>126.11496447346595</c:v>
                </c:pt>
                <c:pt idx="656">
                  <c:v>123.9011147105916</c:v>
                </c:pt>
                <c:pt idx="657">
                  <c:v>125.55980948705709</c:v>
                </c:pt>
                <c:pt idx="658">
                  <c:v>125.2856170852332</c:v>
                </c:pt>
                <c:pt idx="659">
                  <c:v>125.00803959202878</c:v>
                </c:pt>
                <c:pt idx="660">
                  <c:v>123.9011147105916</c:v>
                </c:pt>
                <c:pt idx="661">
                  <c:v>124.17869220379605</c:v>
                </c:pt>
                <c:pt idx="662">
                  <c:v>125.2856170852332</c:v>
                </c:pt>
                <c:pt idx="663">
                  <c:v>128.32542914495977</c:v>
                </c:pt>
                <c:pt idx="664">
                  <c:v>125.55980948705709</c:v>
                </c:pt>
                <c:pt idx="665">
                  <c:v>124.73046209882435</c:v>
                </c:pt>
                <c:pt idx="666">
                  <c:v>122.79418982915445</c:v>
                </c:pt>
                <c:pt idx="667">
                  <c:v>120.86130265086506</c:v>
                </c:pt>
                <c:pt idx="668">
                  <c:v>122.51999742733055</c:v>
                </c:pt>
                <c:pt idx="669">
                  <c:v>121.6906500390978</c:v>
                </c:pt>
                <c:pt idx="670">
                  <c:v>120.3061476644562</c:v>
                </c:pt>
                <c:pt idx="671">
                  <c:v>118.09229790158184</c:v>
                </c:pt>
                <c:pt idx="672">
                  <c:v>118.92503038119513</c:v>
                </c:pt>
                <c:pt idx="673">
                  <c:v>118.6474528879907</c:v>
                </c:pt>
                <c:pt idx="674">
                  <c:v>118.92503038119513</c:v>
                </c:pt>
                <c:pt idx="675">
                  <c:v>121.41307254589337</c:v>
                </c:pt>
                <c:pt idx="676">
                  <c:v>122.51999742733055</c:v>
                </c:pt>
                <c:pt idx="677">
                  <c:v>124.45626969700045</c:v>
                </c:pt>
                <c:pt idx="678">
                  <c:v>126.94431186169869</c:v>
                </c:pt>
                <c:pt idx="679">
                  <c:v>125.2856170852332</c:v>
                </c:pt>
                <c:pt idx="680">
                  <c:v>127.22188935490313</c:v>
                </c:pt>
                <c:pt idx="681">
                  <c:v>128.05123674313589</c:v>
                </c:pt>
                <c:pt idx="682">
                  <c:v>128.6030066381642</c:v>
                </c:pt>
                <c:pt idx="683">
                  <c:v>128.88058413136864</c:v>
                </c:pt>
                <c:pt idx="684">
                  <c:v>127.49608175672702</c:v>
                </c:pt>
                <c:pt idx="685">
                  <c:v>128.6030066381642</c:v>
                </c:pt>
                <c:pt idx="686">
                  <c:v>128.6030066381642</c:v>
                </c:pt>
                <c:pt idx="687">
                  <c:v>129.70993151960138</c:v>
                </c:pt>
                <c:pt idx="688">
                  <c:v>127.77365924993146</c:v>
                </c:pt>
                <c:pt idx="689">
                  <c:v>128.6030066381642</c:v>
                </c:pt>
                <c:pt idx="690">
                  <c:v>125.2856170852332</c:v>
                </c:pt>
                <c:pt idx="691">
                  <c:v>128.6030066381642</c:v>
                </c:pt>
                <c:pt idx="692">
                  <c:v>126.66673436849428</c:v>
                </c:pt>
                <c:pt idx="693">
                  <c:v>126.66673436849428</c:v>
                </c:pt>
                <c:pt idx="694">
                  <c:v>125.00803959202878</c:v>
                </c:pt>
                <c:pt idx="695">
                  <c:v>129.15816162457304</c:v>
                </c:pt>
                <c:pt idx="696">
                  <c:v>127.49608175672702</c:v>
                </c:pt>
                <c:pt idx="697">
                  <c:v>126.94431186169869</c:v>
                </c:pt>
                <c:pt idx="698">
                  <c:v>126.94431186169869</c:v>
                </c:pt>
                <c:pt idx="699">
                  <c:v>129.15816162457304</c:v>
                </c:pt>
                <c:pt idx="700">
                  <c:v>130.53927890783413</c:v>
                </c:pt>
                <c:pt idx="701">
                  <c:v>131.36862629606688</c:v>
                </c:pt>
                <c:pt idx="702">
                  <c:v>133.30489856573678</c:v>
                </c:pt>
                <c:pt idx="703">
                  <c:v>134.13424595396953</c:v>
                </c:pt>
                <c:pt idx="704">
                  <c:v>137.72921300010492</c:v>
                </c:pt>
                <c:pt idx="705">
                  <c:v>136.62228811866777</c:v>
                </c:pt>
                <c:pt idx="706">
                  <c:v>135.24117083540671</c:v>
                </c:pt>
                <c:pt idx="707">
                  <c:v>135.24117083540671</c:v>
                </c:pt>
                <c:pt idx="708">
                  <c:v>134.41182344717396</c:v>
                </c:pt>
                <c:pt idx="709">
                  <c:v>131.64620378927128</c:v>
                </c:pt>
                <c:pt idx="710">
                  <c:v>133.85666846076509</c:v>
                </c:pt>
                <c:pt idx="711">
                  <c:v>132.75312867070846</c:v>
                </c:pt>
                <c:pt idx="712">
                  <c:v>134.13424595396953</c:v>
                </c:pt>
                <c:pt idx="713">
                  <c:v>137.45502059828107</c:v>
                </c:pt>
                <c:pt idx="714">
                  <c:v>137.72921300010492</c:v>
                </c:pt>
                <c:pt idx="715">
                  <c:v>135.79294073043502</c:v>
                </c:pt>
                <c:pt idx="716">
                  <c:v>137.72921300010492</c:v>
                </c:pt>
                <c:pt idx="717">
                  <c:v>137.45502059828107</c:v>
                </c:pt>
                <c:pt idx="718">
                  <c:v>135.79294073043502</c:v>
                </c:pt>
                <c:pt idx="719">
                  <c:v>135.24117083540671</c:v>
                </c:pt>
                <c:pt idx="720">
                  <c:v>137.17744310507663</c:v>
                </c:pt>
                <c:pt idx="721">
                  <c:v>134.96359334220227</c:v>
                </c:pt>
                <c:pt idx="722">
                  <c:v>136.34809571684389</c:v>
                </c:pt>
                <c:pt idx="723">
                  <c:v>134.68940094037839</c:v>
                </c:pt>
                <c:pt idx="724">
                  <c:v>133.30489856573678</c:v>
                </c:pt>
                <c:pt idx="725">
                  <c:v>134.68940094037839</c:v>
                </c:pt>
                <c:pt idx="726">
                  <c:v>136.62228811866777</c:v>
                </c:pt>
                <c:pt idx="727">
                  <c:v>134.68940094037839</c:v>
                </c:pt>
                <c:pt idx="728">
                  <c:v>134.13424595396953</c:v>
                </c:pt>
                <c:pt idx="729">
                  <c:v>131.92378128247572</c:v>
                </c:pt>
                <c:pt idx="730">
                  <c:v>128.32542914495977</c:v>
                </c:pt>
                <c:pt idx="731">
                  <c:v>127.77365924993146</c:v>
                </c:pt>
                <c:pt idx="732">
                  <c:v>126.94431186169869</c:v>
                </c:pt>
                <c:pt idx="733">
                  <c:v>124.06021400547709</c:v>
                </c:pt>
                <c:pt idx="734">
                  <c:v>122.65878617393275</c:v>
                </c:pt>
                <c:pt idx="735">
                  <c:v>126.02018191481079</c:v>
                </c:pt>
                <c:pt idx="736">
                  <c:v>125.45825674564084</c:v>
                </c:pt>
                <c:pt idx="737">
                  <c:v>126.57872199260018</c:v>
                </c:pt>
                <c:pt idx="738">
                  <c:v>127.69918723955954</c:v>
                </c:pt>
                <c:pt idx="739">
                  <c:v>128.81965248651886</c:v>
                </c:pt>
                <c:pt idx="740">
                  <c:v>129.10061507110385</c:v>
                </c:pt>
                <c:pt idx="741">
                  <c:v>130.22108031806317</c:v>
                </c:pt>
                <c:pt idx="742">
                  <c:v>129.3815776556888</c:v>
                </c:pt>
                <c:pt idx="743">
                  <c:v>127.69918723955954</c:v>
                </c:pt>
                <c:pt idx="744">
                  <c:v>128.54207499331446</c:v>
                </c:pt>
                <c:pt idx="745">
                  <c:v>129.94011773347819</c:v>
                </c:pt>
                <c:pt idx="746">
                  <c:v>129.10061507110385</c:v>
                </c:pt>
                <c:pt idx="747">
                  <c:v>128.26111240872947</c:v>
                </c:pt>
                <c:pt idx="748">
                  <c:v>131.06058298043754</c:v>
                </c:pt>
                <c:pt idx="749">
                  <c:v>128.81965248651886</c:v>
                </c:pt>
                <c:pt idx="750">
                  <c:v>133.02055088977127</c:v>
                </c:pt>
                <c:pt idx="751">
                  <c:v>132.73958830518632</c:v>
                </c:pt>
                <c:pt idx="752">
                  <c:v>133.02055088977127</c:v>
                </c:pt>
                <c:pt idx="753">
                  <c:v>134.1410161367306</c:v>
                </c:pt>
                <c:pt idx="754">
                  <c:v>134.70294130590054</c:v>
                </c:pt>
                <c:pt idx="755">
                  <c:v>136.10098404606433</c:v>
                </c:pt>
                <c:pt idx="756">
                  <c:v>134.42197872131558</c:v>
                </c:pt>
                <c:pt idx="757">
                  <c:v>136.38194663064928</c:v>
                </c:pt>
                <c:pt idx="758">
                  <c:v>136.38194663064928</c:v>
                </c:pt>
                <c:pt idx="759">
                  <c:v>136.38194663064928</c:v>
                </c:pt>
                <c:pt idx="760">
                  <c:v>136.66290921523427</c:v>
                </c:pt>
                <c:pt idx="761">
                  <c:v>136.66290921523427</c:v>
                </c:pt>
                <c:pt idx="762">
                  <c:v>134.98051879910497</c:v>
                </c:pt>
                <c:pt idx="763">
                  <c:v>133.30151347435623</c:v>
                </c:pt>
                <c:pt idx="764">
                  <c:v>134.42197872131558</c:v>
                </c:pt>
                <c:pt idx="765">
                  <c:v>133.30151347435623</c:v>
                </c:pt>
                <c:pt idx="766">
                  <c:v>134.70294130590054</c:v>
                </c:pt>
                <c:pt idx="767">
                  <c:v>130.77962039585259</c:v>
                </c:pt>
                <c:pt idx="768">
                  <c:v>132.1810482273969</c:v>
                </c:pt>
                <c:pt idx="769">
                  <c:v>133.86005355214564</c:v>
                </c:pt>
                <c:pt idx="770">
                  <c:v>133.30151347435623</c:v>
                </c:pt>
                <c:pt idx="771">
                  <c:v>134.1410161367306</c:v>
                </c:pt>
                <c:pt idx="772">
                  <c:v>135.54244396827491</c:v>
                </c:pt>
                <c:pt idx="773">
                  <c:v>135.54244396827491</c:v>
                </c:pt>
                <c:pt idx="774">
                  <c:v>134.70294130590054</c:v>
                </c:pt>
                <c:pt idx="775">
                  <c:v>134.98051879910497</c:v>
                </c:pt>
                <c:pt idx="776">
                  <c:v>135.26148138368995</c:v>
                </c:pt>
                <c:pt idx="777">
                  <c:v>131.90008564281192</c:v>
                </c:pt>
                <c:pt idx="778">
                  <c:v>131.62250814960748</c:v>
                </c:pt>
                <c:pt idx="779">
                  <c:v>132.46201081198186</c:v>
                </c:pt>
                <c:pt idx="780">
                  <c:v>137.22144929302365</c:v>
                </c:pt>
                <c:pt idx="781">
                  <c:v>136.66290921523427</c:v>
                </c:pt>
                <c:pt idx="782">
                  <c:v>137.22144929302365</c:v>
                </c:pt>
                <c:pt idx="783">
                  <c:v>140.19694461651991</c:v>
                </c:pt>
                <c:pt idx="784">
                  <c:v>139.3134357661985</c:v>
                </c:pt>
                <c:pt idx="785">
                  <c:v>140.19694461651991</c:v>
                </c:pt>
                <c:pt idx="786">
                  <c:v>141.37157132556791</c:v>
                </c:pt>
                <c:pt idx="787">
                  <c:v>139.60793871630563</c:v>
                </c:pt>
                <c:pt idx="788">
                  <c:v>139.02231790747192</c:v>
                </c:pt>
                <c:pt idx="789">
                  <c:v>141.07706837546081</c:v>
                </c:pt>
                <c:pt idx="790">
                  <c:v>141.66607427567504</c:v>
                </c:pt>
                <c:pt idx="791">
                  <c:v>141.9605772257822</c:v>
                </c:pt>
                <c:pt idx="792">
                  <c:v>142.25508017588933</c:v>
                </c:pt>
                <c:pt idx="793">
                  <c:v>142.84070098472307</c:v>
                </c:pt>
                <c:pt idx="794">
                  <c:v>143.42970688493736</c:v>
                </c:pt>
                <c:pt idx="795">
                  <c:v>144.89883654409249</c:v>
                </c:pt>
                <c:pt idx="796">
                  <c:v>146.36796620324765</c:v>
                </c:pt>
                <c:pt idx="797">
                  <c:v>149.16066659219464</c:v>
                </c:pt>
                <c:pt idx="798">
                  <c:v>146.66246915335478</c:v>
                </c:pt>
                <c:pt idx="799">
                  <c:v>145.48784244430678</c:v>
                </c:pt>
                <c:pt idx="800">
                  <c:v>147.69153693303949</c:v>
                </c:pt>
                <c:pt idx="801">
                  <c:v>151.36436108092738</c:v>
                </c:pt>
                <c:pt idx="802">
                  <c:v>149.89523142177222</c:v>
                </c:pt>
                <c:pt idx="803">
                  <c:v>151.36436108092738</c:v>
                </c:pt>
                <c:pt idx="804">
                  <c:v>149.89523142177222</c:v>
                </c:pt>
                <c:pt idx="805">
                  <c:v>151.36436108092738</c:v>
                </c:pt>
                <c:pt idx="806">
                  <c:v>153.57144066104064</c:v>
                </c:pt>
                <c:pt idx="807">
                  <c:v>149.89523142177222</c:v>
                </c:pt>
                <c:pt idx="808">
                  <c:v>150.6297962513498</c:v>
                </c:pt>
                <c:pt idx="809">
                  <c:v>151.36436108092738</c:v>
                </c:pt>
                <c:pt idx="810">
                  <c:v>151.36436108092738</c:v>
                </c:pt>
                <c:pt idx="811">
                  <c:v>151.36436108092738</c:v>
                </c:pt>
                <c:pt idx="812">
                  <c:v>151.36436108092738</c:v>
                </c:pt>
                <c:pt idx="813">
                  <c:v>152.83349074008251</c:v>
                </c:pt>
                <c:pt idx="814">
                  <c:v>152.83349074008251</c:v>
                </c:pt>
                <c:pt idx="815">
                  <c:v>158.71339446808369</c:v>
                </c:pt>
                <c:pt idx="816">
                  <c:v>159.44795929766124</c:v>
                </c:pt>
                <c:pt idx="817">
                  <c:v>161.65165378639395</c:v>
                </c:pt>
                <c:pt idx="818">
                  <c:v>164.59329819608482</c:v>
                </c:pt>
                <c:pt idx="819">
                  <c:v>160.91708895681637</c:v>
                </c:pt>
                <c:pt idx="820">
                  <c:v>164.59329819608482</c:v>
                </c:pt>
                <c:pt idx="821">
                  <c:v>163.12078344554914</c:v>
                </c:pt>
                <c:pt idx="822">
                  <c:v>161.65165378639395</c:v>
                </c:pt>
                <c:pt idx="823">
                  <c:v>163.85534827512669</c:v>
                </c:pt>
                <c:pt idx="824">
                  <c:v>159.44795929766124</c:v>
                </c:pt>
                <c:pt idx="825">
                  <c:v>160.18252412723882</c:v>
                </c:pt>
                <c:pt idx="826">
                  <c:v>158.71339446808369</c:v>
                </c:pt>
                <c:pt idx="827">
                  <c:v>160.91708895681637</c:v>
                </c:pt>
                <c:pt idx="828">
                  <c:v>159.44795929766124</c:v>
                </c:pt>
                <c:pt idx="829">
                  <c:v>158.71339446808369</c:v>
                </c:pt>
                <c:pt idx="830">
                  <c:v>163.12078344554914</c:v>
                </c:pt>
                <c:pt idx="831">
                  <c:v>163.12078344554914</c:v>
                </c:pt>
                <c:pt idx="832">
                  <c:v>162.38621861597153</c:v>
                </c:pt>
                <c:pt idx="833">
                  <c:v>163.12078344554914</c:v>
                </c:pt>
                <c:pt idx="834">
                  <c:v>162.38621861597153</c:v>
                </c:pt>
                <c:pt idx="835">
                  <c:v>163.12078344554914</c:v>
                </c:pt>
                <c:pt idx="836">
                  <c:v>163.85534827512669</c:v>
                </c:pt>
                <c:pt idx="837">
                  <c:v>160.91708895681637</c:v>
                </c:pt>
                <c:pt idx="838">
                  <c:v>158.71339446808369</c:v>
                </c:pt>
                <c:pt idx="839">
                  <c:v>160.18252412723882</c:v>
                </c:pt>
                <c:pt idx="840">
                  <c:v>159.44795929766124</c:v>
                </c:pt>
                <c:pt idx="841">
                  <c:v>160.91708895681637</c:v>
                </c:pt>
                <c:pt idx="842">
                  <c:v>160.18252412723882</c:v>
                </c:pt>
                <c:pt idx="843">
                  <c:v>160.18252412723882</c:v>
                </c:pt>
                <c:pt idx="844">
                  <c:v>159.44795929766124</c:v>
                </c:pt>
                <c:pt idx="845">
                  <c:v>157.97882963850606</c:v>
                </c:pt>
                <c:pt idx="846">
                  <c:v>158.71339446808369</c:v>
                </c:pt>
                <c:pt idx="847">
                  <c:v>159.44795929766124</c:v>
                </c:pt>
                <c:pt idx="848">
                  <c:v>160.18252412723882</c:v>
                </c:pt>
                <c:pt idx="849">
                  <c:v>160.18252412723882</c:v>
                </c:pt>
                <c:pt idx="850">
                  <c:v>162.38621861597153</c:v>
                </c:pt>
                <c:pt idx="851">
                  <c:v>163.85534827512669</c:v>
                </c:pt>
                <c:pt idx="852">
                  <c:v>165.32786302566237</c:v>
                </c:pt>
                <c:pt idx="853">
                  <c:v>165.32786302566237</c:v>
                </c:pt>
                <c:pt idx="854">
                  <c:v>165.32786302566237</c:v>
                </c:pt>
                <c:pt idx="855">
                  <c:v>164.59329819608482</c:v>
                </c:pt>
                <c:pt idx="856">
                  <c:v>166.06242785523995</c:v>
                </c:pt>
                <c:pt idx="857">
                  <c:v>166.79699268481752</c:v>
                </c:pt>
                <c:pt idx="858">
                  <c:v>166.06242785523995</c:v>
                </c:pt>
                <c:pt idx="859">
                  <c:v>167.5315575143951</c:v>
                </c:pt>
                <c:pt idx="860">
                  <c:v>166.06242785523995</c:v>
                </c:pt>
                <c:pt idx="861">
                  <c:v>167.5315575143951</c:v>
                </c:pt>
                <c:pt idx="862">
                  <c:v>167.5315575143951</c:v>
                </c:pt>
                <c:pt idx="863">
                  <c:v>167.5315575143951</c:v>
                </c:pt>
                <c:pt idx="864">
                  <c:v>163.85534827512669</c:v>
                </c:pt>
                <c:pt idx="865">
                  <c:v>167.5315575143951</c:v>
                </c:pt>
                <c:pt idx="866">
                  <c:v>165.32786302566237</c:v>
                </c:pt>
                <c:pt idx="867">
                  <c:v>167.5315575143951</c:v>
                </c:pt>
                <c:pt idx="868">
                  <c:v>167.5315575143951</c:v>
                </c:pt>
                <c:pt idx="869">
                  <c:v>166.06242785523995</c:v>
                </c:pt>
                <c:pt idx="870">
                  <c:v>166.06242785523995</c:v>
                </c:pt>
                <c:pt idx="871">
                  <c:v>163.85534827512669</c:v>
                </c:pt>
                <c:pt idx="872">
                  <c:v>162.38621861597153</c:v>
                </c:pt>
                <c:pt idx="873">
                  <c:v>163.85534827512669</c:v>
                </c:pt>
                <c:pt idx="874">
                  <c:v>161.65165378639395</c:v>
                </c:pt>
                <c:pt idx="875">
                  <c:v>163.85534827512669</c:v>
                </c:pt>
                <c:pt idx="876">
                  <c:v>164.59329819608482</c:v>
                </c:pt>
                <c:pt idx="877">
                  <c:v>163.12078344554914</c:v>
                </c:pt>
                <c:pt idx="878">
                  <c:v>164.59329819608482</c:v>
                </c:pt>
                <c:pt idx="879">
                  <c:v>163.12078344554914</c:v>
                </c:pt>
                <c:pt idx="880">
                  <c:v>164.59329819608482</c:v>
                </c:pt>
                <c:pt idx="881">
                  <c:v>162.38621861597153</c:v>
                </c:pt>
                <c:pt idx="882">
                  <c:v>163.12078344554914</c:v>
                </c:pt>
                <c:pt idx="883">
                  <c:v>163.85534827512669</c:v>
                </c:pt>
                <c:pt idx="884">
                  <c:v>165.32786302566237</c:v>
                </c:pt>
                <c:pt idx="885">
                  <c:v>165.32786302566237</c:v>
                </c:pt>
                <c:pt idx="886">
                  <c:v>163.85534827512669</c:v>
                </c:pt>
                <c:pt idx="887">
                  <c:v>160.18252412723882</c:v>
                </c:pt>
                <c:pt idx="888">
                  <c:v>157.24426480892851</c:v>
                </c:pt>
                <c:pt idx="889">
                  <c:v>159.44795929766124</c:v>
                </c:pt>
                <c:pt idx="890">
                  <c:v>157.97882963850606</c:v>
                </c:pt>
                <c:pt idx="891">
                  <c:v>158.71339446808369</c:v>
                </c:pt>
                <c:pt idx="892">
                  <c:v>159.44795929766124</c:v>
                </c:pt>
                <c:pt idx="893">
                  <c:v>157.97882963850606</c:v>
                </c:pt>
                <c:pt idx="894">
                  <c:v>156.50969997935093</c:v>
                </c:pt>
                <c:pt idx="895">
                  <c:v>157.97882963850606</c:v>
                </c:pt>
                <c:pt idx="896">
                  <c:v>157.97882963850606</c:v>
                </c:pt>
                <c:pt idx="897">
                  <c:v>157.24426480892851</c:v>
                </c:pt>
                <c:pt idx="898">
                  <c:v>157.24426480892851</c:v>
                </c:pt>
                <c:pt idx="899">
                  <c:v>155.77513514977338</c:v>
                </c:pt>
                <c:pt idx="900">
                  <c:v>152.83349074008251</c:v>
                </c:pt>
                <c:pt idx="901">
                  <c:v>153.57144066104064</c:v>
                </c:pt>
                <c:pt idx="902">
                  <c:v>153.57144066104064</c:v>
                </c:pt>
                <c:pt idx="903">
                  <c:v>154.30600549061819</c:v>
                </c:pt>
                <c:pt idx="904">
                  <c:v>155.0405703201958</c:v>
                </c:pt>
                <c:pt idx="905">
                  <c:v>154.30600549061819</c:v>
                </c:pt>
                <c:pt idx="906">
                  <c:v>152.09892591050493</c:v>
                </c:pt>
                <c:pt idx="907">
                  <c:v>152.09892591050493</c:v>
                </c:pt>
                <c:pt idx="908">
                  <c:v>150.6297962513498</c:v>
                </c:pt>
                <c:pt idx="909">
                  <c:v>152.09892591050493</c:v>
                </c:pt>
                <c:pt idx="910">
                  <c:v>154.30600549061819</c:v>
                </c:pt>
                <c:pt idx="911">
                  <c:v>155.77513514977338</c:v>
                </c:pt>
                <c:pt idx="912">
                  <c:v>155.0405703201958</c:v>
                </c:pt>
                <c:pt idx="913">
                  <c:v>154.30600549061819</c:v>
                </c:pt>
                <c:pt idx="914">
                  <c:v>151.36436108092738</c:v>
                </c:pt>
                <c:pt idx="915">
                  <c:v>151.36436108092738</c:v>
                </c:pt>
                <c:pt idx="916">
                  <c:v>146.95697210346194</c:v>
                </c:pt>
                <c:pt idx="917">
                  <c:v>148.42610176261707</c:v>
                </c:pt>
                <c:pt idx="918">
                  <c:v>146.95697210346194</c:v>
                </c:pt>
                <c:pt idx="919">
                  <c:v>149.89523142177222</c:v>
                </c:pt>
                <c:pt idx="920">
                  <c:v>152.09892591050493</c:v>
                </c:pt>
                <c:pt idx="921">
                  <c:v>144.60433359398536</c:v>
                </c:pt>
                <c:pt idx="922">
                  <c:v>146.95697210346194</c:v>
                </c:pt>
                <c:pt idx="923">
                  <c:v>146.95697210346194</c:v>
                </c:pt>
                <c:pt idx="924">
                  <c:v>145.78234539441394</c:v>
                </c:pt>
                <c:pt idx="925">
                  <c:v>141.9605772257822</c:v>
                </c:pt>
                <c:pt idx="926">
                  <c:v>146.95697210346194</c:v>
                </c:pt>
                <c:pt idx="927">
                  <c:v>149.89523142177222</c:v>
                </c:pt>
                <c:pt idx="928">
                  <c:v>152.83349074008251</c:v>
                </c:pt>
                <c:pt idx="929">
                  <c:v>154.30600549061819</c:v>
                </c:pt>
                <c:pt idx="930">
                  <c:v>153.57144066104064</c:v>
                </c:pt>
                <c:pt idx="931">
                  <c:v>152.83349074008251</c:v>
                </c:pt>
                <c:pt idx="932">
                  <c:v>149.16066659219464</c:v>
                </c:pt>
                <c:pt idx="933">
                  <c:v>147.69153693303949</c:v>
                </c:pt>
                <c:pt idx="934">
                  <c:v>149.16066659219464</c:v>
                </c:pt>
                <c:pt idx="935">
                  <c:v>154.30600549061819</c:v>
                </c:pt>
                <c:pt idx="936">
                  <c:v>154.30600549061819</c:v>
                </c:pt>
                <c:pt idx="937">
                  <c:v>153.57144066104064</c:v>
                </c:pt>
                <c:pt idx="938">
                  <c:v>154.30600549061819</c:v>
                </c:pt>
                <c:pt idx="939">
                  <c:v>152.83349074008251</c:v>
                </c:pt>
                <c:pt idx="940">
                  <c:v>155.0405703201958</c:v>
                </c:pt>
                <c:pt idx="941">
                  <c:v>157.24426480892851</c:v>
                </c:pt>
                <c:pt idx="942">
                  <c:v>158.71339446808369</c:v>
                </c:pt>
                <c:pt idx="943">
                  <c:v>157.24426480892851</c:v>
                </c:pt>
                <c:pt idx="944">
                  <c:v>157.24426480892851</c:v>
                </c:pt>
                <c:pt idx="945">
                  <c:v>155.77513514977338</c:v>
                </c:pt>
                <c:pt idx="946">
                  <c:v>155.0405703201958</c:v>
                </c:pt>
                <c:pt idx="947">
                  <c:v>157.24426480892851</c:v>
                </c:pt>
                <c:pt idx="948">
                  <c:v>161.65165378639395</c:v>
                </c:pt>
                <c:pt idx="949">
                  <c:v>160.18252412723882</c:v>
                </c:pt>
                <c:pt idx="950">
                  <c:v>159.44795929766124</c:v>
                </c:pt>
                <c:pt idx="951">
                  <c:v>160.91708895681637</c:v>
                </c:pt>
                <c:pt idx="952">
                  <c:v>157.97882963850606</c:v>
                </c:pt>
                <c:pt idx="953">
                  <c:v>155.77513514977338</c:v>
                </c:pt>
                <c:pt idx="954">
                  <c:v>156.50969997935093</c:v>
                </c:pt>
                <c:pt idx="955">
                  <c:v>155.77513514977338</c:v>
                </c:pt>
                <c:pt idx="956">
                  <c:v>163.12078344554914</c:v>
                </c:pt>
                <c:pt idx="957">
                  <c:v>163.12078344554914</c:v>
                </c:pt>
                <c:pt idx="958">
                  <c:v>161.65165378639395</c:v>
                </c:pt>
                <c:pt idx="959">
                  <c:v>163.12078344554914</c:v>
                </c:pt>
                <c:pt idx="960">
                  <c:v>163.12078344554914</c:v>
                </c:pt>
                <c:pt idx="961">
                  <c:v>163.85534827512669</c:v>
                </c:pt>
                <c:pt idx="962">
                  <c:v>166.79699268481752</c:v>
                </c:pt>
                <c:pt idx="963">
                  <c:v>165.32786302566237</c:v>
                </c:pt>
                <c:pt idx="964">
                  <c:v>168.26612234397265</c:v>
                </c:pt>
                <c:pt idx="965">
                  <c:v>168.26612234397265</c:v>
                </c:pt>
                <c:pt idx="966">
                  <c:v>169.27826466675467</c:v>
                </c:pt>
                <c:pt idx="967">
                  <c:v>167.04410435559706</c:v>
                </c:pt>
                <c:pt idx="968">
                  <c:v>170.02636986185442</c:v>
                </c:pt>
                <c:pt idx="969">
                  <c:v>171.51581006929283</c:v>
                </c:pt>
                <c:pt idx="970">
                  <c:v>167.78882445931626</c:v>
                </c:pt>
                <c:pt idx="971">
                  <c:v>170.02636986185442</c:v>
                </c:pt>
                <c:pt idx="972">
                  <c:v>170.02636986185442</c:v>
                </c:pt>
                <c:pt idx="973">
                  <c:v>171.51581006929283</c:v>
                </c:pt>
                <c:pt idx="974">
                  <c:v>174.50146066693071</c:v>
                </c:pt>
                <c:pt idx="975">
                  <c:v>173.75335547183096</c:v>
                </c:pt>
                <c:pt idx="976">
                  <c:v>173.75335547183096</c:v>
                </c:pt>
                <c:pt idx="977">
                  <c:v>172.26391526439255</c:v>
                </c:pt>
                <c:pt idx="978">
                  <c:v>171.51581006929283</c:v>
                </c:pt>
                <c:pt idx="979">
                  <c:v>173.00863536811175</c:v>
                </c:pt>
                <c:pt idx="980">
                  <c:v>172.26391526439255</c:v>
                </c:pt>
                <c:pt idx="981">
                  <c:v>170.02636986185442</c:v>
                </c:pt>
                <c:pt idx="982">
                  <c:v>168.53354456303546</c:v>
                </c:pt>
                <c:pt idx="983">
                  <c:v>164.80655895305892</c:v>
                </c:pt>
                <c:pt idx="984">
                  <c:v>161.82090835542104</c:v>
                </c:pt>
                <c:pt idx="985">
                  <c:v>166.29599916049736</c:v>
                </c:pt>
                <c:pt idx="986">
                  <c:v>167.78882445931626</c:v>
                </c:pt>
                <c:pt idx="987">
                  <c:v>170.02636986185442</c:v>
                </c:pt>
                <c:pt idx="988">
                  <c:v>171.51581006929283</c:v>
                </c:pt>
                <c:pt idx="989">
                  <c:v>174.50146066693071</c:v>
                </c:pt>
                <c:pt idx="990">
                  <c:v>172.26391526439255</c:v>
                </c:pt>
                <c:pt idx="991">
                  <c:v>173.75335547183096</c:v>
                </c:pt>
                <c:pt idx="992">
                  <c:v>174.50146066693071</c:v>
                </c:pt>
                <c:pt idx="993">
                  <c:v>179.72127157572618</c:v>
                </c:pt>
                <c:pt idx="994">
                  <c:v>178.97316638062645</c:v>
                </c:pt>
                <c:pt idx="995">
                  <c:v>182.70353708198351</c:v>
                </c:pt>
                <c:pt idx="996">
                  <c:v>183.44825718570272</c:v>
                </c:pt>
                <c:pt idx="997">
                  <c:v>181.95543188688376</c:v>
                </c:pt>
                <c:pt idx="998">
                  <c:v>187.92334799077901</c:v>
                </c:pt>
                <c:pt idx="999">
                  <c:v>187.92334799077901</c:v>
                </c:pt>
                <c:pt idx="1000">
                  <c:v>186.43052269196005</c:v>
                </c:pt>
                <c:pt idx="1001">
                  <c:v>182.70353708198351</c:v>
                </c:pt>
                <c:pt idx="1002">
                  <c:v>184.19297728942192</c:v>
                </c:pt>
                <c:pt idx="1003">
                  <c:v>182.70353708198351</c:v>
                </c:pt>
                <c:pt idx="1004">
                  <c:v>185.68580258824085</c:v>
                </c:pt>
                <c:pt idx="1005">
                  <c:v>182.70353708198351</c:v>
                </c:pt>
                <c:pt idx="1006">
                  <c:v>182.70353708198351</c:v>
                </c:pt>
                <c:pt idx="1007">
                  <c:v>180.46599167944538</c:v>
                </c:pt>
                <c:pt idx="1008">
                  <c:v>182.70353708198351</c:v>
                </c:pt>
                <c:pt idx="1009">
                  <c:v>184.94108248452164</c:v>
                </c:pt>
                <c:pt idx="1010">
                  <c:v>185.68580258824085</c:v>
                </c:pt>
                <c:pt idx="1011">
                  <c:v>189.41278819821741</c:v>
                </c:pt>
                <c:pt idx="1012">
                  <c:v>190.90561349703637</c:v>
                </c:pt>
                <c:pt idx="1013">
                  <c:v>190.44185597790209</c:v>
                </c:pt>
                <c:pt idx="1014">
                  <c:v>185.02232467765467</c:v>
                </c:pt>
                <c:pt idx="1015">
                  <c:v>185.79751060379874</c:v>
                </c:pt>
                <c:pt idx="1016">
                  <c:v>185.79751060379874</c:v>
                </c:pt>
                <c:pt idx="1017">
                  <c:v>188.89148412561397</c:v>
                </c:pt>
                <c:pt idx="1018">
                  <c:v>188.89148412561397</c:v>
                </c:pt>
                <c:pt idx="1019">
                  <c:v>189.66667005175805</c:v>
                </c:pt>
                <c:pt idx="1020">
                  <c:v>193.53921459109787</c:v>
                </c:pt>
                <c:pt idx="1021">
                  <c:v>195.0862013520055</c:v>
                </c:pt>
                <c:pt idx="1022">
                  <c:v>193.53921459109787</c:v>
                </c:pt>
                <c:pt idx="1023">
                  <c:v>187.34449736470634</c:v>
                </c:pt>
                <c:pt idx="1024">
                  <c:v>183.47533791674707</c:v>
                </c:pt>
                <c:pt idx="1025">
                  <c:v>175.7336339294479</c:v>
                </c:pt>
                <c:pt idx="1026">
                  <c:v>174.18326207715978</c:v>
                </c:pt>
                <c:pt idx="1027">
                  <c:v>176.50543476421146</c:v>
                </c:pt>
                <c:pt idx="1028">
                  <c:v>174.95844800330386</c:v>
                </c:pt>
                <c:pt idx="1029">
                  <c:v>165.66975725509712</c:v>
                </c:pt>
                <c:pt idx="1030">
                  <c:v>164.11938540280894</c:v>
                </c:pt>
                <c:pt idx="1031">
                  <c:v>169.53891670305637</c:v>
                </c:pt>
                <c:pt idx="1032">
                  <c:v>163.34758456804542</c:v>
                </c:pt>
                <c:pt idx="1033">
                  <c:v>164.11938540280894</c:v>
                </c:pt>
                <c:pt idx="1034">
                  <c:v>164.11938540280894</c:v>
                </c:pt>
                <c:pt idx="1035">
                  <c:v>161.79721271575724</c:v>
                </c:pt>
                <c:pt idx="1036">
                  <c:v>159.47504002870559</c:v>
                </c:pt>
                <c:pt idx="1037">
                  <c:v>149.56687755785967</c:v>
                </c:pt>
                <c:pt idx="1038">
                  <c:v>147.70846238994221</c:v>
                </c:pt>
                <c:pt idx="1039">
                  <c:v>152.97227948668476</c:v>
                </c:pt>
                <c:pt idx="1040">
                  <c:v>147.39703398293238</c:v>
                </c:pt>
                <c:pt idx="1041">
                  <c:v>147.08899066730305</c:v>
                </c:pt>
                <c:pt idx="1042">
                  <c:v>148.32793411258137</c:v>
                </c:pt>
                <c:pt idx="1043">
                  <c:v>144.61110377674643</c:v>
                </c:pt>
                <c:pt idx="1044">
                  <c:v>144.92253218375629</c:v>
                </c:pt>
                <c:pt idx="1045">
                  <c:v>144.92253218375629</c:v>
                </c:pt>
                <c:pt idx="1046">
                  <c:v>146.46951894466389</c:v>
                </c:pt>
                <c:pt idx="1047">
                  <c:v>149.25544915084981</c:v>
                </c:pt>
                <c:pt idx="1048">
                  <c:v>149.87492087348897</c:v>
                </c:pt>
                <c:pt idx="1049">
                  <c:v>152.35280776404559</c:v>
                </c:pt>
                <c:pt idx="1050">
                  <c:v>149.25544915084981</c:v>
                </c:pt>
                <c:pt idx="1051">
                  <c:v>144.92253218375629</c:v>
                </c:pt>
                <c:pt idx="1052">
                  <c:v>146.16147562903461</c:v>
                </c:pt>
                <c:pt idx="1053">
                  <c:v>140.89427344091152</c:v>
                </c:pt>
                <c:pt idx="1054">
                  <c:v>140.27480171827236</c:v>
                </c:pt>
                <c:pt idx="1055">
                  <c:v>136.56135647381799</c:v>
                </c:pt>
                <c:pt idx="1056">
                  <c:v>135.630456344169</c:v>
                </c:pt>
                <c:pt idx="1057">
                  <c:v>134.39151289889071</c:v>
                </c:pt>
                <c:pt idx="1058">
                  <c:v>140.27480171827236</c:v>
                </c:pt>
                <c:pt idx="1059">
                  <c:v>137.80029991909632</c:v>
                </c:pt>
                <c:pt idx="1060">
                  <c:v>136.24992806680817</c:v>
                </c:pt>
                <c:pt idx="1061">
                  <c:v>139.34728668000392</c:v>
                </c:pt>
                <c:pt idx="1062">
                  <c:v>134.70294130590054</c:v>
                </c:pt>
                <c:pt idx="1063">
                  <c:v>136.24992806680817</c:v>
                </c:pt>
                <c:pt idx="1064">
                  <c:v>134.39151289889071</c:v>
                </c:pt>
                <c:pt idx="1065">
                  <c:v>134.70294130590054</c:v>
                </c:pt>
                <c:pt idx="1066">
                  <c:v>133.46399786062224</c:v>
                </c:pt>
                <c:pt idx="1067">
                  <c:v>129.43912420915802</c:v>
                </c:pt>
                <c:pt idx="1068">
                  <c:v>126.96123731860141</c:v>
                </c:pt>
                <c:pt idx="1069">
                  <c:v>132.22505441534395</c:v>
                </c:pt>
                <c:pt idx="1070">
                  <c:v>137.48887151208646</c:v>
                </c:pt>
                <c:pt idx="1071">
                  <c:v>136.24992806680817</c:v>
                </c:pt>
                <c:pt idx="1072">
                  <c:v>135.630456344169</c:v>
                </c:pt>
                <c:pt idx="1073">
                  <c:v>135.3224130285397</c:v>
                </c:pt>
                <c:pt idx="1074">
                  <c:v>138.10834323472562</c:v>
                </c:pt>
                <c:pt idx="1075">
                  <c:v>142.4446452931997</c:v>
                </c:pt>
                <c:pt idx="1076">
                  <c:v>143.37216033146814</c:v>
                </c:pt>
                <c:pt idx="1077">
                  <c:v>141.51374516355068</c:v>
                </c:pt>
                <c:pt idx="1078">
                  <c:v>142.4446452931997</c:v>
                </c:pt>
                <c:pt idx="1079">
                  <c:v>148.32793411258137</c:v>
                </c:pt>
                <c:pt idx="1080">
                  <c:v>148.63597742821065</c:v>
                </c:pt>
                <c:pt idx="1081">
                  <c:v>147.08899066730305</c:v>
                </c:pt>
                <c:pt idx="1082">
                  <c:v>150.80582100313796</c:v>
                </c:pt>
                <c:pt idx="1083">
                  <c:v>150.1863492804988</c:v>
                </c:pt>
                <c:pt idx="1084">
                  <c:v>149.87492087348897</c:v>
                </c:pt>
                <c:pt idx="1085">
                  <c:v>151.73333604140643</c:v>
                </c:pt>
                <c:pt idx="1086">
                  <c:v>149.25544915084981</c:v>
                </c:pt>
                <c:pt idx="1087">
                  <c:v>146.46951894466389</c:v>
                </c:pt>
                <c:pt idx="1088">
                  <c:v>147.39703398293238</c:v>
                </c:pt>
                <c:pt idx="1089">
                  <c:v>151.42529272577713</c:v>
                </c:pt>
                <c:pt idx="1090">
                  <c:v>151.73333604140643</c:v>
                </c:pt>
                <c:pt idx="1091">
                  <c:v>152.04476444841629</c:v>
                </c:pt>
                <c:pt idx="1092">
                  <c:v>148.32793411258137</c:v>
                </c:pt>
                <c:pt idx="1093">
                  <c:v>148.01650570557152</c:v>
                </c:pt>
                <c:pt idx="1094">
                  <c:v>145.54200390639545</c:v>
                </c:pt>
                <c:pt idx="1095">
                  <c:v>147.39703398293238</c:v>
                </c:pt>
                <c:pt idx="1096">
                  <c:v>148.01650570557152</c:v>
                </c:pt>
                <c:pt idx="1097">
                  <c:v>144.61110377674643</c:v>
                </c:pt>
                <c:pt idx="1098">
                  <c:v>144.61110377674643</c:v>
                </c:pt>
                <c:pt idx="1099">
                  <c:v>147.08899066730305</c:v>
                </c:pt>
                <c:pt idx="1100">
                  <c:v>145.85004722202478</c:v>
                </c:pt>
                <c:pt idx="1101">
                  <c:v>140.27480171827236</c:v>
                </c:pt>
                <c:pt idx="1102">
                  <c:v>142.4446452931997</c:v>
                </c:pt>
                <c:pt idx="1103">
                  <c:v>143.06411701583886</c:v>
                </c:pt>
                <c:pt idx="1104">
                  <c:v>144.30306046111713</c:v>
                </c:pt>
                <c:pt idx="1105">
                  <c:v>144.61110377674643</c:v>
                </c:pt>
                <c:pt idx="1106">
                  <c:v>144.92253218375629</c:v>
                </c:pt>
                <c:pt idx="1107">
                  <c:v>146.16147562903461</c:v>
                </c:pt>
                <c:pt idx="1108">
                  <c:v>149.25544915084981</c:v>
                </c:pt>
                <c:pt idx="1109">
                  <c:v>149.56687755785967</c:v>
                </c:pt>
                <c:pt idx="1110">
                  <c:v>149.56687755785967</c:v>
                </c:pt>
                <c:pt idx="1111">
                  <c:v>149.25544915084981</c:v>
                </c:pt>
                <c:pt idx="1112">
                  <c:v>153.28370789369458</c:v>
                </c:pt>
                <c:pt idx="1113">
                  <c:v>157.92805326779796</c:v>
                </c:pt>
                <c:pt idx="1114">
                  <c:v>156.37768141550984</c:v>
                </c:pt>
                <c:pt idx="1115">
                  <c:v>159.47504002870559</c:v>
                </c:pt>
                <c:pt idx="1116">
                  <c:v>164.11938540280894</c:v>
                </c:pt>
                <c:pt idx="1117">
                  <c:v>160.25022595484964</c:v>
                </c:pt>
                <c:pt idx="1118">
                  <c:v>159.47504002870559</c:v>
                </c:pt>
                <c:pt idx="1119">
                  <c:v>158.69985410256149</c:v>
                </c:pt>
                <c:pt idx="1120">
                  <c:v>159.47504002870559</c:v>
                </c:pt>
                <c:pt idx="1121">
                  <c:v>160.25022595484964</c:v>
                </c:pt>
                <c:pt idx="1122">
                  <c:v>160.25022595484964</c:v>
                </c:pt>
                <c:pt idx="1123">
                  <c:v>157.92805326779796</c:v>
                </c:pt>
                <c:pt idx="1124">
                  <c:v>159.47504002870559</c:v>
                </c:pt>
                <c:pt idx="1125">
                  <c:v>161.79721271575724</c:v>
                </c:pt>
                <c:pt idx="1126">
                  <c:v>160.25022595484964</c:v>
                </c:pt>
                <c:pt idx="1127">
                  <c:v>162.57239864190134</c:v>
                </c:pt>
                <c:pt idx="1128">
                  <c:v>160.25022595484964</c:v>
                </c:pt>
                <c:pt idx="1129">
                  <c:v>160.25022595484964</c:v>
                </c:pt>
                <c:pt idx="1130">
                  <c:v>164.11938540280894</c:v>
                </c:pt>
                <c:pt idx="1131">
                  <c:v>164.11938540280894</c:v>
                </c:pt>
                <c:pt idx="1132">
                  <c:v>165.66975725509712</c:v>
                </c:pt>
                <c:pt idx="1133">
                  <c:v>167.2167440160047</c:v>
                </c:pt>
                <c:pt idx="1134">
                  <c:v>166.44155808986062</c:v>
                </c:pt>
                <c:pt idx="1135">
                  <c:v>170.31410262920048</c:v>
                </c:pt>
                <c:pt idx="1136">
                  <c:v>171.08590346396403</c:v>
                </c:pt>
                <c:pt idx="1137">
                  <c:v>164.89457132895302</c:v>
                </c:pt>
                <c:pt idx="1138">
                  <c:v>156.37768141550984</c:v>
                </c:pt>
                <c:pt idx="1139">
                  <c:v>157.92805326779796</c:v>
                </c:pt>
                <c:pt idx="1140">
                  <c:v>153.28370789369458</c:v>
                </c:pt>
                <c:pt idx="1141">
                  <c:v>157.15286734165389</c:v>
                </c:pt>
                <c:pt idx="1142">
                  <c:v>152.97227948668476</c:v>
                </c:pt>
                <c:pt idx="1143">
                  <c:v>152.35280776404559</c:v>
                </c:pt>
                <c:pt idx="1144">
                  <c:v>150.49439259612814</c:v>
                </c:pt>
                <c:pt idx="1145">
                  <c:v>149.25544915084981</c:v>
                </c:pt>
                <c:pt idx="1146">
                  <c:v>154.83069465460218</c:v>
                </c:pt>
                <c:pt idx="1147">
                  <c:v>152.66423617105542</c:v>
                </c:pt>
                <c:pt idx="1148">
                  <c:v>150.49439259612814</c:v>
                </c:pt>
                <c:pt idx="1149">
                  <c:v>151.73333604140643</c:v>
                </c:pt>
                <c:pt idx="1150">
                  <c:v>151.73333604140643</c:v>
                </c:pt>
                <c:pt idx="1151">
                  <c:v>152.35280776404559</c:v>
                </c:pt>
                <c:pt idx="1152">
                  <c:v>153.28370789369458</c:v>
                </c:pt>
                <c:pt idx="1153">
                  <c:v>154.21122293196305</c:v>
                </c:pt>
                <c:pt idx="1154">
                  <c:v>153.89979452495319</c:v>
                </c:pt>
                <c:pt idx="1155">
                  <c:v>154.51926624759233</c:v>
                </c:pt>
                <c:pt idx="1156">
                  <c:v>151.73333604140643</c:v>
                </c:pt>
                <c:pt idx="1157">
                  <c:v>150.49439259612814</c:v>
                </c:pt>
                <c:pt idx="1158">
                  <c:v>149.25544915084981</c:v>
                </c:pt>
                <c:pt idx="1159">
                  <c:v>147.70846238994221</c:v>
                </c:pt>
                <c:pt idx="1160">
                  <c:v>147.39703398293238</c:v>
                </c:pt>
                <c:pt idx="1161">
                  <c:v>145.54200390639545</c:v>
                </c:pt>
                <c:pt idx="1162">
                  <c:v>145.85004722202478</c:v>
                </c:pt>
                <c:pt idx="1163">
                  <c:v>148.63597742821065</c:v>
                </c:pt>
                <c:pt idx="1164">
                  <c:v>145.54200390639545</c:v>
                </c:pt>
                <c:pt idx="1165">
                  <c:v>146.16147562903461</c:v>
                </c:pt>
                <c:pt idx="1166">
                  <c:v>145.85004722202478</c:v>
                </c:pt>
                <c:pt idx="1167">
                  <c:v>142.4446452931997</c:v>
                </c:pt>
                <c:pt idx="1168">
                  <c:v>140.89427344091152</c:v>
                </c:pt>
                <c:pt idx="1169">
                  <c:v>139.96675840264308</c:v>
                </c:pt>
                <c:pt idx="1170">
                  <c:v>138.10834323472562</c:v>
                </c:pt>
                <c:pt idx="1171">
                  <c:v>139.34728668000392</c:v>
                </c:pt>
                <c:pt idx="1172">
                  <c:v>141.82517357056054</c:v>
                </c:pt>
                <c:pt idx="1173">
                  <c:v>139.34728668000392</c:v>
                </c:pt>
                <c:pt idx="1174">
                  <c:v>138.41977164173548</c:v>
                </c:pt>
                <c:pt idx="1175">
                  <c:v>134.70294130590054</c:v>
                </c:pt>
                <c:pt idx="1176">
                  <c:v>135.01098462152984</c:v>
                </c:pt>
                <c:pt idx="1177">
                  <c:v>134.0834695832614</c:v>
                </c:pt>
                <c:pt idx="1178">
                  <c:v>131.60558269270479</c:v>
                </c:pt>
                <c:pt idx="1179">
                  <c:v>136.24992806680817</c:v>
                </c:pt>
                <c:pt idx="1180">
                  <c:v>138.41977164173548</c:v>
                </c:pt>
                <c:pt idx="1181">
                  <c:v>136.24992806680817</c:v>
                </c:pt>
                <c:pt idx="1182">
                  <c:v>134.0834695832614</c:v>
                </c:pt>
                <c:pt idx="1183">
                  <c:v>131.60558269270479</c:v>
                </c:pt>
                <c:pt idx="1184">
                  <c:v>129.12769580214817</c:v>
                </c:pt>
                <c:pt idx="1185">
                  <c:v>131.29753937707548</c:v>
                </c:pt>
                <c:pt idx="1186">
                  <c:v>134.70294130590054</c:v>
                </c:pt>
                <c:pt idx="1187">
                  <c:v>131.91701109971464</c:v>
                </c:pt>
                <c:pt idx="1188">
                  <c:v>133.46399786062224</c:v>
                </c:pt>
                <c:pt idx="1189">
                  <c:v>135.94188475117886</c:v>
                </c:pt>
                <c:pt idx="1190">
                  <c:v>135.01098462152984</c:v>
                </c:pt>
                <c:pt idx="1191">
                  <c:v>135.630456344169</c:v>
                </c:pt>
                <c:pt idx="1192">
                  <c:v>131.91701109971464</c:v>
                </c:pt>
                <c:pt idx="1193">
                  <c:v>129.12769580214817</c:v>
                </c:pt>
                <c:pt idx="1194">
                  <c:v>131.60558269270479</c:v>
                </c:pt>
                <c:pt idx="1195">
                  <c:v>128.50822407950903</c:v>
                </c:pt>
                <c:pt idx="1196">
                  <c:v>128.50822407950903</c:v>
                </c:pt>
                <c:pt idx="1197">
                  <c:v>126.64980891159156</c:v>
                </c:pt>
                <c:pt idx="1198">
                  <c:v>125.7222938733231</c:v>
                </c:pt>
                <c:pt idx="1199">
                  <c:v>130.36663924742646</c:v>
                </c:pt>
                <c:pt idx="1200">
                  <c:v>130.05859593179716</c:v>
                </c:pt>
                <c:pt idx="1201">
                  <c:v>131.17567608737596</c:v>
                </c:pt>
                <c:pt idx="1202">
                  <c:v>130.53589381645355</c:v>
                </c:pt>
                <c:pt idx="1203">
                  <c:v>134.69617112313946</c:v>
                </c:pt>
                <c:pt idx="1204">
                  <c:v>132.77682431037226</c:v>
                </c:pt>
                <c:pt idx="1205">
                  <c:v>131.17567608737596</c:v>
                </c:pt>
                <c:pt idx="1206">
                  <c:v>128.93813068483783</c:v>
                </c:pt>
                <c:pt idx="1207">
                  <c:v>130.53589381645355</c:v>
                </c:pt>
                <c:pt idx="1208">
                  <c:v>128.93813068483783</c:v>
                </c:pt>
                <c:pt idx="1209">
                  <c:v>128.29834841391542</c:v>
                </c:pt>
                <c:pt idx="1210">
                  <c:v>123.1800902465362</c:v>
                </c:pt>
                <c:pt idx="1211">
                  <c:v>121.57894202353991</c:v>
                </c:pt>
                <c:pt idx="1212">
                  <c:v>130.85747749760503</c:v>
                </c:pt>
                <c:pt idx="1213">
                  <c:v>133.09840799152371</c:v>
                </c:pt>
                <c:pt idx="1214">
                  <c:v>130.85747749760503</c:v>
                </c:pt>
                <c:pt idx="1215">
                  <c:v>135.01775480429092</c:v>
                </c:pt>
                <c:pt idx="1216">
                  <c:v>136.29731934613574</c:v>
                </c:pt>
                <c:pt idx="1217">
                  <c:v>136.29731934613574</c:v>
                </c:pt>
                <c:pt idx="1218">
                  <c:v>137.57688388798056</c:v>
                </c:pt>
                <c:pt idx="1219">
                  <c:v>134.05638885221705</c:v>
                </c:pt>
                <c:pt idx="1220">
                  <c:v>131.81884344967892</c:v>
                </c:pt>
                <c:pt idx="1221">
                  <c:v>135.01775480429092</c:v>
                </c:pt>
                <c:pt idx="1222">
                  <c:v>135.97573566498426</c:v>
                </c:pt>
                <c:pt idx="1223">
                  <c:v>136.29731934613574</c:v>
                </c:pt>
                <c:pt idx="1224">
                  <c:v>132.45862572060133</c:v>
                </c:pt>
                <c:pt idx="1225">
                  <c:v>127.01878387207061</c:v>
                </c:pt>
                <c:pt idx="1226">
                  <c:v>128.93813068483783</c:v>
                </c:pt>
                <c:pt idx="1227">
                  <c:v>127.01878387207061</c:v>
                </c:pt>
                <c:pt idx="1228">
                  <c:v>128.29834841391542</c:v>
                </c:pt>
                <c:pt idx="1229">
                  <c:v>128.93813068483783</c:v>
                </c:pt>
                <c:pt idx="1230">
                  <c:v>127.65856614299302</c:v>
                </c:pt>
                <c:pt idx="1231">
                  <c:v>123.49828883630714</c:v>
                </c:pt>
                <c:pt idx="1232">
                  <c:v>128.93813068483783</c:v>
                </c:pt>
                <c:pt idx="1233">
                  <c:v>132.77682431037226</c:v>
                </c:pt>
                <c:pt idx="1234">
                  <c:v>128.61654700368638</c:v>
                </c:pt>
                <c:pt idx="1235">
                  <c:v>125.0994370593034</c:v>
                </c:pt>
                <c:pt idx="1236">
                  <c:v>124.45965478838099</c:v>
                </c:pt>
                <c:pt idx="1237">
                  <c:v>125.41763564907433</c:v>
                </c:pt>
                <c:pt idx="1238">
                  <c:v>121.57894202353991</c:v>
                </c:pt>
                <c:pt idx="1239">
                  <c:v>122.21872429446232</c:v>
                </c:pt>
                <c:pt idx="1240">
                  <c:v>116.13910017500922</c:v>
                </c:pt>
                <c:pt idx="1241">
                  <c:v>107.50034697186651</c:v>
                </c:pt>
                <c:pt idx="1242">
                  <c:v>117.41866471685402</c:v>
                </c:pt>
                <c:pt idx="1243">
                  <c:v>117.41866471685402</c:v>
                </c:pt>
                <c:pt idx="1244">
                  <c:v>122.85850656538473</c:v>
                </c:pt>
                <c:pt idx="1245">
                  <c:v>126.37900160114822</c:v>
                </c:pt>
                <c:pt idx="1246">
                  <c:v>121.90052570469139</c:v>
                </c:pt>
                <c:pt idx="1247">
                  <c:v>120.29937748169513</c:v>
                </c:pt>
                <c:pt idx="1248">
                  <c:v>121.25735834238844</c:v>
                </c:pt>
                <c:pt idx="1249">
                  <c:v>124.45965478838099</c:v>
                </c:pt>
                <c:pt idx="1250">
                  <c:v>121.57894202353991</c:v>
                </c:pt>
                <c:pt idx="1251">
                  <c:v>119.97779380054365</c:v>
                </c:pt>
                <c:pt idx="1252">
                  <c:v>122.5403079756138</c:v>
                </c:pt>
                <c:pt idx="1253">
                  <c:v>117.74024839800549</c:v>
                </c:pt>
                <c:pt idx="1254">
                  <c:v>118.69822925869885</c:v>
                </c:pt>
                <c:pt idx="1255">
                  <c:v>117.1004661270831</c:v>
                </c:pt>
                <c:pt idx="1256">
                  <c:v>118.3800306689279</c:v>
                </c:pt>
                <c:pt idx="1257">
                  <c:v>115.49931790408681</c:v>
                </c:pt>
                <c:pt idx="1258">
                  <c:v>121.57894202353991</c:v>
                </c:pt>
                <c:pt idx="1259">
                  <c:v>127.97676473276395</c:v>
                </c:pt>
                <c:pt idx="1260">
                  <c:v>129.57791295576024</c:v>
                </c:pt>
                <c:pt idx="1261">
                  <c:v>116.46068385616068</c:v>
                </c:pt>
                <c:pt idx="1262">
                  <c:v>116.13910017500922</c:v>
                </c:pt>
                <c:pt idx="1263">
                  <c:v>121.57894202353991</c:v>
                </c:pt>
                <c:pt idx="1264">
                  <c:v>122.87881711366796</c:v>
                </c:pt>
                <c:pt idx="1265">
                  <c:v>124.90987194199307</c:v>
                </c:pt>
                <c:pt idx="1266">
                  <c:v>124.90987194199307</c:v>
                </c:pt>
                <c:pt idx="1267">
                  <c:v>123.55583538977635</c:v>
                </c:pt>
                <c:pt idx="1268">
                  <c:v>123.21732625172217</c:v>
                </c:pt>
                <c:pt idx="1269">
                  <c:v>122.5403079756138</c:v>
                </c:pt>
                <c:pt idx="1270">
                  <c:v>122.87881711366796</c:v>
                </c:pt>
                <c:pt idx="1271">
                  <c:v>127.27943590837234</c:v>
                </c:pt>
                <c:pt idx="1272">
                  <c:v>126.26390849420979</c:v>
                </c:pt>
                <c:pt idx="1273">
                  <c:v>126.60241763226398</c:v>
                </c:pt>
                <c:pt idx="1274">
                  <c:v>129.98750901280579</c:v>
                </c:pt>
                <c:pt idx="1275">
                  <c:v>130.32601815085997</c:v>
                </c:pt>
                <c:pt idx="1276">
                  <c:v>130.32601815085997</c:v>
                </c:pt>
                <c:pt idx="1277">
                  <c:v>131.34154556502253</c:v>
                </c:pt>
                <c:pt idx="1278">
                  <c:v>130.66452728891414</c:v>
                </c:pt>
                <c:pt idx="1279">
                  <c:v>131.34154556502253</c:v>
                </c:pt>
                <c:pt idx="1280">
                  <c:v>132.35707297918506</c:v>
                </c:pt>
                <c:pt idx="1281">
                  <c:v>128.2949633225349</c:v>
                </c:pt>
                <c:pt idx="1282">
                  <c:v>129.98750901280579</c:v>
                </c:pt>
                <c:pt idx="1283">
                  <c:v>138.45023746416035</c:v>
                </c:pt>
                <c:pt idx="1284">
                  <c:v>144.54340194913561</c:v>
                </c:pt>
                <c:pt idx="1285">
                  <c:v>143.86638367302723</c:v>
                </c:pt>
                <c:pt idx="1286">
                  <c:v>143.1893653969189</c:v>
                </c:pt>
                <c:pt idx="1287">
                  <c:v>142.51234712081052</c:v>
                </c:pt>
                <c:pt idx="1288">
                  <c:v>144.20489281108141</c:v>
                </c:pt>
                <c:pt idx="1289">
                  <c:v>145.55892936329815</c:v>
                </c:pt>
                <c:pt idx="1290">
                  <c:v>147.25147505356907</c:v>
                </c:pt>
                <c:pt idx="1291">
                  <c:v>146.23594763940653</c:v>
                </c:pt>
                <c:pt idx="1292">
                  <c:v>147.92849332967742</c:v>
                </c:pt>
                <c:pt idx="1293">
                  <c:v>150.63656643411088</c:v>
                </c:pt>
                <c:pt idx="1294">
                  <c:v>142.17383798275634</c:v>
                </c:pt>
                <c:pt idx="1295">
                  <c:v>142.17383798275634</c:v>
                </c:pt>
                <c:pt idx="1296">
                  <c:v>138.11172832610617</c:v>
                </c:pt>
                <c:pt idx="1297">
                  <c:v>138.78874660221453</c:v>
                </c:pt>
                <c:pt idx="1298">
                  <c:v>140.48129229248542</c:v>
                </c:pt>
                <c:pt idx="1299">
                  <c:v>137.773219188052</c:v>
                </c:pt>
                <c:pt idx="1300">
                  <c:v>137.773219188052</c:v>
                </c:pt>
                <c:pt idx="1301">
                  <c:v>135.40365522167269</c:v>
                </c:pt>
                <c:pt idx="1302">
                  <c:v>135.06514608361852</c:v>
                </c:pt>
                <c:pt idx="1303">
                  <c:v>134.04961866945598</c:v>
                </c:pt>
                <c:pt idx="1304">
                  <c:v>133.37260039334762</c:v>
                </c:pt>
                <c:pt idx="1305">
                  <c:v>128.63347246058908</c:v>
                </c:pt>
                <c:pt idx="1306">
                  <c:v>128.2949633225349</c:v>
                </c:pt>
                <c:pt idx="1307">
                  <c:v>125.92539935615561</c:v>
                </c:pt>
                <c:pt idx="1308">
                  <c:v>127.95645418448069</c:v>
                </c:pt>
                <c:pt idx="1309">
                  <c:v>127.27943590837234</c:v>
                </c:pt>
                <c:pt idx="1310">
                  <c:v>129.64899987475164</c:v>
                </c:pt>
                <c:pt idx="1311">
                  <c:v>126.60241763226398</c:v>
                </c:pt>
                <c:pt idx="1312">
                  <c:v>125.24838108004725</c:v>
                </c:pt>
                <c:pt idx="1313">
                  <c:v>124.57136280393888</c:v>
                </c:pt>
                <c:pt idx="1314">
                  <c:v>124.57136280393888</c:v>
                </c:pt>
                <c:pt idx="1315">
                  <c:v>124.2328536658847</c:v>
                </c:pt>
                <c:pt idx="1316">
                  <c:v>125.24838108004725</c:v>
                </c:pt>
                <c:pt idx="1317">
                  <c:v>124.2328536658847</c:v>
                </c:pt>
                <c:pt idx="1318">
                  <c:v>124.57136280393888</c:v>
                </c:pt>
                <c:pt idx="1319">
                  <c:v>131.00303642696832</c:v>
                </c:pt>
                <c:pt idx="1320">
                  <c:v>131.34154556502253</c:v>
                </c:pt>
                <c:pt idx="1321">
                  <c:v>127.95645418448069</c:v>
                </c:pt>
                <c:pt idx="1322">
                  <c:v>131.34154556502253</c:v>
                </c:pt>
                <c:pt idx="1323">
                  <c:v>131.34154556502253</c:v>
                </c:pt>
                <c:pt idx="1324">
                  <c:v>131.68005470307671</c:v>
                </c:pt>
                <c:pt idx="1325">
                  <c:v>130.66452728891414</c:v>
                </c:pt>
                <c:pt idx="1326">
                  <c:v>129.64899987475164</c:v>
                </c:pt>
                <c:pt idx="1327">
                  <c:v>129.98750901280579</c:v>
                </c:pt>
                <c:pt idx="1328">
                  <c:v>128.63347246058908</c:v>
                </c:pt>
                <c:pt idx="1329">
                  <c:v>133.7111095314018</c:v>
                </c:pt>
                <c:pt idx="1330">
                  <c:v>131.34154556502253</c:v>
                </c:pt>
                <c:pt idx="1331">
                  <c:v>133.37260039334762</c:v>
                </c:pt>
                <c:pt idx="1332">
                  <c:v>132.69558211723924</c:v>
                </c:pt>
                <c:pt idx="1333">
                  <c:v>127.95645418448069</c:v>
                </c:pt>
                <c:pt idx="1334">
                  <c:v>125.58689021810143</c:v>
                </c:pt>
                <c:pt idx="1335">
                  <c:v>126.60241763226398</c:v>
                </c:pt>
                <c:pt idx="1336">
                  <c:v>125.58689021810143</c:v>
                </c:pt>
                <c:pt idx="1337">
                  <c:v>126.60241763226398</c:v>
                </c:pt>
                <c:pt idx="1338">
                  <c:v>125.58689021810143</c:v>
                </c:pt>
                <c:pt idx="1339">
                  <c:v>125.58689021810143</c:v>
                </c:pt>
                <c:pt idx="1340">
                  <c:v>125.24838108004725</c:v>
                </c:pt>
                <c:pt idx="1341">
                  <c:v>128.97198159864325</c:v>
                </c:pt>
                <c:pt idx="1342">
                  <c:v>137.09620091194361</c:v>
                </c:pt>
                <c:pt idx="1343">
                  <c:v>138.11172832610617</c:v>
                </c:pt>
                <c:pt idx="1344">
                  <c:v>137.43471004999779</c:v>
                </c:pt>
                <c:pt idx="1345">
                  <c:v>139.46576487832289</c:v>
                </c:pt>
                <c:pt idx="1346">
                  <c:v>136.75769177388943</c:v>
                </c:pt>
                <c:pt idx="1347">
                  <c:v>140.48129229248542</c:v>
                </c:pt>
                <c:pt idx="1348">
                  <c:v>140.48129229248542</c:v>
                </c:pt>
                <c:pt idx="1349">
                  <c:v>138.78874660221453</c:v>
                </c:pt>
                <c:pt idx="1350">
                  <c:v>142.51234712081052</c:v>
                </c:pt>
                <c:pt idx="1351">
                  <c:v>141.15831056859381</c:v>
                </c:pt>
                <c:pt idx="1352">
                  <c:v>139.80427401637706</c:v>
                </c:pt>
                <c:pt idx="1353">
                  <c:v>140.14278315443124</c:v>
                </c:pt>
                <c:pt idx="1354">
                  <c:v>137.09620091194361</c:v>
                </c:pt>
                <c:pt idx="1355">
                  <c:v>134.72663694556434</c:v>
                </c:pt>
                <c:pt idx="1356">
                  <c:v>134.04961866945598</c:v>
                </c:pt>
                <c:pt idx="1357">
                  <c:v>136.41918263583526</c:v>
                </c:pt>
                <c:pt idx="1358">
                  <c:v>135.40365522167269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7-42BE-8C26-86B3652EBE6A}"/>
            </c:ext>
          </c:extLst>
        </c:ser>
        <c:ser>
          <c:idx val="3"/>
          <c:order val="3"/>
          <c:tx>
            <c:strRef>
              <c:f>'Master Sheet'!$M$1</c:f>
              <c:strCache>
                <c:ptCount val="1"/>
                <c:pt idx="0">
                  <c:v>BMRI_Norm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'Master Sheet'!$A$2:$A$1368</c:f>
              <c:strCache>
                <c:ptCount val="1359"/>
                <c:pt idx="0">
                  <c:v>02/01/2020</c:v>
                </c:pt>
                <c:pt idx="1">
                  <c:v>03/01/2020</c:v>
                </c:pt>
                <c:pt idx="2">
                  <c:v>06/01/2020</c:v>
                </c:pt>
                <c:pt idx="3">
                  <c:v>07/01/2020</c:v>
                </c:pt>
                <c:pt idx="4">
                  <c:v>08/01/2020</c:v>
                </c:pt>
                <c:pt idx="5">
                  <c:v>09/01/2020</c:v>
                </c:pt>
                <c:pt idx="6">
                  <c:v>10/01/2020</c:v>
                </c:pt>
                <c:pt idx="7">
                  <c:v>13/01/2020</c:v>
                </c:pt>
                <c:pt idx="8">
                  <c:v>14/01/2020</c:v>
                </c:pt>
                <c:pt idx="9">
                  <c:v>15/01/2020</c:v>
                </c:pt>
                <c:pt idx="10">
                  <c:v>16/01/2020</c:v>
                </c:pt>
                <c:pt idx="11">
                  <c:v>17/01/2020</c:v>
                </c:pt>
                <c:pt idx="12">
                  <c:v>20/01/2020</c:v>
                </c:pt>
                <c:pt idx="13">
                  <c:v>21/01/2020</c:v>
                </c:pt>
                <c:pt idx="14">
                  <c:v>22/01/2020</c:v>
                </c:pt>
                <c:pt idx="15">
                  <c:v>23/01/2020</c:v>
                </c:pt>
                <c:pt idx="16">
                  <c:v>24/01/2020</c:v>
                </c:pt>
                <c:pt idx="17">
                  <c:v>27/01/2020</c:v>
                </c:pt>
                <c:pt idx="18">
                  <c:v>29/01/2020</c:v>
                </c:pt>
                <c:pt idx="19">
                  <c:v>31/01/2020</c:v>
                </c:pt>
                <c:pt idx="20">
                  <c:v>03/02/2020</c:v>
                </c:pt>
                <c:pt idx="21">
                  <c:v>04/02/2020</c:v>
                </c:pt>
                <c:pt idx="22">
                  <c:v>05/02/2020</c:v>
                </c:pt>
                <c:pt idx="23">
                  <c:v>06/02/2020</c:v>
                </c:pt>
                <c:pt idx="24">
                  <c:v>07/02/2020</c:v>
                </c:pt>
                <c:pt idx="25">
                  <c:v>10/02/2020</c:v>
                </c:pt>
                <c:pt idx="26">
                  <c:v>11/02/2020</c:v>
                </c:pt>
                <c:pt idx="27">
                  <c:v>12/02/2020</c:v>
                </c:pt>
                <c:pt idx="28">
                  <c:v>13/02/2020</c:v>
                </c:pt>
                <c:pt idx="29">
                  <c:v>14/02/2020</c:v>
                </c:pt>
                <c:pt idx="30">
                  <c:v>17/02/2020</c:v>
                </c:pt>
                <c:pt idx="31">
                  <c:v>18/02/2020</c:v>
                </c:pt>
                <c:pt idx="32">
                  <c:v>19/02/2020</c:v>
                </c:pt>
                <c:pt idx="33">
                  <c:v>20/02/2020</c:v>
                </c:pt>
                <c:pt idx="34">
                  <c:v>21/02/2020</c:v>
                </c:pt>
                <c:pt idx="35">
                  <c:v>24/02/2020</c:v>
                </c:pt>
                <c:pt idx="36">
                  <c:v>25/02/2020</c:v>
                </c:pt>
                <c:pt idx="37">
                  <c:v>26/02/2020</c:v>
                </c:pt>
                <c:pt idx="38">
                  <c:v>27/02/2020</c:v>
                </c:pt>
                <c:pt idx="39">
                  <c:v>28/02/2020</c:v>
                </c:pt>
                <c:pt idx="40">
                  <c:v>02/03/2020</c:v>
                </c:pt>
                <c:pt idx="41">
                  <c:v>03/03/2020</c:v>
                </c:pt>
                <c:pt idx="42">
                  <c:v>04/03/2020</c:v>
                </c:pt>
                <c:pt idx="43">
                  <c:v>05/03/2020</c:v>
                </c:pt>
                <c:pt idx="44">
                  <c:v>06/03/2020</c:v>
                </c:pt>
                <c:pt idx="45">
                  <c:v>09/03/2020</c:v>
                </c:pt>
                <c:pt idx="46">
                  <c:v>10/03/2020</c:v>
                </c:pt>
                <c:pt idx="47">
                  <c:v>11/03/2020</c:v>
                </c:pt>
                <c:pt idx="48">
                  <c:v>12/03/2020</c:v>
                </c:pt>
                <c:pt idx="49">
                  <c:v>17/03/2020</c:v>
                </c:pt>
                <c:pt idx="50">
                  <c:v>18/03/2020</c:v>
                </c:pt>
                <c:pt idx="51">
                  <c:v>19/03/2020</c:v>
                </c:pt>
                <c:pt idx="52">
                  <c:v>20/03/2020</c:v>
                </c:pt>
                <c:pt idx="53">
                  <c:v>23/03/2020</c:v>
                </c:pt>
                <c:pt idx="54">
                  <c:v>24/03/2020</c:v>
                </c:pt>
                <c:pt idx="55">
                  <c:v>26/03/2020</c:v>
                </c:pt>
                <c:pt idx="56">
                  <c:v>27/03/2020</c:v>
                </c:pt>
                <c:pt idx="57">
                  <c:v>30/03/2020</c:v>
                </c:pt>
                <c:pt idx="58">
                  <c:v>31/03/2020</c:v>
                </c:pt>
                <c:pt idx="59">
                  <c:v>01/04/2020</c:v>
                </c:pt>
                <c:pt idx="60">
                  <c:v>02/04/2020</c:v>
                </c:pt>
                <c:pt idx="61">
                  <c:v>03/04/2020</c:v>
                </c:pt>
                <c:pt idx="62">
                  <c:v>06/04/2020</c:v>
                </c:pt>
                <c:pt idx="63">
                  <c:v>07/04/2020</c:v>
                </c:pt>
                <c:pt idx="64">
                  <c:v>08/04/2020</c:v>
                </c:pt>
                <c:pt idx="65">
                  <c:v>09/04/2020</c:v>
                </c:pt>
                <c:pt idx="66">
                  <c:v>13/04/2020</c:v>
                </c:pt>
                <c:pt idx="67">
                  <c:v>14/04/2020</c:v>
                </c:pt>
                <c:pt idx="68">
                  <c:v>15/04/2020</c:v>
                </c:pt>
                <c:pt idx="69">
                  <c:v>17/04/2020</c:v>
                </c:pt>
                <c:pt idx="70">
                  <c:v>20/04/2020</c:v>
                </c:pt>
                <c:pt idx="71">
                  <c:v>21/04/2020</c:v>
                </c:pt>
                <c:pt idx="72">
                  <c:v>22/04/2020</c:v>
                </c:pt>
                <c:pt idx="73">
                  <c:v>23/04/2020</c:v>
                </c:pt>
                <c:pt idx="74">
                  <c:v>24/04/2020</c:v>
                </c:pt>
                <c:pt idx="75">
                  <c:v>27/04/2020</c:v>
                </c:pt>
                <c:pt idx="76">
                  <c:v>28/04/2020</c:v>
                </c:pt>
                <c:pt idx="77">
                  <c:v>29/04/2020</c:v>
                </c:pt>
                <c:pt idx="78">
                  <c:v>30/04/2020</c:v>
                </c:pt>
                <c:pt idx="79">
                  <c:v>04/05/2020</c:v>
                </c:pt>
                <c:pt idx="80">
                  <c:v>05/05/2020</c:v>
                </c:pt>
                <c:pt idx="81">
                  <c:v>06/05/2020</c:v>
                </c:pt>
                <c:pt idx="82">
                  <c:v>08/05/2020</c:v>
                </c:pt>
                <c:pt idx="83">
                  <c:v>11/05/2020</c:v>
                </c:pt>
                <c:pt idx="84">
                  <c:v>12/05/2020</c:v>
                </c:pt>
                <c:pt idx="85">
                  <c:v>13/05/2020</c:v>
                </c:pt>
                <c:pt idx="86">
                  <c:v>14/05/2020</c:v>
                </c:pt>
                <c:pt idx="87">
                  <c:v>15/05/2020</c:v>
                </c:pt>
                <c:pt idx="88">
                  <c:v>18/05/2020</c:v>
                </c:pt>
                <c:pt idx="89">
                  <c:v>19/05/2020</c:v>
                </c:pt>
                <c:pt idx="90">
                  <c:v>20/05/2020</c:v>
                </c:pt>
                <c:pt idx="91">
                  <c:v>26/05/2020</c:v>
                </c:pt>
                <c:pt idx="92">
                  <c:v>27/05/2020</c:v>
                </c:pt>
                <c:pt idx="93">
                  <c:v>28/05/2020</c:v>
                </c:pt>
                <c:pt idx="94">
                  <c:v>29/05/2020</c:v>
                </c:pt>
                <c:pt idx="95">
                  <c:v>02/06/2020</c:v>
                </c:pt>
                <c:pt idx="96">
                  <c:v>03/06/2020</c:v>
                </c:pt>
                <c:pt idx="97">
                  <c:v>04/06/2020</c:v>
                </c:pt>
                <c:pt idx="98">
                  <c:v>05/06/2020</c:v>
                </c:pt>
                <c:pt idx="99">
                  <c:v>08/06/2020</c:v>
                </c:pt>
                <c:pt idx="100">
                  <c:v>09/06/2020</c:v>
                </c:pt>
                <c:pt idx="101">
                  <c:v>10/06/2020</c:v>
                </c:pt>
                <c:pt idx="102">
                  <c:v>11/06/2020</c:v>
                </c:pt>
                <c:pt idx="103">
                  <c:v>12/06/2020</c:v>
                </c:pt>
                <c:pt idx="104">
                  <c:v>15/06/2020</c:v>
                </c:pt>
                <c:pt idx="105">
                  <c:v>16/06/2020</c:v>
                </c:pt>
                <c:pt idx="106">
                  <c:v>17/06/2020</c:v>
                </c:pt>
                <c:pt idx="107">
                  <c:v>18/06/2020</c:v>
                </c:pt>
                <c:pt idx="108">
                  <c:v>19/06/2020</c:v>
                </c:pt>
                <c:pt idx="109">
                  <c:v>22/06/2020</c:v>
                </c:pt>
                <c:pt idx="110">
                  <c:v>23/06/2020</c:v>
                </c:pt>
                <c:pt idx="111">
                  <c:v>24/06/2020</c:v>
                </c:pt>
                <c:pt idx="112">
                  <c:v>25/06/2020</c:v>
                </c:pt>
                <c:pt idx="113">
                  <c:v>26/06/2020</c:v>
                </c:pt>
                <c:pt idx="114">
                  <c:v>29/06/2020</c:v>
                </c:pt>
                <c:pt idx="115">
                  <c:v>30/06/2020</c:v>
                </c:pt>
                <c:pt idx="116">
                  <c:v>01/07/2020</c:v>
                </c:pt>
                <c:pt idx="117">
                  <c:v>02/07/2020</c:v>
                </c:pt>
                <c:pt idx="118">
                  <c:v>03/07/2020</c:v>
                </c:pt>
                <c:pt idx="119">
                  <c:v>06/07/2020</c:v>
                </c:pt>
                <c:pt idx="120">
                  <c:v>07/07/2020</c:v>
                </c:pt>
                <c:pt idx="121">
                  <c:v>08/07/2020</c:v>
                </c:pt>
                <c:pt idx="122">
                  <c:v>09/07/2020</c:v>
                </c:pt>
                <c:pt idx="123">
                  <c:v>10/07/2020</c:v>
                </c:pt>
                <c:pt idx="124">
                  <c:v>13/07/2020</c:v>
                </c:pt>
                <c:pt idx="125">
                  <c:v>14/07/2020</c:v>
                </c:pt>
                <c:pt idx="126">
                  <c:v>15/07/2020</c:v>
                </c:pt>
                <c:pt idx="127">
                  <c:v>16/07/2020</c:v>
                </c:pt>
                <c:pt idx="128">
                  <c:v>17/07/2020</c:v>
                </c:pt>
                <c:pt idx="129">
                  <c:v>20/07/2020</c:v>
                </c:pt>
                <c:pt idx="130">
                  <c:v>21/07/2020</c:v>
                </c:pt>
                <c:pt idx="131">
                  <c:v>22/07/2020</c:v>
                </c:pt>
                <c:pt idx="132">
                  <c:v>23/07/2020</c:v>
                </c:pt>
                <c:pt idx="133">
                  <c:v>24/07/2020</c:v>
                </c:pt>
                <c:pt idx="134">
                  <c:v>27/07/2020</c:v>
                </c:pt>
                <c:pt idx="135">
                  <c:v>28/07/2020</c:v>
                </c:pt>
                <c:pt idx="136">
                  <c:v>29/07/2020</c:v>
                </c:pt>
                <c:pt idx="137">
                  <c:v>30/07/2020</c:v>
                </c:pt>
                <c:pt idx="138">
                  <c:v>03/08/2020</c:v>
                </c:pt>
                <c:pt idx="139">
                  <c:v>04/08/2020</c:v>
                </c:pt>
                <c:pt idx="140">
                  <c:v>05/08/2020</c:v>
                </c:pt>
                <c:pt idx="141">
                  <c:v>06/08/2020</c:v>
                </c:pt>
                <c:pt idx="142">
                  <c:v>07/08/2020</c:v>
                </c:pt>
                <c:pt idx="143">
                  <c:v>11/08/2020</c:v>
                </c:pt>
                <c:pt idx="144">
                  <c:v>12/08/2020</c:v>
                </c:pt>
                <c:pt idx="145">
                  <c:v>13/08/2020</c:v>
                </c:pt>
                <c:pt idx="146">
                  <c:v>14/08/2020</c:v>
                </c:pt>
                <c:pt idx="147">
                  <c:v>18/08/2020</c:v>
                </c:pt>
                <c:pt idx="148">
                  <c:v>19/08/2020</c:v>
                </c:pt>
                <c:pt idx="149">
                  <c:v>24/08/2020</c:v>
                </c:pt>
                <c:pt idx="150">
                  <c:v>25/08/2020</c:v>
                </c:pt>
                <c:pt idx="151">
                  <c:v>26/08/2020</c:v>
                </c:pt>
                <c:pt idx="152">
                  <c:v>27/08/2020</c:v>
                </c:pt>
                <c:pt idx="153">
                  <c:v>28/08/2020</c:v>
                </c:pt>
                <c:pt idx="154">
                  <c:v>31/08/2020</c:v>
                </c:pt>
                <c:pt idx="155">
                  <c:v>01/09/2020</c:v>
                </c:pt>
                <c:pt idx="156">
                  <c:v>02/09/2020</c:v>
                </c:pt>
                <c:pt idx="157">
                  <c:v>03/09/2020</c:v>
                </c:pt>
                <c:pt idx="158">
                  <c:v>04/09/2020</c:v>
                </c:pt>
                <c:pt idx="159">
                  <c:v>07/09/2020</c:v>
                </c:pt>
                <c:pt idx="160">
                  <c:v>08/09/2020</c:v>
                </c:pt>
                <c:pt idx="161">
                  <c:v>09/09/2020</c:v>
                </c:pt>
                <c:pt idx="162">
                  <c:v>10/09/2020</c:v>
                </c:pt>
                <c:pt idx="163">
                  <c:v>11/09/2020</c:v>
                </c:pt>
                <c:pt idx="164">
                  <c:v>14/09/2020</c:v>
                </c:pt>
                <c:pt idx="165">
                  <c:v>15/09/2020</c:v>
                </c:pt>
                <c:pt idx="166">
                  <c:v>16/09/2020</c:v>
                </c:pt>
                <c:pt idx="167">
                  <c:v>17/09/2020</c:v>
                </c:pt>
                <c:pt idx="168">
                  <c:v>18/09/2020</c:v>
                </c:pt>
                <c:pt idx="169">
                  <c:v>21/09/2020</c:v>
                </c:pt>
                <c:pt idx="170">
                  <c:v>22/09/2020</c:v>
                </c:pt>
                <c:pt idx="171">
                  <c:v>23/09/2020</c:v>
                </c:pt>
                <c:pt idx="172">
                  <c:v>24/09/2020</c:v>
                </c:pt>
                <c:pt idx="173">
                  <c:v>25/09/2020</c:v>
                </c:pt>
                <c:pt idx="174">
                  <c:v>28/09/2020</c:v>
                </c:pt>
                <c:pt idx="175">
                  <c:v>29/09/2020</c:v>
                </c:pt>
                <c:pt idx="176">
                  <c:v>30/09/2020</c:v>
                </c:pt>
                <c:pt idx="177">
                  <c:v>01/10/2020</c:v>
                </c:pt>
                <c:pt idx="178">
                  <c:v>02/10/2020</c:v>
                </c:pt>
                <c:pt idx="179">
                  <c:v>05/10/2020</c:v>
                </c:pt>
                <c:pt idx="180">
                  <c:v>06/10/2020</c:v>
                </c:pt>
                <c:pt idx="181">
                  <c:v>07/10/2020</c:v>
                </c:pt>
                <c:pt idx="182">
                  <c:v>08/10/2020</c:v>
                </c:pt>
                <c:pt idx="183">
                  <c:v>09/10/2020</c:v>
                </c:pt>
                <c:pt idx="184">
                  <c:v>12/10/2020</c:v>
                </c:pt>
                <c:pt idx="185">
                  <c:v>13/10/2020</c:v>
                </c:pt>
                <c:pt idx="186">
                  <c:v>14/10/2020</c:v>
                </c:pt>
                <c:pt idx="187">
                  <c:v>15/10/2020</c:v>
                </c:pt>
                <c:pt idx="188">
                  <c:v>16/10/2020</c:v>
                </c:pt>
                <c:pt idx="189">
                  <c:v>19/10/2020</c:v>
                </c:pt>
                <c:pt idx="190">
                  <c:v>20/10/2020</c:v>
                </c:pt>
                <c:pt idx="191">
                  <c:v>21/10/2020</c:v>
                </c:pt>
                <c:pt idx="192">
                  <c:v>22/10/2020</c:v>
                </c:pt>
                <c:pt idx="193">
                  <c:v>23/10/2020</c:v>
                </c:pt>
                <c:pt idx="194">
                  <c:v>26/10/2020</c:v>
                </c:pt>
                <c:pt idx="195">
                  <c:v>27/10/2020</c:v>
                </c:pt>
                <c:pt idx="196">
                  <c:v>02/11/2020</c:v>
                </c:pt>
                <c:pt idx="197">
                  <c:v>03/11/2020</c:v>
                </c:pt>
                <c:pt idx="198">
                  <c:v>04/11/2020</c:v>
                </c:pt>
                <c:pt idx="199">
                  <c:v>05/11/2020</c:v>
                </c:pt>
                <c:pt idx="200">
                  <c:v>06/11/2020</c:v>
                </c:pt>
                <c:pt idx="201">
                  <c:v>09/11/2020</c:v>
                </c:pt>
                <c:pt idx="202">
                  <c:v>10/11/2020</c:v>
                </c:pt>
                <c:pt idx="203">
                  <c:v>11/11/2020</c:v>
                </c:pt>
                <c:pt idx="204">
                  <c:v>12/11/2020</c:v>
                </c:pt>
                <c:pt idx="205">
                  <c:v>13/11/2020</c:v>
                </c:pt>
                <c:pt idx="206">
                  <c:v>16/11/2020</c:v>
                </c:pt>
                <c:pt idx="207">
                  <c:v>17/11/2020</c:v>
                </c:pt>
                <c:pt idx="208">
                  <c:v>18/11/2020</c:v>
                </c:pt>
                <c:pt idx="209">
                  <c:v>19/11/2020</c:v>
                </c:pt>
                <c:pt idx="210">
                  <c:v>20/11/2020</c:v>
                </c:pt>
                <c:pt idx="211">
                  <c:v>23/11/2020</c:v>
                </c:pt>
                <c:pt idx="212">
                  <c:v>24/11/2020</c:v>
                </c:pt>
                <c:pt idx="213">
                  <c:v>25/11/2020</c:v>
                </c:pt>
                <c:pt idx="214">
                  <c:v>26/11/2020</c:v>
                </c:pt>
                <c:pt idx="215">
                  <c:v>27/11/2020</c:v>
                </c:pt>
                <c:pt idx="216">
                  <c:v>30/11/2020</c:v>
                </c:pt>
                <c:pt idx="217">
                  <c:v>01/12/2020</c:v>
                </c:pt>
                <c:pt idx="218">
                  <c:v>02/12/2020</c:v>
                </c:pt>
                <c:pt idx="219">
                  <c:v>03/12/2020</c:v>
                </c:pt>
                <c:pt idx="220">
                  <c:v>04/12/2020</c:v>
                </c:pt>
                <c:pt idx="221">
                  <c:v>07/12/2020</c:v>
                </c:pt>
                <c:pt idx="222">
                  <c:v>08/12/2020</c:v>
                </c:pt>
                <c:pt idx="223">
                  <c:v>10/12/2020</c:v>
                </c:pt>
                <c:pt idx="224">
                  <c:v>11/12/2020</c:v>
                </c:pt>
                <c:pt idx="225">
                  <c:v>14/12/2020</c:v>
                </c:pt>
                <c:pt idx="226">
                  <c:v>15/12/2020</c:v>
                </c:pt>
                <c:pt idx="227">
                  <c:v>16/12/2020</c:v>
                </c:pt>
                <c:pt idx="228">
                  <c:v>17/12/2020</c:v>
                </c:pt>
                <c:pt idx="229">
                  <c:v>18/12/2020</c:v>
                </c:pt>
                <c:pt idx="230">
                  <c:v>21/12/2020</c:v>
                </c:pt>
                <c:pt idx="231">
                  <c:v>22/12/2020</c:v>
                </c:pt>
                <c:pt idx="232">
                  <c:v>23/12/2020</c:v>
                </c:pt>
                <c:pt idx="233">
                  <c:v>28/12/2020</c:v>
                </c:pt>
                <c:pt idx="234">
                  <c:v>29/12/2020</c:v>
                </c:pt>
                <c:pt idx="235">
                  <c:v>30/12/2020</c:v>
                </c:pt>
                <c:pt idx="236">
                  <c:v>04/01/2021</c:v>
                </c:pt>
                <c:pt idx="237">
                  <c:v>05/01/2021</c:v>
                </c:pt>
                <c:pt idx="238">
                  <c:v>06/01/2021</c:v>
                </c:pt>
                <c:pt idx="239">
                  <c:v>07/01/2021</c:v>
                </c:pt>
                <c:pt idx="240">
                  <c:v>08/01/2021</c:v>
                </c:pt>
                <c:pt idx="241">
                  <c:v>11/01/2021</c:v>
                </c:pt>
                <c:pt idx="242">
                  <c:v>12/01/2021</c:v>
                </c:pt>
                <c:pt idx="243">
                  <c:v>13/01/2021</c:v>
                </c:pt>
                <c:pt idx="244">
                  <c:v>14/01/2021</c:v>
                </c:pt>
                <c:pt idx="245">
                  <c:v>15/01/2021</c:v>
                </c:pt>
                <c:pt idx="246">
                  <c:v>18/01/2021</c:v>
                </c:pt>
                <c:pt idx="247">
                  <c:v>19/01/2021</c:v>
                </c:pt>
                <c:pt idx="248">
                  <c:v>20/01/2021</c:v>
                </c:pt>
                <c:pt idx="249">
                  <c:v>21/01/2021</c:v>
                </c:pt>
                <c:pt idx="250">
                  <c:v>22/01/2021</c:v>
                </c:pt>
                <c:pt idx="251">
                  <c:v>25/01/2021</c:v>
                </c:pt>
                <c:pt idx="252">
                  <c:v>26/01/2021</c:v>
                </c:pt>
                <c:pt idx="253">
                  <c:v>27/01/2021</c:v>
                </c:pt>
                <c:pt idx="254">
                  <c:v>28/01/2021</c:v>
                </c:pt>
                <c:pt idx="255">
                  <c:v>29/01/2021</c:v>
                </c:pt>
                <c:pt idx="256">
                  <c:v>01/02/2021</c:v>
                </c:pt>
                <c:pt idx="257">
                  <c:v>02/02/2021</c:v>
                </c:pt>
                <c:pt idx="258">
                  <c:v>03/02/2021</c:v>
                </c:pt>
                <c:pt idx="259">
                  <c:v>04/02/2021</c:v>
                </c:pt>
                <c:pt idx="260">
                  <c:v>05/02/2021</c:v>
                </c:pt>
                <c:pt idx="261">
                  <c:v>08/02/2021</c:v>
                </c:pt>
                <c:pt idx="262">
                  <c:v>09/02/2021</c:v>
                </c:pt>
                <c:pt idx="263">
                  <c:v>10/02/2021</c:v>
                </c:pt>
                <c:pt idx="264">
                  <c:v>11/02/2021</c:v>
                </c:pt>
                <c:pt idx="265">
                  <c:v>15/02/2021</c:v>
                </c:pt>
                <c:pt idx="266">
                  <c:v>16/02/2021</c:v>
                </c:pt>
                <c:pt idx="267">
                  <c:v>17/02/2021</c:v>
                </c:pt>
                <c:pt idx="268">
                  <c:v>18/02/2021</c:v>
                </c:pt>
                <c:pt idx="269">
                  <c:v>19/02/2021</c:v>
                </c:pt>
                <c:pt idx="270">
                  <c:v>22/02/2021</c:v>
                </c:pt>
                <c:pt idx="271">
                  <c:v>23/02/2021</c:v>
                </c:pt>
                <c:pt idx="272">
                  <c:v>24/02/2021</c:v>
                </c:pt>
                <c:pt idx="273">
                  <c:v>25/02/2021</c:v>
                </c:pt>
                <c:pt idx="274">
                  <c:v>26/02/2021</c:v>
                </c:pt>
                <c:pt idx="275">
                  <c:v>01/03/2021</c:v>
                </c:pt>
                <c:pt idx="276">
                  <c:v>02/03/2021</c:v>
                </c:pt>
                <c:pt idx="277">
                  <c:v>03/03/2021</c:v>
                </c:pt>
                <c:pt idx="278">
                  <c:v>04/03/2021</c:v>
                </c:pt>
                <c:pt idx="279">
                  <c:v>05/03/2021</c:v>
                </c:pt>
                <c:pt idx="280">
                  <c:v>08/03/2021</c:v>
                </c:pt>
                <c:pt idx="281">
                  <c:v>09/03/2021</c:v>
                </c:pt>
                <c:pt idx="282">
                  <c:v>10/03/2021</c:v>
                </c:pt>
                <c:pt idx="283">
                  <c:v>12/03/2021</c:v>
                </c:pt>
                <c:pt idx="284">
                  <c:v>15/03/2021</c:v>
                </c:pt>
                <c:pt idx="285">
                  <c:v>16/03/2021</c:v>
                </c:pt>
                <c:pt idx="286">
                  <c:v>17/03/2021</c:v>
                </c:pt>
                <c:pt idx="287">
                  <c:v>18/03/2021</c:v>
                </c:pt>
                <c:pt idx="288">
                  <c:v>19/03/2021</c:v>
                </c:pt>
                <c:pt idx="289">
                  <c:v>22/03/2021</c:v>
                </c:pt>
                <c:pt idx="290">
                  <c:v>23/03/2021</c:v>
                </c:pt>
                <c:pt idx="291">
                  <c:v>24/03/2021</c:v>
                </c:pt>
                <c:pt idx="292">
                  <c:v>25/03/2021</c:v>
                </c:pt>
                <c:pt idx="293">
                  <c:v>26/03/2021</c:v>
                </c:pt>
                <c:pt idx="294">
                  <c:v>29/03/2021</c:v>
                </c:pt>
                <c:pt idx="295">
                  <c:v>30/03/2021</c:v>
                </c:pt>
                <c:pt idx="296">
                  <c:v>31/03/2021</c:v>
                </c:pt>
                <c:pt idx="297">
                  <c:v>01/04/2021</c:v>
                </c:pt>
                <c:pt idx="298">
                  <c:v>05/04/2021</c:v>
                </c:pt>
                <c:pt idx="299">
                  <c:v>06/04/2021</c:v>
                </c:pt>
                <c:pt idx="300">
                  <c:v>07/04/2021</c:v>
                </c:pt>
                <c:pt idx="301">
                  <c:v>08/04/2021</c:v>
                </c:pt>
                <c:pt idx="302">
                  <c:v>09/04/2021</c:v>
                </c:pt>
                <c:pt idx="303">
                  <c:v>12/04/2021</c:v>
                </c:pt>
                <c:pt idx="304">
                  <c:v>13/04/2021</c:v>
                </c:pt>
                <c:pt idx="305">
                  <c:v>14/04/2021</c:v>
                </c:pt>
                <c:pt idx="306">
                  <c:v>15/04/2021</c:v>
                </c:pt>
                <c:pt idx="307">
                  <c:v>16/04/2021</c:v>
                </c:pt>
                <c:pt idx="308">
                  <c:v>19/04/2021</c:v>
                </c:pt>
                <c:pt idx="309">
                  <c:v>20/04/2021</c:v>
                </c:pt>
                <c:pt idx="310">
                  <c:v>21/04/2021</c:v>
                </c:pt>
                <c:pt idx="311">
                  <c:v>22/04/2021</c:v>
                </c:pt>
                <c:pt idx="312">
                  <c:v>23/04/2021</c:v>
                </c:pt>
                <c:pt idx="313">
                  <c:v>26/04/2021</c:v>
                </c:pt>
                <c:pt idx="314">
                  <c:v>27/04/2021</c:v>
                </c:pt>
                <c:pt idx="315">
                  <c:v>28/04/2021</c:v>
                </c:pt>
                <c:pt idx="316">
                  <c:v>29/04/2021</c:v>
                </c:pt>
                <c:pt idx="317">
                  <c:v>30/04/2021</c:v>
                </c:pt>
                <c:pt idx="318">
                  <c:v>03/05/2021</c:v>
                </c:pt>
                <c:pt idx="319">
                  <c:v>04/05/2021</c:v>
                </c:pt>
                <c:pt idx="320">
                  <c:v>05/05/2021</c:v>
                </c:pt>
                <c:pt idx="321">
                  <c:v>06/05/2021</c:v>
                </c:pt>
                <c:pt idx="322">
                  <c:v>07/05/2021</c:v>
                </c:pt>
                <c:pt idx="323">
                  <c:v>10/05/2021</c:v>
                </c:pt>
                <c:pt idx="324">
                  <c:v>11/05/2021</c:v>
                </c:pt>
                <c:pt idx="325">
                  <c:v>17/05/2021</c:v>
                </c:pt>
                <c:pt idx="326">
                  <c:v>18/05/2021</c:v>
                </c:pt>
                <c:pt idx="327">
                  <c:v>19/05/2021</c:v>
                </c:pt>
                <c:pt idx="328">
                  <c:v>20/05/2021</c:v>
                </c:pt>
                <c:pt idx="329">
                  <c:v>21/05/2021</c:v>
                </c:pt>
                <c:pt idx="330">
                  <c:v>24/05/2021</c:v>
                </c:pt>
                <c:pt idx="331">
                  <c:v>25/05/2021</c:v>
                </c:pt>
                <c:pt idx="332">
                  <c:v>27/05/2021</c:v>
                </c:pt>
                <c:pt idx="333">
                  <c:v>28/05/2021</c:v>
                </c:pt>
                <c:pt idx="334">
                  <c:v>31/05/2021</c:v>
                </c:pt>
                <c:pt idx="335">
                  <c:v>02/06/2021</c:v>
                </c:pt>
                <c:pt idx="336">
                  <c:v>03/06/2021</c:v>
                </c:pt>
                <c:pt idx="337">
                  <c:v>04/06/2021</c:v>
                </c:pt>
                <c:pt idx="338">
                  <c:v>07/06/2021</c:v>
                </c:pt>
                <c:pt idx="339">
                  <c:v>08/06/2021</c:v>
                </c:pt>
                <c:pt idx="340">
                  <c:v>09/06/2021</c:v>
                </c:pt>
                <c:pt idx="341">
                  <c:v>10/06/2021</c:v>
                </c:pt>
                <c:pt idx="342">
                  <c:v>11/06/2021</c:v>
                </c:pt>
                <c:pt idx="343">
                  <c:v>14/06/2021</c:v>
                </c:pt>
                <c:pt idx="344">
                  <c:v>15/06/2021</c:v>
                </c:pt>
                <c:pt idx="345">
                  <c:v>16/06/2021</c:v>
                </c:pt>
                <c:pt idx="346">
                  <c:v>17/06/2021</c:v>
                </c:pt>
                <c:pt idx="347">
                  <c:v>18/06/2021</c:v>
                </c:pt>
                <c:pt idx="348">
                  <c:v>21/06/2021</c:v>
                </c:pt>
                <c:pt idx="349">
                  <c:v>22/06/2021</c:v>
                </c:pt>
                <c:pt idx="350">
                  <c:v>23/06/2021</c:v>
                </c:pt>
                <c:pt idx="351">
                  <c:v>24/06/2021</c:v>
                </c:pt>
                <c:pt idx="352">
                  <c:v>25/06/2021</c:v>
                </c:pt>
                <c:pt idx="353">
                  <c:v>28/06/2021</c:v>
                </c:pt>
                <c:pt idx="354">
                  <c:v>29/06/2021</c:v>
                </c:pt>
                <c:pt idx="355">
                  <c:v>30/06/2021</c:v>
                </c:pt>
                <c:pt idx="356">
                  <c:v>01/07/2021</c:v>
                </c:pt>
                <c:pt idx="357">
                  <c:v>02/07/2021</c:v>
                </c:pt>
                <c:pt idx="358">
                  <c:v>05/07/2021</c:v>
                </c:pt>
                <c:pt idx="359">
                  <c:v>06/07/2021</c:v>
                </c:pt>
                <c:pt idx="360">
                  <c:v>07/07/2021</c:v>
                </c:pt>
                <c:pt idx="361">
                  <c:v>08/07/2021</c:v>
                </c:pt>
                <c:pt idx="362">
                  <c:v>09/07/2021</c:v>
                </c:pt>
                <c:pt idx="363">
                  <c:v>12/07/2021</c:v>
                </c:pt>
                <c:pt idx="364">
                  <c:v>13/07/2021</c:v>
                </c:pt>
                <c:pt idx="365">
                  <c:v>14/07/2021</c:v>
                </c:pt>
                <c:pt idx="366">
                  <c:v>15/07/2021</c:v>
                </c:pt>
                <c:pt idx="367">
                  <c:v>16/07/2021</c:v>
                </c:pt>
                <c:pt idx="368">
                  <c:v>19/07/2021</c:v>
                </c:pt>
                <c:pt idx="369">
                  <c:v>21/07/2021</c:v>
                </c:pt>
                <c:pt idx="370">
                  <c:v>22/07/2021</c:v>
                </c:pt>
                <c:pt idx="371">
                  <c:v>23/07/2021</c:v>
                </c:pt>
                <c:pt idx="372">
                  <c:v>26/07/2021</c:v>
                </c:pt>
                <c:pt idx="373">
                  <c:v>27/07/2021</c:v>
                </c:pt>
                <c:pt idx="374">
                  <c:v>28/07/2021</c:v>
                </c:pt>
                <c:pt idx="375">
                  <c:v>29/07/2021</c:v>
                </c:pt>
                <c:pt idx="376">
                  <c:v>30/07/2021</c:v>
                </c:pt>
                <c:pt idx="377">
                  <c:v>02/08/2021</c:v>
                </c:pt>
                <c:pt idx="378">
                  <c:v>03/08/2021</c:v>
                </c:pt>
                <c:pt idx="379">
                  <c:v>04/08/2021</c:v>
                </c:pt>
                <c:pt idx="380">
                  <c:v>05/08/2021</c:v>
                </c:pt>
                <c:pt idx="381">
                  <c:v>06/08/2021</c:v>
                </c:pt>
                <c:pt idx="382">
                  <c:v>09/08/2021</c:v>
                </c:pt>
                <c:pt idx="383">
                  <c:v>10/08/2021</c:v>
                </c:pt>
                <c:pt idx="384">
                  <c:v>12/08/2021</c:v>
                </c:pt>
                <c:pt idx="385">
                  <c:v>13/08/2021</c:v>
                </c:pt>
                <c:pt idx="386">
                  <c:v>16/08/2021</c:v>
                </c:pt>
                <c:pt idx="387">
                  <c:v>18/08/2021</c:v>
                </c:pt>
                <c:pt idx="388">
                  <c:v>19/08/2021</c:v>
                </c:pt>
                <c:pt idx="389">
                  <c:v>20/08/2021</c:v>
                </c:pt>
                <c:pt idx="390">
                  <c:v>23/08/2021</c:v>
                </c:pt>
                <c:pt idx="391">
                  <c:v>24/08/2021</c:v>
                </c:pt>
                <c:pt idx="392">
                  <c:v>25/08/2021</c:v>
                </c:pt>
                <c:pt idx="393">
                  <c:v>26/08/2021</c:v>
                </c:pt>
                <c:pt idx="394">
                  <c:v>27/08/2021</c:v>
                </c:pt>
                <c:pt idx="395">
                  <c:v>30/08/2021</c:v>
                </c:pt>
                <c:pt idx="396">
                  <c:v>31/08/2021</c:v>
                </c:pt>
                <c:pt idx="397">
                  <c:v>01/09/2021</c:v>
                </c:pt>
                <c:pt idx="398">
                  <c:v>02/09/2021</c:v>
                </c:pt>
                <c:pt idx="399">
                  <c:v>03/09/2021</c:v>
                </c:pt>
                <c:pt idx="400">
                  <c:v>06/09/2021</c:v>
                </c:pt>
                <c:pt idx="401">
                  <c:v>07/09/2021</c:v>
                </c:pt>
                <c:pt idx="402">
                  <c:v>08/09/2021</c:v>
                </c:pt>
                <c:pt idx="403">
                  <c:v>09/09/2021</c:v>
                </c:pt>
                <c:pt idx="404">
                  <c:v>10/09/2021</c:v>
                </c:pt>
                <c:pt idx="405">
                  <c:v>13/09/2021</c:v>
                </c:pt>
                <c:pt idx="406">
                  <c:v>14/09/2021</c:v>
                </c:pt>
                <c:pt idx="407">
                  <c:v>15/09/2021</c:v>
                </c:pt>
                <c:pt idx="408">
                  <c:v>16/09/2021</c:v>
                </c:pt>
                <c:pt idx="409">
                  <c:v>17/09/2021</c:v>
                </c:pt>
                <c:pt idx="410">
                  <c:v>20/09/2021</c:v>
                </c:pt>
                <c:pt idx="411">
                  <c:v>21/09/2021</c:v>
                </c:pt>
                <c:pt idx="412">
                  <c:v>22/09/2021</c:v>
                </c:pt>
                <c:pt idx="413">
                  <c:v>23/09/2021</c:v>
                </c:pt>
                <c:pt idx="414">
                  <c:v>24/09/2021</c:v>
                </c:pt>
                <c:pt idx="415">
                  <c:v>27/09/2021</c:v>
                </c:pt>
                <c:pt idx="416">
                  <c:v>28/09/2021</c:v>
                </c:pt>
                <c:pt idx="417">
                  <c:v>29/09/2021</c:v>
                </c:pt>
                <c:pt idx="418">
                  <c:v>30/09/2021</c:v>
                </c:pt>
                <c:pt idx="419">
                  <c:v>01/10/2021</c:v>
                </c:pt>
                <c:pt idx="420">
                  <c:v>04/10/2021</c:v>
                </c:pt>
                <c:pt idx="421">
                  <c:v>05/10/2021</c:v>
                </c:pt>
                <c:pt idx="422">
                  <c:v>06/10/2021</c:v>
                </c:pt>
                <c:pt idx="423">
                  <c:v>07/10/2021</c:v>
                </c:pt>
                <c:pt idx="424">
                  <c:v>08/10/2021</c:v>
                </c:pt>
                <c:pt idx="425">
                  <c:v>11/10/2021</c:v>
                </c:pt>
                <c:pt idx="426">
                  <c:v>12/10/2021</c:v>
                </c:pt>
                <c:pt idx="427">
                  <c:v>13/10/2021</c:v>
                </c:pt>
                <c:pt idx="428">
                  <c:v>14/10/2021</c:v>
                </c:pt>
                <c:pt idx="429">
                  <c:v>15/10/2021</c:v>
                </c:pt>
                <c:pt idx="430">
                  <c:v>18/10/2021</c:v>
                </c:pt>
                <c:pt idx="431">
                  <c:v>19/10/2021</c:v>
                </c:pt>
                <c:pt idx="432">
                  <c:v>21/10/2021</c:v>
                </c:pt>
                <c:pt idx="433">
                  <c:v>22/10/2021</c:v>
                </c:pt>
                <c:pt idx="434">
                  <c:v>25/10/2021</c:v>
                </c:pt>
                <c:pt idx="435">
                  <c:v>26/10/2021</c:v>
                </c:pt>
                <c:pt idx="436">
                  <c:v>27/10/2021</c:v>
                </c:pt>
                <c:pt idx="437">
                  <c:v>28/10/2021</c:v>
                </c:pt>
                <c:pt idx="438">
                  <c:v>29/10/2021</c:v>
                </c:pt>
                <c:pt idx="439">
                  <c:v>01/11/2021</c:v>
                </c:pt>
                <c:pt idx="440">
                  <c:v>02/11/2021</c:v>
                </c:pt>
                <c:pt idx="441">
                  <c:v>03/11/2021</c:v>
                </c:pt>
                <c:pt idx="442">
                  <c:v>04/11/2021</c:v>
                </c:pt>
                <c:pt idx="443">
                  <c:v>05/11/2021</c:v>
                </c:pt>
                <c:pt idx="444">
                  <c:v>08/11/2021</c:v>
                </c:pt>
                <c:pt idx="445">
                  <c:v>09/11/2021</c:v>
                </c:pt>
                <c:pt idx="446">
                  <c:v>10/11/2021</c:v>
                </c:pt>
                <c:pt idx="447">
                  <c:v>11/11/2021</c:v>
                </c:pt>
                <c:pt idx="448">
                  <c:v>12/11/2021</c:v>
                </c:pt>
                <c:pt idx="449">
                  <c:v>15/11/2021</c:v>
                </c:pt>
                <c:pt idx="450">
                  <c:v>16/11/2021</c:v>
                </c:pt>
                <c:pt idx="451">
                  <c:v>17/11/2021</c:v>
                </c:pt>
                <c:pt idx="452">
                  <c:v>18/11/2021</c:v>
                </c:pt>
                <c:pt idx="453">
                  <c:v>19/11/2021</c:v>
                </c:pt>
                <c:pt idx="454">
                  <c:v>22/11/2021</c:v>
                </c:pt>
                <c:pt idx="455">
                  <c:v>23/11/2021</c:v>
                </c:pt>
                <c:pt idx="456">
                  <c:v>24/11/2021</c:v>
                </c:pt>
                <c:pt idx="457">
                  <c:v>25/11/2021</c:v>
                </c:pt>
                <c:pt idx="458">
                  <c:v>26/11/2021</c:v>
                </c:pt>
                <c:pt idx="459">
                  <c:v>30/11/2021</c:v>
                </c:pt>
                <c:pt idx="460">
                  <c:v>01/12/2021</c:v>
                </c:pt>
                <c:pt idx="461">
                  <c:v>02/12/2021</c:v>
                </c:pt>
                <c:pt idx="462">
                  <c:v>03/12/2021</c:v>
                </c:pt>
                <c:pt idx="463">
                  <c:v>06/12/2021</c:v>
                </c:pt>
                <c:pt idx="464">
                  <c:v>07/12/2021</c:v>
                </c:pt>
                <c:pt idx="465">
                  <c:v>08/12/2021</c:v>
                </c:pt>
                <c:pt idx="466">
                  <c:v>09/12/2021</c:v>
                </c:pt>
                <c:pt idx="467">
                  <c:v>10/12/2021</c:v>
                </c:pt>
                <c:pt idx="468">
                  <c:v>13/12/2021</c:v>
                </c:pt>
                <c:pt idx="469">
                  <c:v>14/12/2021</c:v>
                </c:pt>
                <c:pt idx="470">
                  <c:v>15/12/2021</c:v>
                </c:pt>
                <c:pt idx="471">
                  <c:v>16/12/2021</c:v>
                </c:pt>
                <c:pt idx="472">
                  <c:v>17/12/2021</c:v>
                </c:pt>
                <c:pt idx="473">
                  <c:v>20/12/2021</c:v>
                </c:pt>
                <c:pt idx="474">
                  <c:v>21/12/2021</c:v>
                </c:pt>
                <c:pt idx="475">
                  <c:v>22/12/2021</c:v>
                </c:pt>
                <c:pt idx="476">
                  <c:v>23/12/2021</c:v>
                </c:pt>
                <c:pt idx="477">
                  <c:v>24/12/2021</c:v>
                </c:pt>
                <c:pt idx="478">
                  <c:v>27/12/2021</c:v>
                </c:pt>
                <c:pt idx="479">
                  <c:v>28/12/2021</c:v>
                </c:pt>
                <c:pt idx="480">
                  <c:v>29/12/2021</c:v>
                </c:pt>
                <c:pt idx="481">
                  <c:v>30/12/2021</c:v>
                </c:pt>
                <c:pt idx="482">
                  <c:v>03/01/2022</c:v>
                </c:pt>
                <c:pt idx="483">
                  <c:v>04/01/2022</c:v>
                </c:pt>
                <c:pt idx="484">
                  <c:v>05/01/2022</c:v>
                </c:pt>
                <c:pt idx="485">
                  <c:v>06/01/2022</c:v>
                </c:pt>
                <c:pt idx="486">
                  <c:v>07/01/2022</c:v>
                </c:pt>
                <c:pt idx="487">
                  <c:v>10/01/2022</c:v>
                </c:pt>
                <c:pt idx="488">
                  <c:v>11/01/2022</c:v>
                </c:pt>
                <c:pt idx="489">
                  <c:v>12/01/2022</c:v>
                </c:pt>
                <c:pt idx="490">
                  <c:v>13/01/2022</c:v>
                </c:pt>
                <c:pt idx="491">
                  <c:v>14/01/2022</c:v>
                </c:pt>
                <c:pt idx="492">
                  <c:v>17/01/2022</c:v>
                </c:pt>
                <c:pt idx="493">
                  <c:v>18/01/2022</c:v>
                </c:pt>
                <c:pt idx="494">
                  <c:v>19/01/2022</c:v>
                </c:pt>
                <c:pt idx="495">
                  <c:v>20/01/2022</c:v>
                </c:pt>
                <c:pt idx="496">
                  <c:v>21/01/2022</c:v>
                </c:pt>
                <c:pt idx="497">
                  <c:v>24/01/2022</c:v>
                </c:pt>
                <c:pt idx="498">
                  <c:v>25/01/2022</c:v>
                </c:pt>
                <c:pt idx="499">
                  <c:v>26/01/2022</c:v>
                </c:pt>
                <c:pt idx="500">
                  <c:v>27/01/2022</c:v>
                </c:pt>
                <c:pt idx="501">
                  <c:v>28/01/2022</c:v>
                </c:pt>
                <c:pt idx="502">
                  <c:v>31/01/2022</c:v>
                </c:pt>
                <c:pt idx="503">
                  <c:v>02/02/2022</c:v>
                </c:pt>
                <c:pt idx="504">
                  <c:v>03/02/2022</c:v>
                </c:pt>
                <c:pt idx="505">
                  <c:v>04/02/2022</c:v>
                </c:pt>
                <c:pt idx="506">
                  <c:v>07/02/2022</c:v>
                </c:pt>
                <c:pt idx="507">
                  <c:v>08/02/2022</c:v>
                </c:pt>
                <c:pt idx="508">
                  <c:v>09/02/2022</c:v>
                </c:pt>
                <c:pt idx="509">
                  <c:v>10/02/2022</c:v>
                </c:pt>
                <c:pt idx="510">
                  <c:v>11/02/2022</c:v>
                </c:pt>
                <c:pt idx="511">
                  <c:v>14/02/2022</c:v>
                </c:pt>
                <c:pt idx="512">
                  <c:v>15/02/2022</c:v>
                </c:pt>
                <c:pt idx="513">
                  <c:v>16/02/2022</c:v>
                </c:pt>
                <c:pt idx="514">
                  <c:v>17/02/2022</c:v>
                </c:pt>
                <c:pt idx="515">
                  <c:v>18/02/2022</c:v>
                </c:pt>
                <c:pt idx="516">
                  <c:v>21/02/2022</c:v>
                </c:pt>
                <c:pt idx="517">
                  <c:v>22/02/2022</c:v>
                </c:pt>
                <c:pt idx="518">
                  <c:v>23/02/2022</c:v>
                </c:pt>
                <c:pt idx="519">
                  <c:v>24/02/2022</c:v>
                </c:pt>
                <c:pt idx="520">
                  <c:v>25/02/2022</c:v>
                </c:pt>
                <c:pt idx="521">
                  <c:v>01/03/2022</c:v>
                </c:pt>
                <c:pt idx="522">
                  <c:v>02/03/2022</c:v>
                </c:pt>
                <c:pt idx="523">
                  <c:v>04/03/2022</c:v>
                </c:pt>
                <c:pt idx="524">
                  <c:v>07/03/2022</c:v>
                </c:pt>
                <c:pt idx="525">
                  <c:v>08/03/2022</c:v>
                </c:pt>
                <c:pt idx="526">
                  <c:v>09/03/2022</c:v>
                </c:pt>
                <c:pt idx="527">
                  <c:v>10/03/2022</c:v>
                </c:pt>
                <c:pt idx="528">
                  <c:v>11/03/2022</c:v>
                </c:pt>
                <c:pt idx="529">
                  <c:v>14/03/2022</c:v>
                </c:pt>
                <c:pt idx="530">
                  <c:v>15/03/2022</c:v>
                </c:pt>
                <c:pt idx="531">
                  <c:v>16/03/2022</c:v>
                </c:pt>
                <c:pt idx="532">
                  <c:v>17/03/2022</c:v>
                </c:pt>
                <c:pt idx="533">
                  <c:v>18/03/2022</c:v>
                </c:pt>
                <c:pt idx="534">
                  <c:v>21/03/2022</c:v>
                </c:pt>
                <c:pt idx="535">
                  <c:v>22/03/2022</c:v>
                </c:pt>
                <c:pt idx="536">
                  <c:v>23/03/2022</c:v>
                </c:pt>
                <c:pt idx="537">
                  <c:v>24/03/2022</c:v>
                </c:pt>
                <c:pt idx="538">
                  <c:v>25/03/2022</c:v>
                </c:pt>
                <c:pt idx="539">
                  <c:v>28/03/2022</c:v>
                </c:pt>
                <c:pt idx="540">
                  <c:v>29/03/2022</c:v>
                </c:pt>
                <c:pt idx="541">
                  <c:v>30/03/2022</c:v>
                </c:pt>
                <c:pt idx="542">
                  <c:v>31/03/2022</c:v>
                </c:pt>
                <c:pt idx="543">
                  <c:v>01/04/2022</c:v>
                </c:pt>
                <c:pt idx="544">
                  <c:v>04/04/2022</c:v>
                </c:pt>
                <c:pt idx="545">
                  <c:v>05/04/2022</c:v>
                </c:pt>
                <c:pt idx="546">
                  <c:v>06/04/2022</c:v>
                </c:pt>
                <c:pt idx="547">
                  <c:v>07/04/2022</c:v>
                </c:pt>
                <c:pt idx="548">
                  <c:v>08/04/2022</c:v>
                </c:pt>
                <c:pt idx="549">
                  <c:v>11/04/2022</c:v>
                </c:pt>
                <c:pt idx="550">
                  <c:v>12/04/2022</c:v>
                </c:pt>
                <c:pt idx="551">
                  <c:v>13/04/2022</c:v>
                </c:pt>
                <c:pt idx="552">
                  <c:v>14/04/2022</c:v>
                </c:pt>
                <c:pt idx="553">
                  <c:v>18/04/2022</c:v>
                </c:pt>
                <c:pt idx="554">
                  <c:v>19/04/2022</c:v>
                </c:pt>
                <c:pt idx="555">
                  <c:v>20/04/2022</c:v>
                </c:pt>
                <c:pt idx="556">
                  <c:v>21/04/2022</c:v>
                </c:pt>
                <c:pt idx="557">
                  <c:v>22/04/2022</c:v>
                </c:pt>
                <c:pt idx="558">
                  <c:v>25/04/2022</c:v>
                </c:pt>
                <c:pt idx="559">
                  <c:v>26/04/2022</c:v>
                </c:pt>
                <c:pt idx="560">
                  <c:v>27/04/2022</c:v>
                </c:pt>
                <c:pt idx="561">
                  <c:v>28/04/2022</c:v>
                </c:pt>
                <c:pt idx="562">
                  <c:v>09/05/2022</c:v>
                </c:pt>
                <c:pt idx="563">
                  <c:v>10/05/2022</c:v>
                </c:pt>
                <c:pt idx="564">
                  <c:v>12/05/2022</c:v>
                </c:pt>
                <c:pt idx="565">
                  <c:v>13/05/2022</c:v>
                </c:pt>
                <c:pt idx="566">
                  <c:v>17/05/2022</c:v>
                </c:pt>
                <c:pt idx="567">
                  <c:v>18/05/2022</c:v>
                </c:pt>
                <c:pt idx="568">
                  <c:v>19/05/2022</c:v>
                </c:pt>
                <c:pt idx="569">
                  <c:v>20/05/2022</c:v>
                </c:pt>
                <c:pt idx="570">
                  <c:v>23/05/2022</c:v>
                </c:pt>
                <c:pt idx="571">
                  <c:v>24/05/2022</c:v>
                </c:pt>
                <c:pt idx="572">
                  <c:v>25/05/2022</c:v>
                </c:pt>
                <c:pt idx="573">
                  <c:v>27/05/2022</c:v>
                </c:pt>
                <c:pt idx="574">
                  <c:v>30/05/2022</c:v>
                </c:pt>
                <c:pt idx="575">
                  <c:v>31/05/2022</c:v>
                </c:pt>
                <c:pt idx="576">
                  <c:v>02/06/2022</c:v>
                </c:pt>
                <c:pt idx="577">
                  <c:v>03/06/2022</c:v>
                </c:pt>
                <c:pt idx="578">
                  <c:v>06/06/2022</c:v>
                </c:pt>
                <c:pt idx="579">
                  <c:v>07/06/2022</c:v>
                </c:pt>
                <c:pt idx="580">
                  <c:v>08/06/2022</c:v>
                </c:pt>
                <c:pt idx="581">
                  <c:v>09/06/2022</c:v>
                </c:pt>
                <c:pt idx="582">
                  <c:v>10/06/2022</c:v>
                </c:pt>
                <c:pt idx="583">
                  <c:v>13/06/2022</c:v>
                </c:pt>
                <c:pt idx="584">
                  <c:v>14/06/2022</c:v>
                </c:pt>
                <c:pt idx="585">
                  <c:v>15/06/2022</c:v>
                </c:pt>
                <c:pt idx="586">
                  <c:v>16/06/2022</c:v>
                </c:pt>
                <c:pt idx="587">
                  <c:v>17/06/2022</c:v>
                </c:pt>
                <c:pt idx="588">
                  <c:v>20/06/2022</c:v>
                </c:pt>
                <c:pt idx="589">
                  <c:v>21/06/2022</c:v>
                </c:pt>
                <c:pt idx="590">
                  <c:v>22/06/2022</c:v>
                </c:pt>
                <c:pt idx="591">
                  <c:v>23/06/2022</c:v>
                </c:pt>
                <c:pt idx="592">
                  <c:v>24/06/2022</c:v>
                </c:pt>
                <c:pt idx="593">
                  <c:v>27/06/2022</c:v>
                </c:pt>
                <c:pt idx="594">
                  <c:v>28/06/2022</c:v>
                </c:pt>
                <c:pt idx="595">
                  <c:v>29/06/2022</c:v>
                </c:pt>
                <c:pt idx="596">
                  <c:v>30/06/2022</c:v>
                </c:pt>
                <c:pt idx="597">
                  <c:v>01/07/2022</c:v>
                </c:pt>
                <c:pt idx="598">
                  <c:v>04/07/2022</c:v>
                </c:pt>
                <c:pt idx="599">
                  <c:v>05/07/2022</c:v>
                </c:pt>
                <c:pt idx="600">
                  <c:v>06/07/2022</c:v>
                </c:pt>
                <c:pt idx="601">
                  <c:v>07/07/2022</c:v>
                </c:pt>
                <c:pt idx="602">
                  <c:v>08/07/2022</c:v>
                </c:pt>
                <c:pt idx="603">
                  <c:v>11/07/2022</c:v>
                </c:pt>
                <c:pt idx="604">
                  <c:v>12/07/2022</c:v>
                </c:pt>
                <c:pt idx="605">
                  <c:v>13/07/2022</c:v>
                </c:pt>
                <c:pt idx="606">
                  <c:v>14/07/2022</c:v>
                </c:pt>
                <c:pt idx="607">
                  <c:v>15/07/2022</c:v>
                </c:pt>
                <c:pt idx="608">
                  <c:v>18/07/2022</c:v>
                </c:pt>
                <c:pt idx="609">
                  <c:v>19/07/2022</c:v>
                </c:pt>
                <c:pt idx="610">
                  <c:v>20/07/2022</c:v>
                </c:pt>
                <c:pt idx="611">
                  <c:v>21/07/2022</c:v>
                </c:pt>
                <c:pt idx="612">
                  <c:v>22/07/2022</c:v>
                </c:pt>
                <c:pt idx="613">
                  <c:v>25/07/2022</c:v>
                </c:pt>
                <c:pt idx="614">
                  <c:v>26/07/2022</c:v>
                </c:pt>
                <c:pt idx="615">
                  <c:v>27/07/2022</c:v>
                </c:pt>
                <c:pt idx="616">
                  <c:v>28/07/2022</c:v>
                </c:pt>
                <c:pt idx="617">
                  <c:v>29/07/2022</c:v>
                </c:pt>
                <c:pt idx="618">
                  <c:v>01/08/2022</c:v>
                </c:pt>
                <c:pt idx="619">
                  <c:v>02/08/2022</c:v>
                </c:pt>
                <c:pt idx="620">
                  <c:v>03/08/2022</c:v>
                </c:pt>
                <c:pt idx="621">
                  <c:v>04/08/2022</c:v>
                </c:pt>
                <c:pt idx="622">
                  <c:v>05/08/2022</c:v>
                </c:pt>
                <c:pt idx="623">
                  <c:v>08/08/2022</c:v>
                </c:pt>
                <c:pt idx="624">
                  <c:v>09/08/2022</c:v>
                </c:pt>
                <c:pt idx="625">
                  <c:v>10/08/2022</c:v>
                </c:pt>
                <c:pt idx="626">
                  <c:v>11/08/2022</c:v>
                </c:pt>
                <c:pt idx="627">
                  <c:v>12/08/2022</c:v>
                </c:pt>
                <c:pt idx="628">
                  <c:v>15/08/2022</c:v>
                </c:pt>
                <c:pt idx="629">
                  <c:v>16/08/2022</c:v>
                </c:pt>
                <c:pt idx="630">
                  <c:v>18/08/2022</c:v>
                </c:pt>
                <c:pt idx="631">
                  <c:v>19/08/2022</c:v>
                </c:pt>
                <c:pt idx="632">
                  <c:v>22/08/2022</c:v>
                </c:pt>
                <c:pt idx="633">
                  <c:v>23/08/2022</c:v>
                </c:pt>
                <c:pt idx="634">
                  <c:v>24/08/2022</c:v>
                </c:pt>
                <c:pt idx="635">
                  <c:v>25/08/2022</c:v>
                </c:pt>
                <c:pt idx="636">
                  <c:v>26/08/2022</c:v>
                </c:pt>
                <c:pt idx="637">
                  <c:v>29/08/2022</c:v>
                </c:pt>
                <c:pt idx="638">
                  <c:v>30/08/2022</c:v>
                </c:pt>
                <c:pt idx="639">
                  <c:v>31/08/2022</c:v>
                </c:pt>
                <c:pt idx="640">
                  <c:v>01/09/2022</c:v>
                </c:pt>
                <c:pt idx="641">
                  <c:v>02/09/2022</c:v>
                </c:pt>
                <c:pt idx="642">
                  <c:v>05/09/2022</c:v>
                </c:pt>
                <c:pt idx="643">
                  <c:v>06/09/2022</c:v>
                </c:pt>
                <c:pt idx="644">
                  <c:v>07/09/2022</c:v>
                </c:pt>
                <c:pt idx="645">
                  <c:v>08/09/2022</c:v>
                </c:pt>
                <c:pt idx="646">
                  <c:v>09/09/2022</c:v>
                </c:pt>
                <c:pt idx="647">
                  <c:v>12/09/2022</c:v>
                </c:pt>
                <c:pt idx="648">
                  <c:v>13/09/2022</c:v>
                </c:pt>
                <c:pt idx="649">
                  <c:v>14/09/2022</c:v>
                </c:pt>
                <c:pt idx="650">
                  <c:v>15/09/2022</c:v>
                </c:pt>
                <c:pt idx="651">
                  <c:v>16/09/2022</c:v>
                </c:pt>
                <c:pt idx="652">
                  <c:v>19/09/2022</c:v>
                </c:pt>
                <c:pt idx="653">
                  <c:v>20/09/2022</c:v>
                </c:pt>
                <c:pt idx="654">
                  <c:v>21/09/2022</c:v>
                </c:pt>
                <c:pt idx="655">
                  <c:v>22/09/2022</c:v>
                </c:pt>
                <c:pt idx="656">
                  <c:v>23/09/2022</c:v>
                </c:pt>
                <c:pt idx="657">
                  <c:v>26/09/2022</c:v>
                </c:pt>
                <c:pt idx="658">
                  <c:v>27/09/2022</c:v>
                </c:pt>
                <c:pt idx="659">
                  <c:v>28/09/2022</c:v>
                </c:pt>
                <c:pt idx="660">
                  <c:v>29/09/2022</c:v>
                </c:pt>
                <c:pt idx="661">
                  <c:v>30/09/2022</c:v>
                </c:pt>
                <c:pt idx="662">
                  <c:v>03/10/2022</c:v>
                </c:pt>
                <c:pt idx="663">
                  <c:v>04/10/2022</c:v>
                </c:pt>
                <c:pt idx="664">
                  <c:v>05/10/2022</c:v>
                </c:pt>
                <c:pt idx="665">
                  <c:v>06/10/2022</c:v>
                </c:pt>
                <c:pt idx="666">
                  <c:v>07/10/2022</c:v>
                </c:pt>
                <c:pt idx="667">
                  <c:v>10/10/2022</c:v>
                </c:pt>
                <c:pt idx="668">
                  <c:v>11/10/2022</c:v>
                </c:pt>
                <c:pt idx="669">
                  <c:v>12/10/2022</c:v>
                </c:pt>
                <c:pt idx="670">
                  <c:v>13/10/2022</c:v>
                </c:pt>
                <c:pt idx="671">
                  <c:v>14/10/2022</c:v>
                </c:pt>
                <c:pt idx="672">
                  <c:v>17/10/2022</c:v>
                </c:pt>
                <c:pt idx="673">
                  <c:v>18/10/2022</c:v>
                </c:pt>
                <c:pt idx="674">
                  <c:v>19/10/2022</c:v>
                </c:pt>
                <c:pt idx="675">
                  <c:v>20/10/2022</c:v>
                </c:pt>
                <c:pt idx="676">
                  <c:v>21/10/2022</c:v>
                </c:pt>
                <c:pt idx="677">
                  <c:v>24/10/2022</c:v>
                </c:pt>
                <c:pt idx="678">
                  <c:v>25/10/2022</c:v>
                </c:pt>
                <c:pt idx="679">
                  <c:v>26/10/2022</c:v>
                </c:pt>
                <c:pt idx="680">
                  <c:v>27/10/2022</c:v>
                </c:pt>
                <c:pt idx="681">
                  <c:v>28/10/2022</c:v>
                </c:pt>
                <c:pt idx="682">
                  <c:v>31/10/2022</c:v>
                </c:pt>
                <c:pt idx="683">
                  <c:v>01/11/2022</c:v>
                </c:pt>
                <c:pt idx="684">
                  <c:v>02/11/2022</c:v>
                </c:pt>
                <c:pt idx="685">
                  <c:v>03/11/2022</c:v>
                </c:pt>
                <c:pt idx="686">
                  <c:v>04/11/2022</c:v>
                </c:pt>
                <c:pt idx="687">
                  <c:v>07/11/2022</c:v>
                </c:pt>
                <c:pt idx="688">
                  <c:v>08/11/2022</c:v>
                </c:pt>
                <c:pt idx="689">
                  <c:v>09/11/2022</c:v>
                </c:pt>
                <c:pt idx="690">
                  <c:v>10/11/2022</c:v>
                </c:pt>
                <c:pt idx="691">
                  <c:v>11/11/2022</c:v>
                </c:pt>
                <c:pt idx="692">
                  <c:v>14/11/2022</c:v>
                </c:pt>
                <c:pt idx="693">
                  <c:v>15/11/2022</c:v>
                </c:pt>
                <c:pt idx="694">
                  <c:v>16/11/2022</c:v>
                </c:pt>
                <c:pt idx="695">
                  <c:v>17/11/2022</c:v>
                </c:pt>
                <c:pt idx="696">
                  <c:v>18/11/2022</c:v>
                </c:pt>
                <c:pt idx="697">
                  <c:v>21/11/2022</c:v>
                </c:pt>
                <c:pt idx="698">
                  <c:v>22/11/2022</c:v>
                </c:pt>
                <c:pt idx="699">
                  <c:v>23/11/2022</c:v>
                </c:pt>
                <c:pt idx="700">
                  <c:v>24/11/2022</c:v>
                </c:pt>
                <c:pt idx="701">
                  <c:v>25/11/2022</c:v>
                </c:pt>
                <c:pt idx="702">
                  <c:v>28/11/2022</c:v>
                </c:pt>
                <c:pt idx="703">
                  <c:v>29/11/2022</c:v>
                </c:pt>
                <c:pt idx="704">
                  <c:v>30/11/2022</c:v>
                </c:pt>
                <c:pt idx="705">
                  <c:v>01/12/2022</c:v>
                </c:pt>
                <c:pt idx="706">
                  <c:v>02/12/2022</c:v>
                </c:pt>
                <c:pt idx="707">
                  <c:v>05/12/2022</c:v>
                </c:pt>
                <c:pt idx="708">
                  <c:v>06/12/2022</c:v>
                </c:pt>
                <c:pt idx="709">
                  <c:v>07/12/2022</c:v>
                </c:pt>
                <c:pt idx="710">
                  <c:v>08/12/2022</c:v>
                </c:pt>
                <c:pt idx="711">
                  <c:v>09/12/2022</c:v>
                </c:pt>
                <c:pt idx="712">
                  <c:v>12/12/2022</c:v>
                </c:pt>
                <c:pt idx="713">
                  <c:v>13/12/2022</c:v>
                </c:pt>
                <c:pt idx="714">
                  <c:v>14/12/2022</c:v>
                </c:pt>
                <c:pt idx="715">
                  <c:v>15/12/2022</c:v>
                </c:pt>
                <c:pt idx="716">
                  <c:v>16/12/2022</c:v>
                </c:pt>
                <c:pt idx="717">
                  <c:v>19/12/2022</c:v>
                </c:pt>
                <c:pt idx="718">
                  <c:v>20/12/2022</c:v>
                </c:pt>
                <c:pt idx="719">
                  <c:v>21/12/2022</c:v>
                </c:pt>
                <c:pt idx="720">
                  <c:v>22/12/2022</c:v>
                </c:pt>
                <c:pt idx="721">
                  <c:v>23/12/2022</c:v>
                </c:pt>
                <c:pt idx="722">
                  <c:v>26/12/2022</c:v>
                </c:pt>
                <c:pt idx="723">
                  <c:v>27/12/2022</c:v>
                </c:pt>
                <c:pt idx="724">
                  <c:v>28/12/2022</c:v>
                </c:pt>
                <c:pt idx="725">
                  <c:v>29/12/2022</c:v>
                </c:pt>
                <c:pt idx="726">
                  <c:v>30/12/2022</c:v>
                </c:pt>
                <c:pt idx="727">
                  <c:v>02/01/2023</c:v>
                </c:pt>
                <c:pt idx="728">
                  <c:v>03/01/2023</c:v>
                </c:pt>
                <c:pt idx="729">
                  <c:v>04/01/2023</c:v>
                </c:pt>
                <c:pt idx="730">
                  <c:v>05/01/2023</c:v>
                </c:pt>
                <c:pt idx="731">
                  <c:v>06/01/2023</c:v>
                </c:pt>
                <c:pt idx="732">
                  <c:v>09/01/2023</c:v>
                </c:pt>
                <c:pt idx="733">
                  <c:v>10/01/2023</c:v>
                </c:pt>
                <c:pt idx="734">
                  <c:v>11/01/2023</c:v>
                </c:pt>
                <c:pt idx="735">
                  <c:v>12/01/2023</c:v>
                </c:pt>
                <c:pt idx="736">
                  <c:v>13/01/2023</c:v>
                </c:pt>
                <c:pt idx="737">
                  <c:v>16/01/2023</c:v>
                </c:pt>
                <c:pt idx="738">
                  <c:v>17/01/2023</c:v>
                </c:pt>
                <c:pt idx="739">
                  <c:v>18/01/2023</c:v>
                </c:pt>
                <c:pt idx="740">
                  <c:v>19/01/2023</c:v>
                </c:pt>
                <c:pt idx="741">
                  <c:v>20/01/2023</c:v>
                </c:pt>
                <c:pt idx="742">
                  <c:v>24/01/2023</c:v>
                </c:pt>
                <c:pt idx="743">
                  <c:v>25/01/2023</c:v>
                </c:pt>
                <c:pt idx="744">
                  <c:v>26/01/2023</c:v>
                </c:pt>
                <c:pt idx="745">
                  <c:v>27/01/2023</c:v>
                </c:pt>
                <c:pt idx="746">
                  <c:v>30/01/2023</c:v>
                </c:pt>
                <c:pt idx="747">
                  <c:v>31/01/2023</c:v>
                </c:pt>
                <c:pt idx="748">
                  <c:v>01/02/2023</c:v>
                </c:pt>
                <c:pt idx="749">
                  <c:v>02/02/2023</c:v>
                </c:pt>
                <c:pt idx="750">
                  <c:v>03/02/2023</c:v>
                </c:pt>
                <c:pt idx="751">
                  <c:v>06/02/2023</c:v>
                </c:pt>
                <c:pt idx="752">
                  <c:v>07/02/2023</c:v>
                </c:pt>
                <c:pt idx="753">
                  <c:v>08/02/2023</c:v>
                </c:pt>
                <c:pt idx="754">
                  <c:v>09/02/2023</c:v>
                </c:pt>
                <c:pt idx="755">
                  <c:v>10/02/2023</c:v>
                </c:pt>
                <c:pt idx="756">
                  <c:v>13/02/2023</c:v>
                </c:pt>
                <c:pt idx="757">
                  <c:v>14/02/2023</c:v>
                </c:pt>
                <c:pt idx="758">
                  <c:v>15/02/2023</c:v>
                </c:pt>
                <c:pt idx="759">
                  <c:v>16/02/2023</c:v>
                </c:pt>
                <c:pt idx="760">
                  <c:v>17/02/2023</c:v>
                </c:pt>
                <c:pt idx="761">
                  <c:v>20/02/2023</c:v>
                </c:pt>
                <c:pt idx="762">
                  <c:v>21/02/2023</c:v>
                </c:pt>
                <c:pt idx="763">
                  <c:v>22/02/2023</c:v>
                </c:pt>
                <c:pt idx="764">
                  <c:v>23/02/2023</c:v>
                </c:pt>
                <c:pt idx="765">
                  <c:v>24/02/2023</c:v>
                </c:pt>
                <c:pt idx="766">
                  <c:v>27/02/2023</c:v>
                </c:pt>
                <c:pt idx="767">
                  <c:v>28/02/2023</c:v>
                </c:pt>
                <c:pt idx="768">
                  <c:v>01/03/2023</c:v>
                </c:pt>
                <c:pt idx="769">
                  <c:v>02/03/2023</c:v>
                </c:pt>
                <c:pt idx="770">
                  <c:v>03/03/2023</c:v>
                </c:pt>
                <c:pt idx="771">
                  <c:v>06/03/2023</c:v>
                </c:pt>
                <c:pt idx="772">
                  <c:v>07/03/2023</c:v>
                </c:pt>
                <c:pt idx="773">
                  <c:v>08/03/2023</c:v>
                </c:pt>
                <c:pt idx="774">
                  <c:v>09/03/2023</c:v>
                </c:pt>
                <c:pt idx="775">
                  <c:v>10/03/2023</c:v>
                </c:pt>
                <c:pt idx="776">
                  <c:v>13/03/2023</c:v>
                </c:pt>
                <c:pt idx="777">
                  <c:v>14/03/2023</c:v>
                </c:pt>
                <c:pt idx="778">
                  <c:v>15/03/2023</c:v>
                </c:pt>
                <c:pt idx="779">
                  <c:v>16/03/2023</c:v>
                </c:pt>
                <c:pt idx="780">
                  <c:v>17/03/2023</c:v>
                </c:pt>
                <c:pt idx="781">
                  <c:v>20/03/2023</c:v>
                </c:pt>
                <c:pt idx="782">
                  <c:v>21/03/2023</c:v>
                </c:pt>
                <c:pt idx="783">
                  <c:v>24/03/2023</c:v>
                </c:pt>
                <c:pt idx="784">
                  <c:v>27/03/2023</c:v>
                </c:pt>
                <c:pt idx="785">
                  <c:v>28/03/2023</c:v>
                </c:pt>
                <c:pt idx="786">
                  <c:v>29/03/2023</c:v>
                </c:pt>
                <c:pt idx="787">
                  <c:v>30/03/2023</c:v>
                </c:pt>
                <c:pt idx="788">
                  <c:v>31/03/2023</c:v>
                </c:pt>
                <c:pt idx="789">
                  <c:v>03/04/2023</c:v>
                </c:pt>
                <c:pt idx="790">
                  <c:v>04/04/2023</c:v>
                </c:pt>
                <c:pt idx="791">
                  <c:v>05/04/2023</c:v>
                </c:pt>
                <c:pt idx="792">
                  <c:v>06/04/2023</c:v>
                </c:pt>
                <c:pt idx="793">
                  <c:v>10/04/2023</c:v>
                </c:pt>
                <c:pt idx="794">
                  <c:v>11/04/2023</c:v>
                </c:pt>
                <c:pt idx="795">
                  <c:v>12/04/2023</c:v>
                </c:pt>
                <c:pt idx="796">
                  <c:v>13/04/2023</c:v>
                </c:pt>
                <c:pt idx="797">
                  <c:v>14/04/2023</c:v>
                </c:pt>
                <c:pt idx="798">
                  <c:v>17/04/2023</c:v>
                </c:pt>
                <c:pt idx="799">
                  <c:v>18/04/2023</c:v>
                </c:pt>
                <c:pt idx="800">
                  <c:v>26/04/2023</c:v>
                </c:pt>
                <c:pt idx="801">
                  <c:v>27/04/2023</c:v>
                </c:pt>
                <c:pt idx="802">
                  <c:v>28/04/2023</c:v>
                </c:pt>
                <c:pt idx="803">
                  <c:v>02/05/2023</c:v>
                </c:pt>
                <c:pt idx="804">
                  <c:v>03/05/2023</c:v>
                </c:pt>
                <c:pt idx="805">
                  <c:v>04/05/2023</c:v>
                </c:pt>
                <c:pt idx="806">
                  <c:v>05/05/2023</c:v>
                </c:pt>
                <c:pt idx="807">
                  <c:v>08/05/2023</c:v>
                </c:pt>
                <c:pt idx="808">
                  <c:v>09/05/2023</c:v>
                </c:pt>
                <c:pt idx="809">
                  <c:v>10/05/2023</c:v>
                </c:pt>
                <c:pt idx="810">
                  <c:v>11/05/2023</c:v>
                </c:pt>
                <c:pt idx="811">
                  <c:v>12/05/2023</c:v>
                </c:pt>
                <c:pt idx="812">
                  <c:v>15/05/2023</c:v>
                </c:pt>
                <c:pt idx="813">
                  <c:v>16/05/2023</c:v>
                </c:pt>
                <c:pt idx="814">
                  <c:v>17/05/2023</c:v>
                </c:pt>
                <c:pt idx="815">
                  <c:v>19/05/2023</c:v>
                </c:pt>
                <c:pt idx="816">
                  <c:v>22/05/2023</c:v>
                </c:pt>
                <c:pt idx="817">
                  <c:v>23/05/2023</c:v>
                </c:pt>
                <c:pt idx="818">
                  <c:v>24/05/2023</c:v>
                </c:pt>
                <c:pt idx="819">
                  <c:v>25/05/2023</c:v>
                </c:pt>
                <c:pt idx="820">
                  <c:v>26/05/2023</c:v>
                </c:pt>
                <c:pt idx="821">
                  <c:v>29/05/2023</c:v>
                </c:pt>
                <c:pt idx="822">
                  <c:v>30/05/2023</c:v>
                </c:pt>
                <c:pt idx="823">
                  <c:v>31/05/2023</c:v>
                </c:pt>
                <c:pt idx="824">
                  <c:v>05/06/2023</c:v>
                </c:pt>
                <c:pt idx="825">
                  <c:v>06/06/2023</c:v>
                </c:pt>
                <c:pt idx="826">
                  <c:v>07/06/2023</c:v>
                </c:pt>
                <c:pt idx="827">
                  <c:v>08/06/2023</c:v>
                </c:pt>
                <c:pt idx="828">
                  <c:v>09/06/2023</c:v>
                </c:pt>
                <c:pt idx="829">
                  <c:v>12/06/2023</c:v>
                </c:pt>
                <c:pt idx="830">
                  <c:v>13/06/2023</c:v>
                </c:pt>
                <c:pt idx="831">
                  <c:v>14/06/2023</c:v>
                </c:pt>
                <c:pt idx="832">
                  <c:v>15/06/2023</c:v>
                </c:pt>
                <c:pt idx="833">
                  <c:v>16/06/2023</c:v>
                </c:pt>
                <c:pt idx="834">
                  <c:v>19/06/2023</c:v>
                </c:pt>
                <c:pt idx="835">
                  <c:v>20/06/2023</c:v>
                </c:pt>
                <c:pt idx="836">
                  <c:v>21/06/2023</c:v>
                </c:pt>
                <c:pt idx="837">
                  <c:v>22/06/2023</c:v>
                </c:pt>
                <c:pt idx="838">
                  <c:v>23/06/2023</c:v>
                </c:pt>
                <c:pt idx="839">
                  <c:v>26/06/2023</c:v>
                </c:pt>
                <c:pt idx="840">
                  <c:v>27/06/2023</c:v>
                </c:pt>
                <c:pt idx="841">
                  <c:v>03/07/2023</c:v>
                </c:pt>
                <c:pt idx="842">
                  <c:v>04/07/2023</c:v>
                </c:pt>
                <c:pt idx="843">
                  <c:v>05/07/2023</c:v>
                </c:pt>
                <c:pt idx="844">
                  <c:v>06/07/2023</c:v>
                </c:pt>
                <c:pt idx="845">
                  <c:v>07/07/2023</c:v>
                </c:pt>
                <c:pt idx="846">
                  <c:v>10/07/2023</c:v>
                </c:pt>
                <c:pt idx="847">
                  <c:v>11/07/2023</c:v>
                </c:pt>
                <c:pt idx="848">
                  <c:v>12/07/2023</c:v>
                </c:pt>
                <c:pt idx="849">
                  <c:v>13/07/2023</c:v>
                </c:pt>
                <c:pt idx="850">
                  <c:v>14/07/2023</c:v>
                </c:pt>
                <c:pt idx="851">
                  <c:v>17/07/2023</c:v>
                </c:pt>
                <c:pt idx="852">
                  <c:v>18/07/2023</c:v>
                </c:pt>
                <c:pt idx="853">
                  <c:v>20/07/2023</c:v>
                </c:pt>
                <c:pt idx="854">
                  <c:v>21/07/2023</c:v>
                </c:pt>
                <c:pt idx="855">
                  <c:v>24/07/2023</c:v>
                </c:pt>
                <c:pt idx="856">
                  <c:v>25/07/2023</c:v>
                </c:pt>
                <c:pt idx="857">
                  <c:v>26/07/2023</c:v>
                </c:pt>
                <c:pt idx="858">
                  <c:v>27/07/2023</c:v>
                </c:pt>
                <c:pt idx="859">
                  <c:v>28/07/2023</c:v>
                </c:pt>
                <c:pt idx="860">
                  <c:v>31/07/2023</c:v>
                </c:pt>
                <c:pt idx="861">
                  <c:v>01/08/2023</c:v>
                </c:pt>
                <c:pt idx="862">
                  <c:v>02/08/2023</c:v>
                </c:pt>
                <c:pt idx="863">
                  <c:v>03/08/2023</c:v>
                </c:pt>
                <c:pt idx="864">
                  <c:v>04/08/2023</c:v>
                </c:pt>
                <c:pt idx="865">
                  <c:v>07/08/2023</c:v>
                </c:pt>
                <c:pt idx="866">
                  <c:v>08/08/2023</c:v>
                </c:pt>
                <c:pt idx="867">
                  <c:v>09/08/2023</c:v>
                </c:pt>
                <c:pt idx="868">
                  <c:v>10/08/2023</c:v>
                </c:pt>
                <c:pt idx="869">
                  <c:v>11/08/2023</c:v>
                </c:pt>
                <c:pt idx="870">
                  <c:v>14/08/2023</c:v>
                </c:pt>
                <c:pt idx="871">
                  <c:v>15/08/2023</c:v>
                </c:pt>
                <c:pt idx="872">
                  <c:v>16/08/2023</c:v>
                </c:pt>
                <c:pt idx="873">
                  <c:v>18/08/2023</c:v>
                </c:pt>
                <c:pt idx="874">
                  <c:v>21/08/2023</c:v>
                </c:pt>
                <c:pt idx="875">
                  <c:v>22/08/2023</c:v>
                </c:pt>
                <c:pt idx="876">
                  <c:v>23/08/2023</c:v>
                </c:pt>
                <c:pt idx="877">
                  <c:v>24/08/2023</c:v>
                </c:pt>
                <c:pt idx="878">
                  <c:v>25/08/2023</c:v>
                </c:pt>
                <c:pt idx="879">
                  <c:v>28/08/2023</c:v>
                </c:pt>
                <c:pt idx="880">
                  <c:v>29/08/2023</c:v>
                </c:pt>
                <c:pt idx="881">
                  <c:v>30/08/2023</c:v>
                </c:pt>
                <c:pt idx="882">
                  <c:v>31/08/2023</c:v>
                </c:pt>
                <c:pt idx="883">
                  <c:v>01/09/2023</c:v>
                </c:pt>
                <c:pt idx="884">
                  <c:v>04/09/2023</c:v>
                </c:pt>
                <c:pt idx="885">
                  <c:v>05/09/2023</c:v>
                </c:pt>
                <c:pt idx="886">
                  <c:v>06/09/2023</c:v>
                </c:pt>
                <c:pt idx="887">
                  <c:v>07/09/2023</c:v>
                </c:pt>
                <c:pt idx="888">
                  <c:v>08/09/2023</c:v>
                </c:pt>
                <c:pt idx="889">
                  <c:v>11/09/2023</c:v>
                </c:pt>
                <c:pt idx="890">
                  <c:v>12/09/2023</c:v>
                </c:pt>
                <c:pt idx="891">
                  <c:v>13/09/2023</c:v>
                </c:pt>
                <c:pt idx="892">
                  <c:v>14/09/2023</c:v>
                </c:pt>
                <c:pt idx="893">
                  <c:v>15/09/2023</c:v>
                </c:pt>
                <c:pt idx="894">
                  <c:v>18/09/2023</c:v>
                </c:pt>
                <c:pt idx="895">
                  <c:v>19/09/2023</c:v>
                </c:pt>
                <c:pt idx="896">
                  <c:v>20/09/2023</c:v>
                </c:pt>
                <c:pt idx="897">
                  <c:v>21/09/2023</c:v>
                </c:pt>
                <c:pt idx="898">
                  <c:v>22/09/2023</c:v>
                </c:pt>
                <c:pt idx="899">
                  <c:v>25/09/2023</c:v>
                </c:pt>
                <c:pt idx="900">
                  <c:v>26/09/2023</c:v>
                </c:pt>
                <c:pt idx="901">
                  <c:v>27/09/2023</c:v>
                </c:pt>
                <c:pt idx="902">
                  <c:v>29/09/2023</c:v>
                </c:pt>
                <c:pt idx="903">
                  <c:v>02/10/2023</c:v>
                </c:pt>
                <c:pt idx="904">
                  <c:v>03/10/2023</c:v>
                </c:pt>
                <c:pt idx="905">
                  <c:v>04/10/2023</c:v>
                </c:pt>
                <c:pt idx="906">
                  <c:v>05/10/2023</c:v>
                </c:pt>
                <c:pt idx="907">
                  <c:v>06/10/2023</c:v>
                </c:pt>
                <c:pt idx="908">
                  <c:v>09/10/2023</c:v>
                </c:pt>
                <c:pt idx="909">
                  <c:v>10/10/2023</c:v>
                </c:pt>
                <c:pt idx="910">
                  <c:v>11/10/2023</c:v>
                </c:pt>
                <c:pt idx="911">
                  <c:v>12/10/2023</c:v>
                </c:pt>
                <c:pt idx="912">
                  <c:v>13/10/2023</c:v>
                </c:pt>
                <c:pt idx="913">
                  <c:v>16/10/2023</c:v>
                </c:pt>
                <c:pt idx="914">
                  <c:v>17/10/2023</c:v>
                </c:pt>
                <c:pt idx="915">
                  <c:v>18/10/2023</c:v>
                </c:pt>
                <c:pt idx="916">
                  <c:v>19/10/2023</c:v>
                </c:pt>
                <c:pt idx="917">
                  <c:v>20/10/2023</c:v>
                </c:pt>
                <c:pt idx="918">
                  <c:v>23/10/2023</c:v>
                </c:pt>
                <c:pt idx="919">
                  <c:v>24/10/2023</c:v>
                </c:pt>
                <c:pt idx="920">
                  <c:v>25/10/2023</c:v>
                </c:pt>
                <c:pt idx="921">
                  <c:v>26/10/2023</c:v>
                </c:pt>
                <c:pt idx="922">
                  <c:v>27/10/2023</c:v>
                </c:pt>
                <c:pt idx="923">
                  <c:v>30/10/2023</c:v>
                </c:pt>
                <c:pt idx="924">
                  <c:v>31/10/2023</c:v>
                </c:pt>
                <c:pt idx="925">
                  <c:v>01/11/2023</c:v>
                </c:pt>
                <c:pt idx="926">
                  <c:v>02/11/2023</c:v>
                </c:pt>
                <c:pt idx="927">
                  <c:v>03/11/2023</c:v>
                </c:pt>
                <c:pt idx="928">
                  <c:v>06/11/2023</c:v>
                </c:pt>
                <c:pt idx="929">
                  <c:v>07/11/2023</c:v>
                </c:pt>
                <c:pt idx="930">
                  <c:v>08/11/2023</c:v>
                </c:pt>
                <c:pt idx="931">
                  <c:v>09/11/2023</c:v>
                </c:pt>
                <c:pt idx="932">
                  <c:v>10/11/2023</c:v>
                </c:pt>
                <c:pt idx="933">
                  <c:v>13/11/2023</c:v>
                </c:pt>
                <c:pt idx="934">
                  <c:v>14/11/2023</c:v>
                </c:pt>
                <c:pt idx="935">
                  <c:v>15/11/2023</c:v>
                </c:pt>
                <c:pt idx="936">
                  <c:v>16/11/2023</c:v>
                </c:pt>
                <c:pt idx="937">
                  <c:v>17/11/2023</c:v>
                </c:pt>
                <c:pt idx="938">
                  <c:v>20/11/2023</c:v>
                </c:pt>
                <c:pt idx="939">
                  <c:v>21/11/2023</c:v>
                </c:pt>
                <c:pt idx="940">
                  <c:v>22/11/2023</c:v>
                </c:pt>
                <c:pt idx="941">
                  <c:v>23/11/2023</c:v>
                </c:pt>
                <c:pt idx="942">
                  <c:v>24/11/2023</c:v>
                </c:pt>
                <c:pt idx="943">
                  <c:v>27/11/2023</c:v>
                </c:pt>
                <c:pt idx="944">
                  <c:v>28/11/2023</c:v>
                </c:pt>
                <c:pt idx="945">
                  <c:v>29/11/2023</c:v>
                </c:pt>
                <c:pt idx="946">
                  <c:v>30/11/2023</c:v>
                </c:pt>
                <c:pt idx="947">
                  <c:v>01/12/2023</c:v>
                </c:pt>
                <c:pt idx="948">
                  <c:v>04/12/2023</c:v>
                </c:pt>
                <c:pt idx="949">
                  <c:v>05/12/2023</c:v>
                </c:pt>
                <c:pt idx="950">
                  <c:v>06/12/2023</c:v>
                </c:pt>
                <c:pt idx="951">
                  <c:v>07/12/2023</c:v>
                </c:pt>
                <c:pt idx="952">
                  <c:v>08/12/2023</c:v>
                </c:pt>
                <c:pt idx="953">
                  <c:v>11/12/2023</c:v>
                </c:pt>
                <c:pt idx="954">
                  <c:v>12/12/2023</c:v>
                </c:pt>
                <c:pt idx="955">
                  <c:v>13/12/2023</c:v>
                </c:pt>
                <c:pt idx="956">
                  <c:v>14/12/2023</c:v>
                </c:pt>
                <c:pt idx="957">
                  <c:v>15/12/2023</c:v>
                </c:pt>
                <c:pt idx="958">
                  <c:v>18/12/2023</c:v>
                </c:pt>
                <c:pt idx="959">
                  <c:v>19/12/2023</c:v>
                </c:pt>
                <c:pt idx="960">
                  <c:v>20/12/2023</c:v>
                </c:pt>
                <c:pt idx="961">
                  <c:v>21/12/2023</c:v>
                </c:pt>
                <c:pt idx="962">
                  <c:v>22/12/2023</c:v>
                </c:pt>
                <c:pt idx="963">
                  <c:v>27/12/2023</c:v>
                </c:pt>
                <c:pt idx="964">
                  <c:v>28/12/2023</c:v>
                </c:pt>
                <c:pt idx="965">
                  <c:v>29/12/2023</c:v>
                </c:pt>
                <c:pt idx="966">
                  <c:v>02/01/2024</c:v>
                </c:pt>
                <c:pt idx="967">
                  <c:v>03/01/2024</c:v>
                </c:pt>
                <c:pt idx="968">
                  <c:v>04/01/2024</c:v>
                </c:pt>
                <c:pt idx="969">
                  <c:v>05/01/2024</c:v>
                </c:pt>
                <c:pt idx="970">
                  <c:v>08/01/2024</c:v>
                </c:pt>
                <c:pt idx="971">
                  <c:v>09/01/2024</c:v>
                </c:pt>
                <c:pt idx="972">
                  <c:v>10/01/2024</c:v>
                </c:pt>
                <c:pt idx="973">
                  <c:v>11/01/2024</c:v>
                </c:pt>
                <c:pt idx="974">
                  <c:v>12/01/2024</c:v>
                </c:pt>
                <c:pt idx="975">
                  <c:v>15/01/2024</c:v>
                </c:pt>
                <c:pt idx="976">
                  <c:v>16/01/2024</c:v>
                </c:pt>
                <c:pt idx="977">
                  <c:v>17/01/2024</c:v>
                </c:pt>
                <c:pt idx="978">
                  <c:v>18/01/2024</c:v>
                </c:pt>
                <c:pt idx="979">
                  <c:v>19/01/2024</c:v>
                </c:pt>
                <c:pt idx="980">
                  <c:v>22/01/2024</c:v>
                </c:pt>
                <c:pt idx="981">
                  <c:v>23/01/2024</c:v>
                </c:pt>
                <c:pt idx="982">
                  <c:v>24/01/2024</c:v>
                </c:pt>
                <c:pt idx="983">
                  <c:v>25/01/2024</c:v>
                </c:pt>
                <c:pt idx="984">
                  <c:v>26/01/2024</c:v>
                </c:pt>
                <c:pt idx="985">
                  <c:v>29/01/2024</c:v>
                </c:pt>
                <c:pt idx="986">
                  <c:v>30/01/2024</c:v>
                </c:pt>
                <c:pt idx="987">
                  <c:v>31/01/2024</c:v>
                </c:pt>
                <c:pt idx="988">
                  <c:v>01/02/2024</c:v>
                </c:pt>
                <c:pt idx="989">
                  <c:v>02/02/2024</c:v>
                </c:pt>
                <c:pt idx="990">
                  <c:v>05/02/2024</c:v>
                </c:pt>
                <c:pt idx="991">
                  <c:v>06/02/2024</c:v>
                </c:pt>
                <c:pt idx="992">
                  <c:v>07/02/2024</c:v>
                </c:pt>
                <c:pt idx="993">
                  <c:v>12/02/2024</c:v>
                </c:pt>
                <c:pt idx="994">
                  <c:v>13/02/2024</c:v>
                </c:pt>
                <c:pt idx="995">
                  <c:v>15/02/2024</c:v>
                </c:pt>
                <c:pt idx="996">
                  <c:v>16/02/2024</c:v>
                </c:pt>
                <c:pt idx="997">
                  <c:v>19/02/2024</c:v>
                </c:pt>
                <c:pt idx="998">
                  <c:v>20/02/2024</c:v>
                </c:pt>
                <c:pt idx="999">
                  <c:v>21/02/2024</c:v>
                </c:pt>
                <c:pt idx="1000">
                  <c:v>22/02/2024</c:v>
                </c:pt>
                <c:pt idx="1001">
                  <c:v>23/02/2024</c:v>
                </c:pt>
                <c:pt idx="1002">
                  <c:v>26/02/2024</c:v>
                </c:pt>
                <c:pt idx="1003">
                  <c:v>27/02/2024</c:v>
                </c:pt>
                <c:pt idx="1004">
                  <c:v>28/02/2024</c:v>
                </c:pt>
                <c:pt idx="1005">
                  <c:v>29/02/2024</c:v>
                </c:pt>
                <c:pt idx="1006">
                  <c:v>01/03/2024</c:v>
                </c:pt>
                <c:pt idx="1007">
                  <c:v>04/03/2024</c:v>
                </c:pt>
                <c:pt idx="1008">
                  <c:v>05/03/2024</c:v>
                </c:pt>
                <c:pt idx="1009">
                  <c:v>06/03/2024</c:v>
                </c:pt>
                <c:pt idx="1010">
                  <c:v>07/03/2024</c:v>
                </c:pt>
                <c:pt idx="1011">
                  <c:v>08/03/2024</c:v>
                </c:pt>
                <c:pt idx="1012">
                  <c:v>13/03/2024</c:v>
                </c:pt>
                <c:pt idx="1013">
                  <c:v>14/03/2024</c:v>
                </c:pt>
                <c:pt idx="1014">
                  <c:v>15/03/2024</c:v>
                </c:pt>
                <c:pt idx="1015">
                  <c:v>18/03/2024</c:v>
                </c:pt>
                <c:pt idx="1016">
                  <c:v>19/03/2024</c:v>
                </c:pt>
                <c:pt idx="1017">
                  <c:v>20/03/2024</c:v>
                </c:pt>
                <c:pt idx="1018">
                  <c:v>21/03/2024</c:v>
                </c:pt>
                <c:pt idx="1019">
                  <c:v>22/03/2024</c:v>
                </c:pt>
                <c:pt idx="1020">
                  <c:v>25/03/2024</c:v>
                </c:pt>
                <c:pt idx="1021">
                  <c:v>26/03/2024</c:v>
                </c:pt>
                <c:pt idx="1022">
                  <c:v>27/03/2024</c:v>
                </c:pt>
                <c:pt idx="1023">
                  <c:v>28/03/2024</c:v>
                </c:pt>
                <c:pt idx="1024">
                  <c:v>01/04/2024</c:v>
                </c:pt>
                <c:pt idx="1025">
                  <c:v>02/04/2024</c:v>
                </c:pt>
                <c:pt idx="1026">
                  <c:v>03/04/2024</c:v>
                </c:pt>
                <c:pt idx="1027">
                  <c:v>04/04/2024</c:v>
                </c:pt>
                <c:pt idx="1028">
                  <c:v>05/04/2024</c:v>
                </c:pt>
                <c:pt idx="1029">
                  <c:v>16/04/2024</c:v>
                </c:pt>
                <c:pt idx="1030">
                  <c:v>17/04/2024</c:v>
                </c:pt>
                <c:pt idx="1031">
                  <c:v>18/04/2024</c:v>
                </c:pt>
                <c:pt idx="1032">
                  <c:v>19/04/2024</c:v>
                </c:pt>
                <c:pt idx="1033">
                  <c:v>22/04/2024</c:v>
                </c:pt>
                <c:pt idx="1034">
                  <c:v>23/04/2024</c:v>
                </c:pt>
                <c:pt idx="1035">
                  <c:v>24/04/2024</c:v>
                </c:pt>
                <c:pt idx="1036">
                  <c:v>25/04/2024</c:v>
                </c:pt>
                <c:pt idx="1037">
                  <c:v>26/04/2024</c:v>
                </c:pt>
                <c:pt idx="1038">
                  <c:v>29/04/2024</c:v>
                </c:pt>
                <c:pt idx="1039">
                  <c:v>30/04/2024</c:v>
                </c:pt>
                <c:pt idx="1040">
                  <c:v>02/05/2024</c:v>
                </c:pt>
                <c:pt idx="1041">
                  <c:v>03/05/2024</c:v>
                </c:pt>
                <c:pt idx="1042">
                  <c:v>06/05/2024</c:v>
                </c:pt>
                <c:pt idx="1043">
                  <c:v>07/05/2024</c:v>
                </c:pt>
                <c:pt idx="1044">
                  <c:v>08/05/2024</c:v>
                </c:pt>
                <c:pt idx="1045">
                  <c:v>13/05/2024</c:v>
                </c:pt>
                <c:pt idx="1046">
                  <c:v>14/05/2024</c:v>
                </c:pt>
                <c:pt idx="1047">
                  <c:v>15/05/2024</c:v>
                </c:pt>
                <c:pt idx="1048">
                  <c:v>16/05/2024</c:v>
                </c:pt>
                <c:pt idx="1049">
                  <c:v>17/05/2024</c:v>
                </c:pt>
                <c:pt idx="1050">
                  <c:v>20/05/2024</c:v>
                </c:pt>
                <c:pt idx="1051">
                  <c:v>21/05/2024</c:v>
                </c:pt>
                <c:pt idx="1052">
                  <c:v>22/05/2024</c:v>
                </c:pt>
                <c:pt idx="1053">
                  <c:v>27/05/2024</c:v>
                </c:pt>
                <c:pt idx="1054">
                  <c:v>28/05/2024</c:v>
                </c:pt>
                <c:pt idx="1055">
                  <c:v>29/05/2024</c:v>
                </c:pt>
                <c:pt idx="1056">
                  <c:v>30/05/2024</c:v>
                </c:pt>
                <c:pt idx="1057">
                  <c:v>31/05/2024</c:v>
                </c:pt>
                <c:pt idx="1058">
                  <c:v>03/06/2024</c:v>
                </c:pt>
                <c:pt idx="1059">
                  <c:v>04/06/2024</c:v>
                </c:pt>
                <c:pt idx="1060">
                  <c:v>05/06/2024</c:v>
                </c:pt>
                <c:pt idx="1061">
                  <c:v>06/06/2024</c:v>
                </c:pt>
                <c:pt idx="1062">
                  <c:v>07/06/2024</c:v>
                </c:pt>
                <c:pt idx="1063">
                  <c:v>10/06/2024</c:v>
                </c:pt>
                <c:pt idx="1064">
                  <c:v>11/06/2024</c:v>
                </c:pt>
                <c:pt idx="1065">
                  <c:v>12/06/2024</c:v>
                </c:pt>
                <c:pt idx="1066">
                  <c:v>13/06/2024</c:v>
                </c:pt>
                <c:pt idx="1067">
                  <c:v>14/06/2024</c:v>
                </c:pt>
                <c:pt idx="1068">
                  <c:v>19/06/2024</c:v>
                </c:pt>
                <c:pt idx="1069">
                  <c:v>20/06/2024</c:v>
                </c:pt>
                <c:pt idx="1070">
                  <c:v>21/06/2024</c:v>
                </c:pt>
                <c:pt idx="1071">
                  <c:v>24/06/2024</c:v>
                </c:pt>
                <c:pt idx="1072">
                  <c:v>25/06/2024</c:v>
                </c:pt>
                <c:pt idx="1073">
                  <c:v>26/06/2024</c:v>
                </c:pt>
                <c:pt idx="1074">
                  <c:v>27/06/2024</c:v>
                </c:pt>
                <c:pt idx="1075">
                  <c:v>28/06/2024</c:v>
                </c:pt>
                <c:pt idx="1076">
                  <c:v>01/07/2024</c:v>
                </c:pt>
                <c:pt idx="1077">
                  <c:v>02/07/2024</c:v>
                </c:pt>
                <c:pt idx="1078">
                  <c:v>03/07/2024</c:v>
                </c:pt>
                <c:pt idx="1079">
                  <c:v>04/07/2024</c:v>
                </c:pt>
                <c:pt idx="1080">
                  <c:v>05/07/2024</c:v>
                </c:pt>
                <c:pt idx="1081">
                  <c:v>08/07/2024</c:v>
                </c:pt>
                <c:pt idx="1082">
                  <c:v>09/07/2024</c:v>
                </c:pt>
                <c:pt idx="1083">
                  <c:v>10/07/2024</c:v>
                </c:pt>
                <c:pt idx="1084">
                  <c:v>11/07/2024</c:v>
                </c:pt>
                <c:pt idx="1085">
                  <c:v>12/07/2024</c:v>
                </c:pt>
                <c:pt idx="1086">
                  <c:v>15/07/2024</c:v>
                </c:pt>
                <c:pt idx="1087">
                  <c:v>16/07/2024</c:v>
                </c:pt>
                <c:pt idx="1088">
                  <c:v>17/07/2024</c:v>
                </c:pt>
                <c:pt idx="1089">
                  <c:v>18/07/2024</c:v>
                </c:pt>
                <c:pt idx="1090">
                  <c:v>19/07/2024</c:v>
                </c:pt>
                <c:pt idx="1091">
                  <c:v>22/07/2024</c:v>
                </c:pt>
                <c:pt idx="1092">
                  <c:v>23/07/2024</c:v>
                </c:pt>
                <c:pt idx="1093">
                  <c:v>24/07/2024</c:v>
                </c:pt>
                <c:pt idx="1094">
                  <c:v>25/07/2024</c:v>
                </c:pt>
                <c:pt idx="1095">
                  <c:v>26/07/2024</c:v>
                </c:pt>
                <c:pt idx="1096">
                  <c:v>29/07/2024</c:v>
                </c:pt>
                <c:pt idx="1097">
                  <c:v>30/07/2024</c:v>
                </c:pt>
                <c:pt idx="1098">
                  <c:v>31/07/2024</c:v>
                </c:pt>
                <c:pt idx="1099">
                  <c:v>01/08/2024</c:v>
                </c:pt>
                <c:pt idx="1100">
                  <c:v>02/08/2024</c:v>
                </c:pt>
                <c:pt idx="1101">
                  <c:v>05/08/2024</c:v>
                </c:pt>
                <c:pt idx="1102">
                  <c:v>06/08/2024</c:v>
                </c:pt>
                <c:pt idx="1103">
                  <c:v>07/08/2024</c:v>
                </c:pt>
                <c:pt idx="1104">
                  <c:v>08/08/2024</c:v>
                </c:pt>
                <c:pt idx="1105">
                  <c:v>09/08/2024</c:v>
                </c:pt>
                <c:pt idx="1106">
                  <c:v>12/08/2024</c:v>
                </c:pt>
                <c:pt idx="1107">
                  <c:v>13/08/2024</c:v>
                </c:pt>
                <c:pt idx="1108">
                  <c:v>14/08/2024</c:v>
                </c:pt>
                <c:pt idx="1109">
                  <c:v>15/08/2024</c:v>
                </c:pt>
                <c:pt idx="1110">
                  <c:v>16/08/2024</c:v>
                </c:pt>
                <c:pt idx="1111">
                  <c:v>19/08/2024</c:v>
                </c:pt>
                <c:pt idx="1112">
                  <c:v>20/08/2024</c:v>
                </c:pt>
                <c:pt idx="1113">
                  <c:v>21/08/2024</c:v>
                </c:pt>
                <c:pt idx="1114">
                  <c:v>22/08/2024</c:v>
                </c:pt>
                <c:pt idx="1115">
                  <c:v>23/08/2024</c:v>
                </c:pt>
                <c:pt idx="1116">
                  <c:v>26/08/2024</c:v>
                </c:pt>
                <c:pt idx="1117">
                  <c:v>27/08/2024</c:v>
                </c:pt>
                <c:pt idx="1118">
                  <c:v>28/08/2024</c:v>
                </c:pt>
                <c:pt idx="1119">
                  <c:v>29/08/2024</c:v>
                </c:pt>
                <c:pt idx="1120">
                  <c:v>30/08/2024</c:v>
                </c:pt>
                <c:pt idx="1121">
                  <c:v>02/09/2024</c:v>
                </c:pt>
                <c:pt idx="1122">
                  <c:v>03/09/2024</c:v>
                </c:pt>
                <c:pt idx="1123">
                  <c:v>04/09/2024</c:v>
                </c:pt>
                <c:pt idx="1124">
                  <c:v>05/09/2024</c:v>
                </c:pt>
                <c:pt idx="1125">
                  <c:v>06/09/2024</c:v>
                </c:pt>
                <c:pt idx="1126">
                  <c:v>09/09/2024</c:v>
                </c:pt>
                <c:pt idx="1127">
                  <c:v>10/09/2024</c:v>
                </c:pt>
                <c:pt idx="1128">
                  <c:v>11/09/2024</c:v>
                </c:pt>
                <c:pt idx="1129">
                  <c:v>12/09/2024</c:v>
                </c:pt>
                <c:pt idx="1130">
                  <c:v>13/09/2024</c:v>
                </c:pt>
                <c:pt idx="1131">
                  <c:v>17/09/2024</c:v>
                </c:pt>
                <c:pt idx="1132">
                  <c:v>18/09/2024</c:v>
                </c:pt>
                <c:pt idx="1133">
                  <c:v>19/09/2024</c:v>
                </c:pt>
                <c:pt idx="1134">
                  <c:v>20/09/2024</c:v>
                </c:pt>
                <c:pt idx="1135">
                  <c:v>23/09/2024</c:v>
                </c:pt>
                <c:pt idx="1136">
                  <c:v>24/09/2024</c:v>
                </c:pt>
                <c:pt idx="1137">
                  <c:v>25/09/2024</c:v>
                </c:pt>
                <c:pt idx="1138">
                  <c:v>26/09/2024</c:v>
                </c:pt>
                <c:pt idx="1139">
                  <c:v>27/09/2024</c:v>
                </c:pt>
                <c:pt idx="1140">
                  <c:v>30/09/2024</c:v>
                </c:pt>
                <c:pt idx="1141">
                  <c:v>01/10/2024</c:v>
                </c:pt>
                <c:pt idx="1142">
                  <c:v>02/10/2024</c:v>
                </c:pt>
                <c:pt idx="1143">
                  <c:v>03/10/2024</c:v>
                </c:pt>
                <c:pt idx="1144">
                  <c:v>04/10/2024</c:v>
                </c:pt>
                <c:pt idx="1145">
                  <c:v>07/10/2024</c:v>
                </c:pt>
                <c:pt idx="1146">
                  <c:v>08/10/2024</c:v>
                </c:pt>
                <c:pt idx="1147">
                  <c:v>09/10/2024</c:v>
                </c:pt>
                <c:pt idx="1148">
                  <c:v>10/10/2024</c:v>
                </c:pt>
                <c:pt idx="1149">
                  <c:v>11/10/2024</c:v>
                </c:pt>
                <c:pt idx="1150">
                  <c:v>14/10/2024</c:v>
                </c:pt>
                <c:pt idx="1151">
                  <c:v>15/10/2024</c:v>
                </c:pt>
                <c:pt idx="1152">
                  <c:v>16/10/2024</c:v>
                </c:pt>
                <c:pt idx="1153">
                  <c:v>17/10/2024</c:v>
                </c:pt>
                <c:pt idx="1154">
                  <c:v>18/10/2024</c:v>
                </c:pt>
                <c:pt idx="1155">
                  <c:v>21/10/2024</c:v>
                </c:pt>
                <c:pt idx="1156">
                  <c:v>22/10/2024</c:v>
                </c:pt>
                <c:pt idx="1157">
                  <c:v>23/10/2024</c:v>
                </c:pt>
                <c:pt idx="1158">
                  <c:v>24/10/2024</c:v>
                </c:pt>
                <c:pt idx="1159">
                  <c:v>25/10/2024</c:v>
                </c:pt>
                <c:pt idx="1160">
                  <c:v>28/10/2024</c:v>
                </c:pt>
                <c:pt idx="1161">
                  <c:v>29/10/2024</c:v>
                </c:pt>
                <c:pt idx="1162">
                  <c:v>30/10/2024</c:v>
                </c:pt>
                <c:pt idx="1163">
                  <c:v>31/10/2024</c:v>
                </c:pt>
                <c:pt idx="1164">
                  <c:v>01/11/2024</c:v>
                </c:pt>
                <c:pt idx="1165">
                  <c:v>04/11/2024</c:v>
                </c:pt>
                <c:pt idx="1166">
                  <c:v>05/11/2024</c:v>
                </c:pt>
                <c:pt idx="1167">
                  <c:v>06/11/2024</c:v>
                </c:pt>
                <c:pt idx="1168">
                  <c:v>07/11/2024</c:v>
                </c:pt>
                <c:pt idx="1169">
                  <c:v>08/11/2024</c:v>
                </c:pt>
                <c:pt idx="1170">
                  <c:v>11/11/2024</c:v>
                </c:pt>
                <c:pt idx="1171">
                  <c:v>12/11/2024</c:v>
                </c:pt>
                <c:pt idx="1172">
                  <c:v>13/11/2024</c:v>
                </c:pt>
                <c:pt idx="1173">
                  <c:v>14/11/2024</c:v>
                </c:pt>
                <c:pt idx="1174">
                  <c:v>15/11/2024</c:v>
                </c:pt>
                <c:pt idx="1175">
                  <c:v>18/11/2024</c:v>
                </c:pt>
                <c:pt idx="1176">
                  <c:v>19/11/2024</c:v>
                </c:pt>
                <c:pt idx="1177">
                  <c:v>20/11/2024</c:v>
                </c:pt>
                <c:pt idx="1178">
                  <c:v>21/11/2024</c:v>
                </c:pt>
                <c:pt idx="1179">
                  <c:v>22/11/2024</c:v>
                </c:pt>
                <c:pt idx="1180">
                  <c:v>25/11/2024</c:v>
                </c:pt>
                <c:pt idx="1181">
                  <c:v>26/11/2024</c:v>
                </c:pt>
                <c:pt idx="1182">
                  <c:v>28/11/2024</c:v>
                </c:pt>
                <c:pt idx="1183">
                  <c:v>29/11/2024</c:v>
                </c:pt>
                <c:pt idx="1184">
                  <c:v>02/12/2024</c:v>
                </c:pt>
                <c:pt idx="1185">
                  <c:v>03/12/2024</c:v>
                </c:pt>
                <c:pt idx="1186">
                  <c:v>04/12/2024</c:v>
                </c:pt>
                <c:pt idx="1187">
                  <c:v>05/12/2024</c:v>
                </c:pt>
                <c:pt idx="1188">
                  <c:v>06/12/2024</c:v>
                </c:pt>
                <c:pt idx="1189">
                  <c:v>09/12/2024</c:v>
                </c:pt>
                <c:pt idx="1190">
                  <c:v>10/12/2024</c:v>
                </c:pt>
                <c:pt idx="1191">
                  <c:v>11/12/2024</c:v>
                </c:pt>
                <c:pt idx="1192">
                  <c:v>12/12/2024</c:v>
                </c:pt>
                <c:pt idx="1193">
                  <c:v>13/12/2024</c:v>
                </c:pt>
                <c:pt idx="1194">
                  <c:v>16/12/2024</c:v>
                </c:pt>
                <c:pt idx="1195">
                  <c:v>17/12/2024</c:v>
                </c:pt>
                <c:pt idx="1196">
                  <c:v>18/12/2024</c:v>
                </c:pt>
                <c:pt idx="1197">
                  <c:v>19/12/2024</c:v>
                </c:pt>
                <c:pt idx="1198">
                  <c:v>20/12/2024</c:v>
                </c:pt>
                <c:pt idx="1199">
                  <c:v>23/12/2024</c:v>
                </c:pt>
                <c:pt idx="1200">
                  <c:v>24/12/2024</c:v>
                </c:pt>
                <c:pt idx="1201">
                  <c:v>27/12/2024</c:v>
                </c:pt>
                <c:pt idx="1202">
                  <c:v>30/12/2024</c:v>
                </c:pt>
                <c:pt idx="1203">
                  <c:v>02/01/2025</c:v>
                </c:pt>
                <c:pt idx="1204">
                  <c:v>03/01/2025</c:v>
                </c:pt>
                <c:pt idx="1205">
                  <c:v>06/01/2025</c:v>
                </c:pt>
                <c:pt idx="1206">
                  <c:v>07/01/2025</c:v>
                </c:pt>
                <c:pt idx="1207">
                  <c:v>08/01/2025</c:v>
                </c:pt>
                <c:pt idx="1208">
                  <c:v>09/01/2025</c:v>
                </c:pt>
                <c:pt idx="1209">
                  <c:v>10/01/2025</c:v>
                </c:pt>
                <c:pt idx="1210">
                  <c:v>13/01/2025</c:v>
                </c:pt>
                <c:pt idx="1211">
                  <c:v>14/01/2025</c:v>
                </c:pt>
                <c:pt idx="1212">
                  <c:v>15/01/2025</c:v>
                </c:pt>
                <c:pt idx="1213">
                  <c:v>16/01/2025</c:v>
                </c:pt>
                <c:pt idx="1214">
                  <c:v>17/01/2025</c:v>
                </c:pt>
                <c:pt idx="1215">
                  <c:v>20/01/2025</c:v>
                </c:pt>
                <c:pt idx="1216">
                  <c:v>21/01/2025</c:v>
                </c:pt>
                <c:pt idx="1217">
                  <c:v>22/01/2025</c:v>
                </c:pt>
                <c:pt idx="1218">
                  <c:v>23/01/2025</c:v>
                </c:pt>
                <c:pt idx="1219">
                  <c:v>24/01/2025</c:v>
                </c:pt>
                <c:pt idx="1220">
                  <c:v>30/01/2025</c:v>
                </c:pt>
                <c:pt idx="1221">
                  <c:v>31/01/2025</c:v>
                </c:pt>
                <c:pt idx="1222">
                  <c:v>03/02/2025</c:v>
                </c:pt>
                <c:pt idx="1223">
                  <c:v>04/02/2025</c:v>
                </c:pt>
                <c:pt idx="1224">
                  <c:v>05/02/2025</c:v>
                </c:pt>
                <c:pt idx="1225">
                  <c:v>06/02/2025</c:v>
                </c:pt>
                <c:pt idx="1226">
                  <c:v>07/02/2025</c:v>
                </c:pt>
                <c:pt idx="1227">
                  <c:v>10/02/2025</c:v>
                </c:pt>
                <c:pt idx="1228">
                  <c:v>11/02/2025</c:v>
                </c:pt>
                <c:pt idx="1229">
                  <c:v>12/02/2025</c:v>
                </c:pt>
                <c:pt idx="1230">
                  <c:v>13/02/2025</c:v>
                </c:pt>
                <c:pt idx="1231">
                  <c:v>14/02/2025</c:v>
                </c:pt>
                <c:pt idx="1232">
                  <c:v>17/02/2025</c:v>
                </c:pt>
                <c:pt idx="1233">
                  <c:v>18/02/2025</c:v>
                </c:pt>
                <c:pt idx="1234">
                  <c:v>19/02/2025</c:v>
                </c:pt>
                <c:pt idx="1235">
                  <c:v>20/02/2025</c:v>
                </c:pt>
                <c:pt idx="1236">
                  <c:v>21/02/2025</c:v>
                </c:pt>
                <c:pt idx="1237">
                  <c:v>24/02/2025</c:v>
                </c:pt>
                <c:pt idx="1238">
                  <c:v>25/02/2025</c:v>
                </c:pt>
                <c:pt idx="1239">
                  <c:v>26/02/2025</c:v>
                </c:pt>
                <c:pt idx="1240">
                  <c:v>27/02/2025</c:v>
                </c:pt>
                <c:pt idx="1241">
                  <c:v>28/02/2025</c:v>
                </c:pt>
                <c:pt idx="1242">
                  <c:v>03/03/2025</c:v>
                </c:pt>
                <c:pt idx="1243">
                  <c:v>04/03/2025</c:v>
                </c:pt>
                <c:pt idx="1244">
                  <c:v>05/03/2025</c:v>
                </c:pt>
                <c:pt idx="1245">
                  <c:v>06/03/2025</c:v>
                </c:pt>
                <c:pt idx="1246">
                  <c:v>07/03/2025</c:v>
                </c:pt>
                <c:pt idx="1247">
                  <c:v>10/03/2025</c:v>
                </c:pt>
                <c:pt idx="1248">
                  <c:v>11/03/2025</c:v>
                </c:pt>
                <c:pt idx="1249">
                  <c:v>12/03/2025</c:v>
                </c:pt>
                <c:pt idx="1250">
                  <c:v>13/03/2025</c:v>
                </c:pt>
                <c:pt idx="1251">
                  <c:v>14/03/2025</c:v>
                </c:pt>
                <c:pt idx="1252">
                  <c:v>17/03/2025</c:v>
                </c:pt>
                <c:pt idx="1253">
                  <c:v>18/03/2025</c:v>
                </c:pt>
                <c:pt idx="1254">
                  <c:v>19/03/2025</c:v>
                </c:pt>
                <c:pt idx="1255">
                  <c:v>20/03/2025</c:v>
                </c:pt>
                <c:pt idx="1256">
                  <c:v>21/03/2025</c:v>
                </c:pt>
                <c:pt idx="1257">
                  <c:v>24/03/2025</c:v>
                </c:pt>
                <c:pt idx="1258">
                  <c:v>25/03/2025</c:v>
                </c:pt>
                <c:pt idx="1259">
                  <c:v>26/03/2025</c:v>
                </c:pt>
                <c:pt idx="1260">
                  <c:v>27/03/2025</c:v>
                </c:pt>
                <c:pt idx="1261">
                  <c:v>08/04/2025</c:v>
                </c:pt>
                <c:pt idx="1262">
                  <c:v>09/04/2025</c:v>
                </c:pt>
                <c:pt idx="1263">
                  <c:v>10/04/2025</c:v>
                </c:pt>
                <c:pt idx="1264">
                  <c:v>11/04/2025</c:v>
                </c:pt>
                <c:pt idx="1265">
                  <c:v>14/04/2025</c:v>
                </c:pt>
                <c:pt idx="1266">
                  <c:v>15/04/2025</c:v>
                </c:pt>
                <c:pt idx="1267">
                  <c:v>16/04/2025</c:v>
                </c:pt>
                <c:pt idx="1268">
                  <c:v>17/04/2025</c:v>
                </c:pt>
                <c:pt idx="1269">
                  <c:v>21/04/2025</c:v>
                </c:pt>
                <c:pt idx="1270">
                  <c:v>22/04/2025</c:v>
                </c:pt>
                <c:pt idx="1271">
                  <c:v>23/04/2025</c:v>
                </c:pt>
                <c:pt idx="1272">
                  <c:v>24/04/2025</c:v>
                </c:pt>
                <c:pt idx="1273">
                  <c:v>25/04/2025</c:v>
                </c:pt>
                <c:pt idx="1274">
                  <c:v>28/04/2025</c:v>
                </c:pt>
                <c:pt idx="1275">
                  <c:v>29/04/2025</c:v>
                </c:pt>
                <c:pt idx="1276">
                  <c:v>30/04/2025</c:v>
                </c:pt>
                <c:pt idx="1277">
                  <c:v>02/05/2025</c:v>
                </c:pt>
                <c:pt idx="1278">
                  <c:v>05/05/2025</c:v>
                </c:pt>
                <c:pt idx="1279">
                  <c:v>06/05/2025</c:v>
                </c:pt>
                <c:pt idx="1280">
                  <c:v>07/05/2025</c:v>
                </c:pt>
                <c:pt idx="1281">
                  <c:v>08/05/2025</c:v>
                </c:pt>
                <c:pt idx="1282">
                  <c:v>09/05/2025</c:v>
                </c:pt>
                <c:pt idx="1283">
                  <c:v>14/05/2025</c:v>
                </c:pt>
                <c:pt idx="1284">
                  <c:v>15/05/2025</c:v>
                </c:pt>
                <c:pt idx="1285">
                  <c:v>16/05/2025</c:v>
                </c:pt>
                <c:pt idx="1286">
                  <c:v>19/05/2025</c:v>
                </c:pt>
                <c:pt idx="1287">
                  <c:v>20/05/2025</c:v>
                </c:pt>
                <c:pt idx="1288">
                  <c:v>21/05/2025</c:v>
                </c:pt>
                <c:pt idx="1289">
                  <c:v>22/05/2025</c:v>
                </c:pt>
                <c:pt idx="1290">
                  <c:v>23/05/2025</c:v>
                </c:pt>
                <c:pt idx="1291">
                  <c:v>26/05/2025</c:v>
                </c:pt>
                <c:pt idx="1292">
                  <c:v>27/05/2025</c:v>
                </c:pt>
                <c:pt idx="1293">
                  <c:v>28/05/2025</c:v>
                </c:pt>
                <c:pt idx="1294">
                  <c:v>02/06/2025</c:v>
                </c:pt>
                <c:pt idx="1295">
                  <c:v>03/06/2025</c:v>
                </c:pt>
                <c:pt idx="1296">
                  <c:v>04/06/2025</c:v>
                </c:pt>
                <c:pt idx="1297">
                  <c:v>05/06/2025</c:v>
                </c:pt>
                <c:pt idx="1298">
                  <c:v>10/06/2025</c:v>
                </c:pt>
                <c:pt idx="1299">
                  <c:v>11/06/2025</c:v>
                </c:pt>
                <c:pt idx="1300">
                  <c:v>12/06/2025</c:v>
                </c:pt>
                <c:pt idx="1301">
                  <c:v>13/06/2025</c:v>
                </c:pt>
                <c:pt idx="1302">
                  <c:v>16/06/2025</c:v>
                </c:pt>
                <c:pt idx="1303">
                  <c:v>17/06/2025</c:v>
                </c:pt>
                <c:pt idx="1304">
                  <c:v>18/06/2025</c:v>
                </c:pt>
                <c:pt idx="1305">
                  <c:v>19/06/2025</c:v>
                </c:pt>
                <c:pt idx="1306">
                  <c:v>20/06/2025</c:v>
                </c:pt>
                <c:pt idx="1307">
                  <c:v>23/06/2025</c:v>
                </c:pt>
                <c:pt idx="1308">
                  <c:v>24/06/2025</c:v>
                </c:pt>
                <c:pt idx="1309">
                  <c:v>25/06/2025</c:v>
                </c:pt>
                <c:pt idx="1310">
                  <c:v>26/06/2025</c:v>
                </c:pt>
                <c:pt idx="1311">
                  <c:v>30/06/2025</c:v>
                </c:pt>
                <c:pt idx="1312">
                  <c:v>01/07/2025</c:v>
                </c:pt>
                <c:pt idx="1313">
                  <c:v>02/07/2025</c:v>
                </c:pt>
                <c:pt idx="1314">
                  <c:v>03/07/2025</c:v>
                </c:pt>
                <c:pt idx="1315">
                  <c:v>04/07/2025</c:v>
                </c:pt>
                <c:pt idx="1316">
                  <c:v>07/07/2025</c:v>
                </c:pt>
                <c:pt idx="1317">
                  <c:v>08/07/2025</c:v>
                </c:pt>
                <c:pt idx="1318">
                  <c:v>09/07/2025</c:v>
                </c:pt>
                <c:pt idx="1319">
                  <c:v>10/07/2025</c:v>
                </c:pt>
                <c:pt idx="1320">
                  <c:v>11/07/2025</c:v>
                </c:pt>
                <c:pt idx="1321">
                  <c:v>14/07/2025</c:v>
                </c:pt>
                <c:pt idx="1322">
                  <c:v>15/07/2025</c:v>
                </c:pt>
                <c:pt idx="1323">
                  <c:v>16/07/2025</c:v>
                </c:pt>
                <c:pt idx="1324">
                  <c:v>17/07/2025</c:v>
                </c:pt>
                <c:pt idx="1325">
                  <c:v>18/07/2025</c:v>
                </c:pt>
                <c:pt idx="1326">
                  <c:v>21/07/2025</c:v>
                </c:pt>
                <c:pt idx="1327">
                  <c:v>22/07/2025</c:v>
                </c:pt>
                <c:pt idx="1328">
                  <c:v>23/07/2025</c:v>
                </c:pt>
                <c:pt idx="1329">
                  <c:v>24/07/2025</c:v>
                </c:pt>
                <c:pt idx="1330">
                  <c:v>25/07/2025</c:v>
                </c:pt>
                <c:pt idx="1331">
                  <c:v>28/07/2025</c:v>
                </c:pt>
                <c:pt idx="1332">
                  <c:v>29/07/2025</c:v>
                </c:pt>
                <c:pt idx="1333">
                  <c:v>30/07/2025</c:v>
                </c:pt>
                <c:pt idx="1334">
                  <c:v>31/07/2025</c:v>
                </c:pt>
                <c:pt idx="1335">
                  <c:v>01/08/2025</c:v>
                </c:pt>
                <c:pt idx="1336">
                  <c:v>04/08/2025</c:v>
                </c:pt>
                <c:pt idx="1337">
                  <c:v>05/08/2025</c:v>
                </c:pt>
                <c:pt idx="1338">
                  <c:v>06/08/2025</c:v>
                </c:pt>
                <c:pt idx="1339">
                  <c:v>07/08/2025</c:v>
                </c:pt>
                <c:pt idx="1340">
                  <c:v>08/08/2025</c:v>
                </c:pt>
                <c:pt idx="1341">
                  <c:v>11/08/2025</c:v>
                </c:pt>
                <c:pt idx="1342">
                  <c:v>12/08/2025</c:v>
                </c:pt>
                <c:pt idx="1343">
                  <c:v>13/08/2025</c:v>
                </c:pt>
                <c:pt idx="1344">
                  <c:v>14/08/2025</c:v>
                </c:pt>
                <c:pt idx="1345">
                  <c:v>15/08/2025</c:v>
                </c:pt>
                <c:pt idx="1346">
                  <c:v>19/08/2025</c:v>
                </c:pt>
                <c:pt idx="1347">
                  <c:v>20/08/2025</c:v>
                </c:pt>
                <c:pt idx="1348">
                  <c:v>21/08/2025</c:v>
                </c:pt>
                <c:pt idx="1349">
                  <c:v>22/08/2025</c:v>
                </c:pt>
                <c:pt idx="1350">
                  <c:v>25/08/2025</c:v>
                </c:pt>
                <c:pt idx="1351">
                  <c:v>26/08/2025</c:v>
                </c:pt>
                <c:pt idx="1352">
                  <c:v>27/08/2025</c:v>
                </c:pt>
                <c:pt idx="1353">
                  <c:v>28/08/2025</c:v>
                </c:pt>
                <c:pt idx="1354">
                  <c:v>29/08/2025</c:v>
                </c:pt>
                <c:pt idx="1355">
                  <c:v>01/09/2025</c:v>
                </c:pt>
                <c:pt idx="1356">
                  <c:v>02/09/2025</c:v>
                </c:pt>
                <c:pt idx="1357">
                  <c:v>03/09/2025</c:v>
                </c:pt>
                <c:pt idx="1358">
                  <c:v>04/09/2025</c:v>
                </c:pt>
              </c:strCache>
            </c:strRef>
          </c:cat>
          <c:val>
            <c:numRef>
              <c:f>'Master Sheet'!$M$2:$M$1368</c:f>
              <c:numCache>
                <c:formatCode>0.00</c:formatCode>
                <c:ptCount val="1367"/>
                <c:pt idx="0">
                  <c:v>100.97622370561103</c:v>
                </c:pt>
                <c:pt idx="1">
                  <c:v>100.65165727227156</c:v>
                </c:pt>
                <c:pt idx="2">
                  <c:v>99.021612518166719</c:v>
                </c:pt>
                <c:pt idx="3">
                  <c:v>99.021612518166719</c:v>
                </c:pt>
                <c:pt idx="4">
                  <c:v>97.719740491105085</c:v>
                </c:pt>
                <c:pt idx="5">
                  <c:v>100.32709083893212</c:v>
                </c:pt>
                <c:pt idx="6">
                  <c:v>100.65165727227156</c:v>
                </c:pt>
                <c:pt idx="7">
                  <c:v>100.65165727227156</c:v>
                </c:pt>
                <c:pt idx="8">
                  <c:v>100.97622370561103</c:v>
                </c:pt>
                <c:pt idx="9">
                  <c:v>99.674351678549414</c:v>
                </c:pt>
                <c:pt idx="10">
                  <c:v>98.372479651487794</c:v>
                </c:pt>
                <c:pt idx="11">
                  <c:v>100.65165727227156</c:v>
                </c:pt>
                <c:pt idx="12">
                  <c:v>99.349785245209958</c:v>
                </c:pt>
                <c:pt idx="13">
                  <c:v>100.32709083893212</c:v>
                </c:pt>
                <c:pt idx="14">
                  <c:v>101.62896286599374</c:v>
                </c:pt>
                <c:pt idx="15">
                  <c:v>101.30439643265427</c:v>
                </c:pt>
                <c:pt idx="16">
                  <c:v>103.25900762009861</c:v>
                </c:pt>
                <c:pt idx="17">
                  <c:v>100.65165727227156</c:v>
                </c:pt>
                <c:pt idx="18">
                  <c:v>101.62896286599374</c:v>
                </c:pt>
                <c:pt idx="19">
                  <c:v>98.372479651487794</c:v>
                </c:pt>
                <c:pt idx="20">
                  <c:v>97.719740491105085</c:v>
                </c:pt>
                <c:pt idx="21">
                  <c:v>98.044306924444541</c:v>
                </c:pt>
                <c:pt idx="22">
                  <c:v>100.32709083893212</c:v>
                </c:pt>
                <c:pt idx="23">
                  <c:v>100.32709083893212</c:v>
                </c:pt>
                <c:pt idx="24">
                  <c:v>100.65165727227156</c:v>
                </c:pt>
                <c:pt idx="25">
                  <c:v>100.65165727227156</c:v>
                </c:pt>
                <c:pt idx="26">
                  <c:v>101.30439643265427</c:v>
                </c:pt>
                <c:pt idx="27">
                  <c:v>101.62896286599374</c:v>
                </c:pt>
                <c:pt idx="28">
                  <c:v>102.28170202637644</c:v>
                </c:pt>
                <c:pt idx="29">
                  <c:v>101.95352929933318</c:v>
                </c:pt>
                <c:pt idx="30">
                  <c:v>102.28170202637644</c:v>
                </c:pt>
                <c:pt idx="31">
                  <c:v>101.95352929933318</c:v>
                </c:pt>
                <c:pt idx="32">
                  <c:v>103.58357405343807</c:v>
                </c:pt>
                <c:pt idx="33">
                  <c:v>104.232706920117</c:v>
                </c:pt>
                <c:pt idx="34">
                  <c:v>102.93083489305536</c:v>
                </c:pt>
                <c:pt idx="35">
                  <c:v>101.30439643265427</c:v>
                </c:pt>
                <c:pt idx="36">
                  <c:v>101.62896286599374</c:v>
                </c:pt>
                <c:pt idx="37">
                  <c:v>99.674351678549414</c:v>
                </c:pt>
                <c:pt idx="38">
                  <c:v>95.765129303660757</c:v>
                </c:pt>
                <c:pt idx="39">
                  <c:v>99.573375454843799</c:v>
                </c:pt>
                <c:pt idx="40">
                  <c:v>95.126815318093151</c:v>
                </c:pt>
                <c:pt idx="41">
                  <c:v>98.549188042972588</c:v>
                </c:pt>
                <c:pt idx="42">
                  <c:v>102.31415866971038</c:v>
                </c:pt>
                <c:pt idx="43">
                  <c:v>104.02354188529823</c:v>
                </c:pt>
                <c:pt idx="44">
                  <c:v>99.234383846689241</c:v>
                </c:pt>
                <c:pt idx="45">
                  <c:v>89.995059377625836</c:v>
                </c:pt>
                <c:pt idx="46">
                  <c:v>94.099021612518172</c:v>
                </c:pt>
                <c:pt idx="47">
                  <c:v>93.417432102505302</c:v>
                </c:pt>
                <c:pt idx="48">
                  <c:v>87.939471966475907</c:v>
                </c:pt>
                <c:pt idx="49">
                  <c:v>75.62397896809513</c:v>
                </c:pt>
                <c:pt idx="50">
                  <c:v>70.488616733924047</c:v>
                </c:pt>
                <c:pt idx="51">
                  <c:v>65.562419534571731</c:v>
                </c:pt>
                <c:pt idx="52">
                  <c:v>61.043733523745644</c:v>
                </c:pt>
                <c:pt idx="53">
                  <c:v>56.80273212810998</c:v>
                </c:pt>
                <c:pt idx="54">
                  <c:v>52.832202760257211</c:v>
                </c:pt>
                <c:pt idx="55">
                  <c:v>61.180772684488971</c:v>
                </c:pt>
                <c:pt idx="56">
                  <c:v>67.61440065201792</c:v>
                </c:pt>
                <c:pt idx="57">
                  <c:v>62.96228177415226</c:v>
                </c:pt>
                <c:pt idx="58">
                  <c:v>64.054988766395113</c:v>
                </c:pt>
                <c:pt idx="59">
                  <c:v>63.099320934895587</c:v>
                </c:pt>
                <c:pt idx="60">
                  <c:v>65.01426289159842</c:v>
                </c:pt>
                <c:pt idx="61">
                  <c:v>68.779233518336198</c:v>
                </c:pt>
                <c:pt idx="62">
                  <c:v>71.173812537640686</c:v>
                </c:pt>
                <c:pt idx="63">
                  <c:v>70.146018832065721</c:v>
                </c:pt>
                <c:pt idx="64">
                  <c:v>65.28834121308509</c:v>
                </c:pt>
                <c:pt idx="65">
                  <c:v>63.917949605651792</c:v>
                </c:pt>
                <c:pt idx="66">
                  <c:v>61.180772684488971</c:v>
                </c:pt>
                <c:pt idx="67">
                  <c:v>62.551164291922269</c:v>
                </c:pt>
                <c:pt idx="68">
                  <c:v>60.225104852989439</c:v>
                </c:pt>
                <c:pt idx="69">
                  <c:v>59.951026531502784</c:v>
                </c:pt>
                <c:pt idx="70">
                  <c:v>59.813987370759449</c:v>
                </c:pt>
                <c:pt idx="71">
                  <c:v>59.539909049272801</c:v>
                </c:pt>
                <c:pt idx="72">
                  <c:v>61.454851005975627</c:v>
                </c:pt>
                <c:pt idx="73">
                  <c:v>61.591890166718969</c:v>
                </c:pt>
                <c:pt idx="74">
                  <c:v>58.5806349240695</c:v>
                </c:pt>
                <c:pt idx="75">
                  <c:v>56.80273212810998</c:v>
                </c:pt>
                <c:pt idx="76">
                  <c:v>56.80273212810998</c:v>
                </c:pt>
                <c:pt idx="77">
                  <c:v>54.750751010663812</c:v>
                </c:pt>
                <c:pt idx="78">
                  <c:v>61.043733523745644</c:v>
                </c:pt>
                <c:pt idx="79">
                  <c:v>58.71767408481282</c:v>
                </c:pt>
                <c:pt idx="80">
                  <c:v>57.762006253313288</c:v>
                </c:pt>
                <c:pt idx="81">
                  <c:v>56.939771288853315</c:v>
                </c:pt>
                <c:pt idx="82">
                  <c:v>57.487927931826619</c:v>
                </c:pt>
                <c:pt idx="83">
                  <c:v>57.899045414056616</c:v>
                </c:pt>
                <c:pt idx="84">
                  <c:v>54.887790171407147</c:v>
                </c:pt>
                <c:pt idx="85">
                  <c:v>54.887790171407147</c:v>
                </c:pt>
                <c:pt idx="86">
                  <c:v>54.065555206947167</c:v>
                </c:pt>
                <c:pt idx="87">
                  <c:v>51.465417446527681</c:v>
                </c:pt>
                <c:pt idx="88">
                  <c:v>50.917260803554363</c:v>
                </c:pt>
                <c:pt idx="89">
                  <c:v>52.832202760257211</c:v>
                </c:pt>
                <c:pt idx="90">
                  <c:v>55.706418842163352</c:v>
                </c:pt>
                <c:pt idx="91">
                  <c:v>56.117536324393335</c:v>
                </c:pt>
                <c:pt idx="92">
                  <c:v>56.254575485136669</c:v>
                </c:pt>
                <c:pt idx="93">
                  <c:v>58.71767408481282</c:v>
                </c:pt>
                <c:pt idx="94">
                  <c:v>61.180772684488971</c:v>
                </c:pt>
                <c:pt idx="95">
                  <c:v>63.236360095638908</c:v>
                </c:pt>
                <c:pt idx="96">
                  <c:v>66.521693659775039</c:v>
                </c:pt>
                <c:pt idx="97">
                  <c:v>64.740184570111765</c:v>
                </c:pt>
                <c:pt idx="98">
                  <c:v>66.384654499031711</c:v>
                </c:pt>
                <c:pt idx="99">
                  <c:v>71.859008341357338</c:v>
                </c:pt>
                <c:pt idx="100">
                  <c:v>72.201606243215664</c:v>
                </c:pt>
                <c:pt idx="101">
                  <c:v>67.203283169787923</c:v>
                </c:pt>
                <c:pt idx="102">
                  <c:v>64.192027927138454</c:v>
                </c:pt>
                <c:pt idx="103">
                  <c:v>66.929204848301254</c:v>
                </c:pt>
                <c:pt idx="104">
                  <c:v>64.603145409368437</c:v>
                </c:pt>
                <c:pt idx="105">
                  <c:v>68.779233518336198</c:v>
                </c:pt>
                <c:pt idx="106">
                  <c:v>67.066244009044595</c:v>
                </c:pt>
                <c:pt idx="107">
                  <c:v>65.973537016801728</c:v>
                </c:pt>
                <c:pt idx="108">
                  <c:v>66.795771981261709</c:v>
                </c:pt>
                <c:pt idx="109">
                  <c:v>65.836497856058401</c:v>
                </c:pt>
                <c:pt idx="110">
                  <c:v>65.562419534571731</c:v>
                </c:pt>
                <c:pt idx="111">
                  <c:v>70.488616733924047</c:v>
                </c:pt>
                <c:pt idx="112">
                  <c:v>68.779233518336198</c:v>
                </c:pt>
                <c:pt idx="113">
                  <c:v>68.436635616477886</c:v>
                </c:pt>
                <c:pt idx="114">
                  <c:v>67.61440065201792</c:v>
                </c:pt>
                <c:pt idx="115">
                  <c:v>67.751439812761234</c:v>
                </c:pt>
                <c:pt idx="116">
                  <c:v>68.299596455734559</c:v>
                </c:pt>
                <c:pt idx="117">
                  <c:v>68.436635616477886</c:v>
                </c:pt>
                <c:pt idx="118">
                  <c:v>68.436635616477886</c:v>
                </c:pt>
                <c:pt idx="119">
                  <c:v>69.464429322052851</c:v>
                </c:pt>
                <c:pt idx="120">
                  <c:v>69.121831420194525</c:v>
                </c:pt>
                <c:pt idx="121">
                  <c:v>72.201606243215664</c:v>
                </c:pt>
                <c:pt idx="122">
                  <c:v>71.859008341357338</c:v>
                </c:pt>
                <c:pt idx="123">
                  <c:v>70.831214635782374</c:v>
                </c:pt>
                <c:pt idx="124">
                  <c:v>71.859008341357338</c:v>
                </c:pt>
                <c:pt idx="125">
                  <c:v>72.544204145073991</c:v>
                </c:pt>
                <c:pt idx="126">
                  <c:v>72.201606243215664</c:v>
                </c:pt>
                <c:pt idx="127">
                  <c:v>72.201606243215664</c:v>
                </c:pt>
                <c:pt idx="128">
                  <c:v>70.831214635782374</c:v>
                </c:pt>
                <c:pt idx="129">
                  <c:v>69.807027223911177</c:v>
                </c:pt>
                <c:pt idx="130">
                  <c:v>72.544204145073991</c:v>
                </c:pt>
                <c:pt idx="131">
                  <c:v>74.25358736066184</c:v>
                </c:pt>
                <c:pt idx="132">
                  <c:v>78.018557987399618</c:v>
                </c:pt>
                <c:pt idx="133">
                  <c:v>76.648166379966327</c:v>
                </c:pt>
                <c:pt idx="134">
                  <c:v>80.413137006704119</c:v>
                </c:pt>
                <c:pt idx="135">
                  <c:v>80.070539104845778</c:v>
                </c:pt>
                <c:pt idx="136">
                  <c:v>78.018557987399618</c:v>
                </c:pt>
                <c:pt idx="137">
                  <c:v>79.38534330112914</c:v>
                </c:pt>
                <c:pt idx="138">
                  <c:v>75.28138106623679</c:v>
                </c:pt>
                <c:pt idx="139">
                  <c:v>76.305568478108</c:v>
                </c:pt>
                <c:pt idx="140">
                  <c:v>78.018557987399618</c:v>
                </c:pt>
                <c:pt idx="141">
                  <c:v>79.042745399270814</c:v>
                </c:pt>
                <c:pt idx="142">
                  <c:v>79.38534330112914</c:v>
                </c:pt>
                <c:pt idx="143">
                  <c:v>81.779922320433613</c:v>
                </c:pt>
                <c:pt idx="144">
                  <c:v>84.178107633441883</c:v>
                </c:pt>
                <c:pt idx="145">
                  <c:v>82.807716026008592</c:v>
                </c:pt>
                <c:pt idx="146">
                  <c:v>82.465118124150266</c:v>
                </c:pt>
                <c:pt idx="147">
                  <c:v>84.178107633441883</c:v>
                </c:pt>
                <c:pt idx="148">
                  <c:v>83.49291182972523</c:v>
                </c:pt>
                <c:pt idx="149">
                  <c:v>82.122520222291939</c:v>
                </c:pt>
                <c:pt idx="150">
                  <c:v>85.544892947171405</c:v>
                </c:pt>
                <c:pt idx="151">
                  <c:v>86.915284554604696</c:v>
                </c:pt>
                <c:pt idx="152">
                  <c:v>86.230088750888058</c:v>
                </c:pt>
                <c:pt idx="153">
                  <c:v>85.202295045313079</c:v>
                </c:pt>
                <c:pt idx="154">
                  <c:v>81.440930712279084</c:v>
                </c:pt>
                <c:pt idx="155">
                  <c:v>83.835509731583556</c:v>
                </c:pt>
                <c:pt idx="156">
                  <c:v>83.150313927866918</c:v>
                </c:pt>
                <c:pt idx="157">
                  <c:v>81.779922320433613</c:v>
                </c:pt>
                <c:pt idx="158">
                  <c:v>81.098332810420757</c:v>
                </c:pt>
                <c:pt idx="159">
                  <c:v>80.070539104845778</c:v>
                </c:pt>
                <c:pt idx="160">
                  <c:v>81.779922320433613</c:v>
                </c:pt>
                <c:pt idx="161">
                  <c:v>79.042745399270814</c:v>
                </c:pt>
                <c:pt idx="162">
                  <c:v>73.568391556945187</c:v>
                </c:pt>
                <c:pt idx="163">
                  <c:v>74.938783164378478</c:v>
                </c:pt>
                <c:pt idx="164">
                  <c:v>78.703753791116256</c:v>
                </c:pt>
                <c:pt idx="165">
                  <c:v>77.675960085541291</c:v>
                </c:pt>
                <c:pt idx="166">
                  <c:v>77.333362183682979</c:v>
                </c:pt>
                <c:pt idx="167">
                  <c:v>76.305568478108</c:v>
                </c:pt>
                <c:pt idx="168">
                  <c:v>76.305568478108</c:v>
                </c:pt>
                <c:pt idx="169">
                  <c:v>74.938783164378478</c:v>
                </c:pt>
                <c:pt idx="170">
                  <c:v>72.544204145073991</c:v>
                </c:pt>
                <c:pt idx="171">
                  <c:v>71.173812537640686</c:v>
                </c:pt>
                <c:pt idx="172">
                  <c:v>69.464429322052851</c:v>
                </c:pt>
                <c:pt idx="173">
                  <c:v>73.225793655086861</c:v>
                </c:pt>
                <c:pt idx="174">
                  <c:v>70.488616733924047</c:v>
                </c:pt>
                <c:pt idx="175">
                  <c:v>69.464429322052851</c:v>
                </c:pt>
                <c:pt idx="176">
                  <c:v>67.888478973504562</c:v>
                </c:pt>
                <c:pt idx="177">
                  <c:v>71.173812537640686</c:v>
                </c:pt>
                <c:pt idx="178">
                  <c:v>71.173812537640686</c:v>
                </c:pt>
                <c:pt idx="179">
                  <c:v>73.225793655086861</c:v>
                </c:pt>
                <c:pt idx="180">
                  <c:v>75.28138106623679</c:v>
                </c:pt>
                <c:pt idx="181">
                  <c:v>75.962970576249674</c:v>
                </c:pt>
                <c:pt idx="182">
                  <c:v>74.596185262520152</c:v>
                </c:pt>
                <c:pt idx="183">
                  <c:v>75.962970576249674</c:v>
                </c:pt>
                <c:pt idx="184">
                  <c:v>76.990764281824653</c:v>
                </c:pt>
                <c:pt idx="185">
                  <c:v>77.675960085541291</c:v>
                </c:pt>
                <c:pt idx="186">
                  <c:v>79.042745399270814</c:v>
                </c:pt>
                <c:pt idx="187">
                  <c:v>76.648166379966327</c:v>
                </c:pt>
                <c:pt idx="188">
                  <c:v>76.305568478108</c:v>
                </c:pt>
                <c:pt idx="189">
                  <c:v>78.018557987399618</c:v>
                </c:pt>
                <c:pt idx="190">
                  <c:v>77.333362183682979</c:v>
                </c:pt>
                <c:pt idx="191">
                  <c:v>75.62397896809513</c:v>
                </c:pt>
                <c:pt idx="192">
                  <c:v>74.596185262520152</c:v>
                </c:pt>
                <c:pt idx="193">
                  <c:v>75.962970576249674</c:v>
                </c:pt>
                <c:pt idx="194">
                  <c:v>79.042745399270814</c:v>
                </c:pt>
                <c:pt idx="195">
                  <c:v>79.042745399270814</c:v>
                </c:pt>
                <c:pt idx="196">
                  <c:v>81.779922320433613</c:v>
                </c:pt>
                <c:pt idx="197">
                  <c:v>82.122520222291939</c:v>
                </c:pt>
                <c:pt idx="198">
                  <c:v>78.018557987399618</c:v>
                </c:pt>
                <c:pt idx="199">
                  <c:v>81.779922320433613</c:v>
                </c:pt>
                <c:pt idx="200">
                  <c:v>82.807716026008592</c:v>
                </c:pt>
                <c:pt idx="201">
                  <c:v>84.178107633441883</c:v>
                </c:pt>
                <c:pt idx="202">
                  <c:v>87.257882456463022</c:v>
                </c:pt>
                <c:pt idx="203">
                  <c:v>87.257882456463022</c:v>
                </c:pt>
                <c:pt idx="204">
                  <c:v>84.520705535300195</c:v>
                </c:pt>
                <c:pt idx="205">
                  <c:v>85.544892947171405</c:v>
                </c:pt>
                <c:pt idx="206">
                  <c:v>84.859697143454753</c:v>
                </c:pt>
                <c:pt idx="207">
                  <c:v>85.544892947171405</c:v>
                </c:pt>
                <c:pt idx="208">
                  <c:v>86.915284554604696</c:v>
                </c:pt>
                <c:pt idx="209">
                  <c:v>86.572686652746384</c:v>
                </c:pt>
                <c:pt idx="210">
                  <c:v>86.230088750888058</c:v>
                </c:pt>
                <c:pt idx="211">
                  <c:v>87.600480358321349</c:v>
                </c:pt>
                <c:pt idx="212">
                  <c:v>87.939471966475907</c:v>
                </c:pt>
                <c:pt idx="213">
                  <c:v>89.309863573909183</c:v>
                </c:pt>
                <c:pt idx="214">
                  <c:v>92.047040495072011</c:v>
                </c:pt>
                <c:pt idx="215">
                  <c:v>91.019246789497046</c:v>
                </c:pt>
                <c:pt idx="216">
                  <c:v>86.572686652746384</c:v>
                </c:pt>
                <c:pt idx="217">
                  <c:v>89.309863573909183</c:v>
                </c:pt>
                <c:pt idx="218">
                  <c:v>91.019246789497046</c:v>
                </c:pt>
                <c:pt idx="219">
                  <c:v>89.995059377625836</c:v>
                </c:pt>
                <c:pt idx="220">
                  <c:v>90.337657279484162</c:v>
                </c:pt>
                <c:pt idx="221">
                  <c:v>91.704442593213685</c:v>
                </c:pt>
                <c:pt idx="222">
                  <c:v>91.361844691355358</c:v>
                </c:pt>
                <c:pt idx="223">
                  <c:v>93.07483420064699</c:v>
                </c:pt>
                <c:pt idx="224">
                  <c:v>92.732236298788649</c:v>
                </c:pt>
                <c:pt idx="225">
                  <c:v>92.047040495072011</c:v>
                </c:pt>
                <c:pt idx="226">
                  <c:v>91.704442593213685</c:v>
                </c:pt>
                <c:pt idx="227">
                  <c:v>92.732236298788649</c:v>
                </c:pt>
                <c:pt idx="228">
                  <c:v>94.099021612518172</c:v>
                </c:pt>
                <c:pt idx="229">
                  <c:v>91.704442593213685</c:v>
                </c:pt>
                <c:pt idx="230">
                  <c:v>91.704442593213685</c:v>
                </c:pt>
                <c:pt idx="231">
                  <c:v>87.600480358321349</c:v>
                </c:pt>
                <c:pt idx="232">
                  <c:v>86.915284554604696</c:v>
                </c:pt>
                <c:pt idx="233">
                  <c:v>89.309863573909183</c:v>
                </c:pt>
                <c:pt idx="234">
                  <c:v>87.939471966475907</c:v>
                </c:pt>
                <c:pt idx="235">
                  <c:v>86.572686652746384</c:v>
                </c:pt>
                <c:pt idx="236">
                  <c:v>88.967265672050871</c:v>
                </c:pt>
                <c:pt idx="237">
                  <c:v>87.939471966475907</c:v>
                </c:pt>
                <c:pt idx="238">
                  <c:v>87.939471966475907</c:v>
                </c:pt>
                <c:pt idx="239">
                  <c:v>88.624667770192545</c:v>
                </c:pt>
                <c:pt idx="240">
                  <c:v>89.652461475767524</c:v>
                </c:pt>
                <c:pt idx="241">
                  <c:v>93.75642371065986</c:v>
                </c:pt>
                <c:pt idx="242">
                  <c:v>95.126815318093151</c:v>
                </c:pt>
                <c:pt idx="243">
                  <c:v>94.784217416234824</c:v>
                </c:pt>
                <c:pt idx="244">
                  <c:v>93.75642371065986</c:v>
                </c:pt>
                <c:pt idx="245">
                  <c:v>92.047040495072011</c:v>
                </c:pt>
                <c:pt idx="246">
                  <c:v>94.784217416234824</c:v>
                </c:pt>
                <c:pt idx="247">
                  <c:v>95.469413219951477</c:v>
                </c:pt>
                <c:pt idx="248">
                  <c:v>100.94376706227708</c:v>
                </c:pt>
                <c:pt idx="249">
                  <c:v>99.234383846689241</c:v>
                </c:pt>
                <c:pt idx="250">
                  <c:v>98.549188042972588</c:v>
                </c:pt>
                <c:pt idx="251">
                  <c:v>99.915973356702111</c:v>
                </c:pt>
                <c:pt idx="252">
                  <c:v>100.94376706227708</c:v>
                </c:pt>
                <c:pt idx="253">
                  <c:v>99.915973356702111</c:v>
                </c:pt>
                <c:pt idx="254">
                  <c:v>96.497206925526442</c:v>
                </c:pt>
                <c:pt idx="255">
                  <c:v>89.995059377625836</c:v>
                </c:pt>
                <c:pt idx="256">
                  <c:v>91.704442593213685</c:v>
                </c:pt>
                <c:pt idx="257">
                  <c:v>88.624667770192545</c:v>
                </c:pt>
                <c:pt idx="258">
                  <c:v>88.967265672050871</c:v>
                </c:pt>
                <c:pt idx="259">
                  <c:v>89.995059377625836</c:v>
                </c:pt>
                <c:pt idx="260">
                  <c:v>89.652461475767524</c:v>
                </c:pt>
                <c:pt idx="261">
                  <c:v>89.995059377625836</c:v>
                </c:pt>
                <c:pt idx="262">
                  <c:v>88.967265672050871</c:v>
                </c:pt>
                <c:pt idx="263">
                  <c:v>88.967265672050871</c:v>
                </c:pt>
                <c:pt idx="264">
                  <c:v>88.967265672050871</c:v>
                </c:pt>
                <c:pt idx="265">
                  <c:v>88.967265672050871</c:v>
                </c:pt>
                <c:pt idx="266">
                  <c:v>88.624667770192545</c:v>
                </c:pt>
                <c:pt idx="267">
                  <c:v>86.915284554604696</c:v>
                </c:pt>
                <c:pt idx="268">
                  <c:v>85.544892947171405</c:v>
                </c:pt>
                <c:pt idx="269">
                  <c:v>87.257882456463022</c:v>
                </c:pt>
                <c:pt idx="270">
                  <c:v>87.257882456463022</c:v>
                </c:pt>
                <c:pt idx="271">
                  <c:v>86.572686652746384</c:v>
                </c:pt>
                <c:pt idx="272">
                  <c:v>87.257882456463022</c:v>
                </c:pt>
                <c:pt idx="273">
                  <c:v>85.887490849029717</c:v>
                </c:pt>
                <c:pt idx="274">
                  <c:v>84.178107633441883</c:v>
                </c:pt>
                <c:pt idx="275">
                  <c:v>89.995059377625836</c:v>
                </c:pt>
                <c:pt idx="276">
                  <c:v>90.337657279484162</c:v>
                </c:pt>
                <c:pt idx="277">
                  <c:v>90.337657279484162</c:v>
                </c:pt>
                <c:pt idx="278">
                  <c:v>89.652461475767524</c:v>
                </c:pt>
                <c:pt idx="279">
                  <c:v>88.624667770192545</c:v>
                </c:pt>
                <c:pt idx="280">
                  <c:v>87.939471966475907</c:v>
                </c:pt>
                <c:pt idx="281">
                  <c:v>87.939471966475907</c:v>
                </c:pt>
                <c:pt idx="282">
                  <c:v>88.967265672050871</c:v>
                </c:pt>
                <c:pt idx="283">
                  <c:v>92.047040495072011</c:v>
                </c:pt>
                <c:pt idx="284">
                  <c:v>91.019246789497046</c:v>
                </c:pt>
                <c:pt idx="285">
                  <c:v>89.652461475767524</c:v>
                </c:pt>
                <c:pt idx="286">
                  <c:v>89.309863573909183</c:v>
                </c:pt>
                <c:pt idx="287">
                  <c:v>93.07483420064699</c:v>
                </c:pt>
                <c:pt idx="288">
                  <c:v>92.732236298788649</c:v>
                </c:pt>
                <c:pt idx="289">
                  <c:v>90.676648887638706</c:v>
                </c:pt>
                <c:pt idx="290">
                  <c:v>91.361844691355358</c:v>
                </c:pt>
                <c:pt idx="291">
                  <c:v>90.943514621717839</c:v>
                </c:pt>
                <c:pt idx="292">
                  <c:v>90.586491545044424</c:v>
                </c:pt>
                <c:pt idx="293">
                  <c:v>90.943514621717839</c:v>
                </c:pt>
                <c:pt idx="294">
                  <c:v>90.233074762074779</c:v>
                </c:pt>
                <c:pt idx="295">
                  <c:v>89.526241196135501</c:v>
                </c:pt>
                <c:pt idx="296">
                  <c:v>87.048717421644255</c:v>
                </c:pt>
                <c:pt idx="297">
                  <c:v>87.755550987583547</c:v>
                </c:pt>
                <c:pt idx="298">
                  <c:v>88.112574064256961</c:v>
                </c:pt>
                <c:pt idx="299">
                  <c:v>88.819407630196224</c:v>
                </c:pt>
                <c:pt idx="300">
                  <c:v>89.526241196135501</c:v>
                </c:pt>
                <c:pt idx="301">
                  <c:v>88.819407630196224</c:v>
                </c:pt>
                <c:pt idx="302">
                  <c:v>91.650348187657102</c:v>
                </c:pt>
                <c:pt idx="303">
                  <c:v>89.172824413165856</c:v>
                </c:pt>
                <c:pt idx="304">
                  <c:v>89.172824413165856</c:v>
                </c:pt>
                <c:pt idx="305">
                  <c:v>89.526241196135501</c:v>
                </c:pt>
                <c:pt idx="306">
                  <c:v>89.172824413165856</c:v>
                </c:pt>
                <c:pt idx="307">
                  <c:v>89.172824413165856</c:v>
                </c:pt>
                <c:pt idx="308">
                  <c:v>88.112574064256961</c:v>
                </c:pt>
                <c:pt idx="309">
                  <c:v>87.755550987583547</c:v>
                </c:pt>
                <c:pt idx="310">
                  <c:v>86.695300638674624</c:v>
                </c:pt>
                <c:pt idx="311">
                  <c:v>86.695300638674624</c:v>
                </c:pt>
                <c:pt idx="312">
                  <c:v>87.048717421644255</c:v>
                </c:pt>
                <c:pt idx="313">
                  <c:v>84.571193647153009</c:v>
                </c:pt>
                <c:pt idx="314">
                  <c:v>85.635050289765701</c:v>
                </c:pt>
                <c:pt idx="315">
                  <c:v>87.755550987583547</c:v>
                </c:pt>
                <c:pt idx="316">
                  <c:v>88.112574064256961</c:v>
                </c:pt>
                <c:pt idx="317">
                  <c:v>87.402134204613887</c:v>
                </c:pt>
                <c:pt idx="318">
                  <c:v>85.635050289765701</c:v>
                </c:pt>
                <c:pt idx="319">
                  <c:v>86.341883855704964</c:v>
                </c:pt>
                <c:pt idx="320">
                  <c:v>85.635050289765701</c:v>
                </c:pt>
                <c:pt idx="321">
                  <c:v>85.988467072735347</c:v>
                </c:pt>
                <c:pt idx="322">
                  <c:v>84.217776864183378</c:v>
                </c:pt>
                <c:pt idx="323">
                  <c:v>84.571193647153009</c:v>
                </c:pt>
                <c:pt idx="324">
                  <c:v>83.510943298244086</c:v>
                </c:pt>
                <c:pt idx="325">
                  <c:v>83.864360081213746</c:v>
                </c:pt>
                <c:pt idx="326">
                  <c:v>83.510943298244086</c:v>
                </c:pt>
                <c:pt idx="327">
                  <c:v>80.326585957813577</c:v>
                </c:pt>
                <c:pt idx="328">
                  <c:v>79.973169174843946</c:v>
                </c:pt>
                <c:pt idx="329">
                  <c:v>82.450692949335192</c:v>
                </c:pt>
                <c:pt idx="330">
                  <c:v>81.3868363067225</c:v>
                </c:pt>
                <c:pt idx="331">
                  <c:v>83.510943298244086</c:v>
                </c:pt>
                <c:pt idx="332">
                  <c:v>81.3868363067225</c:v>
                </c:pt>
                <c:pt idx="333">
                  <c:v>82.097276166365546</c:v>
                </c:pt>
                <c:pt idx="334">
                  <c:v>84.924610430122655</c:v>
                </c:pt>
                <c:pt idx="335">
                  <c:v>86.341883855704964</c:v>
                </c:pt>
                <c:pt idx="336">
                  <c:v>88.465990847226578</c:v>
                </c:pt>
                <c:pt idx="337">
                  <c:v>86.695300638674624</c:v>
                </c:pt>
                <c:pt idx="338">
                  <c:v>86.695300638674624</c:v>
                </c:pt>
                <c:pt idx="339">
                  <c:v>84.924610430122655</c:v>
                </c:pt>
                <c:pt idx="340">
                  <c:v>87.048717421644255</c:v>
                </c:pt>
                <c:pt idx="341">
                  <c:v>87.755550987583547</c:v>
                </c:pt>
                <c:pt idx="342">
                  <c:v>88.819407630196224</c:v>
                </c:pt>
                <c:pt idx="343">
                  <c:v>88.819407630196224</c:v>
                </c:pt>
                <c:pt idx="344">
                  <c:v>89.526241196135501</c:v>
                </c:pt>
                <c:pt idx="345">
                  <c:v>88.819407630196224</c:v>
                </c:pt>
                <c:pt idx="346">
                  <c:v>87.755550987583547</c:v>
                </c:pt>
                <c:pt idx="347">
                  <c:v>87.755550987583547</c:v>
                </c:pt>
                <c:pt idx="348">
                  <c:v>85.281633506796069</c:v>
                </c:pt>
                <c:pt idx="349">
                  <c:v>87.402134204613887</c:v>
                </c:pt>
                <c:pt idx="350">
                  <c:v>85.281633506796069</c:v>
                </c:pt>
                <c:pt idx="351">
                  <c:v>84.571193647153009</c:v>
                </c:pt>
                <c:pt idx="352">
                  <c:v>83.510943298244086</c:v>
                </c:pt>
                <c:pt idx="353">
                  <c:v>80.680002740783209</c:v>
                </c:pt>
                <c:pt idx="354">
                  <c:v>81.740253089692132</c:v>
                </c:pt>
                <c:pt idx="355">
                  <c:v>83.510943298244086</c:v>
                </c:pt>
                <c:pt idx="356">
                  <c:v>84.571193647153009</c:v>
                </c:pt>
                <c:pt idx="357">
                  <c:v>84.217776864183378</c:v>
                </c:pt>
                <c:pt idx="358">
                  <c:v>82.804109732304823</c:v>
                </c:pt>
                <c:pt idx="359">
                  <c:v>81.740253089692132</c:v>
                </c:pt>
                <c:pt idx="360">
                  <c:v>81.3868363067225</c:v>
                </c:pt>
                <c:pt idx="361">
                  <c:v>83.510943298244086</c:v>
                </c:pt>
                <c:pt idx="362">
                  <c:v>81.740253089692132</c:v>
                </c:pt>
                <c:pt idx="363">
                  <c:v>82.097276166365546</c:v>
                </c:pt>
                <c:pt idx="364">
                  <c:v>81.740253089692132</c:v>
                </c:pt>
                <c:pt idx="365">
                  <c:v>80.680002740783209</c:v>
                </c:pt>
                <c:pt idx="366">
                  <c:v>83.157526515274455</c:v>
                </c:pt>
                <c:pt idx="367">
                  <c:v>83.157526515274455</c:v>
                </c:pt>
                <c:pt idx="368">
                  <c:v>81.3868363067225</c:v>
                </c:pt>
                <c:pt idx="369">
                  <c:v>83.864360081213746</c:v>
                </c:pt>
                <c:pt idx="370">
                  <c:v>85.635050289765701</c:v>
                </c:pt>
                <c:pt idx="371">
                  <c:v>84.571193647153009</c:v>
                </c:pt>
                <c:pt idx="372">
                  <c:v>82.097276166365546</c:v>
                </c:pt>
                <c:pt idx="373">
                  <c:v>82.450692949335192</c:v>
                </c:pt>
                <c:pt idx="374">
                  <c:v>83.510943298244086</c:v>
                </c:pt>
                <c:pt idx="375">
                  <c:v>81.3868363067225</c:v>
                </c:pt>
                <c:pt idx="376">
                  <c:v>80.680002740783209</c:v>
                </c:pt>
                <c:pt idx="377">
                  <c:v>80.326585957813577</c:v>
                </c:pt>
                <c:pt idx="378">
                  <c:v>81.740253089692132</c:v>
                </c:pt>
                <c:pt idx="379">
                  <c:v>82.450692949335192</c:v>
                </c:pt>
                <c:pt idx="380">
                  <c:v>85.635050289765701</c:v>
                </c:pt>
                <c:pt idx="381">
                  <c:v>84.571193647153009</c:v>
                </c:pt>
                <c:pt idx="382">
                  <c:v>82.097276166365546</c:v>
                </c:pt>
                <c:pt idx="383">
                  <c:v>82.097276166365546</c:v>
                </c:pt>
                <c:pt idx="384">
                  <c:v>83.864360081213746</c:v>
                </c:pt>
                <c:pt idx="385">
                  <c:v>84.924610430122655</c:v>
                </c:pt>
                <c:pt idx="386">
                  <c:v>84.571193647153009</c:v>
                </c:pt>
                <c:pt idx="387">
                  <c:v>85.635050289765701</c:v>
                </c:pt>
                <c:pt idx="388">
                  <c:v>82.804109732304823</c:v>
                </c:pt>
                <c:pt idx="389">
                  <c:v>83.510943298244086</c:v>
                </c:pt>
                <c:pt idx="390">
                  <c:v>84.571193647153009</c:v>
                </c:pt>
                <c:pt idx="391">
                  <c:v>82.450692949335192</c:v>
                </c:pt>
                <c:pt idx="392">
                  <c:v>84.217776864183378</c:v>
                </c:pt>
                <c:pt idx="393">
                  <c:v>82.450692949335192</c:v>
                </c:pt>
                <c:pt idx="394">
                  <c:v>82.097276166365546</c:v>
                </c:pt>
                <c:pt idx="395">
                  <c:v>84.217776864183378</c:v>
                </c:pt>
                <c:pt idx="396">
                  <c:v>86.341883855704964</c:v>
                </c:pt>
                <c:pt idx="397">
                  <c:v>84.924610430122655</c:v>
                </c:pt>
                <c:pt idx="398">
                  <c:v>85.635050289765701</c:v>
                </c:pt>
                <c:pt idx="399">
                  <c:v>86.695300638674624</c:v>
                </c:pt>
                <c:pt idx="400">
                  <c:v>87.755550987583547</c:v>
                </c:pt>
                <c:pt idx="401">
                  <c:v>88.465990847226578</c:v>
                </c:pt>
                <c:pt idx="402">
                  <c:v>88.465990847226578</c:v>
                </c:pt>
                <c:pt idx="403">
                  <c:v>89.879657979105147</c:v>
                </c:pt>
                <c:pt idx="404">
                  <c:v>87.755550987583547</c:v>
                </c:pt>
                <c:pt idx="405">
                  <c:v>87.048717421644255</c:v>
                </c:pt>
                <c:pt idx="406">
                  <c:v>86.341883855704964</c:v>
                </c:pt>
                <c:pt idx="407">
                  <c:v>86.695300638674624</c:v>
                </c:pt>
                <c:pt idx="408">
                  <c:v>87.048717421644255</c:v>
                </c:pt>
                <c:pt idx="409">
                  <c:v>85.635050289765701</c:v>
                </c:pt>
                <c:pt idx="410">
                  <c:v>85.281633506796069</c:v>
                </c:pt>
                <c:pt idx="411">
                  <c:v>84.571193647153009</c:v>
                </c:pt>
                <c:pt idx="412">
                  <c:v>85.988467072735347</c:v>
                </c:pt>
                <c:pt idx="413">
                  <c:v>85.988467072735347</c:v>
                </c:pt>
                <c:pt idx="414">
                  <c:v>84.571193647153009</c:v>
                </c:pt>
                <c:pt idx="415">
                  <c:v>83.510943298244086</c:v>
                </c:pt>
                <c:pt idx="416">
                  <c:v>84.217776864183378</c:v>
                </c:pt>
                <c:pt idx="417">
                  <c:v>84.924610430122655</c:v>
                </c:pt>
                <c:pt idx="418">
                  <c:v>87.048717421644255</c:v>
                </c:pt>
                <c:pt idx="419">
                  <c:v>86.341883855704964</c:v>
                </c:pt>
                <c:pt idx="420">
                  <c:v>91.650348187657102</c:v>
                </c:pt>
                <c:pt idx="421">
                  <c:v>90.943514621717839</c:v>
                </c:pt>
                <c:pt idx="422">
                  <c:v>93.417432102505302</c:v>
                </c:pt>
                <c:pt idx="423">
                  <c:v>94.834705528087611</c:v>
                </c:pt>
                <c:pt idx="424">
                  <c:v>97.665646085548502</c:v>
                </c:pt>
                <c:pt idx="425">
                  <c:v>97.665646085548502</c:v>
                </c:pt>
                <c:pt idx="426">
                  <c:v>99.079313217427071</c:v>
                </c:pt>
                <c:pt idx="427">
                  <c:v>100.49658664300938</c:v>
                </c:pt>
                <c:pt idx="428">
                  <c:v>101.5568369919183</c:v>
                </c:pt>
                <c:pt idx="429">
                  <c:v>101.20342020894869</c:v>
                </c:pt>
                <c:pt idx="430">
                  <c:v>101.5568369919183</c:v>
                </c:pt>
                <c:pt idx="431">
                  <c:v>101.91025377488793</c:v>
                </c:pt>
                <c:pt idx="432">
                  <c:v>101.5568369919183</c:v>
                </c:pt>
                <c:pt idx="433">
                  <c:v>101.91025377488793</c:v>
                </c:pt>
                <c:pt idx="434">
                  <c:v>100.85000342597903</c:v>
                </c:pt>
                <c:pt idx="435">
                  <c:v>101.5568369919183</c:v>
                </c:pt>
                <c:pt idx="436">
                  <c:v>101.20342020894869</c:v>
                </c:pt>
                <c:pt idx="437">
                  <c:v>99.436336294100485</c:v>
                </c:pt>
                <c:pt idx="438">
                  <c:v>101.5568369919183</c:v>
                </c:pt>
                <c:pt idx="439">
                  <c:v>101.5568369919183</c:v>
                </c:pt>
                <c:pt idx="440">
                  <c:v>99.436336294100485</c:v>
                </c:pt>
                <c:pt idx="441">
                  <c:v>100.85000342597903</c:v>
                </c:pt>
                <c:pt idx="442">
                  <c:v>101.5568369919183</c:v>
                </c:pt>
                <c:pt idx="443">
                  <c:v>100.49658664300938</c:v>
                </c:pt>
                <c:pt idx="444">
                  <c:v>99.079313217427071</c:v>
                </c:pt>
                <c:pt idx="445">
                  <c:v>97.312229302578871</c:v>
                </c:pt>
                <c:pt idx="446">
                  <c:v>101.20342020894869</c:v>
                </c:pt>
                <c:pt idx="447">
                  <c:v>102.26727685156136</c:v>
                </c:pt>
                <c:pt idx="448">
                  <c:v>100.49658664300938</c:v>
                </c:pt>
                <c:pt idx="449">
                  <c:v>99.789753077070102</c:v>
                </c:pt>
                <c:pt idx="450">
                  <c:v>102.26727685156136</c:v>
                </c:pt>
                <c:pt idx="451">
                  <c:v>102.26727685156136</c:v>
                </c:pt>
                <c:pt idx="452">
                  <c:v>101.5568369919183</c:v>
                </c:pt>
                <c:pt idx="453">
                  <c:v>102.62069363453099</c:v>
                </c:pt>
                <c:pt idx="454">
                  <c:v>104.03436076640955</c:v>
                </c:pt>
                <c:pt idx="455">
                  <c:v>101.20342020894869</c:v>
                </c:pt>
                <c:pt idx="456">
                  <c:v>101.20342020894869</c:v>
                </c:pt>
                <c:pt idx="457">
                  <c:v>104.03436076640955</c:v>
                </c:pt>
                <c:pt idx="458">
                  <c:v>100.49658664300938</c:v>
                </c:pt>
                <c:pt idx="459">
                  <c:v>99.079313217427071</c:v>
                </c:pt>
                <c:pt idx="460">
                  <c:v>100.14316986003975</c:v>
                </c:pt>
                <c:pt idx="461">
                  <c:v>101.91025377488793</c:v>
                </c:pt>
                <c:pt idx="462">
                  <c:v>101.20342020894869</c:v>
                </c:pt>
                <c:pt idx="463">
                  <c:v>101.5568369919183</c:v>
                </c:pt>
                <c:pt idx="464">
                  <c:v>103.32752720047027</c:v>
                </c:pt>
                <c:pt idx="465">
                  <c:v>101.20342020894869</c:v>
                </c:pt>
                <c:pt idx="466">
                  <c:v>104.03436076640955</c:v>
                </c:pt>
                <c:pt idx="467">
                  <c:v>101.91025377488793</c:v>
                </c:pt>
                <c:pt idx="468">
                  <c:v>100.85000342597903</c:v>
                </c:pt>
                <c:pt idx="469">
                  <c:v>101.5568369919183</c:v>
                </c:pt>
                <c:pt idx="470">
                  <c:v>102.97411041750064</c:v>
                </c:pt>
                <c:pt idx="471">
                  <c:v>102.62069363453099</c:v>
                </c:pt>
                <c:pt idx="472">
                  <c:v>101.20342020894869</c:v>
                </c:pt>
                <c:pt idx="473">
                  <c:v>100.14316986003975</c:v>
                </c:pt>
                <c:pt idx="474">
                  <c:v>101.20342020894869</c:v>
                </c:pt>
                <c:pt idx="475">
                  <c:v>99.789753077070102</c:v>
                </c:pt>
                <c:pt idx="476">
                  <c:v>100.14316986003975</c:v>
                </c:pt>
                <c:pt idx="477">
                  <c:v>99.789753077070102</c:v>
                </c:pt>
                <c:pt idx="478">
                  <c:v>99.079313217427071</c:v>
                </c:pt>
                <c:pt idx="479">
                  <c:v>99.789753077070102</c:v>
                </c:pt>
                <c:pt idx="480">
                  <c:v>100.49658664300938</c:v>
                </c:pt>
                <c:pt idx="481">
                  <c:v>99.436336294100485</c:v>
                </c:pt>
                <c:pt idx="482">
                  <c:v>99.789753077070102</c:v>
                </c:pt>
                <c:pt idx="483">
                  <c:v>101.5568369919183</c:v>
                </c:pt>
                <c:pt idx="484">
                  <c:v>99.436336294100485</c:v>
                </c:pt>
                <c:pt idx="485">
                  <c:v>99.436336294100485</c:v>
                </c:pt>
                <c:pt idx="486">
                  <c:v>99.789753077070102</c:v>
                </c:pt>
                <c:pt idx="487">
                  <c:v>99.789753077070102</c:v>
                </c:pt>
                <c:pt idx="488">
                  <c:v>99.789753077070102</c:v>
                </c:pt>
                <c:pt idx="489">
                  <c:v>101.20342020894869</c:v>
                </c:pt>
                <c:pt idx="490">
                  <c:v>100.85000342597903</c:v>
                </c:pt>
                <c:pt idx="491">
                  <c:v>101.5568369919183</c:v>
                </c:pt>
                <c:pt idx="492">
                  <c:v>101.91025377488793</c:v>
                </c:pt>
                <c:pt idx="493">
                  <c:v>102.62069363453099</c:v>
                </c:pt>
                <c:pt idx="494">
                  <c:v>99.436336294100485</c:v>
                </c:pt>
                <c:pt idx="495">
                  <c:v>101.5568369919183</c:v>
                </c:pt>
                <c:pt idx="496">
                  <c:v>103.32752720047027</c:v>
                </c:pt>
                <c:pt idx="497">
                  <c:v>102.97411041750064</c:v>
                </c:pt>
                <c:pt idx="498">
                  <c:v>102.26727685156136</c:v>
                </c:pt>
                <c:pt idx="499">
                  <c:v>105.80505097496152</c:v>
                </c:pt>
                <c:pt idx="500">
                  <c:v>106.86530132387043</c:v>
                </c:pt>
                <c:pt idx="501">
                  <c:v>108.28257474945275</c:v>
                </c:pt>
                <c:pt idx="502">
                  <c:v>105.80505097496152</c:v>
                </c:pt>
                <c:pt idx="503">
                  <c:v>105.80505097496152</c:v>
                </c:pt>
                <c:pt idx="504">
                  <c:v>105.80505097496152</c:v>
                </c:pt>
                <c:pt idx="505">
                  <c:v>105.80505097496152</c:v>
                </c:pt>
                <c:pt idx="506">
                  <c:v>106.15846775793113</c:v>
                </c:pt>
                <c:pt idx="507">
                  <c:v>107.92555167277933</c:v>
                </c:pt>
                <c:pt idx="508">
                  <c:v>108.63599153242238</c:v>
                </c:pt>
                <c:pt idx="509">
                  <c:v>109.34282509836166</c:v>
                </c:pt>
                <c:pt idx="510">
                  <c:v>109.34282509836166</c:v>
                </c:pt>
                <c:pt idx="511">
                  <c:v>110.4030754472706</c:v>
                </c:pt>
                <c:pt idx="512">
                  <c:v>111.8203488728529</c:v>
                </c:pt>
                <c:pt idx="513">
                  <c:v>111.11351530691363</c:v>
                </c:pt>
                <c:pt idx="514">
                  <c:v>111.11351530691363</c:v>
                </c:pt>
                <c:pt idx="515">
                  <c:v>111.11351530691363</c:v>
                </c:pt>
                <c:pt idx="516">
                  <c:v>111.11351530691363</c:v>
                </c:pt>
                <c:pt idx="517">
                  <c:v>111.46693208988327</c:v>
                </c:pt>
                <c:pt idx="518">
                  <c:v>111.46693208988327</c:v>
                </c:pt>
                <c:pt idx="519">
                  <c:v>108.98940831539201</c:v>
                </c:pt>
                <c:pt idx="520">
                  <c:v>108.98940831539201</c:v>
                </c:pt>
                <c:pt idx="521">
                  <c:v>108.28257474945275</c:v>
                </c:pt>
                <c:pt idx="522">
                  <c:v>107.92555167277933</c:v>
                </c:pt>
                <c:pt idx="523">
                  <c:v>108.28257474945275</c:v>
                </c:pt>
                <c:pt idx="524">
                  <c:v>106.86530132387043</c:v>
                </c:pt>
                <c:pt idx="525">
                  <c:v>106.86530132387043</c:v>
                </c:pt>
                <c:pt idx="526">
                  <c:v>107.92555167277933</c:v>
                </c:pt>
                <c:pt idx="527">
                  <c:v>108.63599153242238</c:v>
                </c:pt>
                <c:pt idx="528">
                  <c:v>108.28257474945275</c:v>
                </c:pt>
                <c:pt idx="529">
                  <c:v>109.69624188133132</c:v>
                </c:pt>
                <c:pt idx="530">
                  <c:v>110.04965866430095</c:v>
                </c:pt>
                <c:pt idx="531">
                  <c:v>112.52718243879218</c:v>
                </c:pt>
                <c:pt idx="532">
                  <c:v>112.52718243879218</c:v>
                </c:pt>
                <c:pt idx="533">
                  <c:v>112.17376565582255</c:v>
                </c:pt>
                <c:pt idx="534">
                  <c:v>113.44318103955023</c:v>
                </c:pt>
                <c:pt idx="535">
                  <c:v>113.81462929103874</c:v>
                </c:pt>
                <c:pt idx="536">
                  <c:v>115.29681600328894</c:v>
                </c:pt>
                <c:pt idx="537">
                  <c:v>117.52189921851617</c:v>
                </c:pt>
                <c:pt idx="538">
                  <c:v>116.40755446405066</c:v>
                </c:pt>
                <c:pt idx="539">
                  <c:v>116.77900271553916</c:v>
                </c:pt>
                <c:pt idx="540">
                  <c:v>117.52189921851617</c:v>
                </c:pt>
                <c:pt idx="541">
                  <c:v>116.77900271553916</c:v>
                </c:pt>
                <c:pt idx="542">
                  <c:v>117.15045096702765</c:v>
                </c:pt>
                <c:pt idx="543">
                  <c:v>116.77900271553916</c:v>
                </c:pt>
                <c:pt idx="544">
                  <c:v>116.03971250626594</c:v>
                </c:pt>
                <c:pt idx="545">
                  <c:v>116.03971250626594</c:v>
                </c:pt>
                <c:pt idx="546">
                  <c:v>113.81462929103874</c:v>
                </c:pt>
                <c:pt idx="547">
                  <c:v>114.18607754252723</c:v>
                </c:pt>
                <c:pt idx="548">
                  <c:v>114.18607754252723</c:v>
                </c:pt>
                <c:pt idx="549">
                  <c:v>113.81462929103874</c:v>
                </c:pt>
                <c:pt idx="550">
                  <c:v>114.18607754252723</c:v>
                </c:pt>
                <c:pt idx="551">
                  <c:v>114.55391950031195</c:v>
                </c:pt>
                <c:pt idx="552">
                  <c:v>113.81462929103874</c:v>
                </c:pt>
                <c:pt idx="553">
                  <c:v>113.07173278806172</c:v>
                </c:pt>
                <c:pt idx="554">
                  <c:v>112.33244257878852</c:v>
                </c:pt>
                <c:pt idx="555">
                  <c:v>116.40755446405066</c:v>
                </c:pt>
                <c:pt idx="556">
                  <c:v>123.08280410973231</c:v>
                </c:pt>
                <c:pt idx="557">
                  <c:v>122.71135585824379</c:v>
                </c:pt>
                <c:pt idx="558">
                  <c:v>121.97206564897058</c:v>
                </c:pt>
                <c:pt idx="559">
                  <c:v>123.8257006127093</c:v>
                </c:pt>
                <c:pt idx="560">
                  <c:v>121.97206564897058</c:v>
                </c:pt>
                <c:pt idx="561">
                  <c:v>132.7224271799144</c:v>
                </c:pt>
                <c:pt idx="562">
                  <c:v>123.45425236122081</c:v>
                </c:pt>
                <c:pt idx="563">
                  <c:v>120.11843068523187</c:v>
                </c:pt>
                <c:pt idx="564">
                  <c:v>116.77900271553916</c:v>
                </c:pt>
                <c:pt idx="565">
                  <c:v>115.66826425477745</c:v>
                </c:pt>
                <c:pt idx="566">
                  <c:v>116.40755446405066</c:v>
                </c:pt>
                <c:pt idx="567">
                  <c:v>117.15045096702765</c:v>
                </c:pt>
                <c:pt idx="568">
                  <c:v>117.15045096702765</c:v>
                </c:pt>
                <c:pt idx="569">
                  <c:v>118.63263767927788</c:v>
                </c:pt>
                <c:pt idx="570">
                  <c:v>116.77900271553916</c:v>
                </c:pt>
                <c:pt idx="571">
                  <c:v>117.52189921851617</c:v>
                </c:pt>
                <c:pt idx="572">
                  <c:v>116.40755446405066</c:v>
                </c:pt>
                <c:pt idx="573">
                  <c:v>120.11843068523187</c:v>
                </c:pt>
                <c:pt idx="574">
                  <c:v>121.6006173974821</c:v>
                </c:pt>
                <c:pt idx="575">
                  <c:v>126.04717753423273</c:v>
                </c:pt>
                <c:pt idx="576">
                  <c:v>121.6006173974821</c:v>
                </c:pt>
                <c:pt idx="577">
                  <c:v>121.6006173974821</c:v>
                </c:pt>
                <c:pt idx="578">
                  <c:v>120.85772089450511</c:v>
                </c:pt>
                <c:pt idx="579">
                  <c:v>123.08280410973231</c:v>
                </c:pt>
                <c:pt idx="580">
                  <c:v>124.56499082198253</c:v>
                </c:pt>
                <c:pt idx="581">
                  <c:v>124.93643907347104</c:v>
                </c:pt>
                <c:pt idx="582">
                  <c:v>121.22916914599359</c:v>
                </c:pt>
                <c:pt idx="583">
                  <c:v>120.11843068523187</c:v>
                </c:pt>
                <c:pt idx="584">
                  <c:v>121.6006173974821</c:v>
                </c:pt>
                <c:pt idx="585">
                  <c:v>123.08280410973231</c:v>
                </c:pt>
                <c:pt idx="586">
                  <c:v>124.19354257049405</c:v>
                </c:pt>
                <c:pt idx="587">
                  <c:v>119.74698243374337</c:v>
                </c:pt>
                <c:pt idx="588">
                  <c:v>122.33990760675533</c:v>
                </c:pt>
                <c:pt idx="589">
                  <c:v>122.33990760675533</c:v>
                </c:pt>
                <c:pt idx="590">
                  <c:v>120.85772089450511</c:v>
                </c:pt>
                <c:pt idx="591">
                  <c:v>120.85772089450511</c:v>
                </c:pt>
                <c:pt idx="592">
                  <c:v>123.08280410973231</c:v>
                </c:pt>
                <c:pt idx="593">
                  <c:v>121.97206564897058</c:v>
                </c:pt>
                <c:pt idx="594">
                  <c:v>120.48627264301659</c:v>
                </c:pt>
                <c:pt idx="595">
                  <c:v>117.89334747000466</c:v>
                </c:pt>
                <c:pt idx="596">
                  <c:v>117.52189921851617</c:v>
                </c:pt>
                <c:pt idx="597">
                  <c:v>112.70028453657324</c:v>
                </c:pt>
                <c:pt idx="598">
                  <c:v>109.7359111120728</c:v>
                </c:pt>
                <c:pt idx="599">
                  <c:v>113.44318103955023</c:v>
                </c:pt>
                <c:pt idx="600">
                  <c:v>111.58954607581153</c:v>
                </c:pt>
                <c:pt idx="601">
                  <c:v>110.10735936356129</c:v>
                </c:pt>
                <c:pt idx="602">
                  <c:v>110.84664957283452</c:v>
                </c:pt>
                <c:pt idx="603">
                  <c:v>110.84664957283452</c:v>
                </c:pt>
                <c:pt idx="604">
                  <c:v>110.10735936356129</c:v>
                </c:pt>
                <c:pt idx="605">
                  <c:v>107.88227614833407</c:v>
                </c:pt>
                <c:pt idx="606">
                  <c:v>107.88227614833407</c:v>
                </c:pt>
                <c:pt idx="607">
                  <c:v>106.40008943608386</c:v>
                </c:pt>
                <c:pt idx="608">
                  <c:v>108.99301460909581</c:v>
                </c:pt>
                <c:pt idx="609">
                  <c:v>110.10735936356129</c:v>
                </c:pt>
                <c:pt idx="610">
                  <c:v>117.15045096702765</c:v>
                </c:pt>
                <c:pt idx="611">
                  <c:v>117.15045096702765</c:v>
                </c:pt>
                <c:pt idx="612">
                  <c:v>116.40755446405066</c:v>
                </c:pt>
                <c:pt idx="613">
                  <c:v>115.29681600328894</c:v>
                </c:pt>
                <c:pt idx="614">
                  <c:v>118.63263767927788</c:v>
                </c:pt>
                <c:pt idx="615">
                  <c:v>120.11843068523187</c:v>
                </c:pt>
                <c:pt idx="616">
                  <c:v>119.37553418225487</c:v>
                </c:pt>
                <c:pt idx="617">
                  <c:v>122.71135585824379</c:v>
                </c:pt>
                <c:pt idx="618">
                  <c:v>118.26479572149316</c:v>
                </c:pt>
                <c:pt idx="619">
                  <c:v>121.22916914599359</c:v>
                </c:pt>
                <c:pt idx="620">
                  <c:v>122.33990760675533</c:v>
                </c:pt>
                <c:pt idx="621">
                  <c:v>122.33990760675533</c:v>
                </c:pt>
                <c:pt idx="622">
                  <c:v>122.33990760675533</c:v>
                </c:pt>
                <c:pt idx="623">
                  <c:v>123.8257006127093</c:v>
                </c:pt>
                <c:pt idx="624">
                  <c:v>125.67933557644801</c:v>
                </c:pt>
                <c:pt idx="625">
                  <c:v>127.53297054018675</c:v>
                </c:pt>
                <c:pt idx="626">
                  <c:v>126.41862578572125</c:v>
                </c:pt>
                <c:pt idx="627">
                  <c:v>125.67933557644801</c:v>
                </c:pt>
                <c:pt idx="628">
                  <c:v>125.30788732495952</c:v>
                </c:pt>
                <c:pt idx="629">
                  <c:v>126.41862578572125</c:v>
                </c:pt>
                <c:pt idx="630">
                  <c:v>127.53297054018675</c:v>
                </c:pt>
                <c:pt idx="631">
                  <c:v>126.04717753423273</c:v>
                </c:pt>
                <c:pt idx="632">
                  <c:v>126.41862578572125</c:v>
                </c:pt>
                <c:pt idx="633">
                  <c:v>127.90081249797147</c:v>
                </c:pt>
                <c:pt idx="634">
                  <c:v>127.90081249797147</c:v>
                </c:pt>
                <c:pt idx="635">
                  <c:v>127.16152228869824</c:v>
                </c:pt>
                <c:pt idx="636">
                  <c:v>126.04717753423273</c:v>
                </c:pt>
                <c:pt idx="637">
                  <c:v>126.79007403720975</c:v>
                </c:pt>
                <c:pt idx="638">
                  <c:v>128.27226074945997</c:v>
                </c:pt>
                <c:pt idx="639">
                  <c:v>131.24024046766417</c:v>
                </c:pt>
                <c:pt idx="640">
                  <c:v>132.35097892842589</c:v>
                </c:pt>
                <c:pt idx="641">
                  <c:v>131.24024046766417</c:v>
                </c:pt>
                <c:pt idx="642">
                  <c:v>132.7224271799144</c:v>
                </c:pt>
                <c:pt idx="643">
                  <c:v>130.86879221617568</c:v>
                </c:pt>
                <c:pt idx="644">
                  <c:v>131.60808242544891</c:v>
                </c:pt>
                <c:pt idx="645">
                  <c:v>132.7224271799144</c:v>
                </c:pt>
                <c:pt idx="646">
                  <c:v>134.5760621436531</c:v>
                </c:pt>
                <c:pt idx="647">
                  <c:v>136.05824885590334</c:v>
                </c:pt>
                <c:pt idx="648">
                  <c:v>140.13696703486926</c:v>
                </c:pt>
                <c:pt idx="649">
                  <c:v>137.91188381964204</c:v>
                </c:pt>
                <c:pt idx="650">
                  <c:v>138.65478032261905</c:v>
                </c:pt>
                <c:pt idx="651">
                  <c:v>134.94751039514162</c:v>
                </c:pt>
                <c:pt idx="652">
                  <c:v>136.80114535888032</c:v>
                </c:pt>
                <c:pt idx="653">
                  <c:v>136.42969710739183</c:v>
                </c:pt>
                <c:pt idx="654">
                  <c:v>137.54043556815355</c:v>
                </c:pt>
                <c:pt idx="655">
                  <c:v>136.42969710739183</c:v>
                </c:pt>
                <c:pt idx="656">
                  <c:v>136.42969710739183</c:v>
                </c:pt>
                <c:pt idx="657">
                  <c:v>137.16898731666504</c:v>
                </c:pt>
                <c:pt idx="658">
                  <c:v>138.65478032261905</c:v>
                </c:pt>
                <c:pt idx="659">
                  <c:v>137.91188381964204</c:v>
                </c:pt>
                <c:pt idx="660">
                  <c:v>137.16898731666504</c:v>
                </c:pt>
                <c:pt idx="661">
                  <c:v>139.76551878338077</c:v>
                </c:pt>
                <c:pt idx="662">
                  <c:v>137.54043556815355</c:v>
                </c:pt>
                <c:pt idx="663">
                  <c:v>136.80114535888032</c:v>
                </c:pt>
                <c:pt idx="664">
                  <c:v>137.54043556815355</c:v>
                </c:pt>
                <c:pt idx="665">
                  <c:v>138.28333207113056</c:v>
                </c:pt>
                <c:pt idx="666">
                  <c:v>139.76551878338077</c:v>
                </c:pt>
                <c:pt idx="667">
                  <c:v>137.91188381964204</c:v>
                </c:pt>
                <c:pt idx="668">
                  <c:v>137.91188381964204</c:v>
                </c:pt>
                <c:pt idx="669">
                  <c:v>139.76551878338077</c:v>
                </c:pt>
                <c:pt idx="670">
                  <c:v>140.50841528635775</c:v>
                </c:pt>
                <c:pt idx="671">
                  <c:v>139.39407053189228</c:v>
                </c:pt>
                <c:pt idx="672">
                  <c:v>140.13696703486926</c:v>
                </c:pt>
                <c:pt idx="673">
                  <c:v>140.87625724414249</c:v>
                </c:pt>
                <c:pt idx="674">
                  <c:v>140.50841528635775</c:v>
                </c:pt>
                <c:pt idx="675">
                  <c:v>146.80861038684714</c:v>
                </c:pt>
                <c:pt idx="676">
                  <c:v>153.48386003252878</c:v>
                </c:pt>
                <c:pt idx="677">
                  <c:v>151.9980670265748</c:v>
                </c:pt>
                <c:pt idx="678">
                  <c:v>151.63022506879008</c:v>
                </c:pt>
                <c:pt idx="679">
                  <c:v>151.25877681730157</c:v>
                </c:pt>
                <c:pt idx="680">
                  <c:v>151.25877681730157</c:v>
                </c:pt>
                <c:pt idx="681">
                  <c:v>151.25877681730157</c:v>
                </c:pt>
                <c:pt idx="682">
                  <c:v>156.4482334570292</c:v>
                </c:pt>
                <c:pt idx="683">
                  <c:v>154.22315024180199</c:v>
                </c:pt>
                <c:pt idx="684">
                  <c:v>149.40514185356284</c:v>
                </c:pt>
                <c:pt idx="685">
                  <c:v>150.88732856581305</c:v>
                </c:pt>
                <c:pt idx="686">
                  <c:v>150.51588031432456</c:v>
                </c:pt>
                <c:pt idx="687">
                  <c:v>151.9980670265748</c:v>
                </c:pt>
                <c:pt idx="688">
                  <c:v>150.51588031432456</c:v>
                </c:pt>
                <c:pt idx="689">
                  <c:v>150.51588031432456</c:v>
                </c:pt>
                <c:pt idx="690">
                  <c:v>149.77659010505133</c:v>
                </c:pt>
                <c:pt idx="691">
                  <c:v>154.5945984932905</c:v>
                </c:pt>
                <c:pt idx="692">
                  <c:v>151.9980670265748</c:v>
                </c:pt>
                <c:pt idx="693">
                  <c:v>151.9980670265748</c:v>
                </c:pt>
                <c:pt idx="694">
                  <c:v>148.29079709909735</c:v>
                </c:pt>
                <c:pt idx="695">
                  <c:v>146.80861038684714</c:v>
                </c:pt>
                <c:pt idx="696">
                  <c:v>150.88732856581305</c:v>
                </c:pt>
                <c:pt idx="697">
                  <c:v>149.77659010505133</c:v>
                </c:pt>
                <c:pt idx="698">
                  <c:v>150.14443206283605</c:v>
                </c:pt>
                <c:pt idx="699">
                  <c:v>151.25877681730157</c:v>
                </c:pt>
                <c:pt idx="700">
                  <c:v>151.63022506879008</c:v>
                </c:pt>
                <c:pt idx="701">
                  <c:v>150.88732856581305</c:v>
                </c:pt>
                <c:pt idx="702">
                  <c:v>150.14443206283605</c:v>
                </c:pt>
                <c:pt idx="703">
                  <c:v>153.11241178104027</c:v>
                </c:pt>
                <c:pt idx="704">
                  <c:v>156.07678520554072</c:v>
                </c:pt>
                <c:pt idx="705">
                  <c:v>154.22315024180199</c:v>
                </c:pt>
                <c:pt idx="706">
                  <c:v>156.07678520554072</c:v>
                </c:pt>
                <c:pt idx="707">
                  <c:v>161.26624184526838</c:v>
                </c:pt>
                <c:pt idx="708">
                  <c:v>161.63769009675687</c:v>
                </c:pt>
                <c:pt idx="709">
                  <c:v>153.8517019903135</c:v>
                </c:pt>
                <c:pt idx="710">
                  <c:v>149.03369360207438</c:v>
                </c:pt>
                <c:pt idx="711">
                  <c:v>147.18005863833562</c:v>
                </c:pt>
                <c:pt idx="712">
                  <c:v>147.55150688982411</c:v>
                </c:pt>
                <c:pt idx="713">
                  <c:v>146.80861038684714</c:v>
                </c:pt>
                <c:pt idx="714">
                  <c:v>147.55150688982411</c:v>
                </c:pt>
                <c:pt idx="715">
                  <c:v>146.80861038684714</c:v>
                </c:pt>
                <c:pt idx="716">
                  <c:v>149.77659010505133</c:v>
                </c:pt>
                <c:pt idx="717">
                  <c:v>148.29079709909735</c:v>
                </c:pt>
                <c:pt idx="718">
                  <c:v>149.03369360207438</c:v>
                </c:pt>
                <c:pt idx="719">
                  <c:v>148.29079709909735</c:v>
                </c:pt>
                <c:pt idx="720">
                  <c:v>147.55150688982411</c:v>
                </c:pt>
                <c:pt idx="721">
                  <c:v>147.18005863833562</c:v>
                </c:pt>
                <c:pt idx="722">
                  <c:v>149.03369360207438</c:v>
                </c:pt>
                <c:pt idx="723">
                  <c:v>147.55150688982411</c:v>
                </c:pt>
                <c:pt idx="724">
                  <c:v>147.92295514131263</c:v>
                </c:pt>
                <c:pt idx="725">
                  <c:v>147.92295514131263</c:v>
                </c:pt>
                <c:pt idx="726">
                  <c:v>147.18005863833562</c:v>
                </c:pt>
                <c:pt idx="727">
                  <c:v>146.43716213535862</c:v>
                </c:pt>
                <c:pt idx="728">
                  <c:v>147.55150688982411</c:v>
                </c:pt>
                <c:pt idx="729">
                  <c:v>148.66224535058586</c:v>
                </c:pt>
                <c:pt idx="730">
                  <c:v>145.69787192608541</c:v>
                </c:pt>
                <c:pt idx="731">
                  <c:v>145.32642367459692</c:v>
                </c:pt>
                <c:pt idx="732">
                  <c:v>144.2156852138352</c:v>
                </c:pt>
                <c:pt idx="733">
                  <c:v>137.54043556815355</c:v>
                </c:pt>
                <c:pt idx="734">
                  <c:v>132.7224271799144</c:v>
                </c:pt>
                <c:pt idx="735">
                  <c:v>136.42969710739183</c:v>
                </c:pt>
                <c:pt idx="736">
                  <c:v>136.05824885590334</c:v>
                </c:pt>
                <c:pt idx="737">
                  <c:v>137.91188381964204</c:v>
                </c:pt>
                <c:pt idx="738">
                  <c:v>144.58352717161992</c:v>
                </c:pt>
                <c:pt idx="739">
                  <c:v>141.6191537471195</c:v>
                </c:pt>
                <c:pt idx="740">
                  <c:v>144.58352717161992</c:v>
                </c:pt>
                <c:pt idx="741">
                  <c:v>147.92295514131263</c:v>
                </c:pt>
                <c:pt idx="742">
                  <c:v>146.80861038684714</c:v>
                </c:pt>
                <c:pt idx="743">
                  <c:v>143.84423696234668</c:v>
                </c:pt>
                <c:pt idx="744">
                  <c:v>145.69787192608541</c:v>
                </c:pt>
                <c:pt idx="745">
                  <c:v>148.66224535058586</c:v>
                </c:pt>
                <c:pt idx="746">
                  <c:v>147.55150688982411</c:v>
                </c:pt>
                <c:pt idx="747">
                  <c:v>147.55150688982411</c:v>
                </c:pt>
                <c:pt idx="748">
                  <c:v>143.84423696234668</c:v>
                </c:pt>
                <c:pt idx="749">
                  <c:v>144.2156852138352</c:v>
                </c:pt>
                <c:pt idx="750">
                  <c:v>147.18005863833562</c:v>
                </c:pt>
                <c:pt idx="751">
                  <c:v>146.43716213535862</c:v>
                </c:pt>
                <c:pt idx="752">
                  <c:v>150.88732856581305</c:v>
                </c:pt>
                <c:pt idx="753">
                  <c:v>151.25877681730157</c:v>
                </c:pt>
                <c:pt idx="754">
                  <c:v>151.9980670265748</c:v>
                </c:pt>
                <c:pt idx="755">
                  <c:v>152.74096352955178</c:v>
                </c:pt>
                <c:pt idx="756">
                  <c:v>153.48386003252878</c:v>
                </c:pt>
                <c:pt idx="757">
                  <c:v>153.8517019903135</c:v>
                </c:pt>
                <c:pt idx="758">
                  <c:v>151.63022506879008</c:v>
                </c:pt>
                <c:pt idx="759">
                  <c:v>150.88732856581305</c:v>
                </c:pt>
                <c:pt idx="760">
                  <c:v>152.74096352955178</c:v>
                </c:pt>
                <c:pt idx="761">
                  <c:v>152.36951527806332</c:v>
                </c:pt>
                <c:pt idx="762">
                  <c:v>151.25877681730157</c:v>
                </c:pt>
                <c:pt idx="763">
                  <c:v>148.29079709909735</c:v>
                </c:pt>
                <c:pt idx="764">
                  <c:v>149.40514185356284</c:v>
                </c:pt>
                <c:pt idx="765">
                  <c:v>150.14443206283605</c:v>
                </c:pt>
                <c:pt idx="766">
                  <c:v>150.51588031432456</c:v>
                </c:pt>
                <c:pt idx="767">
                  <c:v>148.29079709909735</c:v>
                </c:pt>
                <c:pt idx="768">
                  <c:v>149.77659010505133</c:v>
                </c:pt>
                <c:pt idx="769">
                  <c:v>151.63022506879008</c:v>
                </c:pt>
                <c:pt idx="770">
                  <c:v>149.03369360207438</c:v>
                </c:pt>
                <c:pt idx="771">
                  <c:v>150.14443206283605</c:v>
                </c:pt>
                <c:pt idx="772">
                  <c:v>150.88732856581305</c:v>
                </c:pt>
                <c:pt idx="773">
                  <c:v>152.36951527806332</c:v>
                </c:pt>
                <c:pt idx="774">
                  <c:v>154.96604674477902</c:v>
                </c:pt>
                <c:pt idx="775">
                  <c:v>153.8517019903135</c:v>
                </c:pt>
                <c:pt idx="776">
                  <c:v>153.48386003252878</c:v>
                </c:pt>
                <c:pt idx="777">
                  <c:v>147.18005863833562</c:v>
                </c:pt>
                <c:pt idx="778">
                  <c:v>149.03369360207438</c:v>
                </c:pt>
                <c:pt idx="779">
                  <c:v>146.06932017757393</c:v>
                </c:pt>
                <c:pt idx="780">
                  <c:v>149.77659010505133</c:v>
                </c:pt>
                <c:pt idx="781">
                  <c:v>148.29079709909735</c:v>
                </c:pt>
                <c:pt idx="782">
                  <c:v>155.70533695405226</c:v>
                </c:pt>
                <c:pt idx="783">
                  <c:v>161.63769009675687</c:v>
                </c:pt>
                <c:pt idx="784">
                  <c:v>158.97985163707702</c:v>
                </c:pt>
                <c:pt idx="785">
                  <c:v>157.80780618335118</c:v>
                </c:pt>
                <c:pt idx="786">
                  <c:v>161.31672995712117</c:v>
                </c:pt>
                <c:pt idx="787">
                  <c:v>159.36933135708438</c:v>
                </c:pt>
                <c:pt idx="788">
                  <c:v>160.92725023711381</c:v>
                </c:pt>
                <c:pt idx="789">
                  <c:v>164.04308799717268</c:v>
                </c:pt>
                <c:pt idx="790">
                  <c:v>162.09568939713591</c:v>
                </c:pt>
                <c:pt idx="791">
                  <c:v>162.8746488371506</c:v>
                </c:pt>
                <c:pt idx="792">
                  <c:v>161.31672995712117</c:v>
                </c:pt>
                <c:pt idx="793">
                  <c:v>158.97985163707702</c:v>
                </c:pt>
                <c:pt idx="794">
                  <c:v>158.97985163707702</c:v>
                </c:pt>
                <c:pt idx="795">
                  <c:v>160.53777051710648</c:v>
                </c:pt>
                <c:pt idx="796">
                  <c:v>159.75881107709176</c:v>
                </c:pt>
                <c:pt idx="797">
                  <c:v>162.8746488371506</c:v>
                </c:pt>
                <c:pt idx="798">
                  <c:v>159.75881107709176</c:v>
                </c:pt>
                <c:pt idx="799">
                  <c:v>161.31672995712117</c:v>
                </c:pt>
                <c:pt idx="800">
                  <c:v>162.09568939713591</c:v>
                </c:pt>
                <c:pt idx="801">
                  <c:v>162.09568939713591</c:v>
                </c:pt>
                <c:pt idx="802">
                  <c:v>161.31672995712117</c:v>
                </c:pt>
                <c:pt idx="803">
                  <c:v>163.65360827716532</c:v>
                </c:pt>
                <c:pt idx="804">
                  <c:v>162.8746488371506</c:v>
                </c:pt>
                <c:pt idx="805">
                  <c:v>161.31672995712117</c:v>
                </c:pt>
                <c:pt idx="806">
                  <c:v>161.31672995712117</c:v>
                </c:pt>
                <c:pt idx="807">
                  <c:v>159.75881107709176</c:v>
                </c:pt>
                <c:pt idx="808">
                  <c:v>157.41832646334387</c:v>
                </c:pt>
                <c:pt idx="809">
                  <c:v>158.20089219706233</c:v>
                </c:pt>
                <c:pt idx="810">
                  <c:v>158.97985163707702</c:v>
                </c:pt>
                <c:pt idx="811">
                  <c:v>155.86040758331438</c:v>
                </c:pt>
                <c:pt idx="812">
                  <c:v>157.41832646334387</c:v>
                </c:pt>
                <c:pt idx="813">
                  <c:v>155.55026632479004</c:v>
                </c:pt>
                <c:pt idx="814">
                  <c:v>155.86040758331438</c:v>
                </c:pt>
                <c:pt idx="815">
                  <c:v>158.20089219706233</c:v>
                </c:pt>
                <c:pt idx="816">
                  <c:v>162.8746488371506</c:v>
                </c:pt>
                <c:pt idx="817">
                  <c:v>159.75881107709176</c:v>
                </c:pt>
                <c:pt idx="818">
                  <c:v>158.20089219706233</c:v>
                </c:pt>
                <c:pt idx="819">
                  <c:v>161.31672995712117</c:v>
                </c:pt>
                <c:pt idx="820">
                  <c:v>159.75881107709176</c:v>
                </c:pt>
                <c:pt idx="821">
                  <c:v>160.53777051710648</c:v>
                </c:pt>
                <c:pt idx="822">
                  <c:v>160.53777051710648</c:v>
                </c:pt>
                <c:pt idx="823">
                  <c:v>157.41832646334387</c:v>
                </c:pt>
                <c:pt idx="824">
                  <c:v>158.20089219706233</c:v>
                </c:pt>
                <c:pt idx="825">
                  <c:v>157.41832646334387</c:v>
                </c:pt>
                <c:pt idx="826">
                  <c:v>156.63936702332913</c:v>
                </c:pt>
                <c:pt idx="827">
                  <c:v>156.63936702332913</c:v>
                </c:pt>
                <c:pt idx="828">
                  <c:v>159.75881107709176</c:v>
                </c:pt>
                <c:pt idx="829">
                  <c:v>158.97985163707702</c:v>
                </c:pt>
                <c:pt idx="830">
                  <c:v>158.97985163707702</c:v>
                </c:pt>
                <c:pt idx="831">
                  <c:v>157.41832646334387</c:v>
                </c:pt>
                <c:pt idx="832">
                  <c:v>159.75881107709176</c:v>
                </c:pt>
                <c:pt idx="833">
                  <c:v>160.53777051710648</c:v>
                </c:pt>
                <c:pt idx="834">
                  <c:v>159.75881107709176</c:v>
                </c:pt>
                <c:pt idx="835">
                  <c:v>158.97985163707702</c:v>
                </c:pt>
                <c:pt idx="836">
                  <c:v>158.97985163707702</c:v>
                </c:pt>
                <c:pt idx="837">
                  <c:v>158.20089219706233</c:v>
                </c:pt>
                <c:pt idx="838">
                  <c:v>158.20089219706233</c:v>
                </c:pt>
                <c:pt idx="839">
                  <c:v>159.75881107709176</c:v>
                </c:pt>
                <c:pt idx="840">
                  <c:v>162.09568939713591</c:v>
                </c:pt>
                <c:pt idx="841">
                  <c:v>166.77305233092795</c:v>
                </c:pt>
                <c:pt idx="842">
                  <c:v>163.65360827716532</c:v>
                </c:pt>
                <c:pt idx="843">
                  <c:v>164.43256771718004</c:v>
                </c:pt>
                <c:pt idx="844">
                  <c:v>165.21152715719472</c:v>
                </c:pt>
                <c:pt idx="845">
                  <c:v>160.53777051710648</c:v>
                </c:pt>
                <c:pt idx="846">
                  <c:v>161.31672995712117</c:v>
                </c:pt>
                <c:pt idx="847">
                  <c:v>164.43256771718004</c:v>
                </c:pt>
                <c:pt idx="848">
                  <c:v>165.21152715719472</c:v>
                </c:pt>
                <c:pt idx="849">
                  <c:v>166.77305233092795</c:v>
                </c:pt>
                <c:pt idx="850">
                  <c:v>168.33097121095736</c:v>
                </c:pt>
                <c:pt idx="851">
                  <c:v>167.55201177094267</c:v>
                </c:pt>
                <c:pt idx="852">
                  <c:v>166.77305233092795</c:v>
                </c:pt>
                <c:pt idx="853">
                  <c:v>172.22576841103094</c:v>
                </c:pt>
                <c:pt idx="854">
                  <c:v>173.00472785104566</c:v>
                </c:pt>
                <c:pt idx="855">
                  <c:v>171.44680897101625</c:v>
                </c:pt>
                <c:pt idx="856">
                  <c:v>173.00472785104566</c:v>
                </c:pt>
                <c:pt idx="857">
                  <c:v>173.78368729106035</c:v>
                </c:pt>
                <c:pt idx="858">
                  <c:v>175.34521246479355</c:v>
                </c:pt>
                <c:pt idx="859">
                  <c:v>177.6820907848377</c:v>
                </c:pt>
                <c:pt idx="860">
                  <c:v>178.46105022485244</c:v>
                </c:pt>
                <c:pt idx="861">
                  <c:v>176.12417190480829</c:v>
                </c:pt>
                <c:pt idx="862">
                  <c:v>177.6820907848377</c:v>
                </c:pt>
                <c:pt idx="863">
                  <c:v>180.79792854489656</c:v>
                </c:pt>
                <c:pt idx="864">
                  <c:v>180.01896910488188</c:v>
                </c:pt>
                <c:pt idx="865">
                  <c:v>183.13841315864448</c:v>
                </c:pt>
                <c:pt idx="866">
                  <c:v>183.91737259865917</c:v>
                </c:pt>
                <c:pt idx="867">
                  <c:v>183.91737259865917</c:v>
                </c:pt>
                <c:pt idx="868">
                  <c:v>186.25425091870335</c:v>
                </c:pt>
                <c:pt idx="869">
                  <c:v>184.69633203867392</c:v>
                </c:pt>
                <c:pt idx="870">
                  <c:v>185.47529147868863</c:v>
                </c:pt>
                <c:pt idx="871">
                  <c:v>180.79792854489656</c:v>
                </c:pt>
                <c:pt idx="872">
                  <c:v>180.79792854489656</c:v>
                </c:pt>
                <c:pt idx="873">
                  <c:v>180.01896910488188</c:v>
                </c:pt>
                <c:pt idx="874">
                  <c:v>181.57688798491128</c:v>
                </c:pt>
                <c:pt idx="875">
                  <c:v>185.47529147868863</c:v>
                </c:pt>
                <c:pt idx="876">
                  <c:v>182.35945371862977</c:v>
                </c:pt>
                <c:pt idx="877">
                  <c:v>185.47529147868863</c:v>
                </c:pt>
                <c:pt idx="878">
                  <c:v>183.91737259865917</c:v>
                </c:pt>
                <c:pt idx="879">
                  <c:v>187.03321035871804</c:v>
                </c:pt>
                <c:pt idx="880">
                  <c:v>185.47529147868863</c:v>
                </c:pt>
                <c:pt idx="881">
                  <c:v>186.25425091870335</c:v>
                </c:pt>
                <c:pt idx="882">
                  <c:v>187.81216979873275</c:v>
                </c:pt>
                <c:pt idx="883">
                  <c:v>189.37008867876219</c:v>
                </c:pt>
                <c:pt idx="884">
                  <c:v>190.14904811877688</c:v>
                </c:pt>
                <c:pt idx="885">
                  <c:v>190.14904811877688</c:v>
                </c:pt>
                <c:pt idx="886">
                  <c:v>188.59112923874747</c:v>
                </c:pt>
                <c:pt idx="887">
                  <c:v>183.13841315864448</c:v>
                </c:pt>
                <c:pt idx="888">
                  <c:v>183.91737259865917</c:v>
                </c:pt>
                <c:pt idx="889">
                  <c:v>184.69633203867392</c:v>
                </c:pt>
                <c:pt idx="890">
                  <c:v>183.13841315864448</c:v>
                </c:pt>
                <c:pt idx="891">
                  <c:v>182.35945371862977</c:v>
                </c:pt>
                <c:pt idx="892">
                  <c:v>181.57688798491128</c:v>
                </c:pt>
                <c:pt idx="893">
                  <c:v>184.69633203867392</c:v>
                </c:pt>
                <c:pt idx="894">
                  <c:v>183.91737259865917</c:v>
                </c:pt>
                <c:pt idx="895">
                  <c:v>187.03321035871804</c:v>
                </c:pt>
                <c:pt idx="896">
                  <c:v>189.37008867876219</c:v>
                </c:pt>
                <c:pt idx="897">
                  <c:v>187.03321035871804</c:v>
                </c:pt>
                <c:pt idx="898">
                  <c:v>187.03321035871804</c:v>
                </c:pt>
                <c:pt idx="899">
                  <c:v>187.03321035871804</c:v>
                </c:pt>
                <c:pt idx="900">
                  <c:v>184.69633203867392</c:v>
                </c:pt>
                <c:pt idx="901">
                  <c:v>187.03321035871804</c:v>
                </c:pt>
                <c:pt idx="902">
                  <c:v>187.81216979873275</c:v>
                </c:pt>
                <c:pt idx="903">
                  <c:v>188.59112923874747</c:v>
                </c:pt>
                <c:pt idx="904">
                  <c:v>189.37008867876219</c:v>
                </c:pt>
                <c:pt idx="905">
                  <c:v>190.93161385249539</c:v>
                </c:pt>
                <c:pt idx="906">
                  <c:v>190.93161385249539</c:v>
                </c:pt>
                <c:pt idx="907">
                  <c:v>187.81216979873275</c:v>
                </c:pt>
                <c:pt idx="908">
                  <c:v>183.91737259865917</c:v>
                </c:pt>
                <c:pt idx="909">
                  <c:v>187.03321035871804</c:v>
                </c:pt>
                <c:pt idx="910">
                  <c:v>188.59112923874747</c:v>
                </c:pt>
                <c:pt idx="911">
                  <c:v>189.37008867876219</c:v>
                </c:pt>
                <c:pt idx="912">
                  <c:v>189.37008867876219</c:v>
                </c:pt>
                <c:pt idx="913">
                  <c:v>187.81216979873275</c:v>
                </c:pt>
                <c:pt idx="914">
                  <c:v>187.03321035871804</c:v>
                </c:pt>
                <c:pt idx="915">
                  <c:v>182.35945371862977</c:v>
                </c:pt>
                <c:pt idx="916">
                  <c:v>178.46105022485244</c:v>
                </c:pt>
                <c:pt idx="917">
                  <c:v>179.24000966486713</c:v>
                </c:pt>
                <c:pt idx="918">
                  <c:v>176.90313134482298</c:v>
                </c:pt>
                <c:pt idx="919">
                  <c:v>179.24000966486713</c:v>
                </c:pt>
                <c:pt idx="920">
                  <c:v>182.35945371862977</c:v>
                </c:pt>
                <c:pt idx="921">
                  <c:v>177.6820907848377</c:v>
                </c:pt>
                <c:pt idx="922">
                  <c:v>177.6820907848377</c:v>
                </c:pt>
                <c:pt idx="923">
                  <c:v>178.46105022485244</c:v>
                </c:pt>
                <c:pt idx="924">
                  <c:v>176.90313134482298</c:v>
                </c:pt>
                <c:pt idx="925">
                  <c:v>176.12417190480829</c:v>
                </c:pt>
                <c:pt idx="926">
                  <c:v>183.91737259865917</c:v>
                </c:pt>
                <c:pt idx="927">
                  <c:v>181.57688798491128</c:v>
                </c:pt>
                <c:pt idx="928">
                  <c:v>184.69633203867392</c:v>
                </c:pt>
                <c:pt idx="929">
                  <c:v>183.13841315864448</c:v>
                </c:pt>
                <c:pt idx="930">
                  <c:v>182.35945371862977</c:v>
                </c:pt>
                <c:pt idx="931">
                  <c:v>183.13841315864448</c:v>
                </c:pt>
                <c:pt idx="932">
                  <c:v>180.01896910488188</c:v>
                </c:pt>
                <c:pt idx="933">
                  <c:v>181.57688798491128</c:v>
                </c:pt>
                <c:pt idx="934">
                  <c:v>181.57688798491128</c:v>
                </c:pt>
                <c:pt idx="935">
                  <c:v>184.69633203867392</c:v>
                </c:pt>
                <c:pt idx="936">
                  <c:v>184.69633203867392</c:v>
                </c:pt>
                <c:pt idx="937">
                  <c:v>183.91737259865917</c:v>
                </c:pt>
                <c:pt idx="938">
                  <c:v>183.13841315864448</c:v>
                </c:pt>
                <c:pt idx="939">
                  <c:v>183.13841315864448</c:v>
                </c:pt>
                <c:pt idx="940">
                  <c:v>183.13841315864448</c:v>
                </c:pt>
                <c:pt idx="941">
                  <c:v>183.91737259865917</c:v>
                </c:pt>
                <c:pt idx="942">
                  <c:v>183.13841315864448</c:v>
                </c:pt>
                <c:pt idx="943">
                  <c:v>183.91737259865917</c:v>
                </c:pt>
                <c:pt idx="944">
                  <c:v>183.91737259865917</c:v>
                </c:pt>
                <c:pt idx="945">
                  <c:v>182.35945371862977</c:v>
                </c:pt>
                <c:pt idx="946">
                  <c:v>182.35945371862977</c:v>
                </c:pt>
                <c:pt idx="947">
                  <c:v>183.91737259865917</c:v>
                </c:pt>
                <c:pt idx="948">
                  <c:v>187.03321035871804</c:v>
                </c:pt>
                <c:pt idx="949">
                  <c:v>186.25425091870335</c:v>
                </c:pt>
                <c:pt idx="950">
                  <c:v>180.79792854489656</c:v>
                </c:pt>
                <c:pt idx="951">
                  <c:v>179.24000966486713</c:v>
                </c:pt>
                <c:pt idx="952">
                  <c:v>177.6820907848377</c:v>
                </c:pt>
                <c:pt idx="953">
                  <c:v>180.01896910488188</c:v>
                </c:pt>
                <c:pt idx="954">
                  <c:v>180.79792854489656</c:v>
                </c:pt>
                <c:pt idx="955">
                  <c:v>178.46105022485244</c:v>
                </c:pt>
                <c:pt idx="956">
                  <c:v>185.47529147868863</c:v>
                </c:pt>
                <c:pt idx="957">
                  <c:v>183.91737259865917</c:v>
                </c:pt>
                <c:pt idx="958">
                  <c:v>184.69633203867392</c:v>
                </c:pt>
                <c:pt idx="959">
                  <c:v>186.25425091870335</c:v>
                </c:pt>
                <c:pt idx="960">
                  <c:v>184.69633203867392</c:v>
                </c:pt>
                <c:pt idx="961">
                  <c:v>186.25425091870335</c:v>
                </c:pt>
                <c:pt idx="962">
                  <c:v>186.25425091870335</c:v>
                </c:pt>
                <c:pt idx="963">
                  <c:v>187.03321035871804</c:v>
                </c:pt>
                <c:pt idx="964">
                  <c:v>190.93161385249539</c:v>
                </c:pt>
                <c:pt idx="965">
                  <c:v>188.59112923874747</c:v>
                </c:pt>
                <c:pt idx="966">
                  <c:v>190.93161385249539</c:v>
                </c:pt>
                <c:pt idx="967">
                  <c:v>190.14904811877688</c:v>
                </c:pt>
                <c:pt idx="968">
                  <c:v>197.94224881262781</c:v>
                </c:pt>
                <c:pt idx="969">
                  <c:v>200.2827334263757</c:v>
                </c:pt>
                <c:pt idx="970">
                  <c:v>199.50377398636104</c:v>
                </c:pt>
                <c:pt idx="971">
                  <c:v>198.72481454634629</c:v>
                </c:pt>
                <c:pt idx="972">
                  <c:v>200.2827334263757</c:v>
                </c:pt>
                <c:pt idx="973">
                  <c:v>201.06169286639047</c:v>
                </c:pt>
                <c:pt idx="974">
                  <c:v>204.956490066464</c:v>
                </c:pt>
                <c:pt idx="975">
                  <c:v>202.61961174641985</c:v>
                </c:pt>
                <c:pt idx="976">
                  <c:v>203.39857118643459</c:v>
                </c:pt>
                <c:pt idx="977">
                  <c:v>203.39857118643459</c:v>
                </c:pt>
                <c:pt idx="978">
                  <c:v>203.39857118643459</c:v>
                </c:pt>
                <c:pt idx="979">
                  <c:v>203.39857118643459</c:v>
                </c:pt>
                <c:pt idx="980">
                  <c:v>202.61961174641985</c:v>
                </c:pt>
                <c:pt idx="981">
                  <c:v>202.61961174641985</c:v>
                </c:pt>
                <c:pt idx="982">
                  <c:v>199.50377398636104</c:v>
                </c:pt>
                <c:pt idx="983">
                  <c:v>195.60537049258366</c:v>
                </c:pt>
                <c:pt idx="984">
                  <c:v>196.3843299325984</c:v>
                </c:pt>
                <c:pt idx="985">
                  <c:v>201.84065230640513</c:v>
                </c:pt>
                <c:pt idx="986">
                  <c:v>207.29697468021192</c:v>
                </c:pt>
                <c:pt idx="987">
                  <c:v>207.29697468021192</c:v>
                </c:pt>
                <c:pt idx="988">
                  <c:v>204.17753062644928</c:v>
                </c:pt>
                <c:pt idx="989">
                  <c:v>208.07593412022663</c:v>
                </c:pt>
                <c:pt idx="990">
                  <c:v>212.74969076031488</c:v>
                </c:pt>
                <c:pt idx="991">
                  <c:v>213.52865020032959</c:v>
                </c:pt>
                <c:pt idx="992">
                  <c:v>216.64809425409226</c:v>
                </c:pt>
                <c:pt idx="993">
                  <c:v>221.32185089418056</c:v>
                </c:pt>
                <c:pt idx="994">
                  <c:v>218.98497257413641</c:v>
                </c:pt>
                <c:pt idx="995">
                  <c:v>224.44129494794316</c:v>
                </c:pt>
                <c:pt idx="996">
                  <c:v>224.44129494794316</c:v>
                </c:pt>
                <c:pt idx="997">
                  <c:v>222.88337606791373</c:v>
                </c:pt>
                <c:pt idx="998">
                  <c:v>222.88337606791373</c:v>
                </c:pt>
                <c:pt idx="999">
                  <c:v>225.9992138279726</c:v>
                </c:pt>
                <c:pt idx="1000">
                  <c:v>221.32185089418056</c:v>
                </c:pt>
                <c:pt idx="1001">
                  <c:v>219.76393201415107</c:v>
                </c:pt>
                <c:pt idx="1002">
                  <c:v>219.76393201415107</c:v>
                </c:pt>
                <c:pt idx="1003">
                  <c:v>220.54289145416584</c:v>
                </c:pt>
                <c:pt idx="1004">
                  <c:v>222.10081033419527</c:v>
                </c:pt>
                <c:pt idx="1005">
                  <c:v>218.20601313412169</c:v>
                </c:pt>
                <c:pt idx="1006">
                  <c:v>218.98497257413641</c:v>
                </c:pt>
                <c:pt idx="1007">
                  <c:v>218.98497257413641</c:v>
                </c:pt>
                <c:pt idx="1008">
                  <c:v>218.98497257413641</c:v>
                </c:pt>
                <c:pt idx="1009">
                  <c:v>220.54289145416584</c:v>
                </c:pt>
                <c:pt idx="1010">
                  <c:v>221.32185089418056</c:v>
                </c:pt>
                <c:pt idx="1011">
                  <c:v>222.10081033419527</c:v>
                </c:pt>
                <c:pt idx="1012">
                  <c:v>226.77817326798731</c:v>
                </c:pt>
                <c:pt idx="1013">
                  <c:v>230.67297046806087</c:v>
                </c:pt>
                <c:pt idx="1014">
                  <c:v>230.67297046806087</c:v>
                </c:pt>
                <c:pt idx="1015">
                  <c:v>223.66233550792845</c:v>
                </c:pt>
                <c:pt idx="1016">
                  <c:v>226.77817326798731</c:v>
                </c:pt>
                <c:pt idx="1017">
                  <c:v>231.0047494888079</c:v>
                </c:pt>
                <c:pt idx="1018">
                  <c:v>231.0047494888079</c:v>
                </c:pt>
                <c:pt idx="1019">
                  <c:v>231.0047494888079</c:v>
                </c:pt>
                <c:pt idx="1020">
                  <c:v>237.55738514856128</c:v>
                </c:pt>
                <c:pt idx="1021">
                  <c:v>235.09789284258892</c:v>
                </c:pt>
                <c:pt idx="1022">
                  <c:v>235.09789284258892</c:v>
                </c:pt>
                <c:pt idx="1023">
                  <c:v>237.55738514856128</c:v>
                </c:pt>
                <c:pt idx="1024">
                  <c:v>226.08937117056689</c:v>
                </c:pt>
                <c:pt idx="1025">
                  <c:v>226.08937117056689</c:v>
                </c:pt>
                <c:pt idx="1026">
                  <c:v>221.99262152308208</c:v>
                </c:pt>
                <c:pt idx="1027">
                  <c:v>225.27074249981069</c:v>
                </c:pt>
                <c:pt idx="1028">
                  <c:v>223.6298788645945</c:v>
                </c:pt>
                <c:pt idx="1029">
                  <c:v>217.07724320484107</c:v>
                </c:pt>
                <c:pt idx="1030">
                  <c:v>217.07724320484107</c:v>
                </c:pt>
                <c:pt idx="1031">
                  <c:v>222.81125019383828</c:v>
                </c:pt>
                <c:pt idx="1032">
                  <c:v>220.35536418156968</c:v>
                </c:pt>
                <c:pt idx="1033">
                  <c:v>220.35536418156968</c:v>
                </c:pt>
                <c:pt idx="1034">
                  <c:v>223.6298788645945</c:v>
                </c:pt>
                <c:pt idx="1035">
                  <c:v>231.0047494888079</c:v>
                </c:pt>
                <c:pt idx="1036">
                  <c:v>227.72662851207929</c:v>
                </c:pt>
                <c:pt idx="1037">
                  <c:v>221.17399285232588</c:v>
                </c:pt>
                <c:pt idx="1038">
                  <c:v>226.90799984132309</c:v>
                </c:pt>
                <c:pt idx="1039">
                  <c:v>226.08937117056689</c:v>
                </c:pt>
                <c:pt idx="1040">
                  <c:v>207.2464865683591</c:v>
                </c:pt>
                <c:pt idx="1041">
                  <c:v>201.51247957936192</c:v>
                </c:pt>
                <c:pt idx="1042">
                  <c:v>205.60922922684668</c:v>
                </c:pt>
                <c:pt idx="1043">
                  <c:v>205.60922922684668</c:v>
                </c:pt>
                <c:pt idx="1044">
                  <c:v>205.60922922684668</c:v>
                </c:pt>
                <c:pt idx="1045">
                  <c:v>203.15334321457809</c:v>
                </c:pt>
                <c:pt idx="1046">
                  <c:v>203.15334321457809</c:v>
                </c:pt>
                <c:pt idx="1047">
                  <c:v>208.88735020357529</c:v>
                </c:pt>
                <c:pt idx="1048">
                  <c:v>208.0687215328191</c:v>
                </c:pt>
                <c:pt idx="1049">
                  <c:v>215.43998586332867</c:v>
                </c:pt>
                <c:pt idx="1050">
                  <c:v>207.2464865683591</c:v>
                </c:pt>
                <c:pt idx="1051">
                  <c:v>197.41933622558091</c:v>
                </c:pt>
                <c:pt idx="1052">
                  <c:v>198.2379648963371</c:v>
                </c:pt>
                <c:pt idx="1053">
                  <c:v>190.8630942721237</c:v>
                </c:pt>
                <c:pt idx="1054">
                  <c:v>194.95984391960852</c:v>
                </c:pt>
                <c:pt idx="1055">
                  <c:v>190.04446560136751</c:v>
                </c:pt>
                <c:pt idx="1056">
                  <c:v>192.5039579073399</c:v>
                </c:pt>
                <c:pt idx="1057">
                  <c:v>193.32258657809609</c:v>
                </c:pt>
                <c:pt idx="1058">
                  <c:v>199.8752222378495</c:v>
                </c:pt>
                <c:pt idx="1059">
                  <c:v>201.51247957936192</c:v>
                </c:pt>
                <c:pt idx="1060">
                  <c:v>196.59710126112091</c:v>
                </c:pt>
                <c:pt idx="1061">
                  <c:v>202.33471454382192</c:v>
                </c:pt>
                <c:pt idx="1062">
                  <c:v>205.60922922684668</c:v>
                </c:pt>
                <c:pt idx="1063">
                  <c:v>205.60922922684668</c:v>
                </c:pt>
                <c:pt idx="1064">
                  <c:v>200.69385090860573</c:v>
                </c:pt>
                <c:pt idx="1065">
                  <c:v>194.14121524885232</c:v>
                </c:pt>
                <c:pt idx="1066">
                  <c:v>192.5039579073399</c:v>
                </c:pt>
                <c:pt idx="1067">
                  <c:v>188.40720825985511</c:v>
                </c:pt>
                <c:pt idx="1068">
                  <c:v>188.40720825985511</c:v>
                </c:pt>
                <c:pt idx="1069">
                  <c:v>194.95984391960852</c:v>
                </c:pt>
                <c:pt idx="1070">
                  <c:v>200.69385090860573</c:v>
                </c:pt>
                <c:pt idx="1071">
                  <c:v>196.59710126112091</c:v>
                </c:pt>
                <c:pt idx="1072">
                  <c:v>194.14121524885232</c:v>
                </c:pt>
                <c:pt idx="1073">
                  <c:v>191.6853292365837</c:v>
                </c:pt>
                <c:pt idx="1074">
                  <c:v>196.59710126112091</c:v>
                </c:pt>
                <c:pt idx="1075">
                  <c:v>201.51247957936192</c:v>
                </c:pt>
                <c:pt idx="1076">
                  <c:v>204.79060055609048</c:v>
                </c:pt>
                <c:pt idx="1077">
                  <c:v>203.15334321457809</c:v>
                </c:pt>
                <c:pt idx="1078">
                  <c:v>203.97197188533428</c:v>
                </c:pt>
                <c:pt idx="1079">
                  <c:v>204.79060055609048</c:v>
                </c:pt>
                <c:pt idx="1080">
                  <c:v>210.52460754508769</c:v>
                </c:pt>
                <c:pt idx="1081">
                  <c:v>203.97197188533428</c:v>
                </c:pt>
                <c:pt idx="1082">
                  <c:v>208.88735020357529</c:v>
                </c:pt>
                <c:pt idx="1083">
                  <c:v>208.88735020357529</c:v>
                </c:pt>
                <c:pt idx="1084">
                  <c:v>209.70597887433149</c:v>
                </c:pt>
                <c:pt idx="1085">
                  <c:v>210.52460754508769</c:v>
                </c:pt>
                <c:pt idx="1086">
                  <c:v>208.0687215328191</c:v>
                </c:pt>
                <c:pt idx="1087">
                  <c:v>208.0687215328191</c:v>
                </c:pt>
                <c:pt idx="1088">
                  <c:v>211.34323621584389</c:v>
                </c:pt>
                <c:pt idx="1089">
                  <c:v>214.6213571925725</c:v>
                </c:pt>
                <c:pt idx="1090">
                  <c:v>213.80272852181631</c:v>
                </c:pt>
                <c:pt idx="1091">
                  <c:v>219.53673551081349</c:v>
                </c:pt>
                <c:pt idx="1092">
                  <c:v>217.07724320484107</c:v>
                </c:pt>
                <c:pt idx="1093">
                  <c:v>212.16186488660011</c:v>
                </c:pt>
                <c:pt idx="1094">
                  <c:v>215.43998586332867</c:v>
                </c:pt>
                <c:pt idx="1095">
                  <c:v>214.6213571925725</c:v>
                </c:pt>
                <c:pt idx="1096">
                  <c:v>212.16186488660011</c:v>
                </c:pt>
                <c:pt idx="1097">
                  <c:v>212.16186488660011</c:v>
                </c:pt>
                <c:pt idx="1098">
                  <c:v>209.70597887433149</c:v>
                </c:pt>
                <c:pt idx="1099">
                  <c:v>221.17399285232588</c:v>
                </c:pt>
                <c:pt idx="1100">
                  <c:v>222.81125019383828</c:v>
                </c:pt>
                <c:pt idx="1101">
                  <c:v>215.43998586332867</c:v>
                </c:pt>
                <c:pt idx="1102">
                  <c:v>217.07724320484107</c:v>
                </c:pt>
                <c:pt idx="1103">
                  <c:v>221.99262152308208</c:v>
                </c:pt>
                <c:pt idx="1104">
                  <c:v>222.81125019383828</c:v>
                </c:pt>
                <c:pt idx="1105">
                  <c:v>224.45211382905447</c:v>
                </c:pt>
                <c:pt idx="1106">
                  <c:v>226.08937117056689</c:v>
                </c:pt>
                <c:pt idx="1107">
                  <c:v>229.36388585359171</c:v>
                </c:pt>
                <c:pt idx="1108">
                  <c:v>231.82337815956407</c:v>
                </c:pt>
                <c:pt idx="1109">
                  <c:v>230.18612081805165</c:v>
                </c:pt>
                <c:pt idx="1110">
                  <c:v>231.82337815956407</c:v>
                </c:pt>
                <c:pt idx="1111">
                  <c:v>234.27926417183266</c:v>
                </c:pt>
                <c:pt idx="1112">
                  <c:v>235.92012780704886</c:v>
                </c:pt>
                <c:pt idx="1113">
                  <c:v>237.55738514856128</c:v>
                </c:pt>
                <c:pt idx="1114">
                  <c:v>231.0047494888079</c:v>
                </c:pt>
                <c:pt idx="1115">
                  <c:v>231.0047494888079</c:v>
                </c:pt>
                <c:pt idx="1116">
                  <c:v>231.0047494888079</c:v>
                </c:pt>
                <c:pt idx="1117">
                  <c:v>230.18612081805165</c:v>
                </c:pt>
                <c:pt idx="1118">
                  <c:v>236.73875647780508</c:v>
                </c:pt>
                <c:pt idx="1119">
                  <c:v>232.64200683032027</c:v>
                </c:pt>
                <c:pt idx="1120">
                  <c:v>233.46063550107647</c:v>
                </c:pt>
                <c:pt idx="1121">
                  <c:v>235.92012780704886</c:v>
                </c:pt>
                <c:pt idx="1122">
                  <c:v>231.82337815956407</c:v>
                </c:pt>
                <c:pt idx="1123">
                  <c:v>235.09789284258892</c:v>
                </c:pt>
                <c:pt idx="1124">
                  <c:v>235.09789284258892</c:v>
                </c:pt>
                <c:pt idx="1125">
                  <c:v>237.55738514856128</c:v>
                </c:pt>
                <c:pt idx="1126">
                  <c:v>237.55738514856128</c:v>
                </c:pt>
                <c:pt idx="1127">
                  <c:v>237.55738514856128</c:v>
                </c:pt>
                <c:pt idx="1128">
                  <c:v>241.65413479604604</c:v>
                </c:pt>
                <c:pt idx="1129">
                  <c:v>239.19464249007368</c:v>
                </c:pt>
                <c:pt idx="1130">
                  <c:v>238.37601381931748</c:v>
                </c:pt>
                <c:pt idx="1131">
                  <c:v>243.29139213755849</c:v>
                </c:pt>
                <c:pt idx="1132">
                  <c:v>242.47276346680229</c:v>
                </c:pt>
                <c:pt idx="1133">
                  <c:v>242.47276346680229</c:v>
                </c:pt>
                <c:pt idx="1134">
                  <c:v>239.19464249007368</c:v>
                </c:pt>
                <c:pt idx="1135">
                  <c:v>244.11002080831469</c:v>
                </c:pt>
                <c:pt idx="1136">
                  <c:v>243.29139213755849</c:v>
                </c:pt>
                <c:pt idx="1137">
                  <c:v>235.92012780704886</c:v>
                </c:pt>
                <c:pt idx="1138">
                  <c:v>235.09789284258892</c:v>
                </c:pt>
                <c:pt idx="1139">
                  <c:v>231.0047494888079</c:v>
                </c:pt>
                <c:pt idx="1140">
                  <c:v>226.90799984132309</c:v>
                </c:pt>
                <c:pt idx="1141">
                  <c:v>231.0047494888079</c:v>
                </c:pt>
                <c:pt idx="1142">
                  <c:v>228.54525718283548</c:v>
                </c:pt>
                <c:pt idx="1143">
                  <c:v>231.0047494888079</c:v>
                </c:pt>
                <c:pt idx="1144">
                  <c:v>227.72662851207929</c:v>
                </c:pt>
                <c:pt idx="1145">
                  <c:v>225.27074249981069</c:v>
                </c:pt>
                <c:pt idx="1146">
                  <c:v>231.82337815956407</c:v>
                </c:pt>
                <c:pt idx="1147">
                  <c:v>227.72662851207929</c:v>
                </c:pt>
                <c:pt idx="1148">
                  <c:v>227.72662851207929</c:v>
                </c:pt>
                <c:pt idx="1149">
                  <c:v>227.72662851207929</c:v>
                </c:pt>
                <c:pt idx="1150">
                  <c:v>226.90799984132309</c:v>
                </c:pt>
                <c:pt idx="1151">
                  <c:v>231.0047494888079</c:v>
                </c:pt>
                <c:pt idx="1152">
                  <c:v>229.36388585359171</c:v>
                </c:pt>
                <c:pt idx="1153">
                  <c:v>236.73875647780508</c:v>
                </c:pt>
                <c:pt idx="1154">
                  <c:v>235.09789284258892</c:v>
                </c:pt>
                <c:pt idx="1155">
                  <c:v>235.92012780704886</c:v>
                </c:pt>
                <c:pt idx="1156">
                  <c:v>231.82337815956407</c:v>
                </c:pt>
                <c:pt idx="1157">
                  <c:v>231.82337815956407</c:v>
                </c:pt>
                <c:pt idx="1158">
                  <c:v>228.54525718283548</c:v>
                </c:pt>
                <c:pt idx="1159">
                  <c:v>231.0047494888079</c:v>
                </c:pt>
                <c:pt idx="1160">
                  <c:v>223.6298788645945</c:v>
                </c:pt>
                <c:pt idx="1161">
                  <c:v>223.6298788645945</c:v>
                </c:pt>
                <c:pt idx="1162">
                  <c:v>221.17399285232588</c:v>
                </c:pt>
                <c:pt idx="1163">
                  <c:v>219.53673551081349</c:v>
                </c:pt>
                <c:pt idx="1164">
                  <c:v>217.89587187559732</c:v>
                </c:pt>
                <c:pt idx="1165">
                  <c:v>221.17399285232588</c:v>
                </c:pt>
                <c:pt idx="1166">
                  <c:v>226.90799984132309</c:v>
                </c:pt>
                <c:pt idx="1167">
                  <c:v>214.6213571925725</c:v>
                </c:pt>
                <c:pt idx="1168">
                  <c:v>210.52460754508769</c:v>
                </c:pt>
                <c:pt idx="1169">
                  <c:v>207.2464865683591</c:v>
                </c:pt>
                <c:pt idx="1170">
                  <c:v>208.0687215328191</c:v>
                </c:pt>
                <c:pt idx="1171">
                  <c:v>208.88735020357529</c:v>
                </c:pt>
                <c:pt idx="1172">
                  <c:v>210.52460754508769</c:v>
                </c:pt>
                <c:pt idx="1173">
                  <c:v>208.88735020357529</c:v>
                </c:pt>
                <c:pt idx="1174">
                  <c:v>208.0687215328191</c:v>
                </c:pt>
                <c:pt idx="1175">
                  <c:v>207.2464865683591</c:v>
                </c:pt>
                <c:pt idx="1176">
                  <c:v>204.79060055609048</c:v>
                </c:pt>
                <c:pt idx="1177">
                  <c:v>203.97197188533428</c:v>
                </c:pt>
                <c:pt idx="1178">
                  <c:v>201.51247957936192</c:v>
                </c:pt>
                <c:pt idx="1179">
                  <c:v>204.79060055609048</c:v>
                </c:pt>
                <c:pt idx="1180">
                  <c:v>215.43998586332867</c:v>
                </c:pt>
                <c:pt idx="1181">
                  <c:v>209.70597887433149</c:v>
                </c:pt>
                <c:pt idx="1182">
                  <c:v>211.34323621584389</c:v>
                </c:pt>
                <c:pt idx="1183">
                  <c:v>201.51247957936192</c:v>
                </c:pt>
                <c:pt idx="1184">
                  <c:v>196.59710126112091</c:v>
                </c:pt>
                <c:pt idx="1185">
                  <c:v>205.60922922684668</c:v>
                </c:pt>
                <c:pt idx="1186">
                  <c:v>208.88735020357529</c:v>
                </c:pt>
                <c:pt idx="1187">
                  <c:v>201.51247957936192</c:v>
                </c:pt>
                <c:pt idx="1188">
                  <c:v>203.97197188533428</c:v>
                </c:pt>
                <c:pt idx="1189">
                  <c:v>208.88735020357529</c:v>
                </c:pt>
                <c:pt idx="1190">
                  <c:v>206.42785789760291</c:v>
                </c:pt>
                <c:pt idx="1191">
                  <c:v>206.42785789760291</c:v>
                </c:pt>
                <c:pt idx="1192">
                  <c:v>200.69385090860573</c:v>
                </c:pt>
                <c:pt idx="1193">
                  <c:v>197.41933622558091</c:v>
                </c:pt>
                <c:pt idx="1194">
                  <c:v>199.05659356709327</c:v>
                </c:pt>
                <c:pt idx="1195">
                  <c:v>194.95984391960852</c:v>
                </c:pt>
                <c:pt idx="1196">
                  <c:v>190.8630942721237</c:v>
                </c:pt>
                <c:pt idx="1197">
                  <c:v>185.95132224758652</c:v>
                </c:pt>
                <c:pt idx="1198">
                  <c:v>185.95132224758652</c:v>
                </c:pt>
                <c:pt idx="1199">
                  <c:v>190.8630942721237</c:v>
                </c:pt>
                <c:pt idx="1200">
                  <c:v>188.40720825985511</c:v>
                </c:pt>
                <c:pt idx="1201">
                  <c:v>190.04446560136751</c:v>
                </c:pt>
                <c:pt idx="1202">
                  <c:v>186.76995091834269</c:v>
                </c:pt>
                <c:pt idx="1203">
                  <c:v>191.6853292365837</c:v>
                </c:pt>
                <c:pt idx="1204">
                  <c:v>190.04446560136751</c:v>
                </c:pt>
                <c:pt idx="1205">
                  <c:v>185.95132224758652</c:v>
                </c:pt>
                <c:pt idx="1206">
                  <c:v>183.49182994161413</c:v>
                </c:pt>
                <c:pt idx="1207">
                  <c:v>188.40720825985511</c:v>
                </c:pt>
                <c:pt idx="1208">
                  <c:v>188.40720825985511</c:v>
                </c:pt>
                <c:pt idx="1209">
                  <c:v>183.49182994161413</c:v>
                </c:pt>
                <c:pt idx="1210">
                  <c:v>181.03594392934551</c:v>
                </c:pt>
                <c:pt idx="1211">
                  <c:v>176.93919428186069</c:v>
                </c:pt>
                <c:pt idx="1212">
                  <c:v>188.40720825985511</c:v>
                </c:pt>
                <c:pt idx="1213">
                  <c:v>192.5039579073399</c:v>
                </c:pt>
                <c:pt idx="1214">
                  <c:v>192.5039579073399</c:v>
                </c:pt>
                <c:pt idx="1215">
                  <c:v>196.59710126112091</c:v>
                </c:pt>
                <c:pt idx="1216">
                  <c:v>198.2379648963371</c:v>
                </c:pt>
                <c:pt idx="1217">
                  <c:v>201.51247957936192</c:v>
                </c:pt>
                <c:pt idx="1218">
                  <c:v>202.33471454382192</c:v>
                </c:pt>
                <c:pt idx="1219">
                  <c:v>200.69385090860573</c:v>
                </c:pt>
                <c:pt idx="1220">
                  <c:v>199.8752222378495</c:v>
                </c:pt>
                <c:pt idx="1221">
                  <c:v>197.41933622558091</c:v>
                </c:pt>
                <c:pt idx="1222">
                  <c:v>190.04446560136751</c:v>
                </c:pt>
                <c:pt idx="1223">
                  <c:v>185.95132224758652</c:v>
                </c:pt>
                <c:pt idx="1224">
                  <c:v>181.03594392934551</c:v>
                </c:pt>
                <c:pt idx="1225">
                  <c:v>167.10843764537873</c:v>
                </c:pt>
                <c:pt idx="1226">
                  <c:v>168.74569498689112</c:v>
                </c:pt>
                <c:pt idx="1227">
                  <c:v>163.83392296235391</c:v>
                </c:pt>
                <c:pt idx="1228">
                  <c:v>159.89945653153882</c:v>
                </c:pt>
                <c:pt idx="1229">
                  <c:v>161.86488660009448</c:v>
                </c:pt>
                <c:pt idx="1230">
                  <c:v>164.65255163311011</c:v>
                </c:pt>
                <c:pt idx="1231">
                  <c:v>167.92706631613493</c:v>
                </c:pt>
                <c:pt idx="1232">
                  <c:v>177.75782295261692</c:v>
                </c:pt>
                <c:pt idx="1233">
                  <c:v>178.57645162337312</c:v>
                </c:pt>
                <c:pt idx="1234">
                  <c:v>169.56792995135112</c:v>
                </c:pt>
                <c:pt idx="1235">
                  <c:v>168.74569498689112</c:v>
                </c:pt>
                <c:pt idx="1236">
                  <c:v>166.28980897462253</c:v>
                </c:pt>
                <c:pt idx="1237">
                  <c:v>164.65255163311011</c:v>
                </c:pt>
                <c:pt idx="1238">
                  <c:v>159.57128380449561</c:v>
                </c:pt>
                <c:pt idx="1239">
                  <c:v>161.2121474397118</c:v>
                </c:pt>
                <c:pt idx="1240">
                  <c:v>152.69047541769899</c:v>
                </c:pt>
                <c:pt idx="1241">
                  <c:v>150.72504534914333</c:v>
                </c:pt>
                <c:pt idx="1242">
                  <c:v>160.55580198562532</c:v>
                </c:pt>
                <c:pt idx="1243">
                  <c:v>158.59037191706969</c:v>
                </c:pt>
                <c:pt idx="1244">
                  <c:v>159.24671737115617</c:v>
                </c:pt>
                <c:pt idx="1245">
                  <c:v>159.57128380449561</c:v>
                </c:pt>
                <c:pt idx="1246">
                  <c:v>158.59037191706969</c:v>
                </c:pt>
                <c:pt idx="1247">
                  <c:v>154.33133905291515</c:v>
                </c:pt>
                <c:pt idx="1248">
                  <c:v>155.3122509403411</c:v>
                </c:pt>
                <c:pt idx="1249">
                  <c:v>159.89945653153882</c:v>
                </c:pt>
                <c:pt idx="1250">
                  <c:v>155.3122509403411</c:v>
                </c:pt>
                <c:pt idx="1251">
                  <c:v>155.3122509403411</c:v>
                </c:pt>
                <c:pt idx="1252">
                  <c:v>153.34682087178544</c:v>
                </c:pt>
                <c:pt idx="1253">
                  <c:v>148.43144255354443</c:v>
                </c:pt>
                <c:pt idx="1254">
                  <c:v>153.34682087178544</c:v>
                </c:pt>
                <c:pt idx="1255">
                  <c:v>151.38139080322981</c:v>
                </c:pt>
                <c:pt idx="1256">
                  <c:v>144.50058241643319</c:v>
                </c:pt>
                <c:pt idx="1257">
                  <c:v>146.13783975794559</c:v>
                </c:pt>
                <c:pt idx="1258">
                  <c:v>155.3122509403411</c:v>
                </c:pt>
                <c:pt idx="1259">
                  <c:v>168.74569498689112</c:v>
                </c:pt>
                <c:pt idx="1260">
                  <c:v>170.38655862210729</c:v>
                </c:pt>
                <c:pt idx="1261">
                  <c:v>153.01864814474223</c:v>
                </c:pt>
                <c:pt idx="1262">
                  <c:v>154.33133905291515</c:v>
                </c:pt>
                <c:pt idx="1263">
                  <c:v>164.65255163311011</c:v>
                </c:pt>
                <c:pt idx="1264">
                  <c:v>167.10843764537873</c:v>
                </c:pt>
                <c:pt idx="1265">
                  <c:v>171.29895092916158</c:v>
                </c:pt>
                <c:pt idx="1266">
                  <c:v>169.85643344765285</c:v>
                </c:pt>
                <c:pt idx="1267">
                  <c:v>166.97139848463542</c:v>
                </c:pt>
                <c:pt idx="1268">
                  <c:v>165.88951037350387</c:v>
                </c:pt>
                <c:pt idx="1269">
                  <c:v>166.25013974388102</c:v>
                </c:pt>
                <c:pt idx="1270">
                  <c:v>170.21706281803003</c:v>
                </c:pt>
                <c:pt idx="1271">
                  <c:v>176.70839148481932</c:v>
                </c:pt>
                <c:pt idx="1272">
                  <c:v>176.34776211444213</c:v>
                </c:pt>
                <c:pt idx="1273">
                  <c:v>176.70839148481932</c:v>
                </c:pt>
                <c:pt idx="1274">
                  <c:v>177.42965022557368</c:v>
                </c:pt>
                <c:pt idx="1275">
                  <c:v>178.15090896632805</c:v>
                </c:pt>
                <c:pt idx="1276">
                  <c:v>176.34776211444213</c:v>
                </c:pt>
                <c:pt idx="1277">
                  <c:v>178.87216770708241</c:v>
                </c:pt>
                <c:pt idx="1278">
                  <c:v>179.59342644783678</c:v>
                </c:pt>
                <c:pt idx="1279">
                  <c:v>179.59342644783678</c:v>
                </c:pt>
                <c:pt idx="1280">
                  <c:v>178.51153833670523</c:v>
                </c:pt>
                <c:pt idx="1281">
                  <c:v>172.74146841067031</c:v>
                </c:pt>
                <c:pt idx="1282">
                  <c:v>172.02020966991597</c:v>
                </c:pt>
                <c:pt idx="1283">
                  <c:v>182.11783204047705</c:v>
                </c:pt>
                <c:pt idx="1284">
                  <c:v>192.03513972584955</c:v>
                </c:pt>
                <c:pt idx="1285">
                  <c:v>197.44458028150731</c:v>
                </c:pt>
                <c:pt idx="1286">
                  <c:v>199.2477271333932</c:v>
                </c:pt>
                <c:pt idx="1287">
                  <c:v>194.73986000367842</c:v>
                </c:pt>
                <c:pt idx="1288">
                  <c:v>196.54300685556433</c:v>
                </c:pt>
                <c:pt idx="1289">
                  <c:v>196.54300685556433</c:v>
                </c:pt>
                <c:pt idx="1290">
                  <c:v>195.6414334296214</c:v>
                </c:pt>
                <c:pt idx="1291">
                  <c:v>197.44458028150731</c:v>
                </c:pt>
                <c:pt idx="1292">
                  <c:v>194.73986000367842</c:v>
                </c:pt>
                <c:pt idx="1293">
                  <c:v>191.13356629990662</c:v>
                </c:pt>
                <c:pt idx="1294">
                  <c:v>183.01940546642001</c:v>
                </c:pt>
                <c:pt idx="1295">
                  <c:v>182.11783204047705</c:v>
                </c:pt>
                <c:pt idx="1296">
                  <c:v>181.2162586145341</c:v>
                </c:pt>
                <c:pt idx="1297">
                  <c:v>183.01940546642001</c:v>
                </c:pt>
                <c:pt idx="1298">
                  <c:v>189.33041944802071</c:v>
                </c:pt>
                <c:pt idx="1299">
                  <c:v>187.52727259613476</c:v>
                </c:pt>
                <c:pt idx="1300">
                  <c:v>186.62569917019184</c:v>
                </c:pt>
                <c:pt idx="1301">
                  <c:v>185.72412574424888</c:v>
                </c:pt>
                <c:pt idx="1302">
                  <c:v>185.72412574424888</c:v>
                </c:pt>
                <c:pt idx="1303">
                  <c:v>183.92097889236297</c:v>
                </c:pt>
                <c:pt idx="1304">
                  <c:v>183.01940546642001</c:v>
                </c:pt>
                <c:pt idx="1305">
                  <c:v>179.23279707745959</c:v>
                </c:pt>
                <c:pt idx="1306">
                  <c:v>177.79027959595086</c:v>
                </c:pt>
                <c:pt idx="1307">
                  <c:v>177.42965022557368</c:v>
                </c:pt>
                <c:pt idx="1308">
                  <c:v>181.2162586145341</c:v>
                </c:pt>
                <c:pt idx="1309">
                  <c:v>175.98713274406495</c:v>
                </c:pt>
                <c:pt idx="1310">
                  <c:v>181.2162586145341</c:v>
                </c:pt>
                <c:pt idx="1311">
                  <c:v>175.98713274406495</c:v>
                </c:pt>
                <c:pt idx="1312">
                  <c:v>171.29895092916158</c:v>
                </c:pt>
                <c:pt idx="1313">
                  <c:v>172.02020966991597</c:v>
                </c:pt>
                <c:pt idx="1314">
                  <c:v>170.93832155878439</c:v>
                </c:pt>
                <c:pt idx="1315">
                  <c:v>170.93832155878439</c:v>
                </c:pt>
                <c:pt idx="1316">
                  <c:v>170.93832155878439</c:v>
                </c:pt>
                <c:pt idx="1317">
                  <c:v>170.21706281803003</c:v>
                </c:pt>
                <c:pt idx="1318">
                  <c:v>169.85643344765285</c:v>
                </c:pt>
                <c:pt idx="1319">
                  <c:v>173.82335652180186</c:v>
                </c:pt>
                <c:pt idx="1320">
                  <c:v>179.23279707745959</c:v>
                </c:pt>
                <c:pt idx="1321">
                  <c:v>169.13517470689848</c:v>
                </c:pt>
                <c:pt idx="1322">
                  <c:v>169.49580407727566</c:v>
                </c:pt>
                <c:pt idx="1323">
                  <c:v>169.13517470689848</c:v>
                </c:pt>
                <c:pt idx="1324">
                  <c:v>170.21706281803003</c:v>
                </c:pt>
                <c:pt idx="1325">
                  <c:v>170.93832155878439</c:v>
                </c:pt>
                <c:pt idx="1326">
                  <c:v>168.7745453365213</c:v>
                </c:pt>
                <c:pt idx="1327">
                  <c:v>168.05328659576696</c:v>
                </c:pt>
                <c:pt idx="1328">
                  <c:v>168.7745453365213</c:v>
                </c:pt>
                <c:pt idx="1329">
                  <c:v>173.10209778104749</c:v>
                </c:pt>
                <c:pt idx="1330">
                  <c:v>169.13517470689848</c:v>
                </c:pt>
                <c:pt idx="1331">
                  <c:v>169.49580407727566</c:v>
                </c:pt>
                <c:pt idx="1332">
                  <c:v>169.85643344765285</c:v>
                </c:pt>
                <c:pt idx="1333">
                  <c:v>166.6107691142582</c:v>
                </c:pt>
                <c:pt idx="1334">
                  <c:v>162.64384604010922</c:v>
                </c:pt>
                <c:pt idx="1335">
                  <c:v>163.36510478086356</c:v>
                </c:pt>
                <c:pt idx="1336">
                  <c:v>166.6107691142582</c:v>
                </c:pt>
                <c:pt idx="1337">
                  <c:v>171.29895092916158</c:v>
                </c:pt>
                <c:pt idx="1338">
                  <c:v>169.49580407727566</c:v>
                </c:pt>
                <c:pt idx="1339">
                  <c:v>168.7745453365213</c:v>
                </c:pt>
                <c:pt idx="1340">
                  <c:v>168.41391596614412</c:v>
                </c:pt>
                <c:pt idx="1341">
                  <c:v>170.21706281803003</c:v>
                </c:pt>
                <c:pt idx="1342">
                  <c:v>177.0690208551965</c:v>
                </c:pt>
                <c:pt idx="1343">
                  <c:v>175.62650337368777</c:v>
                </c:pt>
                <c:pt idx="1344">
                  <c:v>174.9052446329334</c:v>
                </c:pt>
                <c:pt idx="1345">
                  <c:v>174.9052446329334</c:v>
                </c:pt>
                <c:pt idx="1346">
                  <c:v>173.10209778104749</c:v>
                </c:pt>
                <c:pt idx="1347">
                  <c:v>178.51153833670523</c:v>
                </c:pt>
                <c:pt idx="1348">
                  <c:v>176.70839148481932</c:v>
                </c:pt>
                <c:pt idx="1349">
                  <c:v>176.34776211444213</c:v>
                </c:pt>
                <c:pt idx="1350">
                  <c:v>178.51153833670523</c:v>
                </c:pt>
                <c:pt idx="1351">
                  <c:v>176.70839148481932</c:v>
                </c:pt>
                <c:pt idx="1352">
                  <c:v>173.10209778104749</c:v>
                </c:pt>
                <c:pt idx="1353">
                  <c:v>172.02020966991597</c:v>
                </c:pt>
                <c:pt idx="1354">
                  <c:v>170.57769218840721</c:v>
                </c:pt>
                <c:pt idx="1355">
                  <c:v>165.88951037350387</c:v>
                </c:pt>
                <c:pt idx="1356">
                  <c:v>164.80762226237232</c:v>
                </c:pt>
                <c:pt idx="1357">
                  <c:v>166.6107691142582</c:v>
                </c:pt>
                <c:pt idx="1358">
                  <c:v>168.7745453365213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7-42BE-8C26-86B3652E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7487"/>
        <c:axId val="818089407"/>
      </c:lineChart>
      <c:dateAx>
        <c:axId val="8180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407"/>
        <c:crosses val="autoZero"/>
        <c:auto val="0"/>
        <c:lblOffset val="100"/>
        <c:baseTimeUnit val="days"/>
      </c:dateAx>
      <c:valAx>
        <c:axId val="8180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/>
              <a:t>Kinerja &amp; Risiko Relatif Saham vs IHSG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Metrik!$B$1</c:f>
              <c:strCache>
                <c:ptCount val="1"/>
                <c:pt idx="0">
                  <c:v>BMRI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Metrik!$A$2:$A$4</c:f>
              <c:strCache>
                <c:ptCount val="3"/>
                <c:pt idx="0">
                  <c:v>Total Return</c:v>
                </c:pt>
                <c:pt idx="1">
                  <c:v>Volatilitas</c:v>
                </c:pt>
                <c:pt idx="2">
                  <c:v>Alpha (vs. IHSG)</c:v>
                </c:pt>
              </c:strCache>
            </c:strRef>
          </c:cat>
          <c:val>
            <c:numRef>
              <c:f>Metrik!$B$2:$B$4</c:f>
              <c:numCache>
                <c:formatCode>0.00%</c:formatCode>
                <c:ptCount val="3"/>
                <c:pt idx="0">
                  <c:v>0.67142857142857137</c:v>
                </c:pt>
                <c:pt idx="1">
                  <c:v>2.2091522420068673E-2</c:v>
                </c:pt>
                <c:pt idx="2">
                  <c:v>0.4193915226030574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0-4D4E-8BF5-DC171F2D1CFF}"/>
            </c:ext>
          </c:extLst>
        </c:ser>
        <c:ser>
          <c:idx val="1"/>
          <c:order val="1"/>
          <c:tx>
            <c:strRef>
              <c:f>Metrik!$C$1</c:f>
              <c:strCache>
                <c:ptCount val="1"/>
                <c:pt idx="0">
                  <c:v>BBRI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Metrik!$A$2:$A$4</c:f>
              <c:strCache>
                <c:ptCount val="3"/>
                <c:pt idx="0">
                  <c:v>Total Return</c:v>
                </c:pt>
                <c:pt idx="1">
                  <c:v>Volatilitas</c:v>
                </c:pt>
                <c:pt idx="2">
                  <c:v>Alpha (vs. IHSG)</c:v>
                </c:pt>
              </c:strCache>
            </c:strRef>
          </c:cat>
          <c:val>
            <c:numRef>
              <c:f>Metrik!$C$2:$C$4</c:f>
              <c:numCache>
                <c:formatCode>0.00%</c:formatCode>
                <c:ptCount val="3"/>
                <c:pt idx="0">
                  <c:v>0.35098621994055651</c:v>
                </c:pt>
                <c:pt idx="1">
                  <c:v>2.2231106826660959E-2</c:v>
                </c:pt>
                <c:pt idx="2">
                  <c:v>9.8949171115042533E-2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0-4D4E-8BF5-DC171F2D1CFF}"/>
            </c:ext>
          </c:extLst>
        </c:ser>
        <c:ser>
          <c:idx val="2"/>
          <c:order val="2"/>
          <c:tx>
            <c:strRef>
              <c:f>Metrik!$D$1</c:f>
              <c:strCache>
                <c:ptCount val="1"/>
                <c:pt idx="0">
                  <c:v>BBNI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Metrik!$A$2:$A$4</c:f>
              <c:strCache>
                <c:ptCount val="3"/>
                <c:pt idx="0">
                  <c:v>Total Return</c:v>
                </c:pt>
                <c:pt idx="1">
                  <c:v>Volatilitas</c:v>
                </c:pt>
                <c:pt idx="2">
                  <c:v>Alpha (vs. IHSG)</c:v>
                </c:pt>
              </c:strCache>
            </c:strRef>
          </c:cat>
          <c:val>
            <c:numRef>
              <c:f>Metrik!$D$2:$D$4</c:f>
              <c:numCache>
                <c:formatCode>0.00%</c:formatCode>
                <c:ptCount val="3"/>
                <c:pt idx="0">
                  <c:v>0.4154304592861307</c:v>
                </c:pt>
                <c:pt idx="1">
                  <c:v>2.2511566779079891E-2</c:v>
                </c:pt>
                <c:pt idx="2">
                  <c:v>0.16339341046061673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0-4D4E-8BF5-DC171F2D1CFF}"/>
            </c:ext>
          </c:extLst>
        </c:ser>
        <c:ser>
          <c:idx val="3"/>
          <c:order val="3"/>
          <c:tx>
            <c:strRef>
              <c:f>Metrik!$E$1</c:f>
              <c:strCache>
                <c:ptCount val="1"/>
                <c:pt idx="0">
                  <c:v>IHSG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Metrik!$A$2:$A$4</c:f>
              <c:strCache>
                <c:ptCount val="3"/>
                <c:pt idx="0">
                  <c:v>Total Return</c:v>
                </c:pt>
                <c:pt idx="1">
                  <c:v>Volatilitas</c:v>
                </c:pt>
                <c:pt idx="2">
                  <c:v>Alpha (vs. IHSG)</c:v>
                </c:pt>
              </c:strCache>
            </c:strRef>
          </c:cat>
          <c:val>
            <c:numRef>
              <c:f>Metrik!$E$2:$E$4</c:f>
              <c:numCache>
                <c:formatCode>0.00%</c:formatCode>
                <c:ptCount val="3"/>
                <c:pt idx="0">
                  <c:v>0.25203704882551398</c:v>
                </c:pt>
                <c:pt idx="1">
                  <c:v>1.0862859428965761E-2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0-4D4E-8BF5-DC171F2D1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017052639"/>
        <c:axId val="1017066079"/>
      </c:barChart>
      <c:catAx>
        <c:axId val="10170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66079"/>
        <c:crosses val="autoZero"/>
        <c:auto val="1"/>
        <c:lblAlgn val="ctr"/>
        <c:lblOffset val="100"/>
        <c:noMultiLvlLbl val="0"/>
      </c:catAx>
      <c:valAx>
        <c:axId val="101706607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170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Risiko (Beta) dan Likuiditas (Rata-rata Volume) Saham vs IHSG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8300925925925926"/>
          <c:w val="0.6830236996523027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Metrik!$A$5</c:f>
              <c:strCache>
                <c:ptCount val="1"/>
                <c:pt idx="0">
                  <c:v>Beta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66-4170-8625-42C5B74EC9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66-4170-8625-42C5B74EC91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66-4170-8625-42C5B74EC916}"/>
              </c:ext>
            </c:extLst>
          </c:dPt>
          <c:dLbls>
            <c:dLbl>
              <c:idx val="3"/>
              <c:layout>
                <c:manualLayout>
                  <c:x val="3.0701754385964911E-2"/>
                  <c:y val="2.83809143301434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66-4170-8625-42C5B74EC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Metrik!$B$1:$L$1</c:f>
              <c:strCache>
                <c:ptCount val="4"/>
                <c:pt idx="0">
                  <c:v>BMRI</c:v>
                </c:pt>
                <c:pt idx="1">
                  <c:v>BBRI</c:v>
                </c:pt>
                <c:pt idx="2">
                  <c:v>BBNI</c:v>
                </c:pt>
                <c:pt idx="3">
                  <c:v>IHSG</c:v>
                </c:pt>
              </c:strCache>
            </c:strRef>
          </c:cat>
          <c:val>
            <c:numRef>
              <c:f>Metrik!$B$5:$L$5</c:f>
              <c:numCache>
                <c:formatCode>0.00</c:formatCode>
                <c:ptCount val="11"/>
                <c:pt idx="0">
                  <c:v>1.4732714781303926</c:v>
                </c:pt>
                <c:pt idx="1">
                  <c:v>1.4391902177948683</c:v>
                </c:pt>
                <c:pt idx="2">
                  <c:v>1.4729944064472711</c:v>
                </c:pt>
                <c:pt idx="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6-4170-8625-42C5B74E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016733423"/>
        <c:axId val="1016729583"/>
      </c:barChart>
      <c:lineChart>
        <c:grouping val="standard"/>
        <c:varyColors val="0"/>
        <c:ser>
          <c:idx val="1"/>
          <c:order val="1"/>
          <c:tx>
            <c:strRef>
              <c:f>Metrik!$A$6</c:f>
              <c:strCache>
                <c:ptCount val="1"/>
                <c:pt idx="0">
                  <c:v>Rata-rata Volume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Metrik!$B$1:$L$1</c:f>
              <c:strCache>
                <c:ptCount val="4"/>
                <c:pt idx="0">
                  <c:v>BMRI</c:v>
                </c:pt>
                <c:pt idx="1">
                  <c:v>BBRI</c:v>
                </c:pt>
                <c:pt idx="2">
                  <c:v>BBNI</c:v>
                </c:pt>
                <c:pt idx="3">
                  <c:v>IHSG</c:v>
                </c:pt>
              </c:strCache>
            </c:strRef>
          </c:cat>
          <c:val>
            <c:numRef>
              <c:f>Metrik!$B$6:$L$6</c:f>
              <c:numCache>
                <c:formatCode>0.00</c:formatCode>
                <c:ptCount val="11"/>
                <c:pt idx="0">
                  <c:v>115059653.34805004</c:v>
                </c:pt>
                <c:pt idx="1">
                  <c:v>190918202.12141281</c:v>
                </c:pt>
                <c:pt idx="2">
                  <c:v>70503408.756438553</c:v>
                </c:pt>
                <c:pt idx="3">
                  <c:v>168237832.00883001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6-4170-8625-42C5B74E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733903"/>
        <c:axId val="1016730063"/>
      </c:lineChart>
      <c:catAx>
        <c:axId val="101673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29583"/>
        <c:crosses val="autoZero"/>
        <c:auto val="1"/>
        <c:lblAlgn val="ctr"/>
        <c:lblOffset val="100"/>
        <c:noMultiLvlLbl val="0"/>
      </c:catAx>
      <c:valAx>
        <c:axId val="10167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3423"/>
        <c:crosses val="autoZero"/>
        <c:crossBetween val="between"/>
      </c:valAx>
      <c:valAx>
        <c:axId val="1016730063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33903"/>
        <c:crosses val="max"/>
        <c:crossBetween val="between"/>
      </c:valAx>
      <c:catAx>
        <c:axId val="101673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6730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2687</xdr:colOff>
      <xdr:row>1</xdr:row>
      <xdr:rowOff>23083</xdr:rowOff>
    </xdr:from>
    <xdr:to>
      <xdr:col>22</xdr:col>
      <xdr:colOff>0</xdr:colOff>
      <xdr:row>18</xdr:row>
      <xdr:rowOff>83127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7C22E5A-CD52-8298-4572-1ED7F0EC2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57370</xdr:colOff>
      <xdr:row>19</xdr:row>
      <xdr:rowOff>36311</xdr:rowOff>
    </xdr:from>
    <xdr:to>
      <xdr:col>12</xdr:col>
      <xdr:colOff>130630</xdr:colOff>
      <xdr:row>40</xdr:row>
      <xdr:rowOff>97970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00F5843-B8A4-AC32-1C58-F3744B453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337457</xdr:colOff>
      <xdr:row>19</xdr:row>
      <xdr:rowOff>4257</xdr:rowOff>
    </xdr:from>
    <xdr:to>
      <xdr:col>22</xdr:col>
      <xdr:colOff>32657</xdr:colOff>
      <xdr:row>40</xdr:row>
      <xdr:rowOff>119742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F7E21D37-E206-74A2-4374-A17A5DCB6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930A9F7-3140-4813-BC10-A5093B0CBC3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7A3E43-6FFA-4706-9EB3-48F922C09FF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BA98A4-55B4-4094-AD17-1D1F241B916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1EAC65-D65C-43C8-B47D-C4E01BD0C2C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6149A1-AFE9-4AFF-B464-41D57708447C}" name="bmri_history" displayName="bmri_history" ref="A1:G1360" tableType="queryTable" totalsRowShown="0">
  <autoFilter ref="A1:G1360" xr:uid="{E16149A1-AFE9-4AFF-B464-41D57708447C}"/>
  <tableColumns count="7">
    <tableColumn id="1" xr3:uid="{678924C0-557A-4D65-8B91-3E26989941D1}" uniqueName="1" name="Tanggal" queryTableFieldId="1" dataDxfId="11"/>
    <tableColumn id="2" xr3:uid="{5E46F15A-2E3B-4D38-BA15-24039A1D39FB}" uniqueName="2" name="Terakhir" queryTableFieldId="2" dataDxfId="10"/>
    <tableColumn id="3" xr3:uid="{C2B44C5B-E929-40D3-B8A6-2E79FB13E8E3}" uniqueName="3" name="Tertinggi" queryTableFieldId="3" dataDxfId="9"/>
    <tableColumn id="4" xr3:uid="{ED19A131-07DA-4E44-92EF-E04574875A0C}" uniqueName="4" name="Terendah" queryTableFieldId="4" dataDxfId="8"/>
    <tableColumn id="5" xr3:uid="{8FCA161A-0876-4ACA-BBF7-42957EF096CE}" uniqueName="5" name="Pembukaan" queryTableFieldId="5" dataDxfId="7"/>
    <tableColumn id="6" xr3:uid="{B529F269-6A0C-4DD9-96EA-E1A75A2D4265}" uniqueName="6" name="Volume" queryTableFieldId="6"/>
    <tableColumn id="7" xr3:uid="{AE3E88AD-EE04-4FE0-B5F3-AB3368436C7B}" uniqueName="7" name="Perubahan%" queryTableFieldId="7" dataDxfId="6">
      <calculatedColumnFormula>((B2-B1)/B1) * 100%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2F4F23-3D45-4DB5-9CAB-12A41241674E}" name="bbri_history" displayName="bbri_history" ref="A1:G1360" tableType="queryTable" totalsRowShown="0">
  <autoFilter ref="A1:G1360" xr:uid="{FD2F4F23-3D45-4DB5-9CAB-12A41241674E}"/>
  <tableColumns count="7">
    <tableColumn id="1" xr3:uid="{FA48D28E-E124-4764-BF84-75A7AA17B61D}" uniqueName="1" name="Tanggal" queryTableFieldId="1" dataDxfId="5"/>
    <tableColumn id="2" xr3:uid="{2F9D71C8-D86E-4F10-AF34-1B659D4EBB5A}" uniqueName="2" name="Terakhir" queryTableFieldId="2"/>
    <tableColumn id="3" xr3:uid="{953C06C6-14E9-44AD-BA24-FF3127B7CE89}" uniqueName="3" name="Tertinggi" queryTableFieldId="3"/>
    <tableColumn id="4" xr3:uid="{D24D752D-77BB-4F74-A647-D06FEA4A6C72}" uniqueName="4" name="Terendah" queryTableFieldId="4"/>
    <tableColumn id="5" xr3:uid="{254B17AB-A8C1-463A-A54E-4124D87679EA}" uniqueName="5" name="Pembukaan" queryTableFieldId="5"/>
    <tableColumn id="6" xr3:uid="{E1141D90-D134-4EA5-BE7C-E11B66D61848}" uniqueName="6" name="Volume" queryTableFieldId="6"/>
    <tableColumn id="7" xr3:uid="{56A86211-244F-4680-9682-4EB166F0E41F}" uniqueName="7" name="Perubahan%" queryTableFieldId="7" dataDxfId="0">
      <calculatedColumnFormula>((B2-B1)/B1)*100%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68BCFA-177D-4834-9389-F5F654FDF090}" name="bbni_history" displayName="bbni_history" ref="A1:G1360" tableType="queryTable" totalsRowShown="0">
  <autoFilter ref="A1:G1360" xr:uid="{1468BCFA-177D-4834-9389-F5F654FDF090}"/>
  <tableColumns count="7">
    <tableColumn id="1" xr3:uid="{208FFDCF-F9F8-48A1-AF5F-F3B456A29A80}" uniqueName="1" name="Tanggal" queryTableFieldId="1" dataDxfId="4"/>
    <tableColumn id="2" xr3:uid="{3D2E32A4-35AE-49FA-8B73-29B7EBCAEC96}" uniqueName="2" name="Terakhir" queryTableFieldId="2"/>
    <tableColumn id="3" xr3:uid="{B428A84C-983A-4955-81A4-F637CF8519CD}" uniqueName="3" name="Tertinggi" queryTableFieldId="3"/>
    <tableColumn id="4" xr3:uid="{FF283108-0F35-4281-903F-34509C680021}" uniqueName="4" name="Terendah" queryTableFieldId="4"/>
    <tableColumn id="5" xr3:uid="{9492ADD4-0A2F-4FBD-AE7B-0F0E06400ED2}" uniqueName="5" name="Pembukaan" queryTableFieldId="5"/>
    <tableColumn id="6" xr3:uid="{EB6DBDB9-0FF9-461C-9C70-674A2AF3964B}" uniqueName="6" name="Volume" queryTableFieldId="6"/>
    <tableColumn id="7" xr3:uid="{7C0D3964-83B6-4931-80BF-F8A46BDDD318}" uniqueName="7" name="Perubahan%" queryTableFieldId="7" dataDxfId="3">
      <calculatedColumnFormula>((B2-B1)/B1)*100%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5377B7-CB06-4A98-B588-043BC7D4C18A}" name="jkse_history" displayName="jkse_history" ref="A1:G1360" tableType="queryTable" totalsRowShown="0">
  <autoFilter ref="A1:G1360" xr:uid="{415377B7-CB06-4A98-B588-043BC7D4C18A}"/>
  <tableColumns count="7">
    <tableColumn id="1" xr3:uid="{824262A8-4AD5-49B3-91C3-F82E2D869BF9}" uniqueName="1" name="Tanggal" queryTableFieldId="1" dataDxfId="2"/>
    <tableColumn id="2" xr3:uid="{0287D4A2-E16C-47BC-B482-9E367FA4BE67}" uniqueName="2" name="Terakhir" queryTableFieldId="2"/>
    <tableColumn id="3" xr3:uid="{87B89BC8-1980-4B1E-9317-C5F349AF5786}" uniqueName="3" name="Tertinggi" queryTableFieldId="3"/>
    <tableColumn id="4" xr3:uid="{00628B02-6142-41B6-9715-87B3417F9623}" uniqueName="4" name="Terendah" queryTableFieldId="4"/>
    <tableColumn id="5" xr3:uid="{51538BC9-6B8C-4078-8024-7779EAB9B02E}" uniqueName="5" name="Pembukaan" queryTableFieldId="5"/>
    <tableColumn id="6" xr3:uid="{55BC59F5-4391-4F12-8DEE-C20902BDE052}" uniqueName="6" name="Volume" queryTableFieldId="6"/>
    <tableColumn id="7" xr3:uid="{B801A736-21B3-4CFF-BABD-7CF5053B8119}" uniqueName="7" name="Perubahan%" queryTableFieldId="7" dataDxfId="1">
      <calculatedColumnFormula>((B2-B1)/B1)*100%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0C3180-425A-46EB-AB9F-CCC6B0F38051}" name="Table3" displayName="Table3" ref="A1:M1048576" totalsRowShown="0">
  <autoFilter ref="A1:M1048576" xr:uid="{790C3180-425A-46EB-AB9F-CCC6B0F38051}"/>
  <tableColumns count="13">
    <tableColumn id="1" xr3:uid="{0D192912-4EB0-4192-9E1F-282620DD7188}" name="Tanggal"/>
    <tableColumn id="2" xr3:uid="{FEC28C5E-6DCE-4406-9C07-90FFC0FCF944}" name="IHSG_Terakhir"/>
    <tableColumn id="3" xr3:uid="{FC938757-EB6F-4D84-AB51-31C5492077E8}" name="IHSG_Vol"/>
    <tableColumn id="4" xr3:uid="{8D4ED05D-ABA8-4815-A738-632C41807779}" name="BBNI_Terakhir"/>
    <tableColumn id="5" xr3:uid="{EE116AC5-2323-4240-BBB4-5B81B09A6C99}" name="BBNI_Vol"/>
    <tableColumn id="6" xr3:uid="{FC1973C6-FCB0-41D9-8F57-0196C2409029}" name="BBRI_Terakhir"/>
    <tableColumn id="7" xr3:uid="{A5AC8DCE-71E0-4E6D-81D2-D70226337FBB}" name="BBRI_Vol"/>
    <tableColumn id="8" xr3:uid="{269CAF00-8B87-4719-8A8D-3DD0AAC30542}" name="BMRI_Terakhir"/>
    <tableColumn id="9" xr3:uid="{DA61D020-2DE5-47D9-9E8E-53F4A4DFEE6B}" name="BMRI_Vol"/>
    <tableColumn id="10" xr3:uid="{FCCF1B26-9C9E-4C13-BBE4-3719FBD08855}" name="IHSG_Norm"/>
    <tableColumn id="11" xr3:uid="{8B42F2B8-6673-46FB-B344-74783AB631A0}" name="BBNI_Norm"/>
    <tableColumn id="12" xr3:uid="{77048916-5959-4511-9115-04C62F0AC7E5}" name="BBRI_Norm"/>
    <tableColumn id="13" xr3:uid="{96DDC172-AFAC-4735-94EE-192ADA225E47}" name="BMRI_Norm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3FA91-80C1-4703-940B-E02447FCC392}">
  <dimension ref="A1:J1360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0.5546875" bestFit="1" customWidth="1"/>
    <col min="4" max="4" width="11.21875" bestFit="1" customWidth="1"/>
    <col min="5" max="5" width="13.33203125" bestFit="1" customWidth="1"/>
    <col min="6" max="6" width="10" bestFit="1" customWidth="1"/>
    <col min="7" max="7" width="13.88671875" style="3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24</v>
      </c>
      <c r="G1" s="3" t="s">
        <v>5</v>
      </c>
    </row>
    <row r="2" spans="1:10" x14ac:dyDescent="0.3">
      <c r="A2" s="1" t="s">
        <v>25</v>
      </c>
      <c r="B2" s="2">
        <v>2800</v>
      </c>
      <c r="C2" s="2">
        <v>2809.1</v>
      </c>
      <c r="D2" s="2">
        <v>2763.9</v>
      </c>
      <c r="E2" s="2">
        <v>2772.9</v>
      </c>
      <c r="F2">
        <v>37379800</v>
      </c>
      <c r="G2" s="3">
        <f>((2800-2772)/2772)*100%</f>
        <v>1.0101010101010102E-2</v>
      </c>
      <c r="J2" t="s">
        <v>1388</v>
      </c>
    </row>
    <row r="3" spans="1:10" x14ac:dyDescent="0.3">
      <c r="A3" s="1" t="s">
        <v>26</v>
      </c>
      <c r="B3" s="2">
        <v>2791</v>
      </c>
      <c r="C3" s="2">
        <v>2827.1</v>
      </c>
      <c r="D3" s="2">
        <v>2754.9</v>
      </c>
      <c r="E3" s="2">
        <v>2800</v>
      </c>
      <c r="F3">
        <v>70294600</v>
      </c>
      <c r="G3" s="3">
        <f t="shared" ref="G3:G61" si="0">((B3-B2)/B2) * 100%</f>
        <v>-3.2142857142857142E-3</v>
      </c>
      <c r="J3">
        <v>2772.93</v>
      </c>
    </row>
    <row r="4" spans="1:10" x14ac:dyDescent="0.3">
      <c r="A4" s="1" t="s">
        <v>27</v>
      </c>
      <c r="B4" s="2">
        <v>2745.8</v>
      </c>
      <c r="C4" s="2">
        <v>2772.9</v>
      </c>
      <c r="D4" s="2">
        <v>2718.7</v>
      </c>
      <c r="E4" s="2">
        <v>2763.9</v>
      </c>
      <c r="F4">
        <v>61892000</v>
      </c>
      <c r="G4" s="3">
        <f t="shared" si="0"/>
        <v>-1.6194912217843003E-2</v>
      </c>
    </row>
    <row r="5" spans="1:10" x14ac:dyDescent="0.3">
      <c r="A5" s="1" t="s">
        <v>28</v>
      </c>
      <c r="B5" s="2">
        <v>2745.8</v>
      </c>
      <c r="C5" s="2">
        <v>2791</v>
      </c>
      <c r="D5" s="2">
        <v>2736.8</v>
      </c>
      <c r="E5" s="2">
        <v>2791</v>
      </c>
      <c r="F5">
        <v>70895600</v>
      </c>
      <c r="G5" s="3">
        <f t="shared" si="0"/>
        <v>0</v>
      </c>
    </row>
    <row r="6" spans="1:10" x14ac:dyDescent="0.3">
      <c r="A6" s="1" t="s">
        <v>29</v>
      </c>
      <c r="B6" s="2">
        <v>2709.7</v>
      </c>
      <c r="C6" s="2">
        <v>2727.8</v>
      </c>
      <c r="D6" s="2">
        <v>2664.5</v>
      </c>
      <c r="E6" s="2">
        <v>2727.8</v>
      </c>
      <c r="F6">
        <v>105080600</v>
      </c>
      <c r="G6" s="3">
        <f t="shared" si="0"/>
        <v>-1.3147352319906899E-2</v>
      </c>
    </row>
    <row r="7" spans="1:10" x14ac:dyDescent="0.3">
      <c r="A7" s="1" t="s">
        <v>30</v>
      </c>
      <c r="B7" s="2">
        <v>2782</v>
      </c>
      <c r="C7" s="2">
        <v>2791</v>
      </c>
      <c r="D7" s="2">
        <v>2718.7</v>
      </c>
      <c r="E7" s="2">
        <v>2727.8</v>
      </c>
      <c r="F7">
        <v>75587000</v>
      </c>
      <c r="G7" s="3">
        <f t="shared" si="0"/>
        <v>2.6681920507805362E-2</v>
      </c>
    </row>
    <row r="8" spans="1:10" x14ac:dyDescent="0.3">
      <c r="A8" s="1" t="s">
        <v>31</v>
      </c>
      <c r="B8" s="2">
        <v>2791</v>
      </c>
      <c r="C8" s="2">
        <v>2791</v>
      </c>
      <c r="D8" s="2">
        <v>2763.9</v>
      </c>
      <c r="E8" s="2">
        <v>2782</v>
      </c>
      <c r="F8">
        <v>64231800</v>
      </c>
      <c r="G8" s="3">
        <f t="shared" si="0"/>
        <v>3.2350826743350108E-3</v>
      </c>
    </row>
    <row r="9" spans="1:10" x14ac:dyDescent="0.3">
      <c r="A9" s="1" t="s">
        <v>32</v>
      </c>
      <c r="B9" s="2">
        <v>2791</v>
      </c>
      <c r="C9" s="2">
        <v>2800</v>
      </c>
      <c r="D9" s="2">
        <v>2763.9</v>
      </c>
      <c r="E9" s="2">
        <v>2791</v>
      </c>
      <c r="F9">
        <v>75399600</v>
      </c>
      <c r="G9" s="3">
        <f t="shared" si="0"/>
        <v>0</v>
      </c>
    </row>
    <row r="10" spans="1:10" x14ac:dyDescent="0.3">
      <c r="A10" s="1" t="s">
        <v>33</v>
      </c>
      <c r="B10" s="2">
        <v>2800</v>
      </c>
      <c r="C10" s="2">
        <v>2818.1</v>
      </c>
      <c r="D10" s="2">
        <v>2782</v>
      </c>
      <c r="E10" s="2">
        <v>2818.1</v>
      </c>
      <c r="F10">
        <v>104134400</v>
      </c>
      <c r="G10" s="3">
        <f t="shared" si="0"/>
        <v>3.2246506628448583E-3</v>
      </c>
    </row>
    <row r="11" spans="1:10" x14ac:dyDescent="0.3">
      <c r="A11" s="1" t="s">
        <v>34</v>
      </c>
      <c r="B11" s="2">
        <v>2763.9</v>
      </c>
      <c r="C11" s="2">
        <v>2818.1</v>
      </c>
      <c r="D11" s="2">
        <v>2745.8</v>
      </c>
      <c r="E11" s="2">
        <v>2800</v>
      </c>
      <c r="F11">
        <v>89795200</v>
      </c>
      <c r="G11" s="3">
        <f t="shared" si="0"/>
        <v>-1.289285714285711E-2</v>
      </c>
    </row>
    <row r="12" spans="1:10" x14ac:dyDescent="0.3">
      <c r="A12" s="1" t="s">
        <v>35</v>
      </c>
      <c r="B12" s="2">
        <v>2727.8</v>
      </c>
      <c r="C12" s="2">
        <v>2772.9</v>
      </c>
      <c r="D12" s="2">
        <v>2718.7</v>
      </c>
      <c r="E12" s="2">
        <v>2745.8</v>
      </c>
      <c r="F12">
        <v>145432200</v>
      </c>
      <c r="G12" s="3">
        <f t="shared" si="0"/>
        <v>-1.3061254025109414E-2</v>
      </c>
    </row>
    <row r="13" spans="1:10" x14ac:dyDescent="0.3">
      <c r="A13" s="1" t="s">
        <v>36</v>
      </c>
      <c r="B13" s="2">
        <v>2791</v>
      </c>
      <c r="C13" s="2">
        <v>2800</v>
      </c>
      <c r="D13" s="2">
        <v>2718.7</v>
      </c>
      <c r="E13" s="2">
        <v>2736.8</v>
      </c>
      <c r="F13">
        <v>130500200</v>
      </c>
      <c r="G13" s="3">
        <f t="shared" si="0"/>
        <v>2.3168854021555763E-2</v>
      </c>
    </row>
    <row r="14" spans="1:10" x14ac:dyDescent="0.3">
      <c r="A14" s="1" t="s">
        <v>37</v>
      </c>
      <c r="B14" s="2">
        <v>2754.9</v>
      </c>
      <c r="C14" s="2">
        <v>2818.1</v>
      </c>
      <c r="D14" s="2">
        <v>2745.8</v>
      </c>
      <c r="E14" s="2">
        <v>2818.1</v>
      </c>
      <c r="F14">
        <v>24031800</v>
      </c>
      <c r="G14" s="3">
        <f t="shared" si="0"/>
        <v>-1.2934432103188788E-2</v>
      </c>
    </row>
    <row r="15" spans="1:10" x14ac:dyDescent="0.3">
      <c r="A15" s="1" t="s">
        <v>38</v>
      </c>
      <c r="B15" s="2">
        <v>2782</v>
      </c>
      <c r="C15" s="2">
        <v>2800</v>
      </c>
      <c r="D15" s="2">
        <v>2754.9</v>
      </c>
      <c r="E15" s="2">
        <v>2800</v>
      </c>
      <c r="F15">
        <v>39166600</v>
      </c>
      <c r="G15" s="3">
        <f t="shared" si="0"/>
        <v>9.8370176775926191E-3</v>
      </c>
    </row>
    <row r="16" spans="1:10" x14ac:dyDescent="0.3">
      <c r="A16" s="1" t="s">
        <v>39</v>
      </c>
      <c r="B16" s="2">
        <v>2818.1</v>
      </c>
      <c r="C16" s="2">
        <v>2836.2</v>
      </c>
      <c r="D16" s="2">
        <v>2791</v>
      </c>
      <c r="E16" s="2">
        <v>2800</v>
      </c>
      <c r="F16">
        <v>122175200</v>
      </c>
      <c r="G16" s="3">
        <f t="shared" si="0"/>
        <v>1.2976276060388177E-2</v>
      </c>
    </row>
    <row r="17" spans="1:7" x14ac:dyDescent="0.3">
      <c r="A17" s="1" t="s">
        <v>40</v>
      </c>
      <c r="B17" s="2">
        <v>2809.1</v>
      </c>
      <c r="C17" s="2">
        <v>2827.1</v>
      </c>
      <c r="D17" s="2">
        <v>2782</v>
      </c>
      <c r="E17" s="2">
        <v>2818.1</v>
      </c>
      <c r="F17">
        <v>83127800</v>
      </c>
      <c r="G17" s="3">
        <f t="shared" si="0"/>
        <v>-3.1936411057095207E-3</v>
      </c>
    </row>
    <row r="18" spans="1:7" x14ac:dyDescent="0.3">
      <c r="A18" s="1" t="s">
        <v>41</v>
      </c>
      <c r="B18" s="2">
        <v>2863.3</v>
      </c>
      <c r="C18" s="2">
        <v>2890.3</v>
      </c>
      <c r="D18" s="2">
        <v>2791</v>
      </c>
      <c r="E18" s="2">
        <v>2827.1</v>
      </c>
      <c r="F18">
        <v>154702000</v>
      </c>
      <c r="G18" s="3">
        <f t="shared" si="0"/>
        <v>1.9294435940336859E-2</v>
      </c>
    </row>
    <row r="19" spans="1:7" x14ac:dyDescent="0.3">
      <c r="A19" s="1" t="s">
        <v>42</v>
      </c>
      <c r="B19" s="2">
        <v>2791</v>
      </c>
      <c r="C19" s="2">
        <v>2881.3</v>
      </c>
      <c r="D19" s="2">
        <v>2782</v>
      </c>
      <c r="E19" s="2">
        <v>2872.3</v>
      </c>
      <c r="F19">
        <v>98280000</v>
      </c>
      <c r="G19" s="3">
        <f t="shared" si="0"/>
        <v>-2.5250584989348016E-2</v>
      </c>
    </row>
    <row r="20" spans="1:7" x14ac:dyDescent="0.3">
      <c r="A20" s="1" t="s">
        <v>43</v>
      </c>
      <c r="B20" s="2">
        <v>2818.1</v>
      </c>
      <c r="C20" s="2">
        <v>2863.3</v>
      </c>
      <c r="D20" s="2">
        <v>2809.1</v>
      </c>
      <c r="E20" s="2">
        <v>2827.1</v>
      </c>
      <c r="F20">
        <v>109661000</v>
      </c>
      <c r="G20" s="3">
        <f>((B20-B19)/B19) * 100%</f>
        <v>9.7097814403439304E-3</v>
      </c>
    </row>
    <row r="21" spans="1:7" x14ac:dyDescent="0.3">
      <c r="A21" s="1" t="s">
        <v>44</v>
      </c>
      <c r="B21" s="2">
        <v>2727.8</v>
      </c>
      <c r="C21" s="2">
        <v>2782</v>
      </c>
      <c r="D21" s="2">
        <v>2691.6</v>
      </c>
      <c r="E21" s="2">
        <v>2772.9</v>
      </c>
      <c r="F21">
        <v>157661000</v>
      </c>
      <c r="G21" s="3">
        <f>((B21-B20)/B20) * 100%</f>
        <v>-3.2042865760618759E-2</v>
      </c>
    </row>
    <row r="22" spans="1:7" x14ac:dyDescent="0.3">
      <c r="A22" s="1" t="s">
        <v>45</v>
      </c>
      <c r="B22" s="2">
        <v>2709.7</v>
      </c>
      <c r="C22" s="2">
        <v>2736.8</v>
      </c>
      <c r="D22" s="2">
        <v>2655.5</v>
      </c>
      <c r="E22" s="2">
        <v>2673.6</v>
      </c>
      <c r="F22">
        <v>87271800</v>
      </c>
      <c r="G22" s="3">
        <f t="shared" si="0"/>
        <v>-6.6353838257938126E-3</v>
      </c>
    </row>
    <row r="23" spans="1:7" x14ac:dyDescent="0.3">
      <c r="A23" s="1" t="s">
        <v>46</v>
      </c>
      <c r="B23" s="2">
        <v>2718.7</v>
      </c>
      <c r="C23" s="2">
        <v>2772.9</v>
      </c>
      <c r="D23" s="2">
        <v>2709.7</v>
      </c>
      <c r="E23" s="2">
        <v>2745.8</v>
      </c>
      <c r="F23">
        <v>138857400</v>
      </c>
      <c r="G23" s="3">
        <f t="shared" si="0"/>
        <v>3.321400893087796E-3</v>
      </c>
    </row>
    <row r="24" spans="1:7" x14ac:dyDescent="0.3">
      <c r="A24" s="1" t="s">
        <v>47</v>
      </c>
      <c r="B24" s="2">
        <v>2782</v>
      </c>
      <c r="C24" s="2">
        <v>2782</v>
      </c>
      <c r="D24" s="2">
        <v>2727.8</v>
      </c>
      <c r="E24" s="2">
        <v>2745.8</v>
      </c>
      <c r="F24">
        <v>130211200</v>
      </c>
      <c r="G24" s="3">
        <f t="shared" si="0"/>
        <v>2.328318681722889E-2</v>
      </c>
    </row>
    <row r="25" spans="1:7" x14ac:dyDescent="0.3">
      <c r="A25" s="1" t="s">
        <v>48</v>
      </c>
      <c r="B25" s="2">
        <v>2782</v>
      </c>
      <c r="C25" s="2">
        <v>2836.2</v>
      </c>
      <c r="D25" s="2">
        <v>2772.9</v>
      </c>
      <c r="E25" s="2">
        <v>2818.1</v>
      </c>
      <c r="F25">
        <v>111029400</v>
      </c>
      <c r="G25" s="3">
        <f t="shared" si="0"/>
        <v>0</v>
      </c>
    </row>
    <row r="26" spans="1:7" x14ac:dyDescent="0.3">
      <c r="A26" s="1" t="s">
        <v>49</v>
      </c>
      <c r="B26" s="2">
        <v>2791</v>
      </c>
      <c r="C26" s="2">
        <v>2800</v>
      </c>
      <c r="D26" s="2">
        <v>2772.9</v>
      </c>
      <c r="E26" s="2">
        <v>2772.9</v>
      </c>
      <c r="F26">
        <v>86438600</v>
      </c>
      <c r="G26" s="3">
        <f t="shared" si="0"/>
        <v>3.2350826743350108E-3</v>
      </c>
    </row>
    <row r="27" spans="1:7" x14ac:dyDescent="0.3">
      <c r="A27" s="1" t="s">
        <v>50</v>
      </c>
      <c r="B27" s="2">
        <v>2791</v>
      </c>
      <c r="C27" s="2">
        <v>2800</v>
      </c>
      <c r="D27" s="2">
        <v>2745.8</v>
      </c>
      <c r="E27" s="2">
        <v>2782</v>
      </c>
      <c r="F27">
        <v>78553800</v>
      </c>
      <c r="G27" s="3">
        <f t="shared" si="0"/>
        <v>0</v>
      </c>
    </row>
    <row r="28" spans="1:7" x14ac:dyDescent="0.3">
      <c r="A28" s="1" t="s">
        <v>51</v>
      </c>
      <c r="B28" s="2">
        <v>2809.1</v>
      </c>
      <c r="C28" s="2">
        <v>2827.1</v>
      </c>
      <c r="D28" s="2">
        <v>2772.9</v>
      </c>
      <c r="E28" s="2">
        <v>2791</v>
      </c>
      <c r="F28">
        <v>98520200</v>
      </c>
      <c r="G28" s="3">
        <f t="shared" si="0"/>
        <v>6.4851307774990716E-3</v>
      </c>
    </row>
    <row r="29" spans="1:7" x14ac:dyDescent="0.3">
      <c r="A29" s="1" t="s">
        <v>52</v>
      </c>
      <c r="B29" s="2">
        <v>2818.1</v>
      </c>
      <c r="C29" s="2">
        <v>2854.2</v>
      </c>
      <c r="D29" s="2">
        <v>2809.1</v>
      </c>
      <c r="E29" s="2">
        <v>2827.1</v>
      </c>
      <c r="F29">
        <v>104678800</v>
      </c>
      <c r="G29" s="3">
        <f t="shared" si="0"/>
        <v>3.2038731266241858E-3</v>
      </c>
    </row>
    <row r="30" spans="1:7" x14ac:dyDescent="0.3">
      <c r="A30" s="1" t="s">
        <v>53</v>
      </c>
      <c r="B30" s="2">
        <v>2836.2</v>
      </c>
      <c r="C30" s="2">
        <v>2872.3</v>
      </c>
      <c r="D30" s="2">
        <v>2818.1</v>
      </c>
      <c r="E30" s="2">
        <v>2827.1</v>
      </c>
      <c r="F30">
        <v>87904000</v>
      </c>
      <c r="G30" s="3">
        <f t="shared" si="0"/>
        <v>6.4227671125935597E-3</v>
      </c>
    </row>
    <row r="31" spans="1:7" x14ac:dyDescent="0.3">
      <c r="A31" s="1" t="s">
        <v>54</v>
      </c>
      <c r="B31" s="2">
        <v>2827.1</v>
      </c>
      <c r="C31" s="2">
        <v>2836.2</v>
      </c>
      <c r="D31" s="2">
        <v>2800</v>
      </c>
      <c r="E31" s="2">
        <v>2800</v>
      </c>
      <c r="F31">
        <v>41345200</v>
      </c>
      <c r="G31" s="3">
        <f t="shared" si="0"/>
        <v>-3.2085184401663882E-3</v>
      </c>
    </row>
    <row r="32" spans="1:7" x14ac:dyDescent="0.3">
      <c r="A32" s="1" t="s">
        <v>55</v>
      </c>
      <c r="B32" s="2">
        <v>2836.2</v>
      </c>
      <c r="C32" s="2">
        <v>2845.2</v>
      </c>
      <c r="D32" s="2">
        <v>2818.1</v>
      </c>
      <c r="E32" s="2">
        <v>2836.2</v>
      </c>
      <c r="F32">
        <v>29816600</v>
      </c>
      <c r="G32" s="3">
        <f t="shared" si="0"/>
        <v>3.2188461674507126E-3</v>
      </c>
    </row>
    <row r="33" spans="1:7" x14ac:dyDescent="0.3">
      <c r="A33" s="1" t="s">
        <v>56</v>
      </c>
      <c r="B33" s="2">
        <v>2827.1</v>
      </c>
      <c r="C33" s="2">
        <v>2836.2</v>
      </c>
      <c r="D33" s="2">
        <v>2818.1</v>
      </c>
      <c r="E33" s="2">
        <v>2818.1</v>
      </c>
      <c r="F33">
        <v>65442000</v>
      </c>
      <c r="G33" s="3">
        <f t="shared" si="0"/>
        <v>-3.2085184401663882E-3</v>
      </c>
    </row>
    <row r="34" spans="1:7" x14ac:dyDescent="0.3">
      <c r="A34" s="1" t="s">
        <v>57</v>
      </c>
      <c r="B34" s="2">
        <v>2872.3</v>
      </c>
      <c r="C34" s="2">
        <v>2872.3</v>
      </c>
      <c r="D34" s="2">
        <v>2818.1</v>
      </c>
      <c r="E34" s="2">
        <v>2836.2</v>
      </c>
      <c r="F34">
        <v>121614200</v>
      </c>
      <c r="G34" s="3">
        <f t="shared" si="0"/>
        <v>1.5988115029535663E-2</v>
      </c>
    </row>
    <row r="35" spans="1:7" x14ac:dyDescent="0.3">
      <c r="A35" s="1" t="s">
        <v>58</v>
      </c>
      <c r="B35" s="2">
        <v>2890.3</v>
      </c>
      <c r="C35" s="2">
        <v>2908.4</v>
      </c>
      <c r="D35" s="2">
        <v>2863.3</v>
      </c>
      <c r="E35" s="2">
        <v>2899.4</v>
      </c>
      <c r="F35">
        <v>114537600</v>
      </c>
      <c r="G35" s="3">
        <f t="shared" si="0"/>
        <v>6.2667548654388467E-3</v>
      </c>
    </row>
    <row r="36" spans="1:7" x14ac:dyDescent="0.3">
      <c r="A36" s="1" t="s">
        <v>59</v>
      </c>
      <c r="B36" s="2">
        <v>2854.2</v>
      </c>
      <c r="C36" s="2">
        <v>2890.3</v>
      </c>
      <c r="D36" s="2">
        <v>2827.1</v>
      </c>
      <c r="E36" s="2">
        <v>2872.3</v>
      </c>
      <c r="F36">
        <v>91798000</v>
      </c>
      <c r="G36" s="3">
        <f t="shared" si="0"/>
        <v>-1.2490052935681542E-2</v>
      </c>
    </row>
    <row r="37" spans="1:7" x14ac:dyDescent="0.3">
      <c r="A37" s="1" t="s">
        <v>60</v>
      </c>
      <c r="B37" s="2">
        <v>2809.1</v>
      </c>
      <c r="C37" s="2">
        <v>2827.1</v>
      </c>
      <c r="D37" s="2">
        <v>2763.9</v>
      </c>
      <c r="E37" s="2">
        <v>2818.1</v>
      </c>
      <c r="F37">
        <v>128768800</v>
      </c>
      <c r="G37" s="3">
        <f t="shared" si="0"/>
        <v>-1.5801275313572949E-2</v>
      </c>
    </row>
    <row r="38" spans="1:7" x14ac:dyDescent="0.3">
      <c r="A38" s="1" t="s">
        <v>61</v>
      </c>
      <c r="B38" s="2">
        <v>2818.1</v>
      </c>
      <c r="C38" s="2">
        <v>2854.2</v>
      </c>
      <c r="D38" s="2">
        <v>2782</v>
      </c>
      <c r="E38" s="2">
        <v>2809.1</v>
      </c>
      <c r="F38">
        <v>105951800</v>
      </c>
      <c r="G38" s="3">
        <f t="shared" si="0"/>
        <v>3.2038731266241858E-3</v>
      </c>
    </row>
    <row r="39" spans="1:7" x14ac:dyDescent="0.3">
      <c r="A39" s="1" t="s">
        <v>62</v>
      </c>
      <c r="B39" s="2">
        <v>2763.9</v>
      </c>
      <c r="C39" s="2">
        <v>2800</v>
      </c>
      <c r="D39" s="2">
        <v>2763.9</v>
      </c>
      <c r="E39" s="2">
        <v>2800</v>
      </c>
      <c r="F39">
        <v>198171000</v>
      </c>
      <c r="G39" s="3">
        <f t="shared" si="0"/>
        <v>-1.9232816436606161E-2</v>
      </c>
    </row>
    <row r="40" spans="1:7" x14ac:dyDescent="0.3">
      <c r="A40" s="1" t="s">
        <v>63</v>
      </c>
      <c r="B40" s="2">
        <v>2655.5</v>
      </c>
      <c r="C40" s="2">
        <v>2782</v>
      </c>
      <c r="D40" s="2">
        <v>2619.4</v>
      </c>
      <c r="E40" s="2">
        <v>2763.9</v>
      </c>
      <c r="F40">
        <v>223088600</v>
      </c>
      <c r="G40" s="3">
        <f t="shared" si="0"/>
        <v>-3.9219942834400695E-2</v>
      </c>
    </row>
    <row r="41" spans="1:7" x14ac:dyDescent="0.3">
      <c r="A41" s="1" t="s">
        <v>64</v>
      </c>
      <c r="B41" s="2">
        <v>2761.1</v>
      </c>
      <c r="C41" s="2">
        <v>2761.1</v>
      </c>
      <c r="D41" s="2">
        <v>2486</v>
      </c>
      <c r="E41" s="2">
        <v>2561.9</v>
      </c>
      <c r="F41">
        <v>188868200</v>
      </c>
      <c r="G41" s="3">
        <f t="shared" si="0"/>
        <v>3.976652231218223E-2</v>
      </c>
    </row>
    <row r="42" spans="1:7" x14ac:dyDescent="0.3">
      <c r="A42" s="1" t="s">
        <v>65</v>
      </c>
      <c r="B42" s="2">
        <v>2637.8</v>
      </c>
      <c r="C42" s="2">
        <v>2751.7</v>
      </c>
      <c r="D42" s="2">
        <v>2637.8</v>
      </c>
      <c r="E42" s="2">
        <v>2713.7</v>
      </c>
      <c r="F42">
        <v>101550200</v>
      </c>
      <c r="G42" s="3">
        <f t="shared" si="0"/>
        <v>-4.4656115316359324E-2</v>
      </c>
    </row>
    <row r="43" spans="1:7" x14ac:dyDescent="0.3">
      <c r="A43" s="1" t="s">
        <v>66</v>
      </c>
      <c r="B43" s="2">
        <v>2732.7</v>
      </c>
      <c r="C43" s="2">
        <v>2789.6</v>
      </c>
      <c r="D43" s="2">
        <v>2666.3</v>
      </c>
      <c r="E43" s="2">
        <v>2694.7</v>
      </c>
      <c r="F43">
        <v>96445200</v>
      </c>
      <c r="G43" s="3">
        <f t="shared" si="0"/>
        <v>3.5976950489043757E-2</v>
      </c>
    </row>
    <row r="44" spans="1:7" x14ac:dyDescent="0.3">
      <c r="A44" s="1" t="s">
        <v>67</v>
      </c>
      <c r="B44" s="2">
        <v>2837.1</v>
      </c>
      <c r="C44" s="2">
        <v>2846.5</v>
      </c>
      <c r="D44" s="2">
        <v>2742.2</v>
      </c>
      <c r="E44" s="2">
        <v>2751.7</v>
      </c>
      <c r="F44">
        <v>92555400</v>
      </c>
      <c r="G44" s="3">
        <f t="shared" si="0"/>
        <v>3.8203974091557832E-2</v>
      </c>
    </row>
    <row r="45" spans="1:7" x14ac:dyDescent="0.3">
      <c r="A45" s="1" t="s">
        <v>68</v>
      </c>
      <c r="B45" s="2">
        <v>2884.5</v>
      </c>
      <c r="C45" s="2">
        <v>2903.5</v>
      </c>
      <c r="D45" s="2">
        <v>2846.5</v>
      </c>
      <c r="E45" s="2">
        <v>2865.5</v>
      </c>
      <c r="F45">
        <v>104748600</v>
      </c>
      <c r="G45" s="3">
        <f t="shared" si="0"/>
        <v>1.6707201015121107E-2</v>
      </c>
    </row>
    <row r="46" spans="1:7" x14ac:dyDescent="0.3">
      <c r="A46" s="1" t="s">
        <v>69</v>
      </c>
      <c r="B46" s="2">
        <v>2751.7</v>
      </c>
      <c r="C46" s="2">
        <v>2808.6</v>
      </c>
      <c r="D46" s="2">
        <v>2742.2</v>
      </c>
      <c r="E46" s="2">
        <v>2808.6</v>
      </c>
      <c r="F46">
        <v>72311200</v>
      </c>
      <c r="G46" s="3">
        <f t="shared" si="0"/>
        <v>-4.603917490032941E-2</v>
      </c>
    </row>
    <row r="47" spans="1:7" x14ac:dyDescent="0.3">
      <c r="A47" s="1" t="s">
        <v>70</v>
      </c>
      <c r="B47" s="2">
        <v>2495.5</v>
      </c>
      <c r="C47" s="2">
        <v>2656.8</v>
      </c>
      <c r="D47" s="2">
        <v>2495.5</v>
      </c>
      <c r="E47" s="2">
        <v>2656.8</v>
      </c>
      <c r="F47">
        <v>113132400</v>
      </c>
      <c r="G47" s="3">
        <f t="shared" si="0"/>
        <v>-9.3106079877893599E-2</v>
      </c>
    </row>
    <row r="48" spans="1:7" x14ac:dyDescent="0.3">
      <c r="A48" s="1" t="s">
        <v>71</v>
      </c>
      <c r="B48" s="2">
        <v>2609.3000000000002</v>
      </c>
      <c r="C48" s="2">
        <v>2656.8</v>
      </c>
      <c r="D48" s="2">
        <v>2523.9</v>
      </c>
      <c r="E48" s="2">
        <v>2523.9</v>
      </c>
      <c r="F48">
        <v>114052000</v>
      </c>
      <c r="G48" s="3">
        <f t="shared" si="0"/>
        <v>4.5602083750751428E-2</v>
      </c>
    </row>
    <row r="49" spans="1:7" x14ac:dyDescent="0.3">
      <c r="A49" s="1" t="s">
        <v>72</v>
      </c>
      <c r="B49" s="2">
        <v>2590.4</v>
      </c>
      <c r="C49" s="2">
        <v>2675.8</v>
      </c>
      <c r="D49" s="2">
        <v>2514.4</v>
      </c>
      <c r="E49" s="2">
        <v>2628.3</v>
      </c>
      <c r="F49">
        <v>97168800</v>
      </c>
      <c r="G49" s="3">
        <f t="shared" si="0"/>
        <v>-7.2433219637450998E-3</v>
      </c>
    </row>
    <row r="50" spans="1:7" x14ac:dyDescent="0.3">
      <c r="A50" s="1" t="s">
        <v>73</v>
      </c>
      <c r="B50" s="2">
        <v>2438.5</v>
      </c>
      <c r="C50" s="2">
        <v>2533.4</v>
      </c>
      <c r="D50" s="2">
        <v>2362.6</v>
      </c>
      <c r="E50" s="2">
        <v>2457.5</v>
      </c>
      <c r="F50">
        <v>91578200</v>
      </c>
      <c r="G50" s="3">
        <f t="shared" si="0"/>
        <v>-5.8639592340951237E-2</v>
      </c>
    </row>
    <row r="51" spans="1:7" x14ac:dyDescent="0.3">
      <c r="A51" s="1" t="s">
        <v>74</v>
      </c>
      <c r="B51" s="2">
        <v>2097</v>
      </c>
      <c r="C51" s="2">
        <v>2248.8000000000002</v>
      </c>
      <c r="D51" s="2">
        <v>2097</v>
      </c>
      <c r="E51" s="2">
        <v>2248.8000000000002</v>
      </c>
      <c r="F51">
        <v>186380400</v>
      </c>
      <c r="G51" s="3">
        <f>((B51-B50)/B50) * 100%</f>
        <v>-0.14004510969858519</v>
      </c>
    </row>
    <row r="52" spans="1:7" x14ac:dyDescent="0.3">
      <c r="A52" s="1" t="s">
        <v>75</v>
      </c>
      <c r="B52" s="2">
        <v>1954.6</v>
      </c>
      <c r="C52" s="2">
        <v>2144.4</v>
      </c>
      <c r="D52" s="2">
        <v>1954.6</v>
      </c>
      <c r="E52" s="2">
        <v>2125.4</v>
      </c>
      <c r="F52">
        <v>215103400</v>
      </c>
      <c r="G52" s="3">
        <f t="shared" si="0"/>
        <v>-6.7906533142584685E-2</v>
      </c>
    </row>
    <row r="53" spans="1:7" x14ac:dyDescent="0.3">
      <c r="A53" s="1" t="s">
        <v>76</v>
      </c>
      <c r="B53" s="2">
        <v>1818</v>
      </c>
      <c r="C53" s="2">
        <v>1897.7</v>
      </c>
      <c r="D53" s="2">
        <v>1818</v>
      </c>
      <c r="E53" s="2">
        <v>1897.7</v>
      </c>
      <c r="F53">
        <v>167876200</v>
      </c>
      <c r="G53" s="3">
        <f t="shared" si="0"/>
        <v>-6.9886421774276022E-2</v>
      </c>
    </row>
    <row r="54" spans="1:7" x14ac:dyDescent="0.3">
      <c r="A54" s="1" t="s">
        <v>77</v>
      </c>
      <c r="B54" s="2">
        <v>1692.7</v>
      </c>
      <c r="C54" s="2">
        <v>1799</v>
      </c>
      <c r="D54" s="2">
        <v>1692.7</v>
      </c>
      <c r="E54" s="2">
        <v>1799</v>
      </c>
      <c r="F54">
        <v>478236600</v>
      </c>
      <c r="G54" s="3">
        <f t="shared" si="0"/>
        <v>-6.8921892189218903E-2</v>
      </c>
    </row>
    <row r="55" spans="1:7" x14ac:dyDescent="0.3">
      <c r="A55" s="1" t="s">
        <v>78</v>
      </c>
      <c r="B55" s="2">
        <v>1575.1</v>
      </c>
      <c r="C55" s="2">
        <v>1651</v>
      </c>
      <c r="D55" s="2">
        <v>1575.1</v>
      </c>
      <c r="E55" s="2">
        <v>1651</v>
      </c>
      <c r="F55">
        <v>59985800</v>
      </c>
      <c r="G55" s="3">
        <f t="shared" si="0"/>
        <v>-6.9474803568263799E-2</v>
      </c>
    </row>
    <row r="56" spans="1:7" x14ac:dyDescent="0.3">
      <c r="A56" s="1" t="s">
        <v>79</v>
      </c>
      <c r="B56" s="2">
        <v>1465</v>
      </c>
      <c r="C56" s="2">
        <v>1605.5</v>
      </c>
      <c r="D56" s="2">
        <v>1465</v>
      </c>
      <c r="E56" s="2">
        <v>1575.1</v>
      </c>
      <c r="F56">
        <v>237296200</v>
      </c>
      <c r="G56" s="3">
        <f t="shared" si="0"/>
        <v>-6.9900323788965726E-2</v>
      </c>
    </row>
    <row r="57" spans="1:7" x14ac:dyDescent="0.3">
      <c r="A57" s="1" t="s">
        <v>80</v>
      </c>
      <c r="B57" s="2">
        <v>1696.5</v>
      </c>
      <c r="C57" s="2">
        <v>1738.3</v>
      </c>
      <c r="D57" s="2">
        <v>1434.7</v>
      </c>
      <c r="E57" s="2">
        <v>1442.3</v>
      </c>
      <c r="F57">
        <v>386557200</v>
      </c>
      <c r="G57" s="3">
        <f t="shared" si="0"/>
        <v>0.15802047781569967</v>
      </c>
    </row>
    <row r="58" spans="1:7" x14ac:dyDescent="0.3">
      <c r="A58" s="1" t="s">
        <v>81</v>
      </c>
      <c r="B58" s="2">
        <v>1874.9</v>
      </c>
      <c r="C58" s="2">
        <v>1983.1</v>
      </c>
      <c r="D58" s="2">
        <v>1707.9</v>
      </c>
      <c r="E58" s="2">
        <v>1711.7</v>
      </c>
      <c r="F58">
        <v>396812000</v>
      </c>
      <c r="G58" s="3">
        <f t="shared" si="0"/>
        <v>0.10515767757147072</v>
      </c>
    </row>
    <row r="59" spans="1:7" x14ac:dyDescent="0.3">
      <c r="A59" s="1" t="s">
        <v>82</v>
      </c>
      <c r="B59" s="2">
        <v>1745.9</v>
      </c>
      <c r="C59" s="2">
        <v>1837</v>
      </c>
      <c r="D59" s="2">
        <v>1745.9</v>
      </c>
      <c r="E59" s="2">
        <v>1837</v>
      </c>
      <c r="F59">
        <v>39766600</v>
      </c>
      <c r="G59" s="3">
        <f t="shared" si="0"/>
        <v>-6.8803669529041545E-2</v>
      </c>
    </row>
    <row r="60" spans="1:7" x14ac:dyDescent="0.3">
      <c r="A60" s="1" t="s">
        <v>83</v>
      </c>
      <c r="B60" s="2">
        <v>1776.2</v>
      </c>
      <c r="C60" s="2">
        <v>1829.4</v>
      </c>
      <c r="D60" s="2">
        <v>1689</v>
      </c>
      <c r="E60" s="2">
        <v>1764.9</v>
      </c>
      <c r="F60">
        <v>208047600</v>
      </c>
      <c r="G60" s="3">
        <f t="shared" si="0"/>
        <v>1.7354945873188588E-2</v>
      </c>
    </row>
    <row r="61" spans="1:7" x14ac:dyDescent="0.3">
      <c r="A61" s="1" t="s">
        <v>84</v>
      </c>
      <c r="B61" s="2">
        <v>1749.7</v>
      </c>
      <c r="C61" s="2">
        <v>1852.2</v>
      </c>
      <c r="D61" s="2">
        <v>1685.2</v>
      </c>
      <c r="E61" s="2">
        <v>1764.9</v>
      </c>
      <c r="F61">
        <v>152367000</v>
      </c>
      <c r="G61" s="3">
        <f t="shared" si="0"/>
        <v>-1.491949104830537E-2</v>
      </c>
    </row>
    <row r="62" spans="1:7" x14ac:dyDescent="0.3">
      <c r="A62" s="1" t="s">
        <v>85</v>
      </c>
      <c r="B62" s="2">
        <v>1802.8</v>
      </c>
      <c r="C62" s="2">
        <v>1802.8</v>
      </c>
      <c r="D62" s="2">
        <v>1654.8</v>
      </c>
      <c r="E62" s="2">
        <v>1734.5</v>
      </c>
      <c r="F62">
        <v>132225200</v>
      </c>
      <c r="G62" s="3">
        <f t="shared" ref="G62:G124" si="1">((B62-B61)/B61) * 100%</f>
        <v>3.0348059667371495E-2</v>
      </c>
    </row>
    <row r="63" spans="1:7" x14ac:dyDescent="0.3">
      <c r="A63" s="1" t="s">
        <v>86</v>
      </c>
      <c r="B63" s="2">
        <v>1907.2</v>
      </c>
      <c r="C63" s="2">
        <v>1907.2</v>
      </c>
      <c r="D63" s="2">
        <v>1821.8</v>
      </c>
      <c r="E63" s="2">
        <v>1821.8</v>
      </c>
      <c r="F63">
        <v>105225600</v>
      </c>
      <c r="G63" s="3">
        <f t="shared" si="1"/>
        <v>5.7909917905480418E-2</v>
      </c>
    </row>
    <row r="64" spans="1:7" x14ac:dyDescent="0.3">
      <c r="A64" s="1" t="s">
        <v>87</v>
      </c>
      <c r="B64" s="2">
        <v>1973.6</v>
      </c>
      <c r="C64" s="2">
        <v>1983.1</v>
      </c>
      <c r="D64" s="2">
        <v>1859.7</v>
      </c>
      <c r="E64" s="2">
        <v>1907.2</v>
      </c>
      <c r="F64">
        <v>113980400</v>
      </c>
      <c r="G64" s="3">
        <f t="shared" si="1"/>
        <v>3.4815436241610667E-2</v>
      </c>
    </row>
    <row r="65" spans="1:7" x14ac:dyDescent="0.3">
      <c r="A65" s="1" t="s">
        <v>88</v>
      </c>
      <c r="B65" s="2">
        <v>1945.1</v>
      </c>
      <c r="C65" s="2">
        <v>2125.4</v>
      </c>
      <c r="D65" s="2">
        <v>1886.3</v>
      </c>
      <c r="E65" s="2">
        <v>2049.5</v>
      </c>
      <c r="F65">
        <v>191464600</v>
      </c>
      <c r="G65" s="3">
        <f t="shared" si="1"/>
        <v>-1.4440616132955006E-2</v>
      </c>
    </row>
    <row r="66" spans="1:7" x14ac:dyDescent="0.3">
      <c r="A66" s="1" t="s">
        <v>89</v>
      </c>
      <c r="B66" s="2">
        <v>1810.4</v>
      </c>
      <c r="C66" s="2">
        <v>1964.1</v>
      </c>
      <c r="D66" s="2">
        <v>1810.4</v>
      </c>
      <c r="E66" s="2">
        <v>1964.1</v>
      </c>
      <c r="F66">
        <v>155834800</v>
      </c>
      <c r="G66" s="3">
        <f t="shared" si="1"/>
        <v>-6.9250938255102479E-2</v>
      </c>
    </row>
    <row r="67" spans="1:7" x14ac:dyDescent="0.3">
      <c r="A67" s="1" t="s">
        <v>90</v>
      </c>
      <c r="B67" s="2">
        <v>1772.4</v>
      </c>
      <c r="C67" s="2">
        <v>1859.7</v>
      </c>
      <c r="D67" s="2">
        <v>1749.7</v>
      </c>
      <c r="E67" s="2">
        <v>1821.8</v>
      </c>
      <c r="F67">
        <v>163570800</v>
      </c>
      <c r="G67" s="3">
        <f t="shared" si="1"/>
        <v>-2.0989836500220946E-2</v>
      </c>
    </row>
    <row r="68" spans="1:7" x14ac:dyDescent="0.3">
      <c r="A68" s="1" t="s">
        <v>91</v>
      </c>
      <c r="B68" s="2">
        <v>1696.5</v>
      </c>
      <c r="C68" s="2">
        <v>1776.2</v>
      </c>
      <c r="D68" s="2">
        <v>1696.5</v>
      </c>
      <c r="E68" s="2">
        <v>1776.2</v>
      </c>
      <c r="F68">
        <v>115331000</v>
      </c>
      <c r="G68" s="3">
        <f t="shared" si="1"/>
        <v>-4.2823290453622258E-2</v>
      </c>
    </row>
    <row r="69" spans="1:7" x14ac:dyDescent="0.3">
      <c r="A69" s="1" t="s">
        <v>92</v>
      </c>
      <c r="B69" s="2">
        <v>1734.5</v>
      </c>
      <c r="C69" s="2">
        <v>1761.1</v>
      </c>
      <c r="D69" s="2">
        <v>1670</v>
      </c>
      <c r="E69" s="2">
        <v>1700.3</v>
      </c>
      <c r="F69">
        <v>132848000</v>
      </c>
      <c r="G69" s="3">
        <f t="shared" si="1"/>
        <v>2.2399056881815503E-2</v>
      </c>
    </row>
    <row r="70" spans="1:7" x14ac:dyDescent="0.3">
      <c r="A70" s="1" t="s">
        <v>93</v>
      </c>
      <c r="B70" s="2">
        <v>1670</v>
      </c>
      <c r="C70" s="2">
        <v>1780</v>
      </c>
      <c r="D70" s="2">
        <v>1670</v>
      </c>
      <c r="E70" s="2">
        <v>1761.1</v>
      </c>
      <c r="F70">
        <v>124661000</v>
      </c>
      <c r="G70" s="3">
        <f t="shared" si="1"/>
        <v>-3.7186509080426637E-2</v>
      </c>
    </row>
    <row r="71" spans="1:7" x14ac:dyDescent="0.3">
      <c r="A71" s="1" t="s">
        <v>94</v>
      </c>
      <c r="B71" s="2">
        <v>1662.4</v>
      </c>
      <c r="C71" s="2">
        <v>1677.6</v>
      </c>
      <c r="D71" s="2">
        <v>1601.7</v>
      </c>
      <c r="E71" s="2">
        <v>1601.7</v>
      </c>
      <c r="F71">
        <v>163407600</v>
      </c>
      <c r="G71" s="3">
        <f>((B71-B70)/B70) * 100%</f>
        <v>-4.5508982035927601E-3</v>
      </c>
    </row>
    <row r="72" spans="1:7" x14ac:dyDescent="0.3">
      <c r="A72" s="1" t="s">
        <v>95</v>
      </c>
      <c r="B72" s="2">
        <v>1658.6</v>
      </c>
      <c r="C72" s="2">
        <v>1719.3</v>
      </c>
      <c r="D72" s="2">
        <v>1620.6</v>
      </c>
      <c r="E72" s="2">
        <v>1689</v>
      </c>
      <c r="F72">
        <v>120672000</v>
      </c>
      <c r="G72" s="3">
        <f t="shared" si="1"/>
        <v>-2.2858517805583382E-3</v>
      </c>
    </row>
    <row r="73" spans="1:7" x14ac:dyDescent="0.3">
      <c r="A73" s="1" t="s">
        <v>96</v>
      </c>
      <c r="B73" s="2">
        <v>1651</v>
      </c>
      <c r="C73" s="2">
        <v>1673.8</v>
      </c>
      <c r="D73" s="2">
        <v>1613</v>
      </c>
      <c r="E73" s="2">
        <v>1658.6</v>
      </c>
      <c r="F73">
        <v>92203200</v>
      </c>
      <c r="G73" s="3">
        <f t="shared" si="1"/>
        <v>-4.5821777402628178E-3</v>
      </c>
    </row>
    <row r="74" spans="1:7" x14ac:dyDescent="0.3">
      <c r="A74" s="1" t="s">
        <v>97</v>
      </c>
      <c r="B74" s="2">
        <v>1704.1</v>
      </c>
      <c r="C74" s="2">
        <v>1707.9</v>
      </c>
      <c r="D74" s="2">
        <v>1613</v>
      </c>
      <c r="E74" s="2">
        <v>1643.4</v>
      </c>
      <c r="F74">
        <v>126786800</v>
      </c>
      <c r="G74" s="3">
        <f t="shared" si="1"/>
        <v>3.2162325863113211E-2</v>
      </c>
    </row>
    <row r="75" spans="1:7" x14ac:dyDescent="0.3">
      <c r="A75" s="1" t="s">
        <v>98</v>
      </c>
      <c r="B75" s="2">
        <v>1707.9</v>
      </c>
      <c r="C75" s="2">
        <v>1734.5</v>
      </c>
      <c r="D75" s="2">
        <v>1700.3</v>
      </c>
      <c r="E75" s="2">
        <v>1704.1</v>
      </c>
      <c r="F75">
        <v>115336400</v>
      </c>
      <c r="G75" s="3">
        <f t="shared" si="1"/>
        <v>2.2299160847369182E-3</v>
      </c>
    </row>
    <row r="76" spans="1:7" x14ac:dyDescent="0.3">
      <c r="A76" s="1" t="s">
        <v>99</v>
      </c>
      <c r="B76" s="2">
        <v>1624.4</v>
      </c>
      <c r="C76" s="2">
        <v>1707.9</v>
      </c>
      <c r="D76" s="2">
        <v>1624.4</v>
      </c>
      <c r="E76" s="2">
        <v>1707.9</v>
      </c>
      <c r="F76">
        <v>131631400</v>
      </c>
      <c r="G76" s="3">
        <f t="shared" si="1"/>
        <v>-4.8890450260553893E-2</v>
      </c>
    </row>
    <row r="77" spans="1:7" x14ac:dyDescent="0.3">
      <c r="A77" s="1" t="s">
        <v>100</v>
      </c>
      <c r="B77" s="2">
        <v>1575.1</v>
      </c>
      <c r="C77" s="2">
        <v>1651</v>
      </c>
      <c r="D77" s="2">
        <v>1552.3</v>
      </c>
      <c r="E77" s="2">
        <v>1635.8</v>
      </c>
      <c r="F77">
        <v>205382600</v>
      </c>
      <c r="G77" s="3">
        <f t="shared" si="1"/>
        <v>-3.0349667569564257E-2</v>
      </c>
    </row>
    <row r="78" spans="1:7" x14ac:dyDescent="0.3">
      <c r="A78" s="1" t="s">
        <v>101</v>
      </c>
      <c r="B78" s="2">
        <v>1575.1</v>
      </c>
      <c r="C78" s="2">
        <v>1609.2</v>
      </c>
      <c r="D78" s="2">
        <v>1544.7</v>
      </c>
      <c r="E78" s="2">
        <v>1590.3</v>
      </c>
      <c r="F78">
        <v>157370600</v>
      </c>
      <c r="G78" s="3">
        <f t="shared" si="1"/>
        <v>0</v>
      </c>
    </row>
    <row r="79" spans="1:7" x14ac:dyDescent="0.3">
      <c r="A79" s="1" t="s">
        <v>102</v>
      </c>
      <c r="B79" s="2">
        <v>1518.2</v>
      </c>
      <c r="C79" s="2">
        <v>1601.7</v>
      </c>
      <c r="D79" s="2">
        <v>1518.2</v>
      </c>
      <c r="E79" s="2">
        <v>1594.1</v>
      </c>
      <c r="F79">
        <v>192650200</v>
      </c>
      <c r="G79" s="3">
        <f t="shared" si="1"/>
        <v>-3.6124690495841452E-2</v>
      </c>
    </row>
    <row r="80" spans="1:7" x14ac:dyDescent="0.3">
      <c r="A80" s="1" t="s">
        <v>103</v>
      </c>
      <c r="B80" s="2">
        <v>1692.7</v>
      </c>
      <c r="C80" s="2">
        <v>1700.3</v>
      </c>
      <c r="D80" s="2">
        <v>1540.9</v>
      </c>
      <c r="E80" s="2">
        <v>1544.7</v>
      </c>
      <c r="F80">
        <v>229509600</v>
      </c>
      <c r="G80" s="3">
        <f t="shared" si="1"/>
        <v>0.11493874324858384</v>
      </c>
    </row>
    <row r="81" spans="1:7" x14ac:dyDescent="0.3">
      <c r="A81" s="1" t="s">
        <v>104</v>
      </c>
      <c r="B81" s="2">
        <v>1628.2</v>
      </c>
      <c r="C81" s="2">
        <v>1692.7</v>
      </c>
      <c r="D81" s="2">
        <v>1609.2</v>
      </c>
      <c r="E81" s="2">
        <v>1692.7</v>
      </c>
      <c r="F81">
        <v>80572600</v>
      </c>
      <c r="G81" s="3">
        <f t="shared" si="1"/>
        <v>-3.8104802977491581E-2</v>
      </c>
    </row>
    <row r="82" spans="1:7" x14ac:dyDescent="0.3">
      <c r="A82" s="1" t="s">
        <v>105</v>
      </c>
      <c r="B82" s="2">
        <v>1601.7</v>
      </c>
      <c r="C82" s="2">
        <v>1670</v>
      </c>
      <c r="D82" s="2">
        <v>1578.9</v>
      </c>
      <c r="E82" s="2">
        <v>1632</v>
      </c>
      <c r="F82">
        <v>185282400</v>
      </c>
      <c r="G82" s="3">
        <f t="shared" si="1"/>
        <v>-1.627564181304508E-2</v>
      </c>
    </row>
    <row r="83" spans="1:7" x14ac:dyDescent="0.3">
      <c r="A83" s="1" t="s">
        <v>106</v>
      </c>
      <c r="B83" s="2">
        <v>1578.9</v>
      </c>
      <c r="C83" s="2">
        <v>1616.8</v>
      </c>
      <c r="D83" s="2">
        <v>1578.9</v>
      </c>
      <c r="E83" s="2">
        <v>1613</v>
      </c>
      <c r="F83">
        <v>138733000</v>
      </c>
      <c r="G83" s="3">
        <f t="shared" si="1"/>
        <v>-1.4234875444839829E-2</v>
      </c>
    </row>
    <row r="84" spans="1:7" x14ac:dyDescent="0.3">
      <c r="A84" s="1" t="s">
        <v>107</v>
      </c>
      <c r="B84" s="2">
        <v>1594.1</v>
      </c>
      <c r="C84" s="2">
        <v>1635.8</v>
      </c>
      <c r="D84" s="2">
        <v>1586.5</v>
      </c>
      <c r="E84" s="2">
        <v>1594.1</v>
      </c>
      <c r="F84">
        <v>127482200</v>
      </c>
      <c r="G84" s="3">
        <f t="shared" si="1"/>
        <v>9.6269554753308107E-3</v>
      </c>
    </row>
    <row r="85" spans="1:7" x14ac:dyDescent="0.3">
      <c r="A85" s="1" t="s">
        <v>108</v>
      </c>
      <c r="B85" s="2">
        <v>1605.5</v>
      </c>
      <c r="C85" s="2">
        <v>1624.4</v>
      </c>
      <c r="D85" s="2">
        <v>1590.3</v>
      </c>
      <c r="E85" s="2">
        <v>1624.4</v>
      </c>
      <c r="F85">
        <v>83552200</v>
      </c>
      <c r="G85" s="3">
        <f t="shared" si="1"/>
        <v>7.1513706793802723E-3</v>
      </c>
    </row>
    <row r="86" spans="1:7" x14ac:dyDescent="0.3">
      <c r="A86" s="1" t="s">
        <v>109</v>
      </c>
      <c r="B86" s="2">
        <v>1522</v>
      </c>
      <c r="C86" s="2">
        <v>1605.5</v>
      </c>
      <c r="D86" s="2">
        <v>1518.2</v>
      </c>
      <c r="E86" s="2">
        <v>1605.5</v>
      </c>
      <c r="F86">
        <v>188578000</v>
      </c>
      <c r="G86" s="3">
        <f t="shared" si="1"/>
        <v>-5.2008720024914357E-2</v>
      </c>
    </row>
    <row r="87" spans="1:7" x14ac:dyDescent="0.3">
      <c r="A87" s="1" t="s">
        <v>110</v>
      </c>
      <c r="B87" s="2">
        <v>1522</v>
      </c>
      <c r="C87" s="2">
        <v>1537.1</v>
      </c>
      <c r="D87" s="2">
        <v>1480.2</v>
      </c>
      <c r="E87" s="2">
        <v>1514.4</v>
      </c>
      <c r="F87">
        <v>134821600</v>
      </c>
      <c r="G87" s="3">
        <f t="shared" si="1"/>
        <v>0</v>
      </c>
    </row>
    <row r="88" spans="1:7" x14ac:dyDescent="0.3">
      <c r="A88" s="1" t="s">
        <v>111</v>
      </c>
      <c r="B88" s="2">
        <v>1499.2</v>
      </c>
      <c r="C88" s="2">
        <v>1522</v>
      </c>
      <c r="D88" s="2">
        <v>1480.2</v>
      </c>
      <c r="E88" s="2">
        <v>1506.8</v>
      </c>
      <c r="F88">
        <v>141388800</v>
      </c>
      <c r="G88" s="3">
        <f t="shared" si="1"/>
        <v>-1.4980289093298262E-2</v>
      </c>
    </row>
    <row r="89" spans="1:7" x14ac:dyDescent="0.3">
      <c r="A89" s="1" t="s">
        <v>112</v>
      </c>
      <c r="B89" s="2">
        <v>1427.1</v>
      </c>
      <c r="C89" s="2">
        <v>1514.4</v>
      </c>
      <c r="D89" s="2">
        <v>1396.7</v>
      </c>
      <c r="E89" s="2">
        <v>1499.2</v>
      </c>
      <c r="F89">
        <v>227234200</v>
      </c>
      <c r="G89" s="3">
        <f t="shared" si="1"/>
        <v>-4.8092315901814391E-2</v>
      </c>
    </row>
    <row r="90" spans="1:7" x14ac:dyDescent="0.3">
      <c r="A90" s="1" t="s">
        <v>113</v>
      </c>
      <c r="B90" s="2">
        <v>1411.9</v>
      </c>
      <c r="C90" s="2">
        <v>1442.3</v>
      </c>
      <c r="D90" s="2">
        <v>1389.1</v>
      </c>
      <c r="E90" s="2">
        <v>1442.3</v>
      </c>
      <c r="F90">
        <v>158710600</v>
      </c>
      <c r="G90" s="3">
        <f t="shared" si="1"/>
        <v>-1.0650970499614476E-2</v>
      </c>
    </row>
    <row r="91" spans="1:7" x14ac:dyDescent="0.3">
      <c r="A91" s="1" t="s">
        <v>114</v>
      </c>
      <c r="B91" s="2">
        <v>1465</v>
      </c>
      <c r="C91" s="2">
        <v>1518.2</v>
      </c>
      <c r="D91" s="2">
        <v>1427.1</v>
      </c>
      <c r="E91" s="2">
        <v>1427.1</v>
      </c>
      <c r="F91">
        <v>199655000</v>
      </c>
      <c r="G91" s="3">
        <f t="shared" si="1"/>
        <v>3.7608895814151076E-2</v>
      </c>
    </row>
    <row r="92" spans="1:7" x14ac:dyDescent="0.3">
      <c r="A92" s="1" t="s">
        <v>115</v>
      </c>
      <c r="B92" s="2">
        <v>1544.7</v>
      </c>
      <c r="C92" s="2">
        <v>1563.7</v>
      </c>
      <c r="D92" s="2">
        <v>1453.6</v>
      </c>
      <c r="E92" s="2">
        <v>1461.2</v>
      </c>
      <c r="F92">
        <v>237644400</v>
      </c>
      <c r="G92" s="3">
        <f t="shared" si="1"/>
        <v>5.4402730375426651E-2</v>
      </c>
    </row>
    <row r="93" spans="1:7" x14ac:dyDescent="0.3">
      <c r="A93" s="1" t="s">
        <v>116</v>
      </c>
      <c r="B93" s="2">
        <v>1556.1</v>
      </c>
      <c r="C93" s="2">
        <v>1578.9</v>
      </c>
      <c r="D93" s="2">
        <v>1540.9</v>
      </c>
      <c r="E93" s="2">
        <v>1567.5</v>
      </c>
      <c r="F93">
        <v>180545000</v>
      </c>
      <c r="G93" s="3">
        <f t="shared" si="1"/>
        <v>7.3800738007379187E-3</v>
      </c>
    </row>
    <row r="94" spans="1:7" x14ac:dyDescent="0.3">
      <c r="A94" s="1" t="s">
        <v>117</v>
      </c>
      <c r="B94" s="2">
        <v>1559.9</v>
      </c>
      <c r="C94" s="2">
        <v>1594.1</v>
      </c>
      <c r="D94" s="2">
        <v>1522</v>
      </c>
      <c r="E94" s="2">
        <v>1575.1</v>
      </c>
      <c r="F94">
        <v>124329600</v>
      </c>
      <c r="G94" s="3">
        <f t="shared" si="1"/>
        <v>2.4420024420025591E-3</v>
      </c>
    </row>
    <row r="95" spans="1:7" x14ac:dyDescent="0.3">
      <c r="A95" s="1" t="s">
        <v>118</v>
      </c>
      <c r="B95" s="2">
        <v>1628.2</v>
      </c>
      <c r="C95" s="2">
        <v>1647.2</v>
      </c>
      <c r="D95" s="2">
        <v>1575.1</v>
      </c>
      <c r="E95" s="2">
        <v>1575.1</v>
      </c>
      <c r="F95">
        <v>265460200</v>
      </c>
      <c r="G95" s="3">
        <f t="shared" si="1"/>
        <v>4.3784858003718154E-2</v>
      </c>
    </row>
    <row r="96" spans="1:7" x14ac:dyDescent="0.3">
      <c r="A96" s="1" t="s">
        <v>119</v>
      </c>
      <c r="B96" s="2">
        <v>1696.5</v>
      </c>
      <c r="C96" s="2">
        <v>1704.1</v>
      </c>
      <c r="D96" s="2">
        <v>1613</v>
      </c>
      <c r="E96" s="2">
        <v>1628.2</v>
      </c>
      <c r="F96">
        <v>350546800</v>
      </c>
      <c r="G96" s="3">
        <f t="shared" si="1"/>
        <v>4.1948163616263329E-2</v>
      </c>
    </row>
    <row r="97" spans="1:7" x14ac:dyDescent="0.3">
      <c r="A97" s="1" t="s">
        <v>120</v>
      </c>
      <c r="B97" s="2">
        <v>1753.5</v>
      </c>
      <c r="C97" s="2">
        <v>1893.9</v>
      </c>
      <c r="D97" s="2">
        <v>1719.3</v>
      </c>
      <c r="E97" s="2">
        <v>1726.9</v>
      </c>
      <c r="F97">
        <v>207635400</v>
      </c>
      <c r="G97" s="3">
        <f t="shared" si="1"/>
        <v>3.3598585322723251E-2</v>
      </c>
    </row>
    <row r="98" spans="1:7" x14ac:dyDescent="0.3">
      <c r="A98" s="1" t="s">
        <v>121</v>
      </c>
      <c r="B98" s="2">
        <v>1844.6</v>
      </c>
      <c r="C98" s="2">
        <v>1878.7</v>
      </c>
      <c r="D98" s="2">
        <v>1742.1</v>
      </c>
      <c r="E98" s="2">
        <v>1772.4</v>
      </c>
      <c r="F98">
        <v>296607800</v>
      </c>
      <c r="G98" s="3">
        <f t="shared" si="1"/>
        <v>5.195323638437406E-2</v>
      </c>
    </row>
    <row r="99" spans="1:7" x14ac:dyDescent="0.3">
      <c r="A99" s="1" t="s">
        <v>122</v>
      </c>
      <c r="B99" s="2">
        <v>1795.2</v>
      </c>
      <c r="C99" s="2">
        <v>1897.7</v>
      </c>
      <c r="D99" s="2">
        <v>1791.4</v>
      </c>
      <c r="E99" s="2">
        <v>1859.7</v>
      </c>
      <c r="F99">
        <v>169836200</v>
      </c>
      <c r="G99" s="3">
        <f t="shared" si="1"/>
        <v>-2.6780873902200946E-2</v>
      </c>
    </row>
    <row r="100" spans="1:7" x14ac:dyDescent="0.3">
      <c r="A100" s="1" t="s">
        <v>123</v>
      </c>
      <c r="B100" s="2">
        <v>1840.8</v>
      </c>
      <c r="C100" s="2">
        <v>1848.4</v>
      </c>
      <c r="D100" s="2">
        <v>1745.9</v>
      </c>
      <c r="E100" s="2">
        <v>1795.2</v>
      </c>
      <c r="F100">
        <v>185391000</v>
      </c>
      <c r="G100" s="3">
        <f t="shared" si="1"/>
        <v>2.5401069518716526E-2</v>
      </c>
    </row>
    <row r="101" spans="1:7" x14ac:dyDescent="0.3">
      <c r="A101" s="1" t="s">
        <v>124</v>
      </c>
      <c r="B101" s="2">
        <v>1992.6</v>
      </c>
      <c r="C101" s="2">
        <v>2021</v>
      </c>
      <c r="D101" s="2">
        <v>1878.7</v>
      </c>
      <c r="E101" s="2">
        <v>1897.7</v>
      </c>
      <c r="F101">
        <v>292605200</v>
      </c>
      <c r="G101" s="3">
        <f t="shared" si="1"/>
        <v>8.2464146023468035E-2</v>
      </c>
    </row>
    <row r="102" spans="1:7" x14ac:dyDescent="0.3">
      <c r="A102" s="1" t="s">
        <v>125</v>
      </c>
      <c r="B102" s="2">
        <v>2002.1</v>
      </c>
      <c r="C102" s="2">
        <v>2068.5</v>
      </c>
      <c r="D102" s="2">
        <v>1954.6</v>
      </c>
      <c r="E102" s="2">
        <v>2011.6</v>
      </c>
      <c r="F102">
        <v>147413600</v>
      </c>
      <c r="G102" s="3">
        <f t="shared" si="1"/>
        <v>4.7676402689952827E-3</v>
      </c>
    </row>
    <row r="103" spans="1:7" x14ac:dyDescent="0.3">
      <c r="A103" s="1" t="s">
        <v>126</v>
      </c>
      <c r="B103" s="2">
        <v>1863.5</v>
      </c>
      <c r="C103" s="2">
        <v>1983.1</v>
      </c>
      <c r="D103" s="2">
        <v>1863.5</v>
      </c>
      <c r="E103" s="2">
        <v>1973.6</v>
      </c>
      <c r="F103">
        <v>289644200</v>
      </c>
      <c r="G103" s="3">
        <f t="shared" si="1"/>
        <v>-6.9227311323110691E-2</v>
      </c>
    </row>
    <row r="104" spans="1:7" x14ac:dyDescent="0.3">
      <c r="A104" s="1" t="s">
        <v>127</v>
      </c>
      <c r="B104" s="2">
        <v>1780</v>
      </c>
      <c r="C104" s="2">
        <v>1848.4</v>
      </c>
      <c r="D104" s="2">
        <v>1734.5</v>
      </c>
      <c r="E104" s="2">
        <v>1821.8</v>
      </c>
      <c r="F104">
        <v>364783800</v>
      </c>
      <c r="G104" s="3">
        <f t="shared" si="1"/>
        <v>-4.4808156694392275E-2</v>
      </c>
    </row>
    <row r="105" spans="1:7" x14ac:dyDescent="0.3">
      <c r="A105" s="1" t="s">
        <v>128</v>
      </c>
      <c r="B105" s="2">
        <v>1855.9</v>
      </c>
      <c r="C105" s="2">
        <v>1859.7</v>
      </c>
      <c r="D105" s="2">
        <v>1681.4</v>
      </c>
      <c r="E105" s="2">
        <v>1742.1</v>
      </c>
      <c r="F105">
        <v>289959400</v>
      </c>
      <c r="G105" s="3">
        <f t="shared" si="1"/>
        <v>4.2640449438202298E-2</v>
      </c>
    </row>
    <row r="106" spans="1:7" x14ac:dyDescent="0.3">
      <c r="A106" s="1" t="s">
        <v>129</v>
      </c>
      <c r="B106" s="2">
        <v>1791.4</v>
      </c>
      <c r="C106" s="2">
        <v>1863.5</v>
      </c>
      <c r="D106" s="2">
        <v>1780</v>
      </c>
      <c r="E106" s="2">
        <v>1840.8</v>
      </c>
      <c r="F106">
        <v>169814600</v>
      </c>
      <c r="G106" s="3">
        <f t="shared" si="1"/>
        <v>-3.4754027695457726E-2</v>
      </c>
    </row>
    <row r="107" spans="1:7" x14ac:dyDescent="0.3">
      <c r="A107" s="1" t="s">
        <v>130</v>
      </c>
      <c r="B107" s="2">
        <v>1907.2</v>
      </c>
      <c r="C107" s="2">
        <v>1916.7</v>
      </c>
      <c r="D107" s="2">
        <v>1829.4</v>
      </c>
      <c r="E107" s="2">
        <v>1829.4</v>
      </c>
      <c r="F107">
        <v>146116600</v>
      </c>
      <c r="G107" s="3">
        <f t="shared" si="1"/>
        <v>6.4642179301105246E-2</v>
      </c>
    </row>
    <row r="108" spans="1:7" x14ac:dyDescent="0.3">
      <c r="A108" s="1" t="s">
        <v>131</v>
      </c>
      <c r="B108" s="2">
        <v>1859.7</v>
      </c>
      <c r="C108" s="2">
        <v>1973.6</v>
      </c>
      <c r="D108" s="2">
        <v>1855.9</v>
      </c>
      <c r="E108" s="2">
        <v>1935.7</v>
      </c>
      <c r="F108">
        <v>213944600</v>
      </c>
      <c r="G108" s="3">
        <f t="shared" si="1"/>
        <v>-2.4905620805369125E-2</v>
      </c>
    </row>
    <row r="109" spans="1:7" x14ac:dyDescent="0.3">
      <c r="A109" s="1" t="s">
        <v>132</v>
      </c>
      <c r="B109" s="2">
        <v>1829.4</v>
      </c>
      <c r="C109" s="2">
        <v>1886.3</v>
      </c>
      <c r="D109" s="2">
        <v>1814.2</v>
      </c>
      <c r="E109" s="2">
        <v>1837</v>
      </c>
      <c r="F109">
        <v>152175200</v>
      </c>
      <c r="G109" s="3">
        <f t="shared" si="1"/>
        <v>-1.6292950475883181E-2</v>
      </c>
    </row>
    <row r="110" spans="1:7" x14ac:dyDescent="0.3">
      <c r="A110" s="1" t="s">
        <v>133</v>
      </c>
      <c r="B110" s="2">
        <v>1852.2</v>
      </c>
      <c r="C110" s="2">
        <v>1878.7</v>
      </c>
      <c r="D110" s="2">
        <v>1829.4</v>
      </c>
      <c r="E110" s="2">
        <v>1852.2</v>
      </c>
      <c r="F110">
        <v>126356800</v>
      </c>
      <c r="G110" s="3">
        <f t="shared" si="1"/>
        <v>1.2463102656608698E-2</v>
      </c>
    </row>
    <row r="111" spans="1:7" x14ac:dyDescent="0.3">
      <c r="A111" s="1" t="s">
        <v>134</v>
      </c>
      <c r="B111" s="2">
        <v>1825.6</v>
      </c>
      <c r="C111" s="2">
        <v>1863.5</v>
      </c>
      <c r="D111" s="2">
        <v>1821.8</v>
      </c>
      <c r="E111" s="2">
        <v>1852.2</v>
      </c>
      <c r="F111">
        <v>66825000</v>
      </c>
      <c r="G111" s="3">
        <f t="shared" si="1"/>
        <v>-1.4361300075585863E-2</v>
      </c>
    </row>
    <row r="112" spans="1:7" x14ac:dyDescent="0.3">
      <c r="A112" s="1" t="s">
        <v>135</v>
      </c>
      <c r="B112" s="2">
        <v>1818</v>
      </c>
      <c r="C112" s="2">
        <v>1840.8</v>
      </c>
      <c r="D112" s="2">
        <v>1780</v>
      </c>
      <c r="E112" s="2">
        <v>1840.8</v>
      </c>
      <c r="F112">
        <v>95010400</v>
      </c>
      <c r="G112" s="3">
        <f t="shared" si="1"/>
        <v>-4.1630148992111687E-3</v>
      </c>
    </row>
    <row r="113" spans="1:7" x14ac:dyDescent="0.3">
      <c r="A113" s="1" t="s">
        <v>136</v>
      </c>
      <c r="B113" s="2">
        <v>1954.6</v>
      </c>
      <c r="C113" s="2">
        <v>1973.6</v>
      </c>
      <c r="D113" s="2">
        <v>1855.9</v>
      </c>
      <c r="E113" s="2">
        <v>1855.9</v>
      </c>
      <c r="F113">
        <v>278417000</v>
      </c>
      <c r="G113" s="3">
        <f t="shared" si="1"/>
        <v>7.513751375137509E-2</v>
      </c>
    </row>
    <row r="114" spans="1:7" x14ac:dyDescent="0.3">
      <c r="A114" s="1" t="s">
        <v>137</v>
      </c>
      <c r="B114" s="2">
        <v>1907.2</v>
      </c>
      <c r="C114" s="2">
        <v>1973.6</v>
      </c>
      <c r="D114" s="2">
        <v>1874.9</v>
      </c>
      <c r="E114" s="2">
        <v>1926.2</v>
      </c>
      <c r="F114">
        <v>146123000</v>
      </c>
      <c r="G114" s="3">
        <f t="shared" si="1"/>
        <v>-2.4250486032947847E-2</v>
      </c>
    </row>
    <row r="115" spans="1:7" x14ac:dyDescent="0.3">
      <c r="A115" s="1" t="s">
        <v>138</v>
      </c>
      <c r="B115" s="2">
        <v>1897.7</v>
      </c>
      <c r="C115" s="2">
        <v>1954.6</v>
      </c>
      <c r="D115" s="2">
        <v>1890.1</v>
      </c>
      <c r="E115" s="2">
        <v>1945.1</v>
      </c>
      <c r="F115">
        <v>85829000</v>
      </c>
      <c r="G115" s="3">
        <f t="shared" si="1"/>
        <v>-4.9811241610738253E-3</v>
      </c>
    </row>
    <row r="116" spans="1:7" x14ac:dyDescent="0.3">
      <c r="A116" s="1" t="s">
        <v>139</v>
      </c>
      <c r="B116" s="2">
        <v>1874.9</v>
      </c>
      <c r="C116" s="2">
        <v>1897.7</v>
      </c>
      <c r="D116" s="2">
        <v>1848.4</v>
      </c>
      <c r="E116" s="2">
        <v>1890.1</v>
      </c>
      <c r="F116">
        <v>99123000</v>
      </c>
      <c r="G116" s="3">
        <f t="shared" si="1"/>
        <v>-1.2014543921589267E-2</v>
      </c>
    </row>
    <row r="117" spans="1:7" x14ac:dyDescent="0.3">
      <c r="A117" s="1" t="s">
        <v>140</v>
      </c>
      <c r="B117" s="2">
        <v>1878.7</v>
      </c>
      <c r="C117" s="2">
        <v>1916.7</v>
      </c>
      <c r="D117" s="2">
        <v>1878.7</v>
      </c>
      <c r="E117" s="2">
        <v>1907.2</v>
      </c>
      <c r="F117">
        <v>113994400</v>
      </c>
      <c r="G117" s="3">
        <f t="shared" si="1"/>
        <v>2.0267747613205793E-3</v>
      </c>
    </row>
    <row r="118" spans="1:7" x14ac:dyDescent="0.3">
      <c r="A118" s="1" t="s">
        <v>141</v>
      </c>
      <c r="B118" s="2">
        <v>1893.9</v>
      </c>
      <c r="C118" s="2">
        <v>1907.2</v>
      </c>
      <c r="D118" s="2">
        <v>1863.5</v>
      </c>
      <c r="E118" s="2">
        <v>1897.7</v>
      </c>
      <c r="F118">
        <v>67747600</v>
      </c>
      <c r="G118" s="3">
        <f t="shared" si="1"/>
        <v>8.0907010166604808E-3</v>
      </c>
    </row>
    <row r="119" spans="1:7" x14ac:dyDescent="0.3">
      <c r="A119" s="1" t="s">
        <v>142</v>
      </c>
      <c r="B119" s="2">
        <v>1897.7</v>
      </c>
      <c r="C119" s="2">
        <v>1907.2</v>
      </c>
      <c r="D119" s="2">
        <v>1882.5</v>
      </c>
      <c r="E119" s="2">
        <v>1890.1</v>
      </c>
      <c r="F119">
        <v>80606600</v>
      </c>
      <c r="G119" s="3">
        <f t="shared" si="1"/>
        <v>2.006441733988043E-3</v>
      </c>
    </row>
    <row r="120" spans="1:7" x14ac:dyDescent="0.3">
      <c r="A120" s="1" t="s">
        <v>143</v>
      </c>
      <c r="B120" s="2">
        <v>1897.7</v>
      </c>
      <c r="C120" s="2">
        <v>1926.2</v>
      </c>
      <c r="D120" s="2">
        <v>1859.7</v>
      </c>
      <c r="E120" s="2">
        <v>1882.5</v>
      </c>
      <c r="F120">
        <v>57839800</v>
      </c>
      <c r="G120" s="3">
        <f t="shared" si="1"/>
        <v>0</v>
      </c>
    </row>
    <row r="121" spans="1:7" x14ac:dyDescent="0.3">
      <c r="A121" s="1" t="s">
        <v>144</v>
      </c>
      <c r="B121" s="2">
        <v>1926.2</v>
      </c>
      <c r="C121" s="2">
        <v>1954.6</v>
      </c>
      <c r="D121" s="2">
        <v>1897.7</v>
      </c>
      <c r="E121" s="2">
        <v>1897.7</v>
      </c>
      <c r="F121">
        <v>90019000</v>
      </c>
      <c r="G121" s="3">
        <f t="shared" si="1"/>
        <v>1.5018179901986615E-2</v>
      </c>
    </row>
    <row r="122" spans="1:7" x14ac:dyDescent="0.3">
      <c r="A122" s="1" t="s">
        <v>145</v>
      </c>
      <c r="B122" s="2">
        <v>1916.7</v>
      </c>
      <c r="C122" s="2">
        <v>1954.6</v>
      </c>
      <c r="D122" s="2">
        <v>1916.7</v>
      </c>
      <c r="E122" s="2">
        <v>1945.1</v>
      </c>
      <c r="F122">
        <v>80447600</v>
      </c>
      <c r="G122" s="3">
        <f t="shared" si="1"/>
        <v>-4.9319904475132381E-3</v>
      </c>
    </row>
    <row r="123" spans="1:7" x14ac:dyDescent="0.3">
      <c r="A123" s="1" t="s">
        <v>146</v>
      </c>
      <c r="B123" s="2">
        <v>2002.1</v>
      </c>
      <c r="C123" s="2">
        <v>2030.5</v>
      </c>
      <c r="D123" s="2">
        <v>1907.2</v>
      </c>
      <c r="E123" s="2">
        <v>1916.7</v>
      </c>
      <c r="F123">
        <v>149466800</v>
      </c>
      <c r="G123" s="3">
        <f t="shared" si="1"/>
        <v>4.4555746856576338E-2</v>
      </c>
    </row>
    <row r="124" spans="1:7" x14ac:dyDescent="0.3">
      <c r="A124" s="1" t="s">
        <v>147</v>
      </c>
      <c r="B124" s="2">
        <v>1992.6</v>
      </c>
      <c r="C124" s="2">
        <v>2049.5</v>
      </c>
      <c r="D124" s="2">
        <v>1973.6</v>
      </c>
      <c r="E124" s="2">
        <v>2030.5</v>
      </c>
      <c r="F124">
        <v>98277200</v>
      </c>
      <c r="G124" s="3">
        <f t="shared" si="1"/>
        <v>-4.7450177313820494E-3</v>
      </c>
    </row>
    <row r="125" spans="1:7" x14ac:dyDescent="0.3">
      <c r="A125" s="1" t="s">
        <v>148</v>
      </c>
      <c r="B125" s="2">
        <v>1964.1</v>
      </c>
      <c r="C125" s="2">
        <v>2002.1</v>
      </c>
      <c r="D125" s="2">
        <v>1945.1</v>
      </c>
      <c r="E125" s="2">
        <v>1992.6</v>
      </c>
      <c r="F125">
        <v>77850000</v>
      </c>
      <c r="G125" s="3">
        <f t="shared" ref="G125:G187" si="2">((B125-B124)/B124) * 100%</f>
        <v>-1.4302920806985848E-2</v>
      </c>
    </row>
    <row r="126" spans="1:7" x14ac:dyDescent="0.3">
      <c r="A126" s="1" t="s">
        <v>149</v>
      </c>
      <c r="B126" s="2">
        <v>1992.6</v>
      </c>
      <c r="C126" s="2">
        <v>2021</v>
      </c>
      <c r="D126" s="2">
        <v>1983.1</v>
      </c>
      <c r="E126" s="2">
        <v>1992.6</v>
      </c>
      <c r="F126">
        <v>72688200</v>
      </c>
      <c r="G126" s="3">
        <f t="shared" si="2"/>
        <v>1.45104628073927E-2</v>
      </c>
    </row>
    <row r="127" spans="1:7" x14ac:dyDescent="0.3">
      <c r="A127" s="1" t="s">
        <v>150</v>
      </c>
      <c r="B127" s="2">
        <v>2011.6</v>
      </c>
      <c r="C127" s="2">
        <v>2021</v>
      </c>
      <c r="D127" s="2">
        <v>1973.6</v>
      </c>
      <c r="E127" s="2">
        <v>2011.6</v>
      </c>
      <c r="F127">
        <v>78259800</v>
      </c>
      <c r="G127" s="3">
        <f t="shared" si="2"/>
        <v>9.5352805379905654E-3</v>
      </c>
    </row>
    <row r="128" spans="1:7" x14ac:dyDescent="0.3">
      <c r="A128" s="1" t="s">
        <v>151</v>
      </c>
      <c r="B128" s="2">
        <v>2002.1</v>
      </c>
      <c r="C128" s="2">
        <v>2059</v>
      </c>
      <c r="D128" s="2">
        <v>1992.6</v>
      </c>
      <c r="E128" s="2">
        <v>2030.5</v>
      </c>
      <c r="F128">
        <v>60755400</v>
      </c>
      <c r="G128" s="3">
        <f t="shared" si="2"/>
        <v>-4.7226088685623389E-3</v>
      </c>
    </row>
    <row r="129" spans="1:7" x14ac:dyDescent="0.3">
      <c r="A129" s="1" t="s">
        <v>152</v>
      </c>
      <c r="B129" s="2">
        <v>2002.1</v>
      </c>
      <c r="C129" s="2">
        <v>2030.5</v>
      </c>
      <c r="D129" s="2">
        <v>1992.6</v>
      </c>
      <c r="E129" s="2">
        <v>2002.1</v>
      </c>
      <c r="F129">
        <v>43859400</v>
      </c>
      <c r="G129" s="3">
        <f t="shared" si="2"/>
        <v>0</v>
      </c>
    </row>
    <row r="130" spans="1:7" x14ac:dyDescent="0.3">
      <c r="A130" s="1" t="s">
        <v>153</v>
      </c>
      <c r="B130" s="2">
        <v>1964.1</v>
      </c>
      <c r="C130" s="2">
        <v>2011.6</v>
      </c>
      <c r="D130" s="2">
        <v>1964.1</v>
      </c>
      <c r="E130" s="2">
        <v>2002.1</v>
      </c>
      <c r="F130">
        <v>60177000</v>
      </c>
      <c r="G130" s="3">
        <f t="shared" si="2"/>
        <v>-1.8980070925528197E-2</v>
      </c>
    </row>
    <row r="131" spans="1:7" x14ac:dyDescent="0.3">
      <c r="A131" s="1" t="s">
        <v>154</v>
      </c>
      <c r="B131" s="2">
        <v>1935.7</v>
      </c>
      <c r="C131" s="2">
        <v>1983.1</v>
      </c>
      <c r="D131" s="2">
        <v>1916.7</v>
      </c>
      <c r="E131" s="2">
        <v>1964.1</v>
      </c>
      <c r="F131">
        <v>52111600</v>
      </c>
      <c r="G131" s="3">
        <f t="shared" si="2"/>
        <v>-1.4459548902805288E-2</v>
      </c>
    </row>
    <row r="132" spans="1:7" x14ac:dyDescent="0.3">
      <c r="A132" s="1" t="s">
        <v>155</v>
      </c>
      <c r="B132" s="2">
        <v>2011.6</v>
      </c>
      <c r="C132" s="2">
        <v>2068.5</v>
      </c>
      <c r="D132" s="2">
        <v>1926.2</v>
      </c>
      <c r="E132" s="2">
        <v>1954.6</v>
      </c>
      <c r="F132">
        <v>145051400</v>
      </c>
      <c r="G132" s="3">
        <f t="shared" si="2"/>
        <v>3.9210621480601261E-2</v>
      </c>
    </row>
    <row r="133" spans="1:7" x14ac:dyDescent="0.3">
      <c r="A133" s="1" t="s">
        <v>156</v>
      </c>
      <c r="B133" s="2">
        <v>2059</v>
      </c>
      <c r="C133" s="2">
        <v>2097</v>
      </c>
      <c r="D133" s="2">
        <v>2011.6</v>
      </c>
      <c r="E133" s="2">
        <v>2040</v>
      </c>
      <c r="F133">
        <v>119245000</v>
      </c>
      <c r="G133" s="3">
        <f t="shared" si="2"/>
        <v>2.3563332670511083E-2</v>
      </c>
    </row>
    <row r="134" spans="1:7" x14ac:dyDescent="0.3">
      <c r="A134" s="1" t="s">
        <v>157</v>
      </c>
      <c r="B134" s="2">
        <v>2163.4</v>
      </c>
      <c r="C134" s="2">
        <v>2191.8000000000002</v>
      </c>
      <c r="D134" s="2">
        <v>2059</v>
      </c>
      <c r="E134" s="2">
        <v>2078</v>
      </c>
      <c r="F134">
        <v>145829600</v>
      </c>
      <c r="G134" s="3">
        <f t="shared" si="2"/>
        <v>5.070422535211272E-2</v>
      </c>
    </row>
    <row r="135" spans="1:7" x14ac:dyDescent="0.3">
      <c r="A135" s="1" t="s">
        <v>158</v>
      </c>
      <c r="B135" s="2">
        <v>2125.4</v>
      </c>
      <c r="C135" s="2">
        <v>2163.4</v>
      </c>
      <c r="D135" s="2">
        <v>2106.4</v>
      </c>
      <c r="E135" s="2">
        <v>2163.4</v>
      </c>
      <c r="F135">
        <v>66603400</v>
      </c>
      <c r="G135" s="3">
        <f t="shared" si="2"/>
        <v>-1.7564944069520198E-2</v>
      </c>
    </row>
    <row r="136" spans="1:7" x14ac:dyDescent="0.3">
      <c r="A136" s="1" t="s">
        <v>159</v>
      </c>
      <c r="B136" s="2">
        <v>2229.8000000000002</v>
      </c>
      <c r="C136" s="2">
        <v>2229.8000000000002</v>
      </c>
      <c r="D136" s="2">
        <v>2106.4</v>
      </c>
      <c r="E136" s="2">
        <v>2134.9</v>
      </c>
      <c r="F136">
        <v>58848200</v>
      </c>
      <c r="G136" s="3">
        <f t="shared" si="2"/>
        <v>4.9120165615884108E-2</v>
      </c>
    </row>
    <row r="137" spans="1:7" x14ac:dyDescent="0.3">
      <c r="A137" s="1" t="s">
        <v>160</v>
      </c>
      <c r="B137" s="2">
        <v>2220.3000000000002</v>
      </c>
      <c r="C137" s="2">
        <v>2277.1999999999998</v>
      </c>
      <c r="D137" s="2">
        <v>2191.8000000000002</v>
      </c>
      <c r="E137" s="2">
        <v>2239.3000000000002</v>
      </c>
      <c r="F137">
        <v>74524600</v>
      </c>
      <c r="G137" s="3">
        <f t="shared" si="2"/>
        <v>-4.2604717911920347E-3</v>
      </c>
    </row>
    <row r="138" spans="1:7" x14ac:dyDescent="0.3">
      <c r="A138" s="1" t="s">
        <v>161</v>
      </c>
      <c r="B138" s="2">
        <v>2163.4</v>
      </c>
      <c r="C138" s="2">
        <v>2220.3000000000002</v>
      </c>
      <c r="D138" s="2">
        <v>2153.9</v>
      </c>
      <c r="E138" s="2">
        <v>2220.3000000000002</v>
      </c>
      <c r="F138">
        <v>69737200</v>
      </c>
      <c r="G138" s="3">
        <f t="shared" si="2"/>
        <v>-2.562716749988744E-2</v>
      </c>
    </row>
    <row r="139" spans="1:7" x14ac:dyDescent="0.3">
      <c r="A139" s="1" t="s">
        <v>162</v>
      </c>
      <c r="B139" s="2">
        <v>2201.3000000000002</v>
      </c>
      <c r="C139" s="2">
        <v>2201.3000000000002</v>
      </c>
      <c r="D139" s="2">
        <v>2134.9</v>
      </c>
      <c r="E139" s="2">
        <v>2172.9</v>
      </c>
      <c r="F139">
        <v>52644600</v>
      </c>
      <c r="G139" s="3">
        <f t="shared" si="2"/>
        <v>1.7518720532495188E-2</v>
      </c>
    </row>
    <row r="140" spans="1:7" x14ac:dyDescent="0.3">
      <c r="A140" s="1" t="s">
        <v>163</v>
      </c>
      <c r="B140" s="2">
        <v>2087.5</v>
      </c>
      <c r="C140" s="2">
        <v>2229.8000000000002</v>
      </c>
      <c r="D140" s="2">
        <v>2068.5</v>
      </c>
      <c r="E140" s="2">
        <v>2220.3000000000002</v>
      </c>
      <c r="F140">
        <v>259720800</v>
      </c>
      <c r="G140" s="3">
        <f t="shared" si="2"/>
        <v>-5.1696724662699395E-2</v>
      </c>
    </row>
    <row r="141" spans="1:7" x14ac:dyDescent="0.3">
      <c r="A141" s="1" t="s">
        <v>164</v>
      </c>
      <c r="B141" s="2">
        <v>2115.9</v>
      </c>
      <c r="C141" s="2">
        <v>2125.4</v>
      </c>
      <c r="D141" s="2">
        <v>2068.5</v>
      </c>
      <c r="E141" s="2">
        <v>2097</v>
      </c>
      <c r="F141">
        <v>89173800</v>
      </c>
      <c r="G141" s="3">
        <f t="shared" si="2"/>
        <v>1.360479041916172E-2</v>
      </c>
    </row>
    <row r="142" spans="1:7" x14ac:dyDescent="0.3">
      <c r="A142" s="1" t="s">
        <v>165</v>
      </c>
      <c r="B142" s="2">
        <v>2163.4</v>
      </c>
      <c r="C142" s="2">
        <v>2163.4</v>
      </c>
      <c r="D142" s="2">
        <v>2068.5</v>
      </c>
      <c r="E142" s="2">
        <v>2106.4</v>
      </c>
      <c r="F142">
        <v>133844600</v>
      </c>
      <c r="G142" s="3">
        <f t="shared" si="2"/>
        <v>2.2449076043291268E-2</v>
      </c>
    </row>
    <row r="143" spans="1:7" x14ac:dyDescent="0.3">
      <c r="A143" s="1" t="s">
        <v>166</v>
      </c>
      <c r="B143" s="2">
        <v>2191.8000000000002</v>
      </c>
      <c r="C143" s="2">
        <v>2229.8000000000002</v>
      </c>
      <c r="D143" s="2">
        <v>2163.4</v>
      </c>
      <c r="E143" s="2">
        <v>2163.4</v>
      </c>
      <c r="F143">
        <v>90911200</v>
      </c>
      <c r="G143" s="3">
        <f t="shared" si="2"/>
        <v>1.3127484515115138E-2</v>
      </c>
    </row>
    <row r="144" spans="1:7" x14ac:dyDescent="0.3">
      <c r="A144" s="1" t="s">
        <v>167</v>
      </c>
      <c r="B144" s="2">
        <v>2201.3000000000002</v>
      </c>
      <c r="C144" s="2">
        <v>2201.3000000000002</v>
      </c>
      <c r="D144" s="2">
        <v>2134.9</v>
      </c>
      <c r="E144" s="2">
        <v>2163.4</v>
      </c>
      <c r="F144">
        <v>57228800</v>
      </c>
      <c r="G144" s="3">
        <f t="shared" si="2"/>
        <v>4.3343370745505972E-3</v>
      </c>
    </row>
    <row r="145" spans="1:7" x14ac:dyDescent="0.3">
      <c r="A145" s="1" t="s">
        <v>168</v>
      </c>
      <c r="B145" s="2">
        <v>2267.6999999999998</v>
      </c>
      <c r="C145" s="2">
        <v>2315.1999999999998</v>
      </c>
      <c r="D145" s="2">
        <v>2201.3000000000002</v>
      </c>
      <c r="E145" s="2">
        <v>2210.8000000000002</v>
      </c>
      <c r="F145">
        <v>117978200</v>
      </c>
      <c r="G145" s="3">
        <f>((B145-B146)/B146) * 100%</f>
        <v>-2.8489418216091168E-2</v>
      </c>
    </row>
    <row r="146" spans="1:7" x14ac:dyDescent="0.3">
      <c r="A146" s="1" t="s">
        <v>169</v>
      </c>
      <c r="B146" s="2">
        <v>2334.1999999999998</v>
      </c>
      <c r="C146" s="2">
        <v>2381.6</v>
      </c>
      <c r="D146" s="2">
        <v>2258.3000000000002</v>
      </c>
      <c r="E146" s="2">
        <v>2277.1999999999998</v>
      </c>
      <c r="F146">
        <v>92910400</v>
      </c>
      <c r="G146" s="3">
        <f t="shared" si="2"/>
        <v>2.9324866604930108E-2</v>
      </c>
    </row>
    <row r="147" spans="1:7" x14ac:dyDescent="0.3">
      <c r="A147" s="1" t="s">
        <v>170</v>
      </c>
      <c r="B147" s="2">
        <v>2296.1999999999998</v>
      </c>
      <c r="C147" s="2">
        <v>2372.1</v>
      </c>
      <c r="D147" s="2">
        <v>2296.1999999999998</v>
      </c>
      <c r="E147" s="2">
        <v>2372.1</v>
      </c>
      <c r="F147">
        <v>85989200</v>
      </c>
      <c r="G147" s="3">
        <f t="shared" si="2"/>
        <v>-1.6279667552052096E-2</v>
      </c>
    </row>
    <row r="148" spans="1:7" x14ac:dyDescent="0.3">
      <c r="A148" s="1" t="s">
        <v>171</v>
      </c>
      <c r="B148" s="2">
        <v>2286.6999999999998</v>
      </c>
      <c r="C148" s="2">
        <v>2315.1999999999998</v>
      </c>
      <c r="D148" s="2">
        <v>2258.3000000000002</v>
      </c>
      <c r="E148" s="2">
        <v>2305.6999999999998</v>
      </c>
      <c r="F148">
        <v>66653400</v>
      </c>
      <c r="G148" s="3">
        <f t="shared" si="2"/>
        <v>-4.1372702726243365E-3</v>
      </c>
    </row>
    <row r="149" spans="1:7" x14ac:dyDescent="0.3">
      <c r="A149" s="1" t="s">
        <v>172</v>
      </c>
      <c r="B149" s="2">
        <v>2334.1999999999998</v>
      </c>
      <c r="C149" s="2">
        <v>2362.6</v>
      </c>
      <c r="D149" s="2">
        <v>2286.6999999999998</v>
      </c>
      <c r="E149" s="2">
        <v>2286.6999999999998</v>
      </c>
      <c r="F149">
        <v>115981200</v>
      </c>
      <c r="G149" s="3">
        <f t="shared" si="2"/>
        <v>2.0772291949096952E-2</v>
      </c>
    </row>
    <row r="150" spans="1:7" x14ac:dyDescent="0.3">
      <c r="A150" s="1" t="s">
        <v>173</v>
      </c>
      <c r="B150" s="2">
        <v>2315.1999999999998</v>
      </c>
      <c r="C150" s="2">
        <v>2372.1</v>
      </c>
      <c r="D150" s="2">
        <v>2305.6999999999998</v>
      </c>
      <c r="E150" s="2">
        <v>2343.6999999999998</v>
      </c>
      <c r="F150">
        <v>64511800</v>
      </c>
      <c r="G150" s="3">
        <f t="shared" si="2"/>
        <v>-8.1398337760260481E-3</v>
      </c>
    </row>
    <row r="151" spans="1:7" x14ac:dyDescent="0.3">
      <c r="A151" s="1" t="s">
        <v>174</v>
      </c>
      <c r="B151" s="2">
        <v>2277.1999999999998</v>
      </c>
      <c r="C151" s="2">
        <v>2343.6999999999998</v>
      </c>
      <c r="D151" s="2">
        <v>2248.8000000000002</v>
      </c>
      <c r="E151" s="2">
        <v>2296.1999999999998</v>
      </c>
      <c r="F151">
        <v>132486400</v>
      </c>
      <c r="G151" s="3">
        <f t="shared" si="2"/>
        <v>-1.6413268832066345E-2</v>
      </c>
    </row>
    <row r="152" spans="1:7" x14ac:dyDescent="0.3">
      <c r="A152" s="1" t="s">
        <v>175</v>
      </c>
      <c r="B152" s="2">
        <v>2372.1</v>
      </c>
      <c r="C152" s="2">
        <v>2381.6</v>
      </c>
      <c r="D152" s="2">
        <v>2296.1999999999998</v>
      </c>
      <c r="E152" s="2">
        <v>2296.1999999999998</v>
      </c>
      <c r="F152">
        <v>132365800</v>
      </c>
      <c r="G152" s="3">
        <f t="shared" si="2"/>
        <v>4.1673985596346434E-2</v>
      </c>
    </row>
    <row r="153" spans="1:7" x14ac:dyDescent="0.3">
      <c r="A153" s="1" t="s">
        <v>176</v>
      </c>
      <c r="B153" s="2">
        <v>2410.1</v>
      </c>
      <c r="C153" s="2">
        <v>2410.1</v>
      </c>
      <c r="D153" s="2">
        <v>2343.6999999999998</v>
      </c>
      <c r="E153" s="2">
        <v>2372.1</v>
      </c>
      <c r="F153">
        <v>78703400</v>
      </c>
      <c r="G153" s="3">
        <f t="shared" si="2"/>
        <v>1.6019560726782178E-2</v>
      </c>
    </row>
    <row r="154" spans="1:7" x14ac:dyDescent="0.3">
      <c r="A154" s="1" t="s">
        <v>177</v>
      </c>
      <c r="B154" s="2">
        <v>2391.1</v>
      </c>
      <c r="C154" s="2">
        <v>2410.1</v>
      </c>
      <c r="D154" s="2">
        <v>2353.1</v>
      </c>
      <c r="E154" s="2">
        <v>2410.1</v>
      </c>
      <c r="F154">
        <v>93450200</v>
      </c>
      <c r="G154" s="3">
        <f t="shared" si="2"/>
        <v>-7.8834903116053283E-3</v>
      </c>
    </row>
    <row r="155" spans="1:7" x14ac:dyDescent="0.3">
      <c r="A155" s="1" t="s">
        <v>178</v>
      </c>
      <c r="B155" s="2">
        <v>2362.6</v>
      </c>
      <c r="C155" s="2">
        <v>2410.1</v>
      </c>
      <c r="D155" s="2">
        <v>2353.1</v>
      </c>
      <c r="E155" s="2">
        <v>2381.6</v>
      </c>
      <c r="F155">
        <v>75655000</v>
      </c>
      <c r="G155" s="3">
        <f t="shared" si="2"/>
        <v>-1.191920036803145E-2</v>
      </c>
    </row>
    <row r="156" spans="1:7" x14ac:dyDescent="0.3">
      <c r="A156" s="1" t="s">
        <v>179</v>
      </c>
      <c r="B156" s="2">
        <v>2258.3000000000002</v>
      </c>
      <c r="C156" s="2">
        <v>2391.1</v>
      </c>
      <c r="D156" s="2">
        <v>2239.3000000000002</v>
      </c>
      <c r="E156" s="2">
        <v>2362.6</v>
      </c>
      <c r="F156">
        <v>222818800</v>
      </c>
      <c r="G156" s="3">
        <f t="shared" si="2"/>
        <v>-4.4146279522559777E-2</v>
      </c>
    </row>
    <row r="157" spans="1:7" x14ac:dyDescent="0.3">
      <c r="A157" s="1" t="s">
        <v>180</v>
      </c>
      <c r="B157" s="2">
        <v>2324.6999999999998</v>
      </c>
      <c r="C157" s="2">
        <v>2324.6999999999998</v>
      </c>
      <c r="D157" s="2">
        <v>2229.8000000000002</v>
      </c>
      <c r="E157" s="2">
        <v>2267.6999999999998</v>
      </c>
      <c r="F157">
        <v>85330800</v>
      </c>
      <c r="G157" s="3">
        <f t="shared" si="2"/>
        <v>2.9402648009564554E-2</v>
      </c>
    </row>
    <row r="158" spans="1:7" x14ac:dyDescent="0.3">
      <c r="A158" s="1" t="s">
        <v>181</v>
      </c>
      <c r="B158" s="2">
        <v>2305.6999999999998</v>
      </c>
      <c r="C158" s="2">
        <v>2353.1</v>
      </c>
      <c r="D158" s="2">
        <v>2296.1999999999998</v>
      </c>
      <c r="E158" s="2">
        <v>2324.6999999999998</v>
      </c>
      <c r="F158">
        <v>93203600</v>
      </c>
      <c r="G158" s="3">
        <f t="shared" si="2"/>
        <v>-8.1730976039919127E-3</v>
      </c>
    </row>
    <row r="159" spans="1:7" x14ac:dyDescent="0.3">
      <c r="A159" s="1" t="s">
        <v>182</v>
      </c>
      <c r="B159" s="2">
        <v>2267.6999999999998</v>
      </c>
      <c r="C159" s="2">
        <v>2334.1999999999998</v>
      </c>
      <c r="D159" s="2">
        <v>2258.3000000000002</v>
      </c>
      <c r="E159" s="2">
        <v>2305.6999999999998</v>
      </c>
      <c r="F159">
        <v>129014800</v>
      </c>
      <c r="G159" s="3">
        <f t="shared" si="2"/>
        <v>-1.6480895172832546E-2</v>
      </c>
    </row>
    <row r="160" spans="1:7" x14ac:dyDescent="0.3">
      <c r="A160" s="1" t="s">
        <v>183</v>
      </c>
      <c r="B160" s="2">
        <v>2248.8000000000002</v>
      </c>
      <c r="C160" s="2">
        <v>2267.6999999999998</v>
      </c>
      <c r="D160" s="2">
        <v>2220.3000000000002</v>
      </c>
      <c r="E160" s="2">
        <v>2258.3000000000002</v>
      </c>
      <c r="F160">
        <v>106844400</v>
      </c>
      <c r="G160" s="3">
        <f t="shared" si="2"/>
        <v>-8.3344357719273444E-3</v>
      </c>
    </row>
    <row r="161" spans="1:7" x14ac:dyDescent="0.3">
      <c r="A161" s="1" t="s">
        <v>184</v>
      </c>
      <c r="B161" s="2">
        <v>2220.3000000000002</v>
      </c>
      <c r="C161" s="2">
        <v>2258.3000000000002</v>
      </c>
      <c r="D161" s="2">
        <v>2191.8000000000002</v>
      </c>
      <c r="E161" s="2">
        <v>2248.8000000000002</v>
      </c>
      <c r="F161">
        <v>100673600</v>
      </c>
      <c r="G161" s="3">
        <f t="shared" si="2"/>
        <v>-1.2673425827107791E-2</v>
      </c>
    </row>
    <row r="162" spans="1:7" x14ac:dyDescent="0.3">
      <c r="A162" s="1" t="s">
        <v>185</v>
      </c>
      <c r="B162" s="2">
        <v>2267.6999999999998</v>
      </c>
      <c r="C162" s="2">
        <v>2277.1999999999998</v>
      </c>
      <c r="D162" s="2">
        <v>2229.8000000000002</v>
      </c>
      <c r="E162" s="2">
        <v>2239.3000000000002</v>
      </c>
      <c r="F162">
        <v>60346000</v>
      </c>
      <c r="G162" s="3">
        <f t="shared" si="2"/>
        <v>2.1348466423456124E-2</v>
      </c>
    </row>
    <row r="163" spans="1:7" x14ac:dyDescent="0.3">
      <c r="A163" s="1" t="s">
        <v>186</v>
      </c>
      <c r="B163" s="2">
        <v>2191.8000000000002</v>
      </c>
      <c r="C163" s="2">
        <v>2239.3000000000002</v>
      </c>
      <c r="D163" s="2">
        <v>2182.4</v>
      </c>
      <c r="E163" s="2">
        <v>2239.3000000000002</v>
      </c>
      <c r="F163">
        <v>98282200</v>
      </c>
      <c r="G163" s="3">
        <f t="shared" si="2"/>
        <v>-3.3470035719010291E-2</v>
      </c>
    </row>
    <row r="164" spans="1:7" x14ac:dyDescent="0.3">
      <c r="A164" s="1" t="s">
        <v>187</v>
      </c>
      <c r="B164" s="2">
        <v>2040</v>
      </c>
      <c r="C164" s="2">
        <v>2097</v>
      </c>
      <c r="D164" s="2">
        <v>2040</v>
      </c>
      <c r="E164" s="2">
        <v>2097</v>
      </c>
      <c r="F164">
        <v>172775200</v>
      </c>
      <c r="G164" s="3">
        <f t="shared" si="2"/>
        <v>-6.9258143991240154E-2</v>
      </c>
    </row>
    <row r="165" spans="1:7" x14ac:dyDescent="0.3">
      <c r="A165" s="1" t="s">
        <v>188</v>
      </c>
      <c r="B165" s="2">
        <v>2078</v>
      </c>
      <c r="C165" s="2">
        <v>2097</v>
      </c>
      <c r="D165" s="2">
        <v>1916.7</v>
      </c>
      <c r="E165" s="2">
        <v>1916.7</v>
      </c>
      <c r="F165">
        <v>271155800</v>
      </c>
      <c r="G165" s="3">
        <f t="shared" si="2"/>
        <v>1.8627450980392157E-2</v>
      </c>
    </row>
    <row r="166" spans="1:7" x14ac:dyDescent="0.3">
      <c r="A166" s="1" t="s">
        <v>189</v>
      </c>
      <c r="B166" s="2">
        <v>2182.4</v>
      </c>
      <c r="C166" s="2">
        <v>2191.8000000000002</v>
      </c>
      <c r="D166" s="2">
        <v>2078</v>
      </c>
      <c r="E166" s="2">
        <v>2078</v>
      </c>
      <c r="F166">
        <v>143569800</v>
      </c>
      <c r="G166" s="3">
        <f t="shared" si="2"/>
        <v>5.024061597690091E-2</v>
      </c>
    </row>
    <row r="167" spans="1:7" x14ac:dyDescent="0.3">
      <c r="A167" s="1" t="s">
        <v>190</v>
      </c>
      <c r="B167" s="2">
        <v>2153.9</v>
      </c>
      <c r="C167" s="2">
        <v>2210.8000000000002</v>
      </c>
      <c r="D167" s="2">
        <v>2125.4</v>
      </c>
      <c r="E167" s="2">
        <v>2182.4</v>
      </c>
      <c r="F167">
        <v>128927400</v>
      </c>
      <c r="G167" s="3">
        <f t="shared" si="2"/>
        <v>-1.3059017595307917E-2</v>
      </c>
    </row>
    <row r="168" spans="1:7" x14ac:dyDescent="0.3">
      <c r="A168" s="1" t="s">
        <v>191</v>
      </c>
      <c r="B168" s="2">
        <v>2144.4</v>
      </c>
      <c r="C168" s="2">
        <v>2182.4</v>
      </c>
      <c r="D168" s="2">
        <v>2134.9</v>
      </c>
      <c r="E168" s="2">
        <v>2182.4</v>
      </c>
      <c r="F168">
        <v>57936000</v>
      </c>
      <c r="G168" s="3">
        <f t="shared" si="2"/>
        <v>-4.4106040206137705E-3</v>
      </c>
    </row>
    <row r="169" spans="1:7" x14ac:dyDescent="0.3">
      <c r="A169" s="1" t="s">
        <v>192</v>
      </c>
      <c r="B169" s="2">
        <v>2115.9</v>
      </c>
      <c r="C169" s="2">
        <v>2182.4</v>
      </c>
      <c r="D169" s="2">
        <v>2097</v>
      </c>
      <c r="E169" s="2">
        <v>2125.4</v>
      </c>
      <c r="F169">
        <v>76432000</v>
      </c>
      <c r="G169" s="3">
        <f t="shared" si="2"/>
        <v>-1.3290430889759373E-2</v>
      </c>
    </row>
    <row r="170" spans="1:7" x14ac:dyDescent="0.3">
      <c r="A170" s="1" t="s">
        <v>193</v>
      </c>
      <c r="B170" s="2">
        <v>2115.9</v>
      </c>
      <c r="C170" s="2">
        <v>2153.9</v>
      </c>
      <c r="D170" s="2">
        <v>2087.5</v>
      </c>
      <c r="E170" s="2">
        <v>2115.9</v>
      </c>
      <c r="F170">
        <v>91596600</v>
      </c>
      <c r="G170" s="3">
        <f t="shared" si="2"/>
        <v>0</v>
      </c>
    </row>
    <row r="171" spans="1:7" x14ac:dyDescent="0.3">
      <c r="A171" s="1" t="s">
        <v>194</v>
      </c>
      <c r="B171" s="2">
        <v>2078</v>
      </c>
      <c r="C171" s="2">
        <v>2134.9</v>
      </c>
      <c r="D171" s="2">
        <v>2049.5</v>
      </c>
      <c r="E171" s="2">
        <v>2115.9</v>
      </c>
      <c r="F171">
        <v>52930000</v>
      </c>
      <c r="G171" s="3">
        <f t="shared" si="2"/>
        <v>-1.7911999621910341E-2</v>
      </c>
    </row>
    <row r="172" spans="1:7" x14ac:dyDescent="0.3">
      <c r="A172" s="1" t="s">
        <v>195</v>
      </c>
      <c r="B172" s="2">
        <v>2011.6</v>
      </c>
      <c r="C172" s="2">
        <v>2059</v>
      </c>
      <c r="D172" s="2">
        <v>2002.1</v>
      </c>
      <c r="E172" s="2">
        <v>2011.6</v>
      </c>
      <c r="F172">
        <v>113596600</v>
      </c>
      <c r="G172" s="3">
        <f t="shared" si="2"/>
        <v>-3.1953801732435075E-2</v>
      </c>
    </row>
    <row r="173" spans="1:7" x14ac:dyDescent="0.3">
      <c r="A173" s="1" t="s">
        <v>196</v>
      </c>
      <c r="B173" s="2">
        <v>1973.6</v>
      </c>
      <c r="C173" s="2">
        <v>2040</v>
      </c>
      <c r="D173" s="2">
        <v>1945.1</v>
      </c>
      <c r="E173" s="2">
        <v>2011.6</v>
      </c>
      <c r="F173">
        <v>84710800</v>
      </c>
      <c r="G173" s="3">
        <f t="shared" si="2"/>
        <v>-1.8890435474249356E-2</v>
      </c>
    </row>
    <row r="174" spans="1:7" x14ac:dyDescent="0.3">
      <c r="A174" s="1" t="s">
        <v>197</v>
      </c>
      <c r="B174" s="2">
        <v>1926.2</v>
      </c>
      <c r="C174" s="2">
        <v>1954.6</v>
      </c>
      <c r="D174" s="2">
        <v>1897.7</v>
      </c>
      <c r="E174" s="2">
        <v>1916.7</v>
      </c>
      <c r="F174">
        <v>121965000</v>
      </c>
      <c r="G174" s="3">
        <f t="shared" si="2"/>
        <v>-2.4017024726388257E-2</v>
      </c>
    </row>
    <row r="175" spans="1:7" x14ac:dyDescent="0.3">
      <c r="A175" s="1" t="s">
        <v>198</v>
      </c>
      <c r="B175" s="2">
        <v>2030.5</v>
      </c>
      <c r="C175" s="2">
        <v>2030.5</v>
      </c>
      <c r="D175" s="2">
        <v>1926.2</v>
      </c>
      <c r="E175" s="2">
        <v>1973.6</v>
      </c>
      <c r="F175">
        <v>140455600</v>
      </c>
      <c r="G175" s="3">
        <f t="shared" si="2"/>
        <v>5.4148063544803213E-2</v>
      </c>
    </row>
    <row r="176" spans="1:7" x14ac:dyDescent="0.3">
      <c r="A176" s="1" t="s">
        <v>199</v>
      </c>
      <c r="B176" s="2">
        <v>1954.6</v>
      </c>
      <c r="C176" s="2">
        <v>2059</v>
      </c>
      <c r="D176" s="2">
        <v>1954.6</v>
      </c>
      <c r="E176" s="2">
        <v>2049.5</v>
      </c>
      <c r="F176">
        <v>99702600</v>
      </c>
      <c r="G176" s="3">
        <f t="shared" si="2"/>
        <v>-3.7379955675941934E-2</v>
      </c>
    </row>
    <row r="177" spans="1:7" x14ac:dyDescent="0.3">
      <c r="A177" s="1" t="s">
        <v>200</v>
      </c>
      <c r="B177" s="2">
        <v>1926.2</v>
      </c>
      <c r="C177" s="2">
        <v>1992.6</v>
      </c>
      <c r="D177" s="2">
        <v>1907.2</v>
      </c>
      <c r="E177" s="2">
        <v>1973.6</v>
      </c>
      <c r="F177">
        <v>111325600</v>
      </c>
      <c r="G177" s="3">
        <f t="shared" si="2"/>
        <v>-1.4529827074593198E-2</v>
      </c>
    </row>
    <row r="178" spans="1:7" x14ac:dyDescent="0.3">
      <c r="A178" s="1" t="s">
        <v>201</v>
      </c>
      <c r="B178" s="2">
        <v>1882.5</v>
      </c>
      <c r="C178" s="2">
        <v>1954.6</v>
      </c>
      <c r="D178" s="2">
        <v>1844.6</v>
      </c>
      <c r="E178" s="2">
        <v>1935.7</v>
      </c>
      <c r="F178">
        <v>151529800</v>
      </c>
      <c r="G178" s="3">
        <f t="shared" si="2"/>
        <v>-2.268715605856092E-2</v>
      </c>
    </row>
    <row r="179" spans="1:7" x14ac:dyDescent="0.3">
      <c r="A179" s="1" t="s">
        <v>202</v>
      </c>
      <c r="B179" s="2">
        <v>1973.6</v>
      </c>
      <c r="C179" s="2">
        <v>1973.6</v>
      </c>
      <c r="D179" s="2">
        <v>1890.1</v>
      </c>
      <c r="E179" s="2">
        <v>1897.7</v>
      </c>
      <c r="F179">
        <v>78954200</v>
      </c>
      <c r="G179" s="3">
        <f t="shared" si="2"/>
        <v>4.8393094289508581E-2</v>
      </c>
    </row>
    <row r="180" spans="1:7" x14ac:dyDescent="0.3">
      <c r="A180" s="1" t="s">
        <v>203</v>
      </c>
      <c r="B180" s="2">
        <v>1973.6</v>
      </c>
      <c r="C180" s="2">
        <v>1983.1</v>
      </c>
      <c r="D180" s="2">
        <v>1897.7</v>
      </c>
      <c r="E180" s="2">
        <v>1964.1</v>
      </c>
      <c r="F180">
        <v>99143400</v>
      </c>
      <c r="G180" s="3">
        <f t="shared" si="2"/>
        <v>0</v>
      </c>
    </row>
    <row r="181" spans="1:7" x14ac:dyDescent="0.3">
      <c r="A181" s="1" t="s">
        <v>204</v>
      </c>
      <c r="B181" s="2">
        <v>2030.5</v>
      </c>
      <c r="C181" s="2">
        <v>2040</v>
      </c>
      <c r="D181" s="2">
        <v>1964.1</v>
      </c>
      <c r="E181" s="2">
        <v>1992.6</v>
      </c>
      <c r="F181">
        <v>74300800</v>
      </c>
      <c r="G181" s="3">
        <f t="shared" si="2"/>
        <v>2.8830563437373374E-2</v>
      </c>
    </row>
    <row r="182" spans="1:7" x14ac:dyDescent="0.3">
      <c r="A182" s="1" t="s">
        <v>205</v>
      </c>
      <c r="B182" s="2">
        <v>2087.5</v>
      </c>
      <c r="C182" s="2">
        <v>2106.4</v>
      </c>
      <c r="D182" s="2">
        <v>2068.5</v>
      </c>
      <c r="E182" s="2">
        <v>2087.5</v>
      </c>
      <c r="F182">
        <v>89104400</v>
      </c>
      <c r="G182" s="3">
        <f t="shared" si="2"/>
        <v>2.807190347205122E-2</v>
      </c>
    </row>
    <row r="183" spans="1:7" x14ac:dyDescent="0.3">
      <c r="A183" s="1" t="s">
        <v>206</v>
      </c>
      <c r="B183" s="2">
        <v>2106.4</v>
      </c>
      <c r="C183" s="2">
        <v>2106.4</v>
      </c>
      <c r="D183" s="2">
        <v>2040</v>
      </c>
      <c r="E183" s="2">
        <v>2049.5</v>
      </c>
      <c r="F183">
        <v>88748600</v>
      </c>
      <c r="G183" s="3">
        <f t="shared" si="2"/>
        <v>9.0538922155689056E-3</v>
      </c>
    </row>
    <row r="184" spans="1:7" x14ac:dyDescent="0.3">
      <c r="A184" s="1" t="s">
        <v>207</v>
      </c>
      <c r="B184" s="2">
        <v>2068.5</v>
      </c>
      <c r="C184" s="2">
        <v>2115.9</v>
      </c>
      <c r="D184" s="2">
        <v>2059</v>
      </c>
      <c r="E184" s="2">
        <v>2106.4</v>
      </c>
      <c r="F184">
        <v>88763400</v>
      </c>
      <c r="G184" s="3">
        <f t="shared" si="2"/>
        <v>-1.7992783896695827E-2</v>
      </c>
    </row>
    <row r="185" spans="1:7" x14ac:dyDescent="0.3">
      <c r="A185" s="1" t="s">
        <v>208</v>
      </c>
      <c r="B185" s="2">
        <v>2106.4</v>
      </c>
      <c r="C185" s="2">
        <v>2115.9</v>
      </c>
      <c r="D185" s="2">
        <v>2068.5</v>
      </c>
      <c r="E185" s="2">
        <v>2068.5</v>
      </c>
      <c r="F185">
        <v>90248600</v>
      </c>
      <c r="G185" s="3">
        <f t="shared" si="2"/>
        <v>1.8322455885907706E-2</v>
      </c>
    </row>
    <row r="186" spans="1:7" x14ac:dyDescent="0.3">
      <c r="A186" s="1" t="s">
        <v>209</v>
      </c>
      <c r="B186" s="2">
        <v>2134.9</v>
      </c>
      <c r="C186" s="2">
        <v>2144.4</v>
      </c>
      <c r="D186" s="2">
        <v>2106.4</v>
      </c>
      <c r="E186" s="2">
        <v>2115.9</v>
      </c>
      <c r="F186">
        <v>77947000</v>
      </c>
      <c r="G186" s="3">
        <f t="shared" si="2"/>
        <v>1.3530193695404482E-2</v>
      </c>
    </row>
    <row r="187" spans="1:7" x14ac:dyDescent="0.3">
      <c r="A187" s="1" t="s">
        <v>210</v>
      </c>
      <c r="B187" s="2">
        <v>2153.9</v>
      </c>
      <c r="C187" s="2">
        <v>2153.9</v>
      </c>
      <c r="D187" s="2">
        <v>2097</v>
      </c>
      <c r="E187" s="2">
        <v>2134.9</v>
      </c>
      <c r="F187">
        <v>69863400</v>
      </c>
      <c r="G187" s="3">
        <f t="shared" si="2"/>
        <v>8.899714272331256E-3</v>
      </c>
    </row>
    <row r="188" spans="1:7" x14ac:dyDescent="0.3">
      <c r="A188" s="1" t="s">
        <v>211</v>
      </c>
      <c r="B188" s="2">
        <v>2191.8000000000002</v>
      </c>
      <c r="C188" s="2">
        <v>2191.8000000000002</v>
      </c>
      <c r="D188" s="2">
        <v>2134.9</v>
      </c>
      <c r="E188" s="2">
        <v>2172.9</v>
      </c>
      <c r="F188">
        <v>109787200</v>
      </c>
      <c r="G188" s="3">
        <f t="shared" ref="G188:G251" si="3">((B188-B187)/B187) * 100%</f>
        <v>1.7595988671711821E-2</v>
      </c>
    </row>
    <row r="189" spans="1:7" x14ac:dyDescent="0.3">
      <c r="A189" s="1" t="s">
        <v>212</v>
      </c>
      <c r="B189" s="2">
        <v>2125.4</v>
      </c>
      <c r="C189" s="2">
        <v>2182.4</v>
      </c>
      <c r="D189" s="2">
        <v>2125.4</v>
      </c>
      <c r="E189" s="2">
        <v>2163.4</v>
      </c>
      <c r="F189">
        <v>77289200</v>
      </c>
      <c r="G189" s="3">
        <f t="shared" si="3"/>
        <v>-3.0294734921069481E-2</v>
      </c>
    </row>
    <row r="190" spans="1:7" x14ac:dyDescent="0.3">
      <c r="A190" s="1" t="s">
        <v>213</v>
      </c>
      <c r="B190" s="2">
        <v>2115.9</v>
      </c>
      <c r="C190" s="2">
        <v>2144.4</v>
      </c>
      <c r="D190" s="2">
        <v>2068.5</v>
      </c>
      <c r="E190" s="2">
        <v>2125.4</v>
      </c>
      <c r="F190">
        <v>67817800</v>
      </c>
      <c r="G190" s="3">
        <f t="shared" si="3"/>
        <v>-4.4697468711771896E-3</v>
      </c>
    </row>
    <row r="191" spans="1:7" x14ac:dyDescent="0.3">
      <c r="A191" s="1" t="s">
        <v>214</v>
      </c>
      <c r="B191" s="2">
        <v>2163.4</v>
      </c>
      <c r="C191" s="2">
        <v>2172.9</v>
      </c>
      <c r="D191" s="2">
        <v>2115.9</v>
      </c>
      <c r="E191" s="2">
        <v>2125.4</v>
      </c>
      <c r="F191">
        <v>58936200</v>
      </c>
      <c r="G191" s="3">
        <f t="shared" si="3"/>
        <v>2.2449076043291268E-2</v>
      </c>
    </row>
    <row r="192" spans="1:7" x14ac:dyDescent="0.3">
      <c r="A192" s="1" t="s">
        <v>215</v>
      </c>
      <c r="B192" s="2">
        <v>2144.4</v>
      </c>
      <c r="C192" s="2">
        <v>2182.4</v>
      </c>
      <c r="D192" s="2">
        <v>2125.4</v>
      </c>
      <c r="E192" s="2">
        <v>2172.9</v>
      </c>
      <c r="F192">
        <v>77213200</v>
      </c>
      <c r="G192" s="3">
        <f t="shared" si="3"/>
        <v>-8.7824720347600988E-3</v>
      </c>
    </row>
    <row r="193" spans="1:7" x14ac:dyDescent="0.3">
      <c r="A193" s="1" t="s">
        <v>216</v>
      </c>
      <c r="B193" s="2">
        <v>2097</v>
      </c>
      <c r="C193" s="2">
        <v>2172.9</v>
      </c>
      <c r="D193" s="2">
        <v>2078</v>
      </c>
      <c r="E193" s="2">
        <v>2153.9</v>
      </c>
      <c r="F193">
        <v>113901800</v>
      </c>
      <c r="G193" s="3">
        <f t="shared" si="3"/>
        <v>-2.2104085058757737E-2</v>
      </c>
    </row>
    <row r="194" spans="1:7" x14ac:dyDescent="0.3">
      <c r="A194" s="1" t="s">
        <v>217</v>
      </c>
      <c r="B194" s="2">
        <v>2068.5</v>
      </c>
      <c r="C194" s="2">
        <v>2106.4</v>
      </c>
      <c r="D194" s="2">
        <v>2049.5</v>
      </c>
      <c r="E194" s="2">
        <v>2087.5</v>
      </c>
      <c r="F194">
        <v>138701400</v>
      </c>
      <c r="G194" s="3">
        <f t="shared" si="3"/>
        <v>-1.3590844062947067E-2</v>
      </c>
    </row>
    <row r="195" spans="1:7" x14ac:dyDescent="0.3">
      <c r="A195" s="1" t="s">
        <v>218</v>
      </c>
      <c r="B195" s="2">
        <v>2106.4</v>
      </c>
      <c r="C195" s="2">
        <v>2115.9</v>
      </c>
      <c r="D195" s="2">
        <v>2078</v>
      </c>
      <c r="E195" s="2">
        <v>2097</v>
      </c>
      <c r="F195">
        <v>65900200</v>
      </c>
      <c r="G195" s="3">
        <f t="shared" si="3"/>
        <v>1.8322455885907706E-2</v>
      </c>
    </row>
    <row r="196" spans="1:7" x14ac:dyDescent="0.3">
      <c r="A196" s="1" t="s">
        <v>219</v>
      </c>
      <c r="B196" s="2">
        <v>2191.8000000000002</v>
      </c>
      <c r="C196" s="2">
        <v>2220.3000000000002</v>
      </c>
      <c r="D196" s="2">
        <v>2134.9</v>
      </c>
      <c r="E196" s="2">
        <v>2134.9</v>
      </c>
      <c r="F196">
        <v>188574400</v>
      </c>
      <c r="G196" s="3">
        <f t="shared" si="3"/>
        <v>4.0543106722369965E-2</v>
      </c>
    </row>
    <row r="197" spans="1:7" x14ac:dyDescent="0.3">
      <c r="A197" s="1" t="s">
        <v>220</v>
      </c>
      <c r="B197" s="2">
        <v>2191.8000000000002</v>
      </c>
      <c r="C197" s="2">
        <v>2220.3000000000002</v>
      </c>
      <c r="D197" s="2">
        <v>2163.4</v>
      </c>
      <c r="E197" s="2">
        <v>2182.4</v>
      </c>
      <c r="F197">
        <v>112695800</v>
      </c>
      <c r="G197" s="3">
        <f t="shared" si="3"/>
        <v>0</v>
      </c>
    </row>
    <row r="198" spans="1:7" x14ac:dyDescent="0.3">
      <c r="A198" s="1" t="s">
        <v>221</v>
      </c>
      <c r="B198" s="2">
        <v>2267.6999999999998</v>
      </c>
      <c r="C198" s="2">
        <v>2286.6999999999998</v>
      </c>
      <c r="D198" s="2">
        <v>2125.4</v>
      </c>
      <c r="E198" s="2">
        <v>2153.9</v>
      </c>
      <c r="F198">
        <v>216862800</v>
      </c>
      <c r="G198" s="3">
        <f t="shared" si="3"/>
        <v>3.4629071995619869E-2</v>
      </c>
    </row>
    <row r="199" spans="1:7" x14ac:dyDescent="0.3">
      <c r="A199" s="1" t="s">
        <v>222</v>
      </c>
      <c r="B199" s="2">
        <v>2277.1999999999998</v>
      </c>
      <c r="C199" s="2">
        <v>2277.1999999999998</v>
      </c>
      <c r="D199" s="2">
        <v>2239.3000000000002</v>
      </c>
      <c r="E199" s="2">
        <v>2267.6999999999998</v>
      </c>
      <c r="F199">
        <v>75963400</v>
      </c>
      <c r="G199" s="3">
        <f t="shared" si="3"/>
        <v>4.1892666578471583E-3</v>
      </c>
    </row>
    <row r="200" spans="1:7" x14ac:dyDescent="0.3">
      <c r="A200" s="1" t="s">
        <v>223</v>
      </c>
      <c r="B200" s="2">
        <v>2163.4</v>
      </c>
      <c r="C200" s="2">
        <v>2286.6999999999998</v>
      </c>
      <c r="D200" s="2">
        <v>2163.4</v>
      </c>
      <c r="E200" s="2">
        <v>2258.3000000000002</v>
      </c>
      <c r="F200">
        <v>152817400</v>
      </c>
      <c r="G200" s="3">
        <f t="shared" si="3"/>
        <v>-4.9973651853152876E-2</v>
      </c>
    </row>
    <row r="201" spans="1:7" x14ac:dyDescent="0.3">
      <c r="A201" s="1" t="s">
        <v>224</v>
      </c>
      <c r="B201" s="2">
        <v>2267.6999999999998</v>
      </c>
      <c r="C201" s="2">
        <v>2277.1999999999998</v>
      </c>
      <c r="D201" s="2">
        <v>2210.8000000000002</v>
      </c>
      <c r="E201" s="2">
        <v>2229.8000000000002</v>
      </c>
      <c r="F201">
        <v>175877400</v>
      </c>
      <c r="G201" s="3">
        <f t="shared" si="3"/>
        <v>4.8211149117130314E-2</v>
      </c>
    </row>
    <row r="202" spans="1:7" x14ac:dyDescent="0.3">
      <c r="A202" s="1" t="s">
        <v>225</v>
      </c>
      <c r="B202" s="2">
        <v>2296.1999999999998</v>
      </c>
      <c r="C202" s="2">
        <v>2315.1999999999998</v>
      </c>
      <c r="D202" s="2">
        <v>2248.8000000000002</v>
      </c>
      <c r="E202" s="2">
        <v>2267.6999999999998</v>
      </c>
      <c r="F202">
        <v>164219000</v>
      </c>
      <c r="G202" s="3">
        <f t="shared" si="3"/>
        <v>1.2567799973541474E-2</v>
      </c>
    </row>
    <row r="203" spans="1:7" x14ac:dyDescent="0.3">
      <c r="A203" s="1" t="s">
        <v>226</v>
      </c>
      <c r="B203" s="2">
        <v>2334.1999999999998</v>
      </c>
      <c r="C203" s="2">
        <v>2391.1</v>
      </c>
      <c r="D203" s="2">
        <v>2296.1999999999998</v>
      </c>
      <c r="E203" s="2">
        <v>2372.1</v>
      </c>
      <c r="F203">
        <v>122653200</v>
      </c>
      <c r="G203" s="3">
        <f t="shared" si="3"/>
        <v>1.6549081090497346E-2</v>
      </c>
    </row>
    <row r="204" spans="1:7" x14ac:dyDescent="0.3">
      <c r="A204" s="1" t="s">
        <v>227</v>
      </c>
      <c r="B204" s="2">
        <v>2419.6</v>
      </c>
      <c r="C204" s="2">
        <v>2476.5</v>
      </c>
      <c r="D204" s="2">
        <v>2391.1</v>
      </c>
      <c r="E204" s="2">
        <v>2429.1</v>
      </c>
      <c r="F204">
        <v>249588800</v>
      </c>
      <c r="G204" s="3">
        <f t="shared" si="3"/>
        <v>3.658641076171712E-2</v>
      </c>
    </row>
    <row r="205" spans="1:7" x14ac:dyDescent="0.3">
      <c r="A205" s="1" t="s">
        <v>228</v>
      </c>
      <c r="B205" s="2">
        <v>2419.6</v>
      </c>
      <c r="C205" s="2">
        <v>2467</v>
      </c>
      <c r="D205" s="2">
        <v>2410.1</v>
      </c>
      <c r="E205" s="2">
        <v>2438.5</v>
      </c>
      <c r="F205">
        <v>166490200</v>
      </c>
      <c r="G205" s="3">
        <f t="shared" si="3"/>
        <v>0</v>
      </c>
    </row>
    <row r="206" spans="1:7" x14ac:dyDescent="0.3">
      <c r="A206" s="1" t="s">
        <v>229</v>
      </c>
      <c r="B206" s="2">
        <v>2343.6999999999998</v>
      </c>
      <c r="C206" s="2">
        <v>2429.1</v>
      </c>
      <c r="D206" s="2">
        <v>2315.1999999999998</v>
      </c>
      <c r="E206" s="2">
        <v>2419.6</v>
      </c>
      <c r="F206">
        <v>136150600</v>
      </c>
      <c r="G206" s="3">
        <f t="shared" si="3"/>
        <v>-3.1368821292775705E-2</v>
      </c>
    </row>
    <row r="207" spans="1:7" x14ac:dyDescent="0.3">
      <c r="A207" s="1" t="s">
        <v>230</v>
      </c>
      <c r="B207" s="2">
        <v>2372.1</v>
      </c>
      <c r="C207" s="2">
        <v>2372.1</v>
      </c>
      <c r="D207" s="2">
        <v>2305.6999999999998</v>
      </c>
      <c r="E207" s="2">
        <v>2315.1999999999998</v>
      </c>
      <c r="F207">
        <v>122043800</v>
      </c>
      <c r="G207" s="3">
        <f t="shared" si="3"/>
        <v>1.2117591841959334E-2</v>
      </c>
    </row>
    <row r="208" spans="1:7" x14ac:dyDescent="0.3">
      <c r="A208" s="1" t="s">
        <v>231</v>
      </c>
      <c r="B208" s="2">
        <v>2353.1</v>
      </c>
      <c r="C208" s="2">
        <v>2448</v>
      </c>
      <c r="D208" s="2">
        <v>2334.1999999999998</v>
      </c>
      <c r="E208" s="2">
        <v>2391.1</v>
      </c>
      <c r="F208">
        <v>133917600</v>
      </c>
      <c r="G208" s="3">
        <f t="shared" si="3"/>
        <v>-8.0097803633910891E-3</v>
      </c>
    </row>
    <row r="209" spans="1:7" x14ac:dyDescent="0.3">
      <c r="A209" s="1" t="s">
        <v>232</v>
      </c>
      <c r="B209" s="2">
        <v>2372.1</v>
      </c>
      <c r="C209" s="2">
        <v>2419.6</v>
      </c>
      <c r="D209" s="2">
        <v>2353.1</v>
      </c>
      <c r="E209" s="2">
        <v>2381.6</v>
      </c>
      <c r="F209">
        <v>106261600</v>
      </c>
      <c r="G209" s="3">
        <f t="shared" si="3"/>
        <v>8.0744549742892361E-3</v>
      </c>
    </row>
    <row r="210" spans="1:7" x14ac:dyDescent="0.3">
      <c r="A210" s="1" t="s">
        <v>233</v>
      </c>
      <c r="B210" s="2">
        <v>2410.1</v>
      </c>
      <c r="C210" s="2">
        <v>2410.1</v>
      </c>
      <c r="D210" s="2">
        <v>2334.1999999999998</v>
      </c>
      <c r="E210" s="2">
        <v>2334.1999999999998</v>
      </c>
      <c r="F210">
        <v>124936000</v>
      </c>
      <c r="G210" s="3">
        <f t="shared" si="3"/>
        <v>1.6019560726782178E-2</v>
      </c>
    </row>
    <row r="211" spans="1:7" x14ac:dyDescent="0.3">
      <c r="A211" s="1" t="s">
        <v>234</v>
      </c>
      <c r="B211" s="2">
        <v>2400.6</v>
      </c>
      <c r="C211" s="2">
        <v>2410.1</v>
      </c>
      <c r="D211" s="2">
        <v>2353.1</v>
      </c>
      <c r="E211" s="2">
        <v>2372.1</v>
      </c>
      <c r="F211">
        <v>94808200</v>
      </c>
      <c r="G211" s="3">
        <f t="shared" si="3"/>
        <v>-3.9417451558026641E-3</v>
      </c>
    </row>
    <row r="212" spans="1:7" x14ac:dyDescent="0.3">
      <c r="A212" s="1" t="s">
        <v>235</v>
      </c>
      <c r="B212" s="2">
        <v>2391.1</v>
      </c>
      <c r="C212" s="2">
        <v>2410.1</v>
      </c>
      <c r="D212" s="2">
        <v>2372.1</v>
      </c>
      <c r="E212" s="2">
        <v>2381.6</v>
      </c>
      <c r="F212">
        <v>100573600</v>
      </c>
      <c r="G212" s="3">
        <f t="shared" si="3"/>
        <v>-3.9573439973339996E-3</v>
      </c>
    </row>
    <row r="213" spans="1:7" x14ac:dyDescent="0.3">
      <c r="A213" s="1" t="s">
        <v>236</v>
      </c>
      <c r="B213" s="2">
        <v>2429.1</v>
      </c>
      <c r="C213" s="2">
        <v>2438.5</v>
      </c>
      <c r="D213" s="2">
        <v>2381.6</v>
      </c>
      <c r="E213" s="2">
        <v>2391.1</v>
      </c>
      <c r="F213">
        <v>106905400</v>
      </c>
      <c r="G213" s="3">
        <f t="shared" si="3"/>
        <v>1.5892267157375267E-2</v>
      </c>
    </row>
    <row r="214" spans="1:7" x14ac:dyDescent="0.3">
      <c r="A214" s="1" t="s">
        <v>237</v>
      </c>
      <c r="B214" s="2">
        <v>2438.5</v>
      </c>
      <c r="C214" s="2">
        <v>2467</v>
      </c>
      <c r="D214" s="2">
        <v>2419.6</v>
      </c>
      <c r="E214" s="2">
        <v>2448</v>
      </c>
      <c r="F214">
        <v>140929200</v>
      </c>
      <c r="G214" s="3">
        <f t="shared" si="3"/>
        <v>3.8697459964596318E-3</v>
      </c>
    </row>
    <row r="215" spans="1:7" x14ac:dyDescent="0.3">
      <c r="A215" s="1" t="s">
        <v>238</v>
      </c>
      <c r="B215" s="2">
        <v>2476.5</v>
      </c>
      <c r="C215" s="2">
        <v>2523.9</v>
      </c>
      <c r="D215" s="2">
        <v>2467</v>
      </c>
      <c r="E215" s="2">
        <v>2467</v>
      </c>
      <c r="F215">
        <v>197704000</v>
      </c>
      <c r="G215" s="3">
        <f t="shared" si="3"/>
        <v>1.5583350420340373E-2</v>
      </c>
    </row>
    <row r="216" spans="1:7" x14ac:dyDescent="0.3">
      <c r="A216" s="1" t="s">
        <v>239</v>
      </c>
      <c r="B216" s="2">
        <v>2552.4</v>
      </c>
      <c r="C216" s="2">
        <v>2552.4</v>
      </c>
      <c r="D216" s="2">
        <v>2486</v>
      </c>
      <c r="E216" s="2">
        <v>2505</v>
      </c>
      <c r="F216">
        <v>132275400</v>
      </c>
      <c r="G216" s="3">
        <f t="shared" si="3"/>
        <v>3.0648092065414936E-2</v>
      </c>
    </row>
    <row r="217" spans="1:7" x14ac:dyDescent="0.3">
      <c r="A217" s="1" t="s">
        <v>240</v>
      </c>
      <c r="B217" s="2">
        <v>2523.9</v>
      </c>
      <c r="C217" s="2">
        <v>2580.9</v>
      </c>
      <c r="D217" s="2">
        <v>2514.4</v>
      </c>
      <c r="E217" s="2">
        <v>2571.4</v>
      </c>
      <c r="F217">
        <v>124346800</v>
      </c>
      <c r="G217" s="3">
        <f t="shared" si="3"/>
        <v>-1.1165961448048895E-2</v>
      </c>
    </row>
    <row r="218" spans="1:7" x14ac:dyDescent="0.3">
      <c r="A218" s="1" t="s">
        <v>241</v>
      </c>
      <c r="B218" s="2">
        <v>2400.6</v>
      </c>
      <c r="C218" s="2">
        <v>2514.4</v>
      </c>
      <c r="D218" s="2">
        <v>2362.6</v>
      </c>
      <c r="E218" s="2">
        <v>2486</v>
      </c>
      <c r="F218">
        <v>307900800</v>
      </c>
      <c r="G218" s="3">
        <f t="shared" si="3"/>
        <v>-4.8852965648401352E-2</v>
      </c>
    </row>
    <row r="219" spans="1:7" x14ac:dyDescent="0.3">
      <c r="A219" s="1" t="s">
        <v>242</v>
      </c>
      <c r="B219" s="2">
        <v>2476.5</v>
      </c>
      <c r="C219" s="2">
        <v>2514.4</v>
      </c>
      <c r="D219" s="2">
        <v>2400.6</v>
      </c>
      <c r="E219" s="2">
        <v>2400.6</v>
      </c>
      <c r="F219">
        <v>176568000</v>
      </c>
      <c r="G219" s="3">
        <f t="shared" si="3"/>
        <v>3.1617095726068523E-2</v>
      </c>
    </row>
    <row r="220" spans="1:7" x14ac:dyDescent="0.3">
      <c r="A220" s="1" t="s">
        <v>243</v>
      </c>
      <c r="B220" s="2">
        <v>2523.9</v>
      </c>
      <c r="C220" s="2">
        <v>2523.9</v>
      </c>
      <c r="D220" s="2">
        <v>2457.5</v>
      </c>
      <c r="E220" s="2">
        <v>2476.5</v>
      </c>
      <c r="F220">
        <v>114721600</v>
      </c>
      <c r="G220" s="3">
        <f t="shared" si="3"/>
        <v>1.9139915202907365E-2</v>
      </c>
    </row>
    <row r="221" spans="1:7" x14ac:dyDescent="0.3">
      <c r="A221" s="1" t="s">
        <v>244</v>
      </c>
      <c r="B221" s="2">
        <v>2495.5</v>
      </c>
      <c r="C221" s="2">
        <v>2533.4</v>
      </c>
      <c r="D221" s="2">
        <v>2476.5</v>
      </c>
      <c r="E221" s="2">
        <v>2523.9</v>
      </c>
      <c r="F221">
        <v>155342400</v>
      </c>
      <c r="G221" s="3">
        <f t="shared" si="3"/>
        <v>-1.1252426799794005E-2</v>
      </c>
    </row>
    <row r="222" spans="1:7" x14ac:dyDescent="0.3">
      <c r="A222" s="1" t="s">
        <v>245</v>
      </c>
      <c r="B222" s="2">
        <v>2505</v>
      </c>
      <c r="C222" s="2">
        <v>2505</v>
      </c>
      <c r="D222" s="2">
        <v>2438.5</v>
      </c>
      <c r="E222" s="2">
        <v>2467</v>
      </c>
      <c r="F222">
        <v>74976000</v>
      </c>
      <c r="G222" s="3">
        <f t="shared" si="3"/>
        <v>3.806852334201563E-3</v>
      </c>
    </row>
    <row r="223" spans="1:7" x14ac:dyDescent="0.3">
      <c r="A223" s="1" t="s">
        <v>246</v>
      </c>
      <c r="B223" s="2">
        <v>2542.9</v>
      </c>
      <c r="C223" s="2">
        <v>2561.9</v>
      </c>
      <c r="D223" s="2">
        <v>2514.4</v>
      </c>
      <c r="E223" s="2">
        <v>2533.4</v>
      </c>
      <c r="F223">
        <v>133585800</v>
      </c>
      <c r="G223" s="3">
        <f t="shared" si="3"/>
        <v>1.5129740518962112E-2</v>
      </c>
    </row>
    <row r="224" spans="1:7" x14ac:dyDescent="0.3">
      <c r="A224" s="1" t="s">
        <v>247</v>
      </c>
      <c r="B224" s="2">
        <v>2533.4</v>
      </c>
      <c r="C224" s="2">
        <v>2552.4</v>
      </c>
      <c r="D224" s="2">
        <v>2505</v>
      </c>
      <c r="E224" s="2">
        <v>2533.4</v>
      </c>
      <c r="F224">
        <v>70350400</v>
      </c>
      <c r="G224" s="3">
        <f t="shared" si="3"/>
        <v>-3.7358920917063194E-3</v>
      </c>
    </row>
    <row r="225" spans="1:7" x14ac:dyDescent="0.3">
      <c r="A225" s="1" t="s">
        <v>248</v>
      </c>
      <c r="B225" s="2">
        <v>2580.9</v>
      </c>
      <c r="C225" s="2">
        <v>2599.8000000000002</v>
      </c>
      <c r="D225" s="2">
        <v>2552.4</v>
      </c>
      <c r="E225" s="2">
        <v>2571.4</v>
      </c>
      <c r="F225">
        <v>187847000</v>
      </c>
      <c r="G225" s="3">
        <f t="shared" si="3"/>
        <v>1.8749506591931791E-2</v>
      </c>
    </row>
    <row r="226" spans="1:7" x14ac:dyDescent="0.3">
      <c r="A226" s="1" t="s">
        <v>249</v>
      </c>
      <c r="B226" s="2">
        <v>2571.4</v>
      </c>
      <c r="C226" s="2">
        <v>2609.3000000000002</v>
      </c>
      <c r="D226" s="2">
        <v>2542.9</v>
      </c>
      <c r="E226" s="2">
        <v>2599.8000000000002</v>
      </c>
      <c r="F226">
        <v>94541800</v>
      </c>
      <c r="G226" s="3">
        <f t="shared" si="3"/>
        <v>-3.6808865124568946E-3</v>
      </c>
    </row>
    <row r="227" spans="1:7" x14ac:dyDescent="0.3">
      <c r="A227" s="1" t="s">
        <v>250</v>
      </c>
      <c r="B227" s="2">
        <v>2552.4</v>
      </c>
      <c r="C227" s="2">
        <v>2580.9</v>
      </c>
      <c r="D227" s="2">
        <v>2533.4</v>
      </c>
      <c r="E227" s="2">
        <v>2552.4</v>
      </c>
      <c r="F227">
        <v>94645200</v>
      </c>
      <c r="G227" s="3">
        <f t="shared" si="3"/>
        <v>-7.3889709885665393E-3</v>
      </c>
    </row>
    <row r="228" spans="1:7" x14ac:dyDescent="0.3">
      <c r="A228" s="1" t="s">
        <v>251</v>
      </c>
      <c r="B228" s="2">
        <v>2542.9</v>
      </c>
      <c r="C228" s="2">
        <v>2552.4</v>
      </c>
      <c r="D228" s="2">
        <v>2505</v>
      </c>
      <c r="E228" s="2">
        <v>2542.9</v>
      </c>
      <c r="F228">
        <v>135663800</v>
      </c>
      <c r="G228" s="3">
        <f t="shared" si="3"/>
        <v>-3.7219871493496316E-3</v>
      </c>
    </row>
    <row r="229" spans="1:7" x14ac:dyDescent="0.3">
      <c r="A229" s="1" t="s">
        <v>252</v>
      </c>
      <c r="B229" s="2">
        <v>2571.4</v>
      </c>
      <c r="C229" s="2">
        <v>2590.4</v>
      </c>
      <c r="D229" s="2">
        <v>2552.4</v>
      </c>
      <c r="E229" s="2">
        <v>2580.9</v>
      </c>
      <c r="F229">
        <v>97361800</v>
      </c>
      <c r="G229" s="3">
        <f t="shared" si="3"/>
        <v>1.1207676275118959E-2</v>
      </c>
    </row>
    <row r="230" spans="1:7" x14ac:dyDescent="0.3">
      <c r="A230" s="1" t="s">
        <v>253</v>
      </c>
      <c r="B230" s="2">
        <v>2609.3000000000002</v>
      </c>
      <c r="C230" s="2">
        <v>2609.3000000000002</v>
      </c>
      <c r="D230" s="2">
        <v>2571.4</v>
      </c>
      <c r="E230" s="2">
        <v>2571.4</v>
      </c>
      <c r="F230">
        <v>109966000</v>
      </c>
      <c r="G230" s="3">
        <f t="shared" si="3"/>
        <v>1.4739052656140658E-2</v>
      </c>
    </row>
    <row r="231" spans="1:7" x14ac:dyDescent="0.3">
      <c r="A231" s="1" t="s">
        <v>254</v>
      </c>
      <c r="B231" s="2">
        <v>2542.9</v>
      </c>
      <c r="C231" s="2">
        <v>2590.4</v>
      </c>
      <c r="D231" s="2">
        <v>2542.9</v>
      </c>
      <c r="E231" s="2">
        <v>2580.9</v>
      </c>
      <c r="F231">
        <v>142797800</v>
      </c>
      <c r="G231" s="3">
        <f t="shared" si="3"/>
        <v>-2.5447438010194338E-2</v>
      </c>
    </row>
    <row r="232" spans="1:7" x14ac:dyDescent="0.3">
      <c r="A232" s="1" t="s">
        <v>255</v>
      </c>
      <c r="B232" s="2">
        <v>2542.9</v>
      </c>
      <c r="C232" s="2">
        <v>2580.9</v>
      </c>
      <c r="D232" s="2">
        <v>2533.4</v>
      </c>
      <c r="E232" s="2">
        <v>2571.4</v>
      </c>
      <c r="F232">
        <v>83174600</v>
      </c>
      <c r="G232" s="3">
        <f t="shared" si="3"/>
        <v>0</v>
      </c>
    </row>
    <row r="233" spans="1:7" x14ac:dyDescent="0.3">
      <c r="A233" s="1" t="s">
        <v>256</v>
      </c>
      <c r="B233" s="2">
        <v>2429.1</v>
      </c>
      <c r="C233" s="2">
        <v>2514.4</v>
      </c>
      <c r="D233" s="2">
        <v>2410.1</v>
      </c>
      <c r="E233" s="2">
        <v>2495.5</v>
      </c>
      <c r="F233">
        <v>165929800</v>
      </c>
      <c r="G233" s="3">
        <f t="shared" si="3"/>
        <v>-4.4752054740650506E-2</v>
      </c>
    </row>
    <row r="234" spans="1:7" x14ac:dyDescent="0.3">
      <c r="A234" s="1" t="s">
        <v>257</v>
      </c>
      <c r="B234" s="2">
        <v>2410.1</v>
      </c>
      <c r="C234" s="2">
        <v>2505</v>
      </c>
      <c r="D234" s="2">
        <v>2353.1</v>
      </c>
      <c r="E234" s="2">
        <v>2467</v>
      </c>
      <c r="F234">
        <v>110032400</v>
      </c>
      <c r="G234" s="3">
        <f t="shared" si="3"/>
        <v>-7.8218270141204565E-3</v>
      </c>
    </row>
    <row r="235" spans="1:7" x14ac:dyDescent="0.3">
      <c r="A235" s="1" t="s">
        <v>258</v>
      </c>
      <c r="B235" s="2">
        <v>2476.5</v>
      </c>
      <c r="C235" s="2">
        <v>2495.5</v>
      </c>
      <c r="D235" s="2">
        <v>2391.1</v>
      </c>
      <c r="E235" s="2">
        <v>2467</v>
      </c>
      <c r="F235">
        <v>75527000</v>
      </c>
      <c r="G235" s="3">
        <f t="shared" si="3"/>
        <v>2.7550724036347077E-2</v>
      </c>
    </row>
    <row r="236" spans="1:7" x14ac:dyDescent="0.3">
      <c r="A236" s="1" t="s">
        <v>259</v>
      </c>
      <c r="B236" s="2">
        <v>2438.5</v>
      </c>
      <c r="C236" s="2">
        <v>2505</v>
      </c>
      <c r="D236" s="2">
        <v>2429.1</v>
      </c>
      <c r="E236" s="2">
        <v>2495.5</v>
      </c>
      <c r="F236">
        <v>57422600</v>
      </c>
      <c r="G236" s="3">
        <f t="shared" si="3"/>
        <v>-1.5344235816676762E-2</v>
      </c>
    </row>
    <row r="237" spans="1:7" x14ac:dyDescent="0.3">
      <c r="A237" s="1" t="s">
        <v>260</v>
      </c>
      <c r="B237" s="2">
        <v>2400.6</v>
      </c>
      <c r="C237" s="2">
        <v>2476.5</v>
      </c>
      <c r="D237" s="2">
        <v>2400.6</v>
      </c>
      <c r="E237" s="2">
        <v>2476.5</v>
      </c>
      <c r="F237">
        <v>88941400</v>
      </c>
      <c r="G237" s="3">
        <f t="shared" si="3"/>
        <v>-1.5542341603444778E-2</v>
      </c>
    </row>
    <row r="238" spans="1:7" x14ac:dyDescent="0.3">
      <c r="A238" s="1" t="s">
        <v>261</v>
      </c>
      <c r="B238" s="2">
        <v>2467</v>
      </c>
      <c r="C238" s="2">
        <v>2476.5</v>
      </c>
      <c r="D238" s="2">
        <v>2362.6</v>
      </c>
      <c r="E238" s="2">
        <v>2410.1</v>
      </c>
      <c r="F238">
        <v>61058000</v>
      </c>
      <c r="G238" s="3">
        <f t="shared" si="3"/>
        <v>2.765975172873452E-2</v>
      </c>
    </row>
    <row r="239" spans="1:7" x14ac:dyDescent="0.3">
      <c r="A239" s="1" t="s">
        <v>262</v>
      </c>
      <c r="B239" s="2">
        <v>2438.5</v>
      </c>
      <c r="C239" s="2">
        <v>2486</v>
      </c>
      <c r="D239" s="2">
        <v>2429.1</v>
      </c>
      <c r="E239" s="2">
        <v>2486</v>
      </c>
      <c r="F239">
        <v>69928200</v>
      </c>
      <c r="G239" s="3">
        <f t="shared" si="3"/>
        <v>-1.1552492906364006E-2</v>
      </c>
    </row>
    <row r="240" spans="1:7" x14ac:dyDescent="0.3">
      <c r="A240" s="1" t="s">
        <v>263</v>
      </c>
      <c r="B240" s="2">
        <v>2438.5</v>
      </c>
      <c r="C240" s="2">
        <v>2476.5</v>
      </c>
      <c r="D240" s="2">
        <v>2381.6</v>
      </c>
      <c r="E240" s="2">
        <v>2438.5</v>
      </c>
      <c r="F240">
        <v>87109000</v>
      </c>
      <c r="G240" s="3">
        <f t="shared" si="3"/>
        <v>0</v>
      </c>
    </row>
    <row r="241" spans="1:7" x14ac:dyDescent="0.3">
      <c r="A241" s="1" t="s">
        <v>264</v>
      </c>
      <c r="B241" s="2">
        <v>2457.5</v>
      </c>
      <c r="C241" s="2">
        <v>2476.5</v>
      </c>
      <c r="D241" s="2">
        <v>2438.5</v>
      </c>
      <c r="E241" s="2">
        <v>2448</v>
      </c>
      <c r="F241">
        <v>80114200</v>
      </c>
      <c r="G241" s="3">
        <f t="shared" si="3"/>
        <v>7.7916752101701865E-3</v>
      </c>
    </row>
    <row r="242" spans="1:7" x14ac:dyDescent="0.3">
      <c r="A242" s="1" t="s">
        <v>265</v>
      </c>
      <c r="B242" s="2">
        <v>2486</v>
      </c>
      <c r="C242" s="2">
        <v>2495.5</v>
      </c>
      <c r="D242" s="2">
        <v>2448</v>
      </c>
      <c r="E242" s="2">
        <v>2457.5</v>
      </c>
      <c r="F242">
        <v>93635600</v>
      </c>
      <c r="G242" s="3">
        <f t="shared" si="3"/>
        <v>1.1597151576805697E-2</v>
      </c>
    </row>
    <row r="243" spans="1:7" x14ac:dyDescent="0.3">
      <c r="A243" s="1" t="s">
        <v>266</v>
      </c>
      <c r="B243" s="2">
        <v>2599.8000000000002</v>
      </c>
      <c r="C243" s="2">
        <v>2599.8000000000002</v>
      </c>
      <c r="D243" s="2">
        <v>2486</v>
      </c>
      <c r="E243" s="2">
        <v>2495.5</v>
      </c>
      <c r="F243">
        <v>212763000</v>
      </c>
      <c r="G243" s="3">
        <f t="shared" si="3"/>
        <v>4.5776347546259123E-2</v>
      </c>
    </row>
    <row r="244" spans="1:7" x14ac:dyDescent="0.3">
      <c r="A244" s="1" t="s">
        <v>267</v>
      </c>
      <c r="B244" s="2">
        <v>2637.8</v>
      </c>
      <c r="C244" s="2">
        <v>2656.8</v>
      </c>
      <c r="D244" s="2">
        <v>2590.4</v>
      </c>
      <c r="E244" s="2">
        <v>2618.8000000000002</v>
      </c>
      <c r="F244">
        <v>168626000</v>
      </c>
      <c r="G244" s="3">
        <f t="shared" si="3"/>
        <v>1.4616508962227862E-2</v>
      </c>
    </row>
    <row r="245" spans="1:7" x14ac:dyDescent="0.3">
      <c r="A245" s="1" t="s">
        <v>268</v>
      </c>
      <c r="B245" s="2">
        <v>2628.3</v>
      </c>
      <c r="C245" s="2">
        <v>2685.2</v>
      </c>
      <c r="D245" s="2">
        <v>2628.3</v>
      </c>
      <c r="E245" s="2">
        <v>2675.8</v>
      </c>
      <c r="F245">
        <v>107392200</v>
      </c>
      <c r="G245" s="3">
        <f t="shared" si="3"/>
        <v>-3.6014860868905903E-3</v>
      </c>
    </row>
    <row r="246" spans="1:7" x14ac:dyDescent="0.3">
      <c r="A246" s="1" t="s">
        <v>269</v>
      </c>
      <c r="B246" s="2">
        <v>2599.8000000000002</v>
      </c>
      <c r="C246" s="2">
        <v>2675.8</v>
      </c>
      <c r="D246" s="2">
        <v>2590.4</v>
      </c>
      <c r="E246" s="2">
        <v>2675.8</v>
      </c>
      <c r="F246">
        <v>70295000</v>
      </c>
      <c r="G246" s="3">
        <f t="shared" si="3"/>
        <v>-1.0843511014724345E-2</v>
      </c>
    </row>
    <row r="247" spans="1:7" x14ac:dyDescent="0.3">
      <c r="A247" s="1" t="s">
        <v>270</v>
      </c>
      <c r="B247" s="2">
        <v>2552.4</v>
      </c>
      <c r="C247" s="2">
        <v>2628.3</v>
      </c>
      <c r="D247" s="2">
        <v>2514.4</v>
      </c>
      <c r="E247" s="2">
        <v>2609.3000000000002</v>
      </c>
      <c r="F247">
        <v>77235600</v>
      </c>
      <c r="G247" s="3">
        <f t="shared" si="3"/>
        <v>-1.8232171705515842E-2</v>
      </c>
    </row>
    <row r="248" spans="1:7" x14ac:dyDescent="0.3">
      <c r="A248" s="1" t="s">
        <v>271</v>
      </c>
      <c r="B248" s="2">
        <v>2628.3</v>
      </c>
      <c r="C248" s="2">
        <v>2637.8</v>
      </c>
      <c r="D248" s="2">
        <v>2505</v>
      </c>
      <c r="E248" s="2">
        <v>2505</v>
      </c>
      <c r="F248">
        <v>119006800</v>
      </c>
      <c r="G248" s="3">
        <f t="shared" si="3"/>
        <v>2.973671838269867E-2</v>
      </c>
    </row>
    <row r="249" spans="1:7" x14ac:dyDescent="0.3">
      <c r="A249" s="1" t="s">
        <v>272</v>
      </c>
      <c r="B249" s="2">
        <v>2647.3</v>
      </c>
      <c r="C249" s="2">
        <v>2666.3</v>
      </c>
      <c r="D249" s="2">
        <v>2599.8000000000002</v>
      </c>
      <c r="E249" s="2">
        <v>2656.8</v>
      </c>
      <c r="F249">
        <v>77834600</v>
      </c>
      <c r="G249" s="3">
        <f t="shared" si="3"/>
        <v>7.2290073431495643E-3</v>
      </c>
    </row>
    <row r="250" spans="1:7" x14ac:dyDescent="0.3">
      <c r="A250" s="1" t="s">
        <v>273</v>
      </c>
      <c r="B250" s="2">
        <v>2799.1</v>
      </c>
      <c r="C250" s="2">
        <v>2827.6</v>
      </c>
      <c r="D250" s="2">
        <v>2656.8</v>
      </c>
      <c r="E250" s="2">
        <v>2656.8</v>
      </c>
      <c r="F250">
        <v>220934600</v>
      </c>
      <c r="G250" s="3">
        <f t="shared" si="3"/>
        <v>5.7341442224152807E-2</v>
      </c>
    </row>
    <row r="251" spans="1:7" x14ac:dyDescent="0.3">
      <c r="A251" s="1" t="s">
        <v>274</v>
      </c>
      <c r="B251" s="2">
        <v>2751.7</v>
      </c>
      <c r="C251" s="2">
        <v>2799.1</v>
      </c>
      <c r="D251" s="2">
        <v>2732.7</v>
      </c>
      <c r="E251" s="2">
        <v>2799.1</v>
      </c>
      <c r="F251">
        <v>82052000</v>
      </c>
      <c r="G251" s="3">
        <f t="shared" si="3"/>
        <v>-1.6934014504662247E-2</v>
      </c>
    </row>
    <row r="252" spans="1:7" x14ac:dyDescent="0.3">
      <c r="A252" s="1" t="s">
        <v>275</v>
      </c>
      <c r="B252" s="2">
        <v>2732.7</v>
      </c>
      <c r="C252" s="2">
        <v>2789.6</v>
      </c>
      <c r="D252" s="2">
        <v>2704.2</v>
      </c>
      <c r="E252" s="2">
        <v>2761.2</v>
      </c>
      <c r="F252">
        <v>117367200</v>
      </c>
      <c r="G252" s="3">
        <f t="shared" ref="G252:G315" si="4">((B252-B251)/B251) * 100%</f>
        <v>-6.9048224733800926E-3</v>
      </c>
    </row>
    <row r="253" spans="1:7" x14ac:dyDescent="0.3">
      <c r="A253" s="1" t="s">
        <v>276</v>
      </c>
      <c r="B253" s="2">
        <v>2770.6</v>
      </c>
      <c r="C253" s="2">
        <v>2770.6</v>
      </c>
      <c r="D253" s="2">
        <v>2666.3</v>
      </c>
      <c r="E253" s="2">
        <v>2751.7</v>
      </c>
      <c r="F253">
        <v>100647600</v>
      </c>
      <c r="G253" s="3">
        <f t="shared" si="4"/>
        <v>1.3869067222893144E-2</v>
      </c>
    </row>
    <row r="254" spans="1:7" x14ac:dyDescent="0.3">
      <c r="A254" s="1" t="s">
        <v>277</v>
      </c>
      <c r="B254" s="2">
        <v>2799.1</v>
      </c>
      <c r="C254" s="2">
        <v>2827.6</v>
      </c>
      <c r="D254" s="2">
        <v>2751.7</v>
      </c>
      <c r="E254" s="2">
        <v>2770.6</v>
      </c>
      <c r="F254">
        <v>206712400</v>
      </c>
      <c r="G254" s="3">
        <f t="shared" si="4"/>
        <v>1.0286580524074208E-2</v>
      </c>
    </row>
    <row r="255" spans="1:7" x14ac:dyDescent="0.3">
      <c r="A255" s="1" t="s">
        <v>278</v>
      </c>
      <c r="B255" s="2">
        <v>2770.6</v>
      </c>
      <c r="C255" s="2">
        <v>2808.6</v>
      </c>
      <c r="D255" s="2">
        <v>2723.2</v>
      </c>
      <c r="E255" s="2">
        <v>2808.6</v>
      </c>
      <c r="F255">
        <v>171581400</v>
      </c>
      <c r="G255" s="3">
        <f t="shared" si="4"/>
        <v>-1.0181844164195635E-2</v>
      </c>
    </row>
    <row r="256" spans="1:7" x14ac:dyDescent="0.3">
      <c r="A256" s="1" t="s">
        <v>279</v>
      </c>
      <c r="B256" s="2">
        <v>2675.8</v>
      </c>
      <c r="C256" s="2">
        <v>2751.7</v>
      </c>
      <c r="D256" s="2">
        <v>2618.8000000000002</v>
      </c>
      <c r="E256" s="2">
        <v>2713.7</v>
      </c>
      <c r="F256">
        <v>135745000</v>
      </c>
      <c r="G256" s="3">
        <f t="shared" si="4"/>
        <v>-3.4216415216920426E-2</v>
      </c>
    </row>
    <row r="257" spans="1:7" x14ac:dyDescent="0.3">
      <c r="A257" s="1" t="s">
        <v>280</v>
      </c>
      <c r="B257" s="2">
        <v>2495.5</v>
      </c>
      <c r="C257" s="2">
        <v>2742.2</v>
      </c>
      <c r="D257" s="2">
        <v>2495.5</v>
      </c>
      <c r="E257" s="2">
        <v>2694.7</v>
      </c>
      <c r="F257">
        <v>334227600</v>
      </c>
      <c r="G257" s="3">
        <f t="shared" si="4"/>
        <v>-6.7381717617161288E-2</v>
      </c>
    </row>
    <row r="258" spans="1:7" x14ac:dyDescent="0.3">
      <c r="A258" s="1" t="s">
        <v>281</v>
      </c>
      <c r="B258" s="2">
        <v>2542.9</v>
      </c>
      <c r="C258" s="2">
        <v>2552.4</v>
      </c>
      <c r="D258" s="2">
        <v>2353.1</v>
      </c>
      <c r="E258" s="2">
        <v>2523.9</v>
      </c>
      <c r="F258">
        <v>242540200</v>
      </c>
      <c r="G258" s="3">
        <f t="shared" si="4"/>
        <v>1.8994189541174149E-2</v>
      </c>
    </row>
    <row r="259" spans="1:7" x14ac:dyDescent="0.3">
      <c r="A259" s="1" t="s">
        <v>282</v>
      </c>
      <c r="B259" s="2">
        <v>2457.5</v>
      </c>
      <c r="C259" s="2">
        <v>2580.9</v>
      </c>
      <c r="D259" s="2">
        <v>2429.1</v>
      </c>
      <c r="E259" s="2">
        <v>2580.9</v>
      </c>
      <c r="F259">
        <v>160482800</v>
      </c>
      <c r="G259" s="3">
        <f t="shared" si="4"/>
        <v>-3.3583703645444211E-2</v>
      </c>
    </row>
    <row r="260" spans="1:7" x14ac:dyDescent="0.3">
      <c r="A260" s="1" t="s">
        <v>283</v>
      </c>
      <c r="B260" s="2">
        <v>2467</v>
      </c>
      <c r="C260" s="2">
        <v>2523.9</v>
      </c>
      <c r="D260" s="2">
        <v>2448</v>
      </c>
      <c r="E260" s="2">
        <v>2505</v>
      </c>
      <c r="F260">
        <v>167044600</v>
      </c>
      <c r="G260" s="3">
        <f t="shared" si="4"/>
        <v>3.8657171922685655E-3</v>
      </c>
    </row>
    <row r="261" spans="1:7" x14ac:dyDescent="0.3">
      <c r="A261" s="1" t="s">
        <v>284</v>
      </c>
      <c r="B261" s="2">
        <v>2495.5</v>
      </c>
      <c r="C261" s="2">
        <v>2533.4</v>
      </c>
      <c r="D261" s="2">
        <v>2448</v>
      </c>
      <c r="E261" s="2">
        <v>2495.5</v>
      </c>
      <c r="F261">
        <v>139040400</v>
      </c>
      <c r="G261" s="3">
        <f t="shared" si="4"/>
        <v>1.1552492906364006E-2</v>
      </c>
    </row>
    <row r="262" spans="1:7" x14ac:dyDescent="0.3">
      <c r="A262" s="1" t="s">
        <v>285</v>
      </c>
      <c r="B262" s="2">
        <v>2486</v>
      </c>
      <c r="C262" s="2">
        <v>2542.9</v>
      </c>
      <c r="D262" s="2">
        <v>2448</v>
      </c>
      <c r="E262" s="2">
        <v>2542.9</v>
      </c>
      <c r="F262">
        <v>97199600</v>
      </c>
      <c r="G262" s="3">
        <f t="shared" si="4"/>
        <v>-3.806852334201563E-3</v>
      </c>
    </row>
    <row r="263" spans="1:7" x14ac:dyDescent="0.3">
      <c r="A263" s="1" t="s">
        <v>286</v>
      </c>
      <c r="B263" s="2">
        <v>2495.5</v>
      </c>
      <c r="C263" s="2">
        <v>2533.4</v>
      </c>
      <c r="D263" s="2">
        <v>2486</v>
      </c>
      <c r="E263" s="2">
        <v>2505</v>
      </c>
      <c r="F263">
        <v>125050800</v>
      </c>
      <c r="G263" s="3">
        <f t="shared" si="4"/>
        <v>3.821399839098954E-3</v>
      </c>
    </row>
    <row r="264" spans="1:7" x14ac:dyDescent="0.3">
      <c r="A264" s="1" t="s">
        <v>287</v>
      </c>
      <c r="B264" s="2">
        <v>2467</v>
      </c>
      <c r="C264" s="2">
        <v>2542.9</v>
      </c>
      <c r="D264" s="2">
        <v>2448</v>
      </c>
      <c r="E264" s="2">
        <v>2505</v>
      </c>
      <c r="F264">
        <v>208380400</v>
      </c>
      <c r="G264" s="3">
        <f t="shared" si="4"/>
        <v>-1.1420557002604689E-2</v>
      </c>
    </row>
    <row r="265" spans="1:7" x14ac:dyDescent="0.3">
      <c r="A265" s="1" t="s">
        <v>288</v>
      </c>
      <c r="B265" s="2">
        <v>2467</v>
      </c>
      <c r="C265" s="2">
        <v>2495.5</v>
      </c>
      <c r="D265" s="2">
        <v>2457.5</v>
      </c>
      <c r="E265" s="2">
        <v>2495.5</v>
      </c>
      <c r="F265">
        <v>102693600</v>
      </c>
      <c r="G265" s="3">
        <f t="shared" si="4"/>
        <v>0</v>
      </c>
    </row>
    <row r="266" spans="1:7" x14ac:dyDescent="0.3">
      <c r="A266" s="1" t="s">
        <v>289</v>
      </c>
      <c r="B266" s="2">
        <v>2467</v>
      </c>
      <c r="C266" s="2">
        <v>2486</v>
      </c>
      <c r="D266" s="2">
        <v>2467</v>
      </c>
      <c r="E266" s="2">
        <v>2486</v>
      </c>
      <c r="F266">
        <v>35879400</v>
      </c>
      <c r="G266" s="3">
        <f t="shared" si="4"/>
        <v>0</v>
      </c>
    </row>
    <row r="267" spans="1:7" x14ac:dyDescent="0.3">
      <c r="A267" s="1" t="s">
        <v>290</v>
      </c>
      <c r="B267" s="2">
        <v>2467</v>
      </c>
      <c r="C267" s="2">
        <v>2495.5</v>
      </c>
      <c r="D267" s="2">
        <v>2467</v>
      </c>
      <c r="E267" s="2">
        <v>2486</v>
      </c>
      <c r="F267">
        <v>48995200</v>
      </c>
      <c r="G267" s="3">
        <f t="shared" si="4"/>
        <v>0</v>
      </c>
    </row>
    <row r="268" spans="1:7" x14ac:dyDescent="0.3">
      <c r="A268" s="1" t="s">
        <v>291</v>
      </c>
      <c r="B268" s="2">
        <v>2457.5</v>
      </c>
      <c r="C268" s="2">
        <v>2486</v>
      </c>
      <c r="D268" s="2">
        <v>2448</v>
      </c>
      <c r="E268" s="2">
        <v>2467</v>
      </c>
      <c r="F268">
        <v>63202000</v>
      </c>
      <c r="G268" s="3">
        <f t="shared" si="4"/>
        <v>-3.8508309687880016E-3</v>
      </c>
    </row>
    <row r="269" spans="1:7" x14ac:dyDescent="0.3">
      <c r="A269" s="1" t="s">
        <v>292</v>
      </c>
      <c r="B269" s="2">
        <v>2410.1</v>
      </c>
      <c r="C269" s="2">
        <v>2457.5</v>
      </c>
      <c r="D269" s="2">
        <v>2391.1</v>
      </c>
      <c r="E269" s="2">
        <v>2448</v>
      </c>
      <c r="F269">
        <v>117413600</v>
      </c>
      <c r="G269" s="3">
        <f t="shared" si="4"/>
        <v>-1.9287894201424249E-2</v>
      </c>
    </row>
    <row r="270" spans="1:7" x14ac:dyDescent="0.3">
      <c r="A270" s="1" t="s">
        <v>293</v>
      </c>
      <c r="B270" s="2">
        <v>2372.1</v>
      </c>
      <c r="C270" s="2">
        <v>2429.1</v>
      </c>
      <c r="D270" s="2">
        <v>2362.6</v>
      </c>
      <c r="E270" s="2">
        <v>2372.1</v>
      </c>
      <c r="F270">
        <v>113989000</v>
      </c>
      <c r="G270" s="3">
        <f t="shared" si="4"/>
        <v>-1.5766980623210657E-2</v>
      </c>
    </row>
    <row r="271" spans="1:7" x14ac:dyDescent="0.3">
      <c r="A271" s="1" t="s">
        <v>294</v>
      </c>
      <c r="B271" s="2">
        <v>2419.6</v>
      </c>
      <c r="C271" s="2">
        <v>2429.1</v>
      </c>
      <c r="D271" s="2">
        <v>2353.1</v>
      </c>
      <c r="E271" s="2">
        <v>2372.1</v>
      </c>
      <c r="F271">
        <v>102020400</v>
      </c>
      <c r="G271" s="3">
        <f t="shared" si="4"/>
        <v>2.0024450908477719E-2</v>
      </c>
    </row>
    <row r="272" spans="1:7" x14ac:dyDescent="0.3">
      <c r="A272" s="1" t="s">
        <v>295</v>
      </c>
      <c r="B272" s="2">
        <v>2419.6</v>
      </c>
      <c r="C272" s="2">
        <v>2467</v>
      </c>
      <c r="D272" s="2">
        <v>2419.6</v>
      </c>
      <c r="E272" s="2">
        <v>2448</v>
      </c>
      <c r="F272">
        <v>107680600</v>
      </c>
      <c r="G272" s="3">
        <f t="shared" si="4"/>
        <v>0</v>
      </c>
    </row>
    <row r="273" spans="1:7" x14ac:dyDescent="0.3">
      <c r="A273" s="1" t="s">
        <v>296</v>
      </c>
      <c r="B273" s="2">
        <v>2400.6</v>
      </c>
      <c r="C273" s="2">
        <v>2419.6</v>
      </c>
      <c r="D273" s="2">
        <v>2391.1</v>
      </c>
      <c r="E273" s="2">
        <v>2391.1</v>
      </c>
      <c r="F273">
        <v>89107800</v>
      </c>
      <c r="G273" s="3">
        <f t="shared" si="4"/>
        <v>-7.8525376095222362E-3</v>
      </c>
    </row>
    <row r="274" spans="1:7" x14ac:dyDescent="0.3">
      <c r="A274" s="1" t="s">
        <v>297</v>
      </c>
      <c r="B274" s="2">
        <v>2419.6</v>
      </c>
      <c r="C274" s="2">
        <v>2429.1</v>
      </c>
      <c r="D274" s="2">
        <v>2400.6</v>
      </c>
      <c r="E274" s="2">
        <v>2410.1</v>
      </c>
      <c r="F274">
        <v>82498600</v>
      </c>
      <c r="G274" s="3">
        <f t="shared" si="4"/>
        <v>7.9146879946679991E-3</v>
      </c>
    </row>
    <row r="275" spans="1:7" x14ac:dyDescent="0.3">
      <c r="A275" s="1" t="s">
        <v>298</v>
      </c>
      <c r="B275" s="2">
        <v>2381.6</v>
      </c>
      <c r="C275" s="2">
        <v>2457.5</v>
      </c>
      <c r="D275" s="2">
        <v>2381.6</v>
      </c>
      <c r="E275" s="2">
        <v>2438.5</v>
      </c>
      <c r="F275">
        <v>133614800</v>
      </c>
      <c r="G275" s="3">
        <f t="shared" si="4"/>
        <v>-1.5705075219044472E-2</v>
      </c>
    </row>
    <row r="276" spans="1:7" x14ac:dyDescent="0.3">
      <c r="A276" s="1" t="s">
        <v>299</v>
      </c>
      <c r="B276" s="2">
        <v>2334.1999999999998</v>
      </c>
      <c r="C276" s="2">
        <v>2400.6</v>
      </c>
      <c r="D276" s="2">
        <v>2315.1999999999998</v>
      </c>
      <c r="E276" s="2">
        <v>2343.6999999999998</v>
      </c>
      <c r="F276">
        <v>246190600</v>
      </c>
      <c r="G276" s="3">
        <f t="shared" si="4"/>
        <v>-1.9902586496472998E-2</v>
      </c>
    </row>
    <row r="277" spans="1:7" x14ac:dyDescent="0.3">
      <c r="A277" s="1" t="s">
        <v>300</v>
      </c>
      <c r="B277" s="2">
        <v>2495.5</v>
      </c>
      <c r="C277" s="2">
        <v>2505</v>
      </c>
      <c r="D277" s="2">
        <v>2362.6</v>
      </c>
      <c r="E277" s="2">
        <v>2362.6</v>
      </c>
      <c r="F277">
        <v>220785400</v>
      </c>
      <c r="G277" s="3">
        <f t="shared" si="4"/>
        <v>6.9102904635421208E-2</v>
      </c>
    </row>
    <row r="278" spans="1:7" x14ac:dyDescent="0.3">
      <c r="A278" s="1" t="s">
        <v>301</v>
      </c>
      <c r="B278" s="2">
        <v>2505</v>
      </c>
      <c r="C278" s="2">
        <v>2523.9</v>
      </c>
      <c r="D278" s="2">
        <v>2467</v>
      </c>
      <c r="E278" s="2">
        <v>2523.9</v>
      </c>
      <c r="F278">
        <v>163296600</v>
      </c>
      <c r="G278" s="3">
        <f t="shared" si="4"/>
        <v>3.806852334201563E-3</v>
      </c>
    </row>
    <row r="279" spans="1:7" x14ac:dyDescent="0.3">
      <c r="A279" s="1" t="s">
        <v>302</v>
      </c>
      <c r="B279" s="2">
        <v>2505</v>
      </c>
      <c r="C279" s="2">
        <v>2533.4</v>
      </c>
      <c r="D279" s="2">
        <v>2476.5</v>
      </c>
      <c r="E279" s="2">
        <v>2533.4</v>
      </c>
      <c r="F279">
        <v>78532200</v>
      </c>
      <c r="G279" s="3">
        <f t="shared" si="4"/>
        <v>0</v>
      </c>
    </row>
    <row r="280" spans="1:7" x14ac:dyDescent="0.3">
      <c r="A280" s="1" t="s">
        <v>303</v>
      </c>
      <c r="B280" s="2">
        <v>2486</v>
      </c>
      <c r="C280" s="2">
        <v>2523.9</v>
      </c>
      <c r="D280" s="2">
        <v>2476.5</v>
      </c>
      <c r="E280" s="2">
        <v>2514.4</v>
      </c>
      <c r="F280">
        <v>120612600</v>
      </c>
      <c r="G280" s="3">
        <f t="shared" si="4"/>
        <v>-7.5848303393213573E-3</v>
      </c>
    </row>
    <row r="281" spans="1:7" x14ac:dyDescent="0.3">
      <c r="A281" s="1" t="s">
        <v>304</v>
      </c>
      <c r="B281" s="2">
        <v>2457.5</v>
      </c>
      <c r="C281" s="2">
        <v>2495.5</v>
      </c>
      <c r="D281" s="2">
        <v>2448</v>
      </c>
      <c r="E281" s="2">
        <v>2476.5</v>
      </c>
      <c r="F281">
        <v>87239000</v>
      </c>
      <c r="G281" s="3">
        <f t="shared" si="4"/>
        <v>-1.1464199517296863E-2</v>
      </c>
    </row>
    <row r="282" spans="1:7" x14ac:dyDescent="0.3">
      <c r="A282" s="1" t="s">
        <v>305</v>
      </c>
      <c r="B282" s="2">
        <v>2438.5</v>
      </c>
      <c r="C282" s="2">
        <v>2495.5</v>
      </c>
      <c r="D282" s="2">
        <v>2419.6</v>
      </c>
      <c r="E282" s="2">
        <v>2486</v>
      </c>
      <c r="F282">
        <v>54098000</v>
      </c>
      <c r="G282" s="3">
        <f t="shared" si="4"/>
        <v>-7.731434384537131E-3</v>
      </c>
    </row>
    <row r="283" spans="1:7" x14ac:dyDescent="0.3">
      <c r="A283" s="1" t="s">
        <v>306</v>
      </c>
      <c r="B283" s="2">
        <v>2438.5</v>
      </c>
      <c r="C283" s="2">
        <v>2476.5</v>
      </c>
      <c r="D283" s="2">
        <v>2419.6</v>
      </c>
      <c r="E283" s="2">
        <v>2419.6</v>
      </c>
      <c r="F283">
        <v>111838800</v>
      </c>
      <c r="G283" s="3">
        <f t="shared" si="4"/>
        <v>0</v>
      </c>
    </row>
    <row r="284" spans="1:7" x14ac:dyDescent="0.3">
      <c r="A284" s="1" t="s">
        <v>307</v>
      </c>
      <c r="B284" s="2">
        <v>2467</v>
      </c>
      <c r="C284" s="2">
        <v>2467</v>
      </c>
      <c r="D284" s="2">
        <v>2448</v>
      </c>
      <c r="E284" s="2">
        <v>2467</v>
      </c>
      <c r="F284">
        <v>51903000</v>
      </c>
      <c r="G284" s="3">
        <f t="shared" si="4"/>
        <v>1.1687512815255281E-2</v>
      </c>
    </row>
    <row r="285" spans="1:7" x14ac:dyDescent="0.3">
      <c r="A285" s="1" t="s">
        <v>308</v>
      </c>
      <c r="B285" s="2">
        <v>2552.4</v>
      </c>
      <c r="C285" s="2">
        <v>2561.9</v>
      </c>
      <c r="D285" s="2">
        <v>2486</v>
      </c>
      <c r="E285" s="2">
        <v>2486</v>
      </c>
      <c r="F285">
        <v>159202400</v>
      </c>
      <c r="G285" s="3">
        <f t="shared" si="4"/>
        <v>3.4616943656262701E-2</v>
      </c>
    </row>
    <row r="286" spans="1:7" x14ac:dyDescent="0.3">
      <c r="A286" s="1" t="s">
        <v>309</v>
      </c>
      <c r="B286" s="2">
        <v>2523.9</v>
      </c>
      <c r="C286" s="2">
        <v>2571.4</v>
      </c>
      <c r="D286" s="2">
        <v>2514.4</v>
      </c>
      <c r="E286" s="2">
        <v>2571.4</v>
      </c>
      <c r="F286">
        <v>79922400</v>
      </c>
      <c r="G286" s="3">
        <f t="shared" si="4"/>
        <v>-1.1165961448048895E-2</v>
      </c>
    </row>
    <row r="287" spans="1:7" x14ac:dyDescent="0.3">
      <c r="A287" s="1" t="s">
        <v>310</v>
      </c>
      <c r="B287" s="2">
        <v>2486</v>
      </c>
      <c r="C287" s="2">
        <v>2552.4</v>
      </c>
      <c r="D287" s="2">
        <v>2467</v>
      </c>
      <c r="E287" s="2">
        <v>2523.9</v>
      </c>
      <c r="F287">
        <v>112248400</v>
      </c>
      <c r="G287" s="3">
        <f t="shared" si="4"/>
        <v>-1.501644280676734E-2</v>
      </c>
    </row>
    <row r="288" spans="1:7" x14ac:dyDescent="0.3">
      <c r="A288" s="1" t="s">
        <v>311</v>
      </c>
      <c r="B288" s="2">
        <v>2476.5</v>
      </c>
      <c r="C288" s="2">
        <v>2523.9</v>
      </c>
      <c r="D288" s="2">
        <v>2476.5</v>
      </c>
      <c r="E288" s="2">
        <v>2505</v>
      </c>
      <c r="F288">
        <v>50841200</v>
      </c>
      <c r="G288" s="3">
        <f t="shared" si="4"/>
        <v>-3.821399839098954E-3</v>
      </c>
    </row>
    <row r="289" spans="1:7" x14ac:dyDescent="0.3">
      <c r="A289" s="1" t="s">
        <v>312</v>
      </c>
      <c r="B289" s="2">
        <v>2580.9</v>
      </c>
      <c r="C289" s="2">
        <v>2599.8000000000002</v>
      </c>
      <c r="D289" s="2">
        <v>2514.4</v>
      </c>
      <c r="E289" s="2">
        <v>2514.4</v>
      </c>
      <c r="F289">
        <v>152427600</v>
      </c>
      <c r="G289" s="3">
        <f t="shared" si="4"/>
        <v>4.2156268927922506E-2</v>
      </c>
    </row>
    <row r="290" spans="1:7" x14ac:dyDescent="0.3">
      <c r="A290" s="1" t="s">
        <v>313</v>
      </c>
      <c r="B290" s="2">
        <v>2571.4</v>
      </c>
      <c r="C290" s="2">
        <v>2580.9</v>
      </c>
      <c r="D290" s="2">
        <v>2542.9</v>
      </c>
      <c r="E290" s="2">
        <v>2580.9</v>
      </c>
      <c r="F290">
        <v>150713800</v>
      </c>
      <c r="G290" s="3">
        <f t="shared" si="4"/>
        <v>-3.6808865124568946E-3</v>
      </c>
    </row>
    <row r="291" spans="1:7" x14ac:dyDescent="0.3">
      <c r="A291" s="1" t="s">
        <v>314</v>
      </c>
      <c r="B291" s="2">
        <v>2514.4</v>
      </c>
      <c r="C291" s="2">
        <v>2590.4</v>
      </c>
      <c r="D291" s="2">
        <v>2514.4</v>
      </c>
      <c r="E291" s="2">
        <v>2561.9</v>
      </c>
      <c r="F291">
        <v>115979200</v>
      </c>
      <c r="G291" s="3">
        <f t="shared" si="4"/>
        <v>-2.2166912965699618E-2</v>
      </c>
    </row>
    <row r="292" spans="1:7" x14ac:dyDescent="0.3">
      <c r="A292" s="1" t="s">
        <v>315</v>
      </c>
      <c r="B292" s="2">
        <v>2533.4</v>
      </c>
      <c r="C292" s="2">
        <v>2561.9</v>
      </c>
      <c r="D292" s="2">
        <v>2514.4</v>
      </c>
      <c r="E292" s="2">
        <v>2561.9</v>
      </c>
      <c r="F292">
        <v>97289600</v>
      </c>
      <c r="G292" s="3">
        <f t="shared" si="4"/>
        <v>7.5564747056951955E-3</v>
      </c>
    </row>
    <row r="293" spans="1:7" x14ac:dyDescent="0.3">
      <c r="A293" s="1" t="s">
        <v>316</v>
      </c>
      <c r="B293" s="2">
        <v>2521.8000000000002</v>
      </c>
      <c r="C293" s="2">
        <v>2561</v>
      </c>
      <c r="D293" s="2">
        <v>2511.9</v>
      </c>
      <c r="E293" s="2">
        <v>2551.1999999999998</v>
      </c>
      <c r="F293">
        <v>115254200</v>
      </c>
      <c r="G293" s="3">
        <f t="shared" si="4"/>
        <v>-4.5788268729769904E-3</v>
      </c>
    </row>
    <row r="294" spans="1:7" x14ac:dyDescent="0.3">
      <c r="A294" s="1" t="s">
        <v>317</v>
      </c>
      <c r="B294" s="2">
        <v>2511.9</v>
      </c>
      <c r="C294" s="2">
        <v>2541.4</v>
      </c>
      <c r="D294" s="2">
        <v>2482.5</v>
      </c>
      <c r="E294" s="2">
        <v>2531.6</v>
      </c>
      <c r="F294">
        <v>71666600</v>
      </c>
      <c r="G294" s="3">
        <f t="shared" si="4"/>
        <v>-3.925767309064989E-3</v>
      </c>
    </row>
    <row r="295" spans="1:7" x14ac:dyDescent="0.3">
      <c r="A295" s="1" t="s">
        <v>318</v>
      </c>
      <c r="B295" s="2">
        <v>2521.8000000000002</v>
      </c>
      <c r="C295" s="2">
        <v>2541.4</v>
      </c>
      <c r="D295" s="2">
        <v>2492.3000000000002</v>
      </c>
      <c r="E295" s="2">
        <v>2531.6</v>
      </c>
      <c r="F295">
        <v>84478000</v>
      </c>
      <c r="G295" s="3">
        <f t="shared" si="4"/>
        <v>3.9412396990326408E-3</v>
      </c>
    </row>
    <row r="296" spans="1:7" x14ac:dyDescent="0.3">
      <c r="A296" s="1" t="s">
        <v>319</v>
      </c>
      <c r="B296" s="2">
        <v>2502.1</v>
      </c>
      <c r="C296" s="2">
        <v>2551.1999999999998</v>
      </c>
      <c r="D296" s="2">
        <v>2502.1</v>
      </c>
      <c r="E296" s="2">
        <v>2511.9</v>
      </c>
      <c r="F296">
        <v>79520400</v>
      </c>
      <c r="G296" s="3">
        <f t="shared" si="4"/>
        <v>-7.8118804028869341E-3</v>
      </c>
    </row>
    <row r="297" spans="1:7" x14ac:dyDescent="0.3">
      <c r="A297" s="1" t="s">
        <v>320</v>
      </c>
      <c r="B297" s="2">
        <v>2482.5</v>
      </c>
      <c r="C297" s="2">
        <v>2521.8000000000002</v>
      </c>
      <c r="D297" s="2">
        <v>2462.9</v>
      </c>
      <c r="E297" s="2">
        <v>2511.9</v>
      </c>
      <c r="F297">
        <v>41180600</v>
      </c>
      <c r="G297" s="3">
        <f t="shared" si="4"/>
        <v>-7.8334199272610643E-3</v>
      </c>
    </row>
    <row r="298" spans="1:7" x14ac:dyDescent="0.3">
      <c r="A298" s="1" t="s">
        <v>321</v>
      </c>
      <c r="B298" s="2">
        <v>2413.8000000000002</v>
      </c>
      <c r="C298" s="2">
        <v>2482.5</v>
      </c>
      <c r="D298" s="2">
        <v>2404</v>
      </c>
      <c r="E298" s="2">
        <v>2453.1</v>
      </c>
      <c r="F298">
        <v>159155800</v>
      </c>
      <c r="G298" s="3">
        <f t="shared" si="4"/>
        <v>-2.7673716012084518E-2</v>
      </c>
    </row>
    <row r="299" spans="1:7" x14ac:dyDescent="0.3">
      <c r="A299" s="1" t="s">
        <v>322</v>
      </c>
      <c r="B299" s="2">
        <v>2433.4</v>
      </c>
      <c r="C299" s="2">
        <v>2482.5</v>
      </c>
      <c r="D299" s="2">
        <v>2413.8000000000002</v>
      </c>
      <c r="E299" s="2">
        <v>2453.1</v>
      </c>
      <c r="F299">
        <v>77715200</v>
      </c>
      <c r="G299" s="3">
        <f t="shared" si="4"/>
        <v>8.1199768000662469E-3</v>
      </c>
    </row>
    <row r="300" spans="1:7" x14ac:dyDescent="0.3">
      <c r="A300" s="1" t="s">
        <v>323</v>
      </c>
      <c r="B300" s="2">
        <v>2443.3000000000002</v>
      </c>
      <c r="C300" s="2">
        <v>2472.6999999999998</v>
      </c>
      <c r="D300" s="2">
        <v>2433.4</v>
      </c>
      <c r="E300" s="2">
        <v>2472.6999999999998</v>
      </c>
      <c r="F300">
        <v>39468400</v>
      </c>
      <c r="G300" s="3">
        <f t="shared" si="4"/>
        <v>4.0683816881729642E-3</v>
      </c>
    </row>
    <row r="301" spans="1:7" x14ac:dyDescent="0.3">
      <c r="A301" s="1" t="s">
        <v>324</v>
      </c>
      <c r="B301" s="2">
        <v>2462.9</v>
      </c>
      <c r="C301" s="2">
        <v>2472.6999999999998</v>
      </c>
      <c r="D301" s="2">
        <v>2413.8000000000002</v>
      </c>
      <c r="E301" s="2">
        <v>2443.3000000000002</v>
      </c>
      <c r="F301">
        <v>29650600</v>
      </c>
      <c r="G301" s="3">
        <f t="shared" si="4"/>
        <v>8.0219375434862315E-3</v>
      </c>
    </row>
    <row r="302" spans="1:7" x14ac:dyDescent="0.3">
      <c r="A302" s="1" t="s">
        <v>325</v>
      </c>
      <c r="B302" s="2">
        <v>2482.5</v>
      </c>
      <c r="C302" s="2">
        <v>2482.5</v>
      </c>
      <c r="D302" s="2">
        <v>2453.1</v>
      </c>
      <c r="E302" s="2">
        <v>2472.6999999999998</v>
      </c>
      <c r="F302">
        <v>46420200</v>
      </c>
      <c r="G302" s="3">
        <f t="shared" si="4"/>
        <v>7.9580981769458402E-3</v>
      </c>
    </row>
    <row r="303" spans="1:7" x14ac:dyDescent="0.3">
      <c r="A303" s="1" t="s">
        <v>326</v>
      </c>
      <c r="B303" s="2">
        <v>2462.9</v>
      </c>
      <c r="C303" s="2">
        <v>2502.1</v>
      </c>
      <c r="D303" s="2">
        <v>2433.4</v>
      </c>
      <c r="E303" s="2">
        <v>2453.1</v>
      </c>
      <c r="F303">
        <v>88449600</v>
      </c>
      <c r="G303" s="3">
        <f t="shared" si="4"/>
        <v>-7.8952668680764993E-3</v>
      </c>
    </row>
    <row r="304" spans="1:7" x14ac:dyDescent="0.3">
      <c r="A304" s="1" t="s">
        <v>327</v>
      </c>
      <c r="B304" s="2">
        <v>2541.4</v>
      </c>
      <c r="C304" s="2">
        <v>2570.8000000000002</v>
      </c>
      <c r="D304" s="2">
        <v>2482.5</v>
      </c>
      <c r="E304" s="2">
        <v>2502.1</v>
      </c>
      <c r="F304">
        <v>126420200</v>
      </c>
      <c r="G304" s="3">
        <f t="shared" si="4"/>
        <v>3.1872995249502621E-2</v>
      </c>
    </row>
    <row r="305" spans="1:7" x14ac:dyDescent="0.3">
      <c r="A305" s="1" t="s">
        <v>328</v>
      </c>
      <c r="B305" s="2">
        <v>2472.6999999999998</v>
      </c>
      <c r="C305" s="2">
        <v>2551.1999999999998</v>
      </c>
      <c r="D305" s="2">
        <v>2462.9</v>
      </c>
      <c r="E305" s="2">
        <v>2521.8000000000002</v>
      </c>
      <c r="F305">
        <v>48429000</v>
      </c>
      <c r="G305" s="3">
        <f t="shared" si="4"/>
        <v>-2.7032344377115082E-2</v>
      </c>
    </row>
    <row r="306" spans="1:7" x14ac:dyDescent="0.3">
      <c r="A306" s="1" t="s">
        <v>329</v>
      </c>
      <c r="B306" s="2">
        <v>2472.6999999999998</v>
      </c>
      <c r="C306" s="2">
        <v>2492.3000000000002</v>
      </c>
      <c r="D306" s="2">
        <v>2433.4</v>
      </c>
      <c r="E306" s="2">
        <v>2433.4</v>
      </c>
      <c r="F306">
        <v>76327000</v>
      </c>
      <c r="G306" s="3">
        <f t="shared" si="4"/>
        <v>0</v>
      </c>
    </row>
    <row r="307" spans="1:7" x14ac:dyDescent="0.3">
      <c r="A307" s="1" t="s">
        <v>330</v>
      </c>
      <c r="B307" s="2">
        <v>2482.5</v>
      </c>
      <c r="C307" s="2">
        <v>2511.9</v>
      </c>
      <c r="D307" s="2">
        <v>2453.1</v>
      </c>
      <c r="E307" s="2">
        <v>2492.3000000000002</v>
      </c>
      <c r="F307">
        <v>80914000</v>
      </c>
      <c r="G307" s="3">
        <f t="shared" si="4"/>
        <v>3.963279006753825E-3</v>
      </c>
    </row>
    <row r="308" spans="1:7" x14ac:dyDescent="0.3">
      <c r="A308" s="1" t="s">
        <v>331</v>
      </c>
      <c r="B308" s="2">
        <v>2472.6999999999998</v>
      </c>
      <c r="C308" s="2">
        <v>2511.9</v>
      </c>
      <c r="D308" s="2">
        <v>2443.3000000000002</v>
      </c>
      <c r="E308" s="2">
        <v>2511.9</v>
      </c>
      <c r="F308">
        <v>68337400</v>
      </c>
      <c r="G308" s="3">
        <f t="shared" si="4"/>
        <v>-3.9476334340383407E-3</v>
      </c>
    </row>
    <row r="309" spans="1:7" x14ac:dyDescent="0.3">
      <c r="A309" s="1" t="s">
        <v>332</v>
      </c>
      <c r="B309" s="2">
        <v>2472.6999999999998</v>
      </c>
      <c r="C309" s="2">
        <v>2492.3000000000002</v>
      </c>
      <c r="D309" s="2">
        <v>2453.1</v>
      </c>
      <c r="E309" s="2">
        <v>2492.3000000000002</v>
      </c>
      <c r="F309">
        <v>63194400</v>
      </c>
      <c r="G309" s="3">
        <f t="shared" si="4"/>
        <v>0</v>
      </c>
    </row>
    <row r="310" spans="1:7" x14ac:dyDescent="0.3">
      <c r="A310" s="1" t="s">
        <v>333</v>
      </c>
      <c r="B310" s="2">
        <v>2443.3000000000002</v>
      </c>
      <c r="C310" s="2">
        <v>2462.9</v>
      </c>
      <c r="D310" s="2">
        <v>2433.4</v>
      </c>
      <c r="E310" s="2">
        <v>2453.1</v>
      </c>
      <c r="F310">
        <v>43598600</v>
      </c>
      <c r="G310" s="3">
        <f t="shared" si="4"/>
        <v>-1.1889837020261107E-2</v>
      </c>
    </row>
    <row r="311" spans="1:7" x14ac:dyDescent="0.3">
      <c r="A311" s="1" t="s">
        <v>334</v>
      </c>
      <c r="B311" s="2">
        <v>2433.4</v>
      </c>
      <c r="C311" s="2">
        <v>2453.1</v>
      </c>
      <c r="D311" s="2">
        <v>2423.6</v>
      </c>
      <c r="E311" s="2">
        <v>2433.4</v>
      </c>
      <c r="F311">
        <v>63882600</v>
      </c>
      <c r="G311" s="3">
        <f t="shared" si="4"/>
        <v>-4.0518970245160607E-3</v>
      </c>
    </row>
    <row r="312" spans="1:7" x14ac:dyDescent="0.3">
      <c r="A312" s="1" t="s">
        <v>335</v>
      </c>
      <c r="B312" s="2">
        <v>2404</v>
      </c>
      <c r="C312" s="2">
        <v>2423.6</v>
      </c>
      <c r="D312" s="2">
        <v>2404</v>
      </c>
      <c r="E312" s="2">
        <v>2413.8000000000002</v>
      </c>
      <c r="F312">
        <v>65425600</v>
      </c>
      <c r="G312" s="3">
        <f t="shared" si="4"/>
        <v>-1.2081860770937819E-2</v>
      </c>
    </row>
    <row r="313" spans="1:7" x14ac:dyDescent="0.3">
      <c r="A313" s="1" t="s">
        <v>336</v>
      </c>
      <c r="B313" s="2">
        <v>2404</v>
      </c>
      <c r="C313" s="2">
        <v>2443.3000000000002</v>
      </c>
      <c r="D313" s="2">
        <v>2394.1999999999998</v>
      </c>
      <c r="E313" s="2">
        <v>2423.6</v>
      </c>
      <c r="F313">
        <v>71452000</v>
      </c>
      <c r="G313" s="3">
        <f t="shared" si="4"/>
        <v>0</v>
      </c>
    </row>
    <row r="314" spans="1:7" x14ac:dyDescent="0.3">
      <c r="A314" s="1" t="s">
        <v>337</v>
      </c>
      <c r="B314" s="2">
        <v>2413.8000000000002</v>
      </c>
      <c r="C314" s="2">
        <v>2413.8000000000002</v>
      </c>
      <c r="D314" s="2">
        <v>2364.8000000000002</v>
      </c>
      <c r="E314" s="2">
        <v>2374.6</v>
      </c>
      <c r="F314">
        <v>104928400</v>
      </c>
      <c r="G314" s="3">
        <f t="shared" si="4"/>
        <v>4.07653910149758E-3</v>
      </c>
    </row>
    <row r="315" spans="1:7" x14ac:dyDescent="0.3">
      <c r="A315" s="1" t="s">
        <v>338</v>
      </c>
      <c r="B315" s="2">
        <v>2345.1</v>
      </c>
      <c r="C315" s="2">
        <v>2404</v>
      </c>
      <c r="D315" s="2">
        <v>2335.3000000000002</v>
      </c>
      <c r="E315" s="2">
        <v>2394.1999999999998</v>
      </c>
      <c r="F315">
        <v>115305000</v>
      </c>
      <c r="G315" s="3">
        <f t="shared" si="4"/>
        <v>-2.8461347253293672E-2</v>
      </c>
    </row>
    <row r="316" spans="1:7" x14ac:dyDescent="0.3">
      <c r="A316" s="1" t="s">
        <v>339</v>
      </c>
      <c r="B316" s="2">
        <v>2374.6</v>
      </c>
      <c r="C316" s="2">
        <v>2384.4</v>
      </c>
      <c r="D316" s="2">
        <v>2335.3000000000002</v>
      </c>
      <c r="E316" s="2">
        <v>2345.1</v>
      </c>
      <c r="F316">
        <v>96850800</v>
      </c>
      <c r="G316" s="3">
        <f t="shared" ref="G316:G379" si="5">((B316-B315)/B315) * 100%</f>
        <v>1.2579420920216623E-2</v>
      </c>
    </row>
    <row r="317" spans="1:7" x14ac:dyDescent="0.3">
      <c r="A317" s="1" t="s">
        <v>340</v>
      </c>
      <c r="B317" s="2">
        <v>2433.4</v>
      </c>
      <c r="C317" s="2">
        <v>2462.9</v>
      </c>
      <c r="D317" s="2">
        <v>2394.1999999999998</v>
      </c>
      <c r="E317" s="2">
        <v>2394.1999999999998</v>
      </c>
      <c r="F317">
        <v>161162600</v>
      </c>
      <c r="G317" s="3">
        <f t="shared" si="5"/>
        <v>2.4762065189926803E-2</v>
      </c>
    </row>
    <row r="318" spans="1:7" x14ac:dyDescent="0.3">
      <c r="A318" s="1" t="s">
        <v>341</v>
      </c>
      <c r="B318" s="2">
        <v>2443.3000000000002</v>
      </c>
      <c r="C318" s="2">
        <v>2462.9</v>
      </c>
      <c r="D318" s="2">
        <v>2413.8000000000002</v>
      </c>
      <c r="E318" s="2">
        <v>2443.3000000000002</v>
      </c>
      <c r="F318">
        <v>82870600</v>
      </c>
      <c r="G318" s="3">
        <f t="shared" si="5"/>
        <v>4.0683816881729642E-3</v>
      </c>
    </row>
    <row r="319" spans="1:7" x14ac:dyDescent="0.3">
      <c r="A319" s="1" t="s">
        <v>342</v>
      </c>
      <c r="B319" s="2">
        <v>2423.6</v>
      </c>
      <c r="C319" s="2">
        <v>2453.1</v>
      </c>
      <c r="D319" s="2">
        <v>2404</v>
      </c>
      <c r="E319" s="2">
        <v>2443.3000000000002</v>
      </c>
      <c r="F319">
        <v>69941600</v>
      </c>
      <c r="G319" s="3">
        <f t="shared" si="5"/>
        <v>-8.0628657962592692E-3</v>
      </c>
    </row>
    <row r="320" spans="1:7" x14ac:dyDescent="0.3">
      <c r="A320" s="1" t="s">
        <v>343</v>
      </c>
      <c r="B320" s="2">
        <v>2374.6</v>
      </c>
      <c r="C320" s="2">
        <v>2413.8000000000002</v>
      </c>
      <c r="D320" s="2">
        <v>2354.9</v>
      </c>
      <c r="E320" s="2">
        <v>2394.1999999999998</v>
      </c>
      <c r="F320">
        <v>65334000</v>
      </c>
      <c r="G320" s="3">
        <f t="shared" si="5"/>
        <v>-2.021785773229906E-2</v>
      </c>
    </row>
    <row r="321" spans="1:7" x14ac:dyDescent="0.3">
      <c r="A321" s="1" t="s">
        <v>344</v>
      </c>
      <c r="B321" s="2">
        <v>2394.1999999999998</v>
      </c>
      <c r="C321" s="2">
        <v>2394.1999999999998</v>
      </c>
      <c r="D321" s="2">
        <v>2345.1</v>
      </c>
      <c r="E321" s="2">
        <v>2374.6</v>
      </c>
      <c r="F321">
        <v>56355200</v>
      </c>
      <c r="G321" s="3">
        <f t="shared" si="5"/>
        <v>8.2540217299755369E-3</v>
      </c>
    </row>
    <row r="322" spans="1:7" x14ac:dyDescent="0.3">
      <c r="A322" s="1" t="s">
        <v>345</v>
      </c>
      <c r="B322" s="2">
        <v>2374.6</v>
      </c>
      <c r="C322" s="2">
        <v>2413.8000000000002</v>
      </c>
      <c r="D322" s="2">
        <v>2374.6</v>
      </c>
      <c r="E322" s="2">
        <v>2413.8000000000002</v>
      </c>
      <c r="F322">
        <v>45851800</v>
      </c>
      <c r="G322" s="3">
        <f t="shared" si="5"/>
        <v>-8.1864505889231946E-3</v>
      </c>
    </row>
    <row r="323" spans="1:7" x14ac:dyDescent="0.3">
      <c r="A323" s="1" t="s">
        <v>346</v>
      </c>
      <c r="B323" s="2">
        <v>2384.4</v>
      </c>
      <c r="C323" s="2">
        <v>2404</v>
      </c>
      <c r="D323" s="2">
        <v>2364.8000000000002</v>
      </c>
      <c r="E323" s="2">
        <v>2404</v>
      </c>
      <c r="F323">
        <v>37091000</v>
      </c>
      <c r="G323" s="3">
        <f t="shared" si="5"/>
        <v>4.1270108649878639E-3</v>
      </c>
    </row>
    <row r="324" spans="1:7" x14ac:dyDescent="0.3">
      <c r="A324" s="1" t="s">
        <v>347</v>
      </c>
      <c r="B324" s="2">
        <v>2335.3000000000002</v>
      </c>
      <c r="C324" s="2">
        <v>2404</v>
      </c>
      <c r="D324" s="2">
        <v>2335.3000000000002</v>
      </c>
      <c r="E324" s="2">
        <v>2404</v>
      </c>
      <c r="F324">
        <v>65331800</v>
      </c>
      <c r="G324" s="3">
        <f t="shared" si="5"/>
        <v>-2.059218251971142E-2</v>
      </c>
    </row>
    <row r="325" spans="1:7" x14ac:dyDescent="0.3">
      <c r="A325" s="1" t="s">
        <v>348</v>
      </c>
      <c r="B325" s="2">
        <v>2345.1</v>
      </c>
      <c r="C325" s="2">
        <v>2364.8000000000002</v>
      </c>
      <c r="D325" s="2">
        <v>2335.3000000000002</v>
      </c>
      <c r="E325" s="2">
        <v>2364.8000000000002</v>
      </c>
      <c r="F325">
        <v>35481400</v>
      </c>
      <c r="G325" s="3">
        <f t="shared" si="5"/>
        <v>4.1964629812014419E-3</v>
      </c>
    </row>
    <row r="326" spans="1:7" x14ac:dyDescent="0.3">
      <c r="A326" s="1" t="s">
        <v>349</v>
      </c>
      <c r="B326" s="2">
        <v>2315.6999999999998</v>
      </c>
      <c r="C326" s="2">
        <v>2354.9</v>
      </c>
      <c r="D326" s="2">
        <v>2296.1</v>
      </c>
      <c r="E326" s="2">
        <v>2354.9</v>
      </c>
      <c r="F326">
        <v>69381800</v>
      </c>
      <c r="G326" s="3">
        <f t="shared" si="5"/>
        <v>-1.2536778815402367E-2</v>
      </c>
    </row>
    <row r="327" spans="1:7" x14ac:dyDescent="0.3">
      <c r="A327" s="1" t="s">
        <v>350</v>
      </c>
      <c r="B327" s="2">
        <v>2325.5</v>
      </c>
      <c r="C327" s="2">
        <v>2354.9</v>
      </c>
      <c r="D327" s="2">
        <v>2305.9</v>
      </c>
      <c r="E327" s="2">
        <v>2345.1</v>
      </c>
      <c r="F327">
        <v>95099800</v>
      </c>
      <c r="G327" s="3">
        <f t="shared" si="5"/>
        <v>4.2319816902017457E-3</v>
      </c>
    </row>
    <row r="328" spans="1:7" x14ac:dyDescent="0.3">
      <c r="A328" s="1" t="s">
        <v>351</v>
      </c>
      <c r="B328" s="2">
        <v>2315.6999999999998</v>
      </c>
      <c r="C328" s="2">
        <v>2354.9</v>
      </c>
      <c r="D328" s="2">
        <v>2286.3000000000002</v>
      </c>
      <c r="E328" s="2">
        <v>2345.1</v>
      </c>
      <c r="F328">
        <v>73965200</v>
      </c>
      <c r="G328" s="3">
        <f t="shared" si="5"/>
        <v>-4.214147495162409E-3</v>
      </c>
    </row>
    <row r="329" spans="1:7" x14ac:dyDescent="0.3">
      <c r="A329" s="1" t="s">
        <v>352</v>
      </c>
      <c r="B329" s="2">
        <v>2227.4</v>
      </c>
      <c r="C329" s="2">
        <v>2296.1</v>
      </c>
      <c r="D329" s="2">
        <v>2207.8000000000002</v>
      </c>
      <c r="E329" s="2">
        <v>2276.5</v>
      </c>
      <c r="F329">
        <v>98436000</v>
      </c>
      <c r="G329" s="3">
        <f t="shared" si="5"/>
        <v>-3.8131018698449599E-2</v>
      </c>
    </row>
    <row r="330" spans="1:7" x14ac:dyDescent="0.3">
      <c r="A330" s="1" t="s">
        <v>353</v>
      </c>
      <c r="B330" s="2">
        <v>2217.6</v>
      </c>
      <c r="C330" s="2">
        <v>2256.8000000000002</v>
      </c>
      <c r="D330" s="2">
        <v>2198</v>
      </c>
      <c r="E330" s="2">
        <v>2217.6</v>
      </c>
      <c r="F330">
        <v>69610000</v>
      </c>
      <c r="G330" s="3">
        <f t="shared" si="5"/>
        <v>-4.3997485857951791E-3</v>
      </c>
    </row>
    <row r="331" spans="1:7" x14ac:dyDescent="0.3">
      <c r="A331" s="1" t="s">
        <v>354</v>
      </c>
      <c r="B331" s="2">
        <v>2286.3000000000002</v>
      </c>
      <c r="C331" s="2">
        <v>2315.6999999999998</v>
      </c>
      <c r="D331" s="2">
        <v>2227.4</v>
      </c>
      <c r="E331" s="2">
        <v>2247</v>
      </c>
      <c r="F331">
        <v>140453000</v>
      </c>
      <c r="G331" s="3">
        <f t="shared" si="5"/>
        <v>3.0979437229437353E-2</v>
      </c>
    </row>
    <row r="332" spans="1:7" x14ac:dyDescent="0.3">
      <c r="A332" s="1" t="s">
        <v>355</v>
      </c>
      <c r="B332" s="2">
        <v>2256.8000000000002</v>
      </c>
      <c r="C332" s="2">
        <v>2305.9</v>
      </c>
      <c r="D332" s="2">
        <v>2256.8000000000002</v>
      </c>
      <c r="E332" s="2">
        <v>2305.9</v>
      </c>
      <c r="F332">
        <v>54897600</v>
      </c>
      <c r="G332" s="3">
        <f t="shared" si="5"/>
        <v>-1.2902943620697195E-2</v>
      </c>
    </row>
    <row r="333" spans="1:7" x14ac:dyDescent="0.3">
      <c r="A333" s="1" t="s">
        <v>356</v>
      </c>
      <c r="B333" s="2">
        <v>2315.6999999999998</v>
      </c>
      <c r="C333" s="2">
        <v>2335.3000000000002</v>
      </c>
      <c r="D333" s="2">
        <v>2266.6</v>
      </c>
      <c r="E333" s="2">
        <v>2266.6</v>
      </c>
      <c r="F333">
        <v>90594400</v>
      </c>
      <c r="G333" s="3">
        <f t="shared" si="5"/>
        <v>2.6098901098900937E-2</v>
      </c>
    </row>
    <row r="334" spans="1:7" x14ac:dyDescent="0.3">
      <c r="A334" s="1" t="s">
        <v>357</v>
      </c>
      <c r="B334" s="2">
        <v>2256.8000000000002</v>
      </c>
      <c r="C334" s="2">
        <v>2354.9</v>
      </c>
      <c r="D334" s="2">
        <v>2256.8000000000002</v>
      </c>
      <c r="E334" s="2">
        <v>2354.9</v>
      </c>
      <c r="F334">
        <v>353889800</v>
      </c>
      <c r="G334" s="3">
        <f t="shared" si="5"/>
        <v>-2.5435073627844557E-2</v>
      </c>
    </row>
    <row r="335" spans="1:7" x14ac:dyDescent="0.3">
      <c r="A335" s="1" t="s">
        <v>358</v>
      </c>
      <c r="B335" s="2">
        <v>2276.5</v>
      </c>
      <c r="C335" s="2">
        <v>2315.6999999999998</v>
      </c>
      <c r="D335" s="2">
        <v>2266.6</v>
      </c>
      <c r="E335" s="2">
        <v>2286.3000000000002</v>
      </c>
      <c r="F335">
        <v>78305800</v>
      </c>
      <c r="G335" s="3">
        <f t="shared" si="5"/>
        <v>8.7291740517546155E-3</v>
      </c>
    </row>
    <row r="336" spans="1:7" x14ac:dyDescent="0.3">
      <c r="A336" s="1" t="s">
        <v>359</v>
      </c>
      <c r="B336" s="2">
        <v>2354.9</v>
      </c>
      <c r="C336" s="2">
        <v>2394.1999999999998</v>
      </c>
      <c r="D336" s="2">
        <v>2286.3000000000002</v>
      </c>
      <c r="E336" s="2">
        <v>2305.9</v>
      </c>
      <c r="F336">
        <v>96660000</v>
      </c>
      <c r="G336" s="3">
        <f t="shared" si="5"/>
        <v>3.4438831539644228E-2</v>
      </c>
    </row>
    <row r="337" spans="1:7" x14ac:dyDescent="0.3">
      <c r="A337" s="1" t="s">
        <v>360</v>
      </c>
      <c r="B337" s="2">
        <v>2394.1999999999998</v>
      </c>
      <c r="C337" s="2">
        <v>2433.4</v>
      </c>
      <c r="D337" s="2">
        <v>2384.4</v>
      </c>
      <c r="E337" s="2">
        <v>2413.8000000000002</v>
      </c>
      <c r="F337">
        <v>157335600</v>
      </c>
      <c r="G337" s="3">
        <f t="shared" si="5"/>
        <v>1.6688606734893086E-2</v>
      </c>
    </row>
    <row r="338" spans="1:7" x14ac:dyDescent="0.3">
      <c r="A338" s="1" t="s">
        <v>361</v>
      </c>
      <c r="B338" s="2">
        <v>2453.1</v>
      </c>
      <c r="C338" s="2">
        <v>2462.9</v>
      </c>
      <c r="D338" s="2">
        <v>2404</v>
      </c>
      <c r="E338" s="2">
        <v>2423.6</v>
      </c>
      <c r="F338">
        <v>86426400</v>
      </c>
      <c r="G338" s="3">
        <f t="shared" si="5"/>
        <v>2.460111937181526E-2</v>
      </c>
    </row>
    <row r="339" spans="1:7" x14ac:dyDescent="0.3">
      <c r="A339" s="1" t="s">
        <v>362</v>
      </c>
      <c r="B339" s="2">
        <v>2404</v>
      </c>
      <c r="C339" s="2">
        <v>2482.5</v>
      </c>
      <c r="D339" s="2">
        <v>2404</v>
      </c>
      <c r="E339" s="2">
        <v>2453.1</v>
      </c>
      <c r="F339">
        <v>76307800</v>
      </c>
      <c r="G339" s="3">
        <f t="shared" si="5"/>
        <v>-2.0015490603725861E-2</v>
      </c>
    </row>
    <row r="340" spans="1:7" x14ac:dyDescent="0.3">
      <c r="A340" s="1" t="s">
        <v>363</v>
      </c>
      <c r="B340" s="2">
        <v>2404</v>
      </c>
      <c r="C340" s="2">
        <v>2433.4</v>
      </c>
      <c r="D340" s="2">
        <v>2384.4</v>
      </c>
      <c r="E340" s="2">
        <v>2433.4</v>
      </c>
      <c r="F340">
        <v>42514400</v>
      </c>
      <c r="G340" s="3">
        <f t="shared" si="5"/>
        <v>0</v>
      </c>
    </row>
    <row r="341" spans="1:7" x14ac:dyDescent="0.3">
      <c r="A341" s="1" t="s">
        <v>364</v>
      </c>
      <c r="B341" s="2">
        <v>2354.9</v>
      </c>
      <c r="C341" s="2">
        <v>2413.8000000000002</v>
      </c>
      <c r="D341" s="2">
        <v>2354.9</v>
      </c>
      <c r="E341" s="2">
        <v>2413.8000000000002</v>
      </c>
      <c r="F341">
        <v>57084000</v>
      </c>
      <c r="G341" s="3">
        <f t="shared" si="5"/>
        <v>-2.0424292845257867E-2</v>
      </c>
    </row>
    <row r="342" spans="1:7" x14ac:dyDescent="0.3">
      <c r="A342" s="1" t="s">
        <v>365</v>
      </c>
      <c r="B342" s="2">
        <v>2413.8000000000002</v>
      </c>
      <c r="C342" s="2">
        <v>2423.6</v>
      </c>
      <c r="D342" s="2">
        <v>2354.9</v>
      </c>
      <c r="E342" s="2">
        <v>2384.4</v>
      </c>
      <c r="F342">
        <v>47078600</v>
      </c>
      <c r="G342" s="3">
        <f t="shared" si="5"/>
        <v>2.5011677778249645E-2</v>
      </c>
    </row>
    <row r="343" spans="1:7" x14ac:dyDescent="0.3">
      <c r="A343" s="1" t="s">
        <v>366</v>
      </c>
      <c r="B343" s="2">
        <v>2433.4</v>
      </c>
      <c r="C343" s="2">
        <v>2453.1</v>
      </c>
      <c r="D343" s="2">
        <v>2404</v>
      </c>
      <c r="E343" s="2">
        <v>2423.6</v>
      </c>
      <c r="F343">
        <v>43543600</v>
      </c>
      <c r="G343" s="3">
        <f t="shared" si="5"/>
        <v>8.1199768000662469E-3</v>
      </c>
    </row>
    <row r="344" spans="1:7" x14ac:dyDescent="0.3">
      <c r="A344" s="1" t="s">
        <v>367</v>
      </c>
      <c r="B344" s="2">
        <v>2462.9</v>
      </c>
      <c r="C344" s="2">
        <v>2472.6999999999998</v>
      </c>
      <c r="D344" s="2">
        <v>2443.3000000000002</v>
      </c>
      <c r="E344" s="2">
        <v>2462.9</v>
      </c>
      <c r="F344">
        <v>77757800</v>
      </c>
      <c r="G344" s="3">
        <f t="shared" si="5"/>
        <v>1.2122955535464781E-2</v>
      </c>
    </row>
    <row r="345" spans="1:7" x14ac:dyDescent="0.3">
      <c r="A345" s="1" t="s">
        <v>368</v>
      </c>
      <c r="B345" s="2">
        <v>2462.9</v>
      </c>
      <c r="C345" s="2">
        <v>2472.6999999999998</v>
      </c>
      <c r="D345" s="2">
        <v>2443.3000000000002</v>
      </c>
      <c r="E345" s="2">
        <v>2472.6999999999998</v>
      </c>
      <c r="F345">
        <v>50043400</v>
      </c>
      <c r="G345" s="3">
        <f t="shared" si="5"/>
        <v>0</v>
      </c>
    </row>
    <row r="346" spans="1:7" x14ac:dyDescent="0.3">
      <c r="A346" s="1" t="s">
        <v>369</v>
      </c>
      <c r="B346" s="2">
        <v>2482.5</v>
      </c>
      <c r="C346" s="2">
        <v>2482.5</v>
      </c>
      <c r="D346" s="2">
        <v>2443.3000000000002</v>
      </c>
      <c r="E346" s="2">
        <v>2472.6999999999998</v>
      </c>
      <c r="F346">
        <v>107187800</v>
      </c>
      <c r="G346" s="3">
        <f t="shared" si="5"/>
        <v>7.9580981769458402E-3</v>
      </c>
    </row>
    <row r="347" spans="1:7" x14ac:dyDescent="0.3">
      <c r="A347" s="1" t="s">
        <v>370</v>
      </c>
      <c r="B347" s="2">
        <v>2462.9</v>
      </c>
      <c r="C347" s="2">
        <v>2492.3000000000002</v>
      </c>
      <c r="D347" s="2">
        <v>2433.4</v>
      </c>
      <c r="E347" s="2">
        <v>2482.5</v>
      </c>
      <c r="F347">
        <v>90051600</v>
      </c>
      <c r="G347" s="3">
        <f t="shared" si="5"/>
        <v>-7.8952668680764993E-3</v>
      </c>
    </row>
    <row r="348" spans="1:7" x14ac:dyDescent="0.3">
      <c r="A348" s="1" t="s">
        <v>371</v>
      </c>
      <c r="B348" s="2">
        <v>2433.4</v>
      </c>
      <c r="C348" s="2">
        <v>2462.9</v>
      </c>
      <c r="D348" s="2">
        <v>2433.4</v>
      </c>
      <c r="E348" s="2">
        <v>2453.1</v>
      </c>
      <c r="F348">
        <v>146517200</v>
      </c>
      <c r="G348" s="3">
        <f t="shared" si="5"/>
        <v>-1.1977749807137927E-2</v>
      </c>
    </row>
    <row r="349" spans="1:7" x14ac:dyDescent="0.3">
      <c r="A349" s="1" t="s">
        <v>372</v>
      </c>
      <c r="B349" s="2">
        <v>2433.4</v>
      </c>
      <c r="C349" s="2">
        <v>2433.4</v>
      </c>
      <c r="D349" s="2">
        <v>2335.3000000000002</v>
      </c>
      <c r="E349" s="2">
        <v>2423.6</v>
      </c>
      <c r="F349">
        <v>201335400</v>
      </c>
      <c r="G349" s="3">
        <f t="shared" si="5"/>
        <v>0</v>
      </c>
    </row>
    <row r="350" spans="1:7" x14ac:dyDescent="0.3">
      <c r="A350" s="1" t="s">
        <v>373</v>
      </c>
      <c r="B350" s="2">
        <v>2364.8000000000002</v>
      </c>
      <c r="C350" s="2">
        <v>2394.1999999999998</v>
      </c>
      <c r="D350" s="2">
        <v>2335.3000000000002</v>
      </c>
      <c r="E350" s="2">
        <v>2394.1999999999998</v>
      </c>
      <c r="F350">
        <v>138949200</v>
      </c>
      <c r="G350" s="3">
        <f t="shared" si="5"/>
        <v>-2.8191008465521455E-2</v>
      </c>
    </row>
    <row r="351" spans="1:7" x14ac:dyDescent="0.3">
      <c r="A351" s="1" t="s">
        <v>374</v>
      </c>
      <c r="B351" s="2">
        <v>2423.6</v>
      </c>
      <c r="C351" s="2">
        <v>2453.1</v>
      </c>
      <c r="D351" s="2">
        <v>2364.8000000000002</v>
      </c>
      <c r="E351" s="2">
        <v>2384.4</v>
      </c>
      <c r="F351">
        <v>96680600</v>
      </c>
      <c r="G351" s="3">
        <f t="shared" si="5"/>
        <v>2.4864682002706244E-2</v>
      </c>
    </row>
    <row r="352" spans="1:7" x14ac:dyDescent="0.3">
      <c r="A352" s="1" t="s">
        <v>375</v>
      </c>
      <c r="B352" s="2">
        <v>2364.8000000000002</v>
      </c>
      <c r="C352" s="2">
        <v>2443.3000000000002</v>
      </c>
      <c r="D352" s="2">
        <v>2364.8000000000002</v>
      </c>
      <c r="E352" s="2">
        <v>2443.3000000000002</v>
      </c>
      <c r="F352">
        <v>66074200</v>
      </c>
      <c r="G352" s="3">
        <f t="shared" si="5"/>
        <v>-2.426142927875876E-2</v>
      </c>
    </row>
    <row r="353" spans="1:7" x14ac:dyDescent="0.3">
      <c r="A353" s="1" t="s">
        <v>376</v>
      </c>
      <c r="B353" s="2">
        <v>2345.1</v>
      </c>
      <c r="C353" s="2">
        <v>2394.1999999999998</v>
      </c>
      <c r="D353" s="2">
        <v>2345.1</v>
      </c>
      <c r="E353" s="2">
        <v>2394.1999999999998</v>
      </c>
      <c r="F353">
        <v>52248000</v>
      </c>
      <c r="G353" s="3">
        <f t="shared" si="5"/>
        <v>-8.3305142083898304E-3</v>
      </c>
    </row>
    <row r="354" spans="1:7" x14ac:dyDescent="0.3">
      <c r="A354" s="1" t="s">
        <v>377</v>
      </c>
      <c r="B354" s="2">
        <v>2315.6999999999998</v>
      </c>
      <c r="C354" s="2">
        <v>2364.8000000000002</v>
      </c>
      <c r="D354" s="2">
        <v>2315.6999999999998</v>
      </c>
      <c r="E354" s="2">
        <v>2354.9</v>
      </c>
      <c r="F354">
        <v>61052000</v>
      </c>
      <c r="G354" s="3">
        <f t="shared" si="5"/>
        <v>-1.2536778815402367E-2</v>
      </c>
    </row>
    <row r="355" spans="1:7" x14ac:dyDescent="0.3">
      <c r="A355" s="1" t="s">
        <v>378</v>
      </c>
      <c r="B355" s="2">
        <v>2237.1999999999998</v>
      </c>
      <c r="C355" s="2">
        <v>2315.6999999999998</v>
      </c>
      <c r="D355" s="2">
        <v>2227.4</v>
      </c>
      <c r="E355" s="2">
        <v>2286.3000000000002</v>
      </c>
      <c r="F355">
        <v>127109000</v>
      </c>
      <c r="G355" s="3">
        <f t="shared" si="5"/>
        <v>-3.3899037008248048E-2</v>
      </c>
    </row>
    <row r="356" spans="1:7" x14ac:dyDescent="0.3">
      <c r="A356" s="1" t="s">
        <v>379</v>
      </c>
      <c r="B356" s="2">
        <v>2266.6</v>
      </c>
      <c r="C356" s="2">
        <v>2296.1</v>
      </c>
      <c r="D356" s="2">
        <v>2237.1999999999998</v>
      </c>
      <c r="E356" s="2">
        <v>2296.1</v>
      </c>
      <c r="F356">
        <v>96970800</v>
      </c>
      <c r="G356" s="3">
        <f t="shared" si="5"/>
        <v>1.314142678347939E-2</v>
      </c>
    </row>
    <row r="357" spans="1:7" x14ac:dyDescent="0.3">
      <c r="A357" s="1" t="s">
        <v>380</v>
      </c>
      <c r="B357" s="2">
        <v>2315.6999999999998</v>
      </c>
      <c r="C357" s="2">
        <v>2335.3000000000002</v>
      </c>
      <c r="D357" s="2">
        <v>2276.5</v>
      </c>
      <c r="E357" s="2">
        <v>2296.1</v>
      </c>
      <c r="F357">
        <v>146560200</v>
      </c>
      <c r="G357" s="3">
        <f t="shared" si="5"/>
        <v>2.1662401835348059E-2</v>
      </c>
    </row>
    <row r="358" spans="1:7" x14ac:dyDescent="0.3">
      <c r="A358" s="1" t="s">
        <v>381</v>
      </c>
      <c r="B358" s="2">
        <v>2345.1</v>
      </c>
      <c r="C358" s="2">
        <v>2354.9</v>
      </c>
      <c r="D358" s="2">
        <v>2315.6999999999998</v>
      </c>
      <c r="E358" s="2">
        <v>2335.3000000000002</v>
      </c>
      <c r="F358">
        <v>87385400</v>
      </c>
      <c r="G358" s="3">
        <f t="shared" si="5"/>
        <v>1.2695945070605041E-2</v>
      </c>
    </row>
    <row r="359" spans="1:7" x14ac:dyDescent="0.3">
      <c r="A359" s="1" t="s">
        <v>382</v>
      </c>
      <c r="B359" s="2">
        <v>2335.3000000000002</v>
      </c>
      <c r="C359" s="2">
        <v>2364.8000000000002</v>
      </c>
      <c r="D359" s="2">
        <v>2325.5</v>
      </c>
      <c r="E359" s="2">
        <v>2345.1</v>
      </c>
      <c r="F359">
        <v>80422400</v>
      </c>
      <c r="G359" s="3">
        <f t="shared" si="5"/>
        <v>-4.1789262718006596E-3</v>
      </c>
    </row>
    <row r="360" spans="1:7" x14ac:dyDescent="0.3">
      <c r="A360" s="1" t="s">
        <v>383</v>
      </c>
      <c r="B360" s="2">
        <v>2296.1</v>
      </c>
      <c r="C360" s="2">
        <v>2345.1</v>
      </c>
      <c r="D360" s="2">
        <v>2276.5</v>
      </c>
      <c r="E360" s="2">
        <v>2345.1</v>
      </c>
      <c r="F360">
        <v>29242400</v>
      </c>
      <c r="G360" s="3">
        <f t="shared" si="5"/>
        <v>-1.678585192480635E-2</v>
      </c>
    </row>
    <row r="361" spans="1:7" x14ac:dyDescent="0.3">
      <c r="A361" s="1" t="s">
        <v>384</v>
      </c>
      <c r="B361" s="2">
        <v>2266.6</v>
      </c>
      <c r="C361" s="2">
        <v>2315.6999999999998</v>
      </c>
      <c r="D361" s="2">
        <v>2256.8000000000002</v>
      </c>
      <c r="E361" s="2">
        <v>2315.6999999999998</v>
      </c>
      <c r="F361">
        <v>56066200</v>
      </c>
      <c r="G361" s="3">
        <f t="shared" si="5"/>
        <v>-1.2847872479421629E-2</v>
      </c>
    </row>
    <row r="362" spans="1:7" x14ac:dyDescent="0.3">
      <c r="A362" s="1" t="s">
        <v>385</v>
      </c>
      <c r="B362" s="2">
        <v>2256.8000000000002</v>
      </c>
      <c r="C362" s="2">
        <v>2286.3000000000002</v>
      </c>
      <c r="D362" s="2">
        <v>2227.4</v>
      </c>
      <c r="E362" s="2">
        <v>2266.6</v>
      </c>
      <c r="F362">
        <v>96691000</v>
      </c>
      <c r="G362" s="3">
        <f t="shared" si="5"/>
        <v>-4.3236565781345311E-3</v>
      </c>
    </row>
    <row r="363" spans="1:7" x14ac:dyDescent="0.3">
      <c r="A363" s="1" t="s">
        <v>386</v>
      </c>
      <c r="B363" s="2">
        <v>2315.6999999999998</v>
      </c>
      <c r="C363" s="2">
        <v>2315.6999999999998</v>
      </c>
      <c r="D363" s="2">
        <v>2256.8000000000002</v>
      </c>
      <c r="E363" s="2">
        <v>2296.1</v>
      </c>
      <c r="F363">
        <v>81459000</v>
      </c>
      <c r="G363" s="3">
        <f t="shared" si="5"/>
        <v>2.6098901098900937E-2</v>
      </c>
    </row>
    <row r="364" spans="1:7" x14ac:dyDescent="0.3">
      <c r="A364" s="1" t="s">
        <v>387</v>
      </c>
      <c r="B364" s="2">
        <v>2266.6</v>
      </c>
      <c r="C364" s="2">
        <v>2315.6999999999998</v>
      </c>
      <c r="D364" s="2">
        <v>2266.6</v>
      </c>
      <c r="E364" s="2">
        <v>2315.6999999999998</v>
      </c>
      <c r="F364">
        <v>50822400</v>
      </c>
      <c r="G364" s="3">
        <f t="shared" si="5"/>
        <v>-2.1203091937643009E-2</v>
      </c>
    </row>
    <row r="365" spans="1:7" x14ac:dyDescent="0.3">
      <c r="A365" s="1" t="s">
        <v>388</v>
      </c>
      <c r="B365" s="2">
        <v>2276.5</v>
      </c>
      <c r="C365" s="2">
        <v>2305.9</v>
      </c>
      <c r="D365" s="2">
        <v>2266.6</v>
      </c>
      <c r="E365" s="2">
        <v>2305.9</v>
      </c>
      <c r="F365">
        <v>39692600</v>
      </c>
      <c r="G365" s="3">
        <f t="shared" si="5"/>
        <v>4.3677755228095343E-3</v>
      </c>
    </row>
    <row r="366" spans="1:7" x14ac:dyDescent="0.3">
      <c r="A366" s="1" t="s">
        <v>389</v>
      </c>
      <c r="B366" s="2">
        <v>2266.6</v>
      </c>
      <c r="C366" s="2">
        <v>2315.6999999999998</v>
      </c>
      <c r="D366" s="2">
        <v>2266.6</v>
      </c>
      <c r="E366" s="2">
        <v>2296.1</v>
      </c>
      <c r="F366">
        <v>65117000</v>
      </c>
      <c r="G366" s="3">
        <f t="shared" si="5"/>
        <v>-4.3487810235010287E-3</v>
      </c>
    </row>
    <row r="367" spans="1:7" x14ac:dyDescent="0.3">
      <c r="A367" s="1" t="s">
        <v>390</v>
      </c>
      <c r="B367" s="2">
        <v>2237.1999999999998</v>
      </c>
      <c r="C367" s="2">
        <v>2286.3000000000002</v>
      </c>
      <c r="D367" s="2">
        <v>2217.6</v>
      </c>
      <c r="E367" s="2">
        <v>2276.5</v>
      </c>
      <c r="F367">
        <v>59225200</v>
      </c>
      <c r="G367" s="3">
        <f t="shared" si="5"/>
        <v>-1.2970969734403993E-2</v>
      </c>
    </row>
    <row r="368" spans="1:7" x14ac:dyDescent="0.3">
      <c r="A368" s="1" t="s">
        <v>391</v>
      </c>
      <c r="B368" s="2">
        <v>2305.9</v>
      </c>
      <c r="C368" s="2">
        <v>2315.6999999999998</v>
      </c>
      <c r="D368" s="2">
        <v>2227.4</v>
      </c>
      <c r="E368" s="2">
        <v>2247</v>
      </c>
      <c r="F368">
        <v>94438400</v>
      </c>
      <c r="G368" s="3">
        <f t="shared" si="5"/>
        <v>3.0708027892007991E-2</v>
      </c>
    </row>
    <row r="369" spans="1:7" x14ac:dyDescent="0.3">
      <c r="A369" s="1" t="s">
        <v>392</v>
      </c>
      <c r="B369" s="2">
        <v>2305.9</v>
      </c>
      <c r="C369" s="2">
        <v>2315.6999999999998</v>
      </c>
      <c r="D369" s="2">
        <v>2286.3000000000002</v>
      </c>
      <c r="E369" s="2">
        <v>2305.9</v>
      </c>
      <c r="F369">
        <v>39567600</v>
      </c>
      <c r="G369" s="3">
        <f t="shared" si="5"/>
        <v>0</v>
      </c>
    </row>
    <row r="370" spans="1:7" x14ac:dyDescent="0.3">
      <c r="A370" s="1" t="s">
        <v>393</v>
      </c>
      <c r="B370" s="2">
        <v>2256.8000000000002</v>
      </c>
      <c r="C370" s="2">
        <v>2296.1</v>
      </c>
      <c r="D370" s="2">
        <v>2256.8000000000002</v>
      </c>
      <c r="E370" s="2">
        <v>2276.5</v>
      </c>
      <c r="F370">
        <v>31460200</v>
      </c>
      <c r="G370" s="3">
        <f t="shared" si="5"/>
        <v>-2.1293204388741882E-2</v>
      </c>
    </row>
    <row r="371" spans="1:7" x14ac:dyDescent="0.3">
      <c r="A371" s="1" t="s">
        <v>394</v>
      </c>
      <c r="B371" s="2">
        <v>2325.5</v>
      </c>
      <c r="C371" s="2">
        <v>2335.3000000000002</v>
      </c>
      <c r="D371" s="2">
        <v>2276.5</v>
      </c>
      <c r="E371" s="2">
        <v>2286.3000000000002</v>
      </c>
      <c r="F371">
        <v>87100200</v>
      </c>
      <c r="G371" s="3">
        <f t="shared" si="5"/>
        <v>3.0441332860687616E-2</v>
      </c>
    </row>
    <row r="372" spans="1:7" x14ac:dyDescent="0.3">
      <c r="A372" s="1" t="s">
        <v>395</v>
      </c>
      <c r="B372" s="2">
        <v>2374.6</v>
      </c>
      <c r="C372" s="2">
        <v>2394.1999999999998</v>
      </c>
      <c r="D372" s="2">
        <v>2335.3000000000002</v>
      </c>
      <c r="E372" s="2">
        <v>2345.1</v>
      </c>
      <c r="F372">
        <v>55171400</v>
      </c>
      <c r="G372" s="3">
        <f t="shared" si="5"/>
        <v>2.1113738980864293E-2</v>
      </c>
    </row>
    <row r="373" spans="1:7" x14ac:dyDescent="0.3">
      <c r="A373" s="1" t="s">
        <v>396</v>
      </c>
      <c r="B373" s="2">
        <v>2345.1</v>
      </c>
      <c r="C373" s="2">
        <v>2374.6</v>
      </c>
      <c r="D373" s="2">
        <v>2335.3000000000002</v>
      </c>
      <c r="E373" s="2">
        <v>2354.9</v>
      </c>
      <c r="F373">
        <v>37457600</v>
      </c>
      <c r="G373" s="3">
        <f t="shared" si="5"/>
        <v>-1.2423144950728545E-2</v>
      </c>
    </row>
    <row r="374" spans="1:7" x14ac:dyDescent="0.3">
      <c r="A374" s="1" t="s">
        <v>397</v>
      </c>
      <c r="B374" s="2">
        <v>2276.5</v>
      </c>
      <c r="C374" s="2">
        <v>2354.9</v>
      </c>
      <c r="D374" s="2">
        <v>2276.5</v>
      </c>
      <c r="E374" s="2">
        <v>2345.1</v>
      </c>
      <c r="F374">
        <v>77160200</v>
      </c>
      <c r="G374" s="3">
        <f t="shared" si="5"/>
        <v>-2.9252483902605396E-2</v>
      </c>
    </row>
    <row r="375" spans="1:7" x14ac:dyDescent="0.3">
      <c r="A375" s="1" t="s">
        <v>398</v>
      </c>
      <c r="B375" s="2">
        <v>2286.3000000000002</v>
      </c>
      <c r="C375" s="2">
        <v>2315.6999999999998</v>
      </c>
      <c r="D375" s="2">
        <v>2256.8000000000002</v>
      </c>
      <c r="E375" s="2">
        <v>2296.1</v>
      </c>
      <c r="F375">
        <v>79279400</v>
      </c>
      <c r="G375" s="3">
        <f t="shared" si="5"/>
        <v>4.304853942455604E-3</v>
      </c>
    </row>
    <row r="376" spans="1:7" x14ac:dyDescent="0.3">
      <c r="A376" s="1" t="s">
        <v>399</v>
      </c>
      <c r="B376" s="2">
        <v>2315.6999999999998</v>
      </c>
      <c r="C376" s="2">
        <v>2315.6999999999998</v>
      </c>
      <c r="D376" s="2">
        <v>2256.8000000000002</v>
      </c>
      <c r="E376" s="2">
        <v>2256.8000000000002</v>
      </c>
      <c r="F376">
        <v>41266000</v>
      </c>
      <c r="G376" s="3">
        <f t="shared" si="5"/>
        <v>1.2859204828762469E-2</v>
      </c>
    </row>
    <row r="377" spans="1:7" x14ac:dyDescent="0.3">
      <c r="A377" s="1" t="s">
        <v>400</v>
      </c>
      <c r="B377" s="2">
        <v>2256.8000000000002</v>
      </c>
      <c r="C377" s="2">
        <v>2315.6999999999998</v>
      </c>
      <c r="D377" s="2">
        <v>2256.8000000000002</v>
      </c>
      <c r="E377" s="2">
        <v>2315.6999999999998</v>
      </c>
      <c r="F377">
        <v>68168400</v>
      </c>
      <c r="G377" s="3">
        <f t="shared" si="5"/>
        <v>-2.5435073627844557E-2</v>
      </c>
    </row>
    <row r="378" spans="1:7" x14ac:dyDescent="0.3">
      <c r="A378" s="1" t="s">
        <v>401</v>
      </c>
      <c r="B378" s="2">
        <v>2237.1999999999998</v>
      </c>
      <c r="C378" s="2">
        <v>2286.3000000000002</v>
      </c>
      <c r="D378" s="2">
        <v>2237.1999999999998</v>
      </c>
      <c r="E378" s="2">
        <v>2286.3000000000002</v>
      </c>
      <c r="F378">
        <v>92132400</v>
      </c>
      <c r="G378" s="3">
        <f t="shared" si="5"/>
        <v>-8.684863523573361E-3</v>
      </c>
    </row>
    <row r="379" spans="1:7" x14ac:dyDescent="0.3">
      <c r="A379" s="1" t="s">
        <v>402</v>
      </c>
      <c r="B379" s="2">
        <v>2227.4</v>
      </c>
      <c r="C379" s="2">
        <v>2266.6</v>
      </c>
      <c r="D379" s="2">
        <v>2207.8000000000002</v>
      </c>
      <c r="E379" s="2">
        <v>2266.6</v>
      </c>
      <c r="F379">
        <v>68571000</v>
      </c>
      <c r="G379" s="3">
        <f t="shared" si="5"/>
        <v>-4.3804755944929948E-3</v>
      </c>
    </row>
    <row r="380" spans="1:7" x14ac:dyDescent="0.3">
      <c r="A380" s="1" t="s">
        <v>403</v>
      </c>
      <c r="B380" s="2">
        <v>2266.6</v>
      </c>
      <c r="C380" s="2">
        <v>2276.5</v>
      </c>
      <c r="D380" s="2">
        <v>2217.6</v>
      </c>
      <c r="E380" s="2">
        <v>2237.1999999999998</v>
      </c>
      <c r="F380">
        <v>70957400</v>
      </c>
      <c r="G380" s="3">
        <f t="shared" ref="G380:G443" si="6">((B380-B379)/B379) * 100%</f>
        <v>1.7598994343180307E-2</v>
      </c>
    </row>
    <row r="381" spans="1:7" x14ac:dyDescent="0.3">
      <c r="A381" s="1" t="s">
        <v>404</v>
      </c>
      <c r="B381" s="2">
        <v>2286.3000000000002</v>
      </c>
      <c r="C381" s="2">
        <v>2315.6999999999998</v>
      </c>
      <c r="D381" s="2">
        <v>2266.6</v>
      </c>
      <c r="E381" s="2">
        <v>2286.3000000000002</v>
      </c>
      <c r="F381">
        <v>67410400</v>
      </c>
      <c r="G381" s="3">
        <f t="shared" si="6"/>
        <v>8.6914321009442658E-3</v>
      </c>
    </row>
    <row r="382" spans="1:7" x14ac:dyDescent="0.3">
      <c r="A382" s="1" t="s">
        <v>405</v>
      </c>
      <c r="B382" s="2">
        <v>2374.6</v>
      </c>
      <c r="C382" s="2">
        <v>2384.4</v>
      </c>
      <c r="D382" s="2">
        <v>2296.1</v>
      </c>
      <c r="E382" s="2">
        <v>2305.9</v>
      </c>
      <c r="F382">
        <v>140254000</v>
      </c>
      <c r="G382" s="3">
        <f t="shared" si="6"/>
        <v>3.8621353278222331E-2</v>
      </c>
    </row>
    <row r="383" spans="1:7" x14ac:dyDescent="0.3">
      <c r="A383" s="1" t="s">
        <v>406</v>
      </c>
      <c r="B383" s="2">
        <v>2345.1</v>
      </c>
      <c r="C383" s="2">
        <v>2394.1999999999998</v>
      </c>
      <c r="D383" s="2">
        <v>2335.3000000000002</v>
      </c>
      <c r="E383" s="2">
        <v>2384.4</v>
      </c>
      <c r="F383">
        <v>63682000</v>
      </c>
      <c r="G383" s="3">
        <f t="shared" si="6"/>
        <v>-1.2423144950728545E-2</v>
      </c>
    </row>
    <row r="384" spans="1:7" x14ac:dyDescent="0.3">
      <c r="A384" s="1" t="s">
        <v>407</v>
      </c>
      <c r="B384" s="2">
        <v>2276.5</v>
      </c>
      <c r="C384" s="2">
        <v>2364.8000000000002</v>
      </c>
      <c r="D384" s="2">
        <v>2276.5</v>
      </c>
      <c r="E384" s="2">
        <v>2354.9</v>
      </c>
      <c r="F384">
        <v>50317400</v>
      </c>
      <c r="G384" s="3">
        <f t="shared" si="6"/>
        <v>-2.9252483902605396E-2</v>
      </c>
    </row>
    <row r="385" spans="1:7" x14ac:dyDescent="0.3">
      <c r="A385" s="1" t="s">
        <v>408</v>
      </c>
      <c r="B385" s="2">
        <v>2276.5</v>
      </c>
      <c r="C385" s="2">
        <v>2305.9</v>
      </c>
      <c r="D385" s="2">
        <v>2266.6</v>
      </c>
      <c r="E385" s="2">
        <v>2276.5</v>
      </c>
      <c r="F385">
        <v>54893400</v>
      </c>
      <c r="G385" s="3">
        <f t="shared" si="6"/>
        <v>0</v>
      </c>
    </row>
    <row r="386" spans="1:7" x14ac:dyDescent="0.3">
      <c r="A386" s="1" t="s">
        <v>409</v>
      </c>
      <c r="B386" s="2">
        <v>2325.5</v>
      </c>
      <c r="C386" s="2">
        <v>2335.3000000000002</v>
      </c>
      <c r="D386" s="2">
        <v>2286.3000000000002</v>
      </c>
      <c r="E386" s="2">
        <v>2305.9</v>
      </c>
      <c r="F386">
        <v>51328800</v>
      </c>
      <c r="G386" s="3">
        <f t="shared" si="6"/>
        <v>2.1524269712277617E-2</v>
      </c>
    </row>
    <row r="387" spans="1:7" x14ac:dyDescent="0.3">
      <c r="A387" s="1" t="s">
        <v>410</v>
      </c>
      <c r="B387" s="2">
        <v>2354.9</v>
      </c>
      <c r="C387" s="2">
        <v>2374.6</v>
      </c>
      <c r="D387" s="2">
        <v>2315.6999999999998</v>
      </c>
      <c r="E387" s="2">
        <v>2345.1</v>
      </c>
      <c r="F387">
        <v>41771600</v>
      </c>
      <c r="G387" s="3">
        <f t="shared" si="6"/>
        <v>1.2642442485487031E-2</v>
      </c>
    </row>
    <row r="388" spans="1:7" x14ac:dyDescent="0.3">
      <c r="A388" s="1" t="s">
        <v>411</v>
      </c>
      <c r="B388" s="2">
        <v>2345.1</v>
      </c>
      <c r="C388" s="2">
        <v>2374.6</v>
      </c>
      <c r="D388" s="2">
        <v>2296.1</v>
      </c>
      <c r="E388" s="2">
        <v>2354.9</v>
      </c>
      <c r="F388">
        <v>53074000</v>
      </c>
      <c r="G388" s="3">
        <f t="shared" si="6"/>
        <v>-4.1615355216782796E-3</v>
      </c>
    </row>
    <row r="389" spans="1:7" x14ac:dyDescent="0.3">
      <c r="A389" s="1" t="s">
        <v>412</v>
      </c>
      <c r="B389" s="2">
        <v>2374.6</v>
      </c>
      <c r="C389" s="2">
        <v>2423.6</v>
      </c>
      <c r="D389" s="2">
        <v>2325.5</v>
      </c>
      <c r="E389" s="2">
        <v>2354.9</v>
      </c>
      <c r="F389">
        <v>141229400</v>
      </c>
      <c r="G389" s="3">
        <f t="shared" si="6"/>
        <v>1.2579420920216623E-2</v>
      </c>
    </row>
    <row r="390" spans="1:7" x14ac:dyDescent="0.3">
      <c r="A390" s="1" t="s">
        <v>413</v>
      </c>
      <c r="B390" s="2">
        <v>2296.1</v>
      </c>
      <c r="C390" s="2">
        <v>2394.1999999999998</v>
      </c>
      <c r="D390" s="2">
        <v>2276.5</v>
      </c>
      <c r="E390" s="2">
        <v>2394.1999999999998</v>
      </c>
      <c r="F390">
        <v>101976800</v>
      </c>
      <c r="G390" s="3">
        <f t="shared" si="6"/>
        <v>-3.3058199275667485E-2</v>
      </c>
    </row>
    <row r="391" spans="1:7" x14ac:dyDescent="0.3">
      <c r="A391" s="1" t="s">
        <v>414</v>
      </c>
      <c r="B391" s="2">
        <v>2315.6999999999998</v>
      </c>
      <c r="C391" s="2">
        <v>2335.3000000000002</v>
      </c>
      <c r="D391" s="2">
        <v>2276.5</v>
      </c>
      <c r="E391" s="2">
        <v>2315.6999999999998</v>
      </c>
      <c r="F391">
        <v>62841600</v>
      </c>
      <c r="G391" s="3">
        <f t="shared" si="6"/>
        <v>8.5362135795478897E-3</v>
      </c>
    </row>
    <row r="392" spans="1:7" x14ac:dyDescent="0.3">
      <c r="A392" s="1" t="s">
        <v>415</v>
      </c>
      <c r="B392" s="2">
        <v>2345.1</v>
      </c>
      <c r="C392" s="2">
        <v>2354.9</v>
      </c>
      <c r="D392" s="2">
        <v>2315.6999999999998</v>
      </c>
      <c r="E392" s="2">
        <v>2315.6999999999998</v>
      </c>
      <c r="F392">
        <v>46346200</v>
      </c>
      <c r="G392" s="3">
        <f t="shared" si="6"/>
        <v>1.2695945070605041E-2</v>
      </c>
    </row>
    <row r="393" spans="1:7" x14ac:dyDescent="0.3">
      <c r="A393" s="1" t="s">
        <v>416</v>
      </c>
      <c r="B393" s="2">
        <v>2286.3000000000002</v>
      </c>
      <c r="C393" s="2">
        <v>2345.1</v>
      </c>
      <c r="D393" s="2">
        <v>2276.5</v>
      </c>
      <c r="E393" s="2">
        <v>2335.3000000000002</v>
      </c>
      <c r="F393">
        <v>85217600</v>
      </c>
      <c r="G393" s="3">
        <f t="shared" si="6"/>
        <v>-2.507355763080454E-2</v>
      </c>
    </row>
    <row r="394" spans="1:7" x14ac:dyDescent="0.3">
      <c r="A394" s="1" t="s">
        <v>417</v>
      </c>
      <c r="B394" s="2">
        <v>2335.3000000000002</v>
      </c>
      <c r="C394" s="2">
        <v>2345.1</v>
      </c>
      <c r="D394" s="2">
        <v>2296.1</v>
      </c>
      <c r="E394" s="2">
        <v>2305.9</v>
      </c>
      <c r="F394">
        <v>60726800</v>
      </c>
      <c r="G394" s="3">
        <f t="shared" si="6"/>
        <v>2.1432008047937715E-2</v>
      </c>
    </row>
    <row r="395" spans="1:7" x14ac:dyDescent="0.3">
      <c r="A395" s="1" t="s">
        <v>418</v>
      </c>
      <c r="B395" s="2">
        <v>2286.3000000000002</v>
      </c>
      <c r="C395" s="2">
        <v>2325.5</v>
      </c>
      <c r="D395" s="2">
        <v>2286.3000000000002</v>
      </c>
      <c r="E395" s="2">
        <v>2296.1</v>
      </c>
      <c r="F395">
        <v>55050200</v>
      </c>
      <c r="G395" s="3">
        <f t="shared" si="6"/>
        <v>-2.0982314906007792E-2</v>
      </c>
    </row>
    <row r="396" spans="1:7" x14ac:dyDescent="0.3">
      <c r="A396" s="1" t="s">
        <v>419</v>
      </c>
      <c r="B396" s="2">
        <v>2276.5</v>
      </c>
      <c r="C396" s="2">
        <v>2305.9</v>
      </c>
      <c r="D396" s="2">
        <v>2266.6</v>
      </c>
      <c r="E396" s="2">
        <v>2286.3000000000002</v>
      </c>
      <c r="F396">
        <v>35765000</v>
      </c>
      <c r="G396" s="3">
        <f t="shared" si="6"/>
        <v>-4.2864016095876221E-3</v>
      </c>
    </row>
    <row r="397" spans="1:7" x14ac:dyDescent="0.3">
      <c r="A397" s="1" t="s">
        <v>420</v>
      </c>
      <c r="B397" s="2">
        <v>2335.3000000000002</v>
      </c>
      <c r="C397" s="2">
        <v>2335.3000000000002</v>
      </c>
      <c r="D397" s="2">
        <v>2286.3000000000002</v>
      </c>
      <c r="E397" s="2">
        <v>2296.1</v>
      </c>
      <c r="F397">
        <v>65062000</v>
      </c>
      <c r="G397" s="3">
        <f t="shared" si="6"/>
        <v>2.5829123654733221E-2</v>
      </c>
    </row>
    <row r="398" spans="1:7" x14ac:dyDescent="0.3">
      <c r="A398" s="1" t="s">
        <v>421</v>
      </c>
      <c r="B398" s="2">
        <v>2394.1999999999998</v>
      </c>
      <c r="C398" s="2">
        <v>2394.1999999999998</v>
      </c>
      <c r="D398" s="2">
        <v>2335.3000000000002</v>
      </c>
      <c r="E398" s="2">
        <v>2354.9</v>
      </c>
      <c r="F398">
        <v>135700400</v>
      </c>
      <c r="G398" s="3">
        <f t="shared" si="6"/>
        <v>2.5221598938037781E-2</v>
      </c>
    </row>
    <row r="399" spans="1:7" x14ac:dyDescent="0.3">
      <c r="A399" s="1" t="s">
        <v>422</v>
      </c>
      <c r="B399" s="2">
        <v>2354.9</v>
      </c>
      <c r="C399" s="2">
        <v>2394.1999999999998</v>
      </c>
      <c r="D399" s="2">
        <v>2354.9</v>
      </c>
      <c r="E399" s="2">
        <v>2394.1999999999998</v>
      </c>
      <c r="F399">
        <v>70082000</v>
      </c>
      <c r="G399" s="3">
        <f t="shared" si="6"/>
        <v>-1.6414668782891877E-2</v>
      </c>
    </row>
    <row r="400" spans="1:7" x14ac:dyDescent="0.3">
      <c r="A400" s="1" t="s">
        <v>423</v>
      </c>
      <c r="B400" s="2">
        <v>2374.6</v>
      </c>
      <c r="C400" s="2">
        <v>2394.1999999999998</v>
      </c>
      <c r="D400" s="2">
        <v>2345.1</v>
      </c>
      <c r="E400" s="2">
        <v>2374.6</v>
      </c>
      <c r="F400">
        <v>51554400</v>
      </c>
      <c r="G400" s="3">
        <f t="shared" si="6"/>
        <v>8.3655356915367188E-3</v>
      </c>
    </row>
    <row r="401" spans="1:7" x14ac:dyDescent="0.3">
      <c r="A401" s="1" t="s">
        <v>424</v>
      </c>
      <c r="B401" s="2">
        <v>2404</v>
      </c>
      <c r="C401" s="2">
        <v>2413.8000000000002</v>
      </c>
      <c r="D401" s="2">
        <v>2354.9</v>
      </c>
      <c r="E401" s="2">
        <v>2394.1999999999998</v>
      </c>
      <c r="F401">
        <v>50760000</v>
      </c>
      <c r="G401" s="3">
        <f t="shared" si="6"/>
        <v>1.2381032594963402E-2</v>
      </c>
    </row>
    <row r="402" spans="1:7" x14ac:dyDescent="0.3">
      <c r="A402" s="1" t="s">
        <v>425</v>
      </c>
      <c r="B402" s="2">
        <v>2433.4</v>
      </c>
      <c r="C402" s="2">
        <v>2482.5</v>
      </c>
      <c r="D402" s="2">
        <v>2404</v>
      </c>
      <c r="E402" s="2">
        <v>2433.4</v>
      </c>
      <c r="F402">
        <v>51684400</v>
      </c>
      <c r="G402" s="3">
        <f t="shared" si="6"/>
        <v>1.2229617304492551E-2</v>
      </c>
    </row>
    <row r="403" spans="1:7" x14ac:dyDescent="0.3">
      <c r="A403" s="1" t="s">
        <v>426</v>
      </c>
      <c r="B403" s="2">
        <v>2453.1</v>
      </c>
      <c r="C403" s="2">
        <v>2492.3000000000002</v>
      </c>
      <c r="D403" s="2">
        <v>2443.3000000000002</v>
      </c>
      <c r="E403" s="2">
        <v>2453.1</v>
      </c>
      <c r="F403">
        <v>70448400</v>
      </c>
      <c r="G403" s="3">
        <f t="shared" si="6"/>
        <v>8.09566861181878E-3</v>
      </c>
    </row>
    <row r="404" spans="1:7" x14ac:dyDescent="0.3">
      <c r="A404" s="1" t="s">
        <v>427</v>
      </c>
      <c r="B404" s="2">
        <v>2453.1</v>
      </c>
      <c r="C404" s="2">
        <v>2472.6999999999998</v>
      </c>
      <c r="D404" s="2">
        <v>2404</v>
      </c>
      <c r="E404" s="2">
        <v>2472.6999999999998</v>
      </c>
      <c r="F404">
        <v>84660600</v>
      </c>
      <c r="G404" s="3">
        <f t="shared" si="6"/>
        <v>0</v>
      </c>
    </row>
    <row r="405" spans="1:7" x14ac:dyDescent="0.3">
      <c r="A405" s="1" t="s">
        <v>428</v>
      </c>
      <c r="B405" s="2">
        <v>2492.3000000000002</v>
      </c>
      <c r="C405" s="2">
        <v>2492.3000000000002</v>
      </c>
      <c r="D405" s="2">
        <v>2404</v>
      </c>
      <c r="E405" s="2">
        <v>2472.6999999999998</v>
      </c>
      <c r="F405">
        <v>93331600</v>
      </c>
      <c r="G405" s="3">
        <f t="shared" si="6"/>
        <v>1.597978068566315E-2</v>
      </c>
    </row>
    <row r="406" spans="1:7" x14ac:dyDescent="0.3">
      <c r="A406" s="1" t="s">
        <v>429</v>
      </c>
      <c r="B406" s="2">
        <v>2433.4</v>
      </c>
      <c r="C406" s="2">
        <v>2472.6999999999998</v>
      </c>
      <c r="D406" s="2">
        <v>2423.6</v>
      </c>
      <c r="E406" s="2">
        <v>2462.9</v>
      </c>
      <c r="F406">
        <v>107576800</v>
      </c>
      <c r="G406" s="3">
        <f t="shared" si="6"/>
        <v>-2.3632788990089509E-2</v>
      </c>
    </row>
    <row r="407" spans="1:7" x14ac:dyDescent="0.3">
      <c r="A407" s="1" t="s">
        <v>430</v>
      </c>
      <c r="B407" s="2">
        <v>2413.8000000000002</v>
      </c>
      <c r="C407" s="2">
        <v>2443.3000000000002</v>
      </c>
      <c r="D407" s="2">
        <v>2374.6</v>
      </c>
      <c r="E407" s="2">
        <v>2394.1999999999998</v>
      </c>
      <c r="F407">
        <v>104806600</v>
      </c>
      <c r="G407" s="3">
        <f t="shared" si="6"/>
        <v>-8.0545738472918172E-3</v>
      </c>
    </row>
    <row r="408" spans="1:7" x14ac:dyDescent="0.3">
      <c r="A408" s="1" t="s">
        <v>431</v>
      </c>
      <c r="B408" s="2">
        <v>2394.1999999999998</v>
      </c>
      <c r="C408" s="2">
        <v>2433.4</v>
      </c>
      <c r="D408" s="2">
        <v>2384.4</v>
      </c>
      <c r="E408" s="2">
        <v>2413.8000000000002</v>
      </c>
      <c r="F408">
        <v>84931400</v>
      </c>
      <c r="G408" s="3">
        <f t="shared" si="6"/>
        <v>-8.1199768000664359E-3</v>
      </c>
    </row>
    <row r="409" spans="1:7" x14ac:dyDescent="0.3">
      <c r="A409" s="1" t="s">
        <v>432</v>
      </c>
      <c r="B409" s="2">
        <v>2404</v>
      </c>
      <c r="C409" s="2">
        <v>2433.4</v>
      </c>
      <c r="D409" s="2">
        <v>2394.1999999999998</v>
      </c>
      <c r="E409" s="2">
        <v>2423.6</v>
      </c>
      <c r="F409">
        <v>135497800</v>
      </c>
      <c r="G409" s="3">
        <f t="shared" si="6"/>
        <v>4.0932252944616918E-3</v>
      </c>
    </row>
    <row r="410" spans="1:7" x14ac:dyDescent="0.3">
      <c r="A410" s="1" t="s">
        <v>433</v>
      </c>
      <c r="B410" s="2">
        <v>2413.8000000000002</v>
      </c>
      <c r="C410" s="2">
        <v>2433.4</v>
      </c>
      <c r="D410" s="2">
        <v>2404</v>
      </c>
      <c r="E410" s="2">
        <v>2423.6</v>
      </c>
      <c r="F410">
        <v>61344200</v>
      </c>
      <c r="G410" s="3">
        <f t="shared" si="6"/>
        <v>4.07653910149758E-3</v>
      </c>
    </row>
    <row r="411" spans="1:7" x14ac:dyDescent="0.3">
      <c r="A411" s="1" t="s">
        <v>434</v>
      </c>
      <c r="B411" s="2">
        <v>2374.6</v>
      </c>
      <c r="C411" s="2">
        <v>2413.8000000000002</v>
      </c>
      <c r="D411" s="2">
        <v>2374.6</v>
      </c>
      <c r="E411" s="2">
        <v>2404</v>
      </c>
      <c r="F411">
        <v>82452800</v>
      </c>
      <c r="G411" s="3">
        <f t="shared" si="6"/>
        <v>-1.6239953600132685E-2</v>
      </c>
    </row>
    <row r="412" spans="1:7" x14ac:dyDescent="0.3">
      <c r="A412" s="1" t="s">
        <v>435</v>
      </c>
      <c r="B412" s="2">
        <v>2364.8000000000002</v>
      </c>
      <c r="C412" s="2">
        <v>2384.4</v>
      </c>
      <c r="D412" s="2">
        <v>2325.5</v>
      </c>
      <c r="E412" s="2">
        <v>2364.8000000000002</v>
      </c>
      <c r="F412">
        <v>57569200</v>
      </c>
      <c r="G412" s="3">
        <f t="shared" si="6"/>
        <v>-4.127010864987673E-3</v>
      </c>
    </row>
    <row r="413" spans="1:7" x14ac:dyDescent="0.3">
      <c r="A413" s="1" t="s">
        <v>436</v>
      </c>
      <c r="B413" s="2">
        <v>2345.1</v>
      </c>
      <c r="C413" s="2">
        <v>2364.8000000000002</v>
      </c>
      <c r="D413" s="2">
        <v>2325.5</v>
      </c>
      <c r="E413" s="2">
        <v>2364.8000000000002</v>
      </c>
      <c r="F413">
        <v>45153400</v>
      </c>
      <c r="G413" s="3">
        <f t="shared" si="6"/>
        <v>-8.3305142083898304E-3</v>
      </c>
    </row>
    <row r="414" spans="1:7" x14ac:dyDescent="0.3">
      <c r="A414" s="1" t="s">
        <v>437</v>
      </c>
      <c r="B414" s="2">
        <v>2384.4</v>
      </c>
      <c r="C414" s="2">
        <v>2394.1999999999998</v>
      </c>
      <c r="D414" s="2">
        <v>2335.3000000000002</v>
      </c>
      <c r="E414" s="2">
        <v>2345.1</v>
      </c>
      <c r="F414">
        <v>26711200</v>
      </c>
      <c r="G414" s="3">
        <f t="shared" si="6"/>
        <v>1.6758347192017475E-2</v>
      </c>
    </row>
    <row r="415" spans="1:7" x14ac:dyDescent="0.3">
      <c r="A415" s="1" t="s">
        <v>438</v>
      </c>
      <c r="B415" s="2">
        <v>2384.4</v>
      </c>
      <c r="C415" s="2">
        <v>2404</v>
      </c>
      <c r="D415" s="2">
        <v>2364.8000000000002</v>
      </c>
      <c r="E415" s="2">
        <v>2404</v>
      </c>
      <c r="F415">
        <v>40606000</v>
      </c>
      <c r="G415" s="3">
        <f t="shared" si="6"/>
        <v>0</v>
      </c>
    </row>
    <row r="416" spans="1:7" x14ac:dyDescent="0.3">
      <c r="A416" s="1" t="s">
        <v>439</v>
      </c>
      <c r="B416" s="2">
        <v>2345.1</v>
      </c>
      <c r="C416" s="2">
        <v>2394.1999999999998</v>
      </c>
      <c r="D416" s="2">
        <v>2325.5</v>
      </c>
      <c r="E416" s="2">
        <v>2384.4</v>
      </c>
      <c r="F416">
        <v>50278400</v>
      </c>
      <c r="G416" s="3">
        <f t="shared" si="6"/>
        <v>-1.6482133870156089E-2</v>
      </c>
    </row>
    <row r="417" spans="1:7" x14ac:dyDescent="0.3">
      <c r="A417" s="1" t="s">
        <v>440</v>
      </c>
      <c r="B417" s="2">
        <v>2315.6999999999998</v>
      </c>
      <c r="C417" s="2">
        <v>2364.8000000000002</v>
      </c>
      <c r="D417" s="2">
        <v>2315.6999999999998</v>
      </c>
      <c r="E417" s="2">
        <v>2354.9</v>
      </c>
      <c r="F417">
        <v>68500800</v>
      </c>
      <c r="G417" s="3">
        <f t="shared" si="6"/>
        <v>-1.2536778815402367E-2</v>
      </c>
    </row>
    <row r="418" spans="1:7" x14ac:dyDescent="0.3">
      <c r="A418" s="1" t="s">
        <v>441</v>
      </c>
      <c r="B418" s="2">
        <v>2335.3000000000002</v>
      </c>
      <c r="C418" s="2">
        <v>2364.8000000000002</v>
      </c>
      <c r="D418" s="2">
        <v>2315.6999999999998</v>
      </c>
      <c r="E418" s="2">
        <v>2335.3000000000002</v>
      </c>
      <c r="F418">
        <v>64652200</v>
      </c>
      <c r="G418" s="3">
        <f t="shared" si="6"/>
        <v>8.4639633804034914E-3</v>
      </c>
    </row>
    <row r="419" spans="1:7" x14ac:dyDescent="0.3">
      <c r="A419" s="1" t="s">
        <v>442</v>
      </c>
      <c r="B419" s="2">
        <v>2354.9</v>
      </c>
      <c r="C419" s="2">
        <v>2374.6</v>
      </c>
      <c r="D419" s="2">
        <v>2325.5</v>
      </c>
      <c r="E419" s="2">
        <v>2335.3000000000002</v>
      </c>
      <c r="F419">
        <v>56467400</v>
      </c>
      <c r="G419" s="3">
        <f t="shared" si="6"/>
        <v>8.3929259624030781E-3</v>
      </c>
    </row>
    <row r="420" spans="1:7" x14ac:dyDescent="0.3">
      <c r="A420" s="1" t="s">
        <v>443</v>
      </c>
      <c r="B420" s="2">
        <v>2413.8000000000002</v>
      </c>
      <c r="C420" s="2">
        <v>2413.8000000000002</v>
      </c>
      <c r="D420" s="2">
        <v>2354.9</v>
      </c>
      <c r="E420" s="2">
        <v>2374.6</v>
      </c>
      <c r="F420">
        <v>82812000</v>
      </c>
      <c r="G420" s="3">
        <f t="shared" si="6"/>
        <v>2.5011677778249645E-2</v>
      </c>
    </row>
    <row r="421" spans="1:7" x14ac:dyDescent="0.3">
      <c r="A421" s="1" t="s">
        <v>444</v>
      </c>
      <c r="B421" s="2">
        <v>2394.1999999999998</v>
      </c>
      <c r="C421" s="2">
        <v>2433.4</v>
      </c>
      <c r="D421" s="2">
        <v>2374.6</v>
      </c>
      <c r="E421" s="2">
        <v>2413.8000000000002</v>
      </c>
      <c r="F421">
        <v>74975400</v>
      </c>
      <c r="G421" s="3">
        <f t="shared" si="6"/>
        <v>-8.1199768000664359E-3</v>
      </c>
    </row>
    <row r="422" spans="1:7" x14ac:dyDescent="0.3">
      <c r="A422" s="1" t="s">
        <v>445</v>
      </c>
      <c r="B422" s="2">
        <v>2541.4</v>
      </c>
      <c r="C422" s="2">
        <v>2551.1999999999998</v>
      </c>
      <c r="D422" s="2">
        <v>2413.8000000000002</v>
      </c>
      <c r="E422" s="2">
        <v>2423.6</v>
      </c>
      <c r="F422">
        <v>156691600</v>
      </c>
      <c r="G422" s="3">
        <f t="shared" si="6"/>
        <v>6.1481914627015403E-2</v>
      </c>
    </row>
    <row r="423" spans="1:7" x14ac:dyDescent="0.3">
      <c r="A423" s="1" t="s">
        <v>446</v>
      </c>
      <c r="B423" s="2">
        <v>2521.8000000000002</v>
      </c>
      <c r="C423" s="2">
        <v>2570.8000000000002</v>
      </c>
      <c r="D423" s="2">
        <v>2502.1</v>
      </c>
      <c r="E423" s="2">
        <v>2531.6</v>
      </c>
      <c r="F423">
        <v>94886200</v>
      </c>
      <c r="G423" s="3">
        <f t="shared" si="6"/>
        <v>-7.7122845675611507E-3</v>
      </c>
    </row>
    <row r="424" spans="1:7" x14ac:dyDescent="0.3">
      <c r="A424" s="1" t="s">
        <v>447</v>
      </c>
      <c r="B424" s="2">
        <v>2590.4</v>
      </c>
      <c r="C424" s="2">
        <v>2619.9</v>
      </c>
      <c r="D424" s="2">
        <v>2531.6</v>
      </c>
      <c r="E424" s="2">
        <v>2541.4</v>
      </c>
      <c r="F424">
        <v>168775800</v>
      </c>
      <c r="G424" s="3">
        <f t="shared" si="6"/>
        <v>2.7202791656753076E-2</v>
      </c>
    </row>
    <row r="425" spans="1:7" x14ac:dyDescent="0.3">
      <c r="A425" s="1" t="s">
        <v>448</v>
      </c>
      <c r="B425" s="2">
        <v>2629.7</v>
      </c>
      <c r="C425" s="2">
        <v>2678.8</v>
      </c>
      <c r="D425" s="2">
        <v>2600.3000000000002</v>
      </c>
      <c r="E425" s="2">
        <v>2610.1</v>
      </c>
      <c r="F425">
        <v>253196600</v>
      </c>
      <c r="G425" s="3">
        <f t="shared" si="6"/>
        <v>1.5171402100061661E-2</v>
      </c>
    </row>
    <row r="426" spans="1:7" x14ac:dyDescent="0.3">
      <c r="A426" s="1" t="s">
        <v>449</v>
      </c>
      <c r="B426" s="2">
        <v>2708.2</v>
      </c>
      <c r="C426" s="2">
        <v>2737.6</v>
      </c>
      <c r="D426" s="2">
        <v>2639.5</v>
      </c>
      <c r="E426" s="2">
        <v>2639.5</v>
      </c>
      <c r="F426">
        <v>223592000</v>
      </c>
      <c r="G426" s="3">
        <f t="shared" si="6"/>
        <v>2.9851313838080391E-2</v>
      </c>
    </row>
    <row r="427" spans="1:7" x14ac:dyDescent="0.3">
      <c r="A427" s="1" t="s">
        <v>450</v>
      </c>
      <c r="B427" s="2">
        <v>2708.2</v>
      </c>
      <c r="C427" s="2">
        <v>2718</v>
      </c>
      <c r="D427" s="2">
        <v>2668.9</v>
      </c>
      <c r="E427" s="2">
        <v>2708.2</v>
      </c>
      <c r="F427">
        <v>123020200</v>
      </c>
      <c r="G427" s="3">
        <f t="shared" si="6"/>
        <v>0</v>
      </c>
    </row>
    <row r="428" spans="1:7" x14ac:dyDescent="0.3">
      <c r="A428" s="1" t="s">
        <v>451</v>
      </c>
      <c r="B428" s="2">
        <v>2747.4</v>
      </c>
      <c r="C428" s="2">
        <v>2767.1</v>
      </c>
      <c r="D428" s="2">
        <v>2718</v>
      </c>
      <c r="E428" s="2">
        <v>2737.6</v>
      </c>
      <c r="F428">
        <v>191044200</v>
      </c>
      <c r="G428" s="3">
        <f t="shared" si="6"/>
        <v>1.4474558747507671E-2</v>
      </c>
    </row>
    <row r="429" spans="1:7" x14ac:dyDescent="0.3">
      <c r="A429" s="1" t="s">
        <v>452</v>
      </c>
      <c r="B429" s="2">
        <v>2786.7</v>
      </c>
      <c r="C429" s="2">
        <v>2786.7</v>
      </c>
      <c r="D429" s="2">
        <v>2727.8</v>
      </c>
      <c r="E429" s="2">
        <v>2776.9</v>
      </c>
      <c r="F429">
        <v>134998000</v>
      </c>
      <c r="G429" s="3">
        <f t="shared" si="6"/>
        <v>1.4304433282375965E-2</v>
      </c>
    </row>
    <row r="430" spans="1:7" x14ac:dyDescent="0.3">
      <c r="A430" s="1" t="s">
        <v>453</v>
      </c>
      <c r="B430" s="2">
        <v>2816.1</v>
      </c>
      <c r="C430" s="2">
        <v>2816.1</v>
      </c>
      <c r="D430" s="2">
        <v>2767.1</v>
      </c>
      <c r="E430" s="2">
        <v>2796.5</v>
      </c>
      <c r="F430">
        <v>104307800</v>
      </c>
      <c r="G430" s="3">
        <f t="shared" si="6"/>
        <v>1.055011303692543E-2</v>
      </c>
    </row>
    <row r="431" spans="1:7" x14ac:dyDescent="0.3">
      <c r="A431" s="1" t="s">
        <v>454</v>
      </c>
      <c r="B431" s="2">
        <v>2806.3</v>
      </c>
      <c r="C431" s="2">
        <v>2825.9</v>
      </c>
      <c r="D431" s="2">
        <v>2776.9</v>
      </c>
      <c r="E431" s="2">
        <v>2816.1</v>
      </c>
      <c r="F431">
        <v>84353000</v>
      </c>
      <c r="G431" s="3">
        <f t="shared" si="6"/>
        <v>-3.4799900571711685E-3</v>
      </c>
    </row>
    <row r="432" spans="1:7" x14ac:dyDescent="0.3">
      <c r="A432" s="1" t="s">
        <v>455</v>
      </c>
      <c r="B432" s="2">
        <v>2816.1</v>
      </c>
      <c r="C432" s="2">
        <v>2875</v>
      </c>
      <c r="D432" s="2">
        <v>2806.3</v>
      </c>
      <c r="E432" s="2">
        <v>2825.9</v>
      </c>
      <c r="F432">
        <v>152951600</v>
      </c>
      <c r="G432" s="3">
        <f t="shared" si="6"/>
        <v>3.492142678972215E-3</v>
      </c>
    </row>
    <row r="433" spans="1:7" x14ac:dyDescent="0.3">
      <c r="A433" s="1" t="s">
        <v>456</v>
      </c>
      <c r="B433" s="2">
        <v>2825.9</v>
      </c>
      <c r="C433" s="2">
        <v>2845.6</v>
      </c>
      <c r="D433" s="2">
        <v>2767.1</v>
      </c>
      <c r="E433" s="2">
        <v>2845.6</v>
      </c>
      <c r="F433">
        <v>99358000</v>
      </c>
      <c r="G433" s="3">
        <f t="shared" si="6"/>
        <v>3.4799900571713298E-3</v>
      </c>
    </row>
    <row r="434" spans="1:7" x14ac:dyDescent="0.3">
      <c r="A434" s="1" t="s">
        <v>457</v>
      </c>
      <c r="B434" s="2">
        <v>2816.1</v>
      </c>
      <c r="C434" s="2">
        <v>2875</v>
      </c>
      <c r="D434" s="2">
        <v>2796.5</v>
      </c>
      <c r="E434" s="2">
        <v>2816.1</v>
      </c>
      <c r="F434">
        <v>189264000</v>
      </c>
      <c r="G434" s="3">
        <f t="shared" si="6"/>
        <v>-3.4679217240525784E-3</v>
      </c>
    </row>
    <row r="435" spans="1:7" x14ac:dyDescent="0.3">
      <c r="A435" s="1" t="s">
        <v>458</v>
      </c>
      <c r="B435" s="2">
        <v>2825.9</v>
      </c>
      <c r="C435" s="2">
        <v>2835.8</v>
      </c>
      <c r="D435" s="2">
        <v>2776.9</v>
      </c>
      <c r="E435" s="2">
        <v>2786.7</v>
      </c>
      <c r="F435">
        <v>65782600</v>
      </c>
      <c r="G435" s="3">
        <f t="shared" si="6"/>
        <v>3.4799900571713298E-3</v>
      </c>
    </row>
    <row r="436" spans="1:7" x14ac:dyDescent="0.3">
      <c r="A436" s="1" t="s">
        <v>459</v>
      </c>
      <c r="B436" s="2">
        <v>2796.5</v>
      </c>
      <c r="C436" s="2">
        <v>2845.6</v>
      </c>
      <c r="D436" s="2">
        <v>2796.5</v>
      </c>
      <c r="E436" s="2">
        <v>2816.1</v>
      </c>
      <c r="F436">
        <v>76296200</v>
      </c>
      <c r="G436" s="3">
        <f t="shared" si="6"/>
        <v>-1.0403765172157575E-2</v>
      </c>
    </row>
    <row r="437" spans="1:7" x14ac:dyDescent="0.3">
      <c r="A437" s="1" t="s">
        <v>460</v>
      </c>
      <c r="B437" s="2">
        <v>2816.1</v>
      </c>
      <c r="C437" s="2">
        <v>2825.9</v>
      </c>
      <c r="D437" s="2">
        <v>2786.7</v>
      </c>
      <c r="E437" s="2">
        <v>2786.7</v>
      </c>
      <c r="F437">
        <v>55872800</v>
      </c>
      <c r="G437" s="3">
        <f t="shared" si="6"/>
        <v>7.0087609511889533E-3</v>
      </c>
    </row>
    <row r="438" spans="1:7" x14ac:dyDescent="0.3">
      <c r="A438" s="1" t="s">
        <v>461</v>
      </c>
      <c r="B438" s="2">
        <v>2806.3</v>
      </c>
      <c r="C438" s="2">
        <v>2835.8</v>
      </c>
      <c r="D438" s="2">
        <v>2796.5</v>
      </c>
      <c r="E438" s="2">
        <v>2825.9</v>
      </c>
      <c r="F438">
        <v>82925200</v>
      </c>
      <c r="G438" s="3">
        <f t="shared" si="6"/>
        <v>-3.4799900571711685E-3</v>
      </c>
    </row>
    <row r="439" spans="1:7" x14ac:dyDescent="0.3">
      <c r="A439" s="1" t="s">
        <v>462</v>
      </c>
      <c r="B439" s="2">
        <v>2757.3</v>
      </c>
      <c r="C439" s="2">
        <v>2806.3</v>
      </c>
      <c r="D439" s="2">
        <v>2747.4</v>
      </c>
      <c r="E439" s="2">
        <v>2796.5</v>
      </c>
      <c r="F439">
        <v>99023600</v>
      </c>
      <c r="G439" s="3">
        <f t="shared" si="6"/>
        <v>-1.7460713394861559E-2</v>
      </c>
    </row>
    <row r="440" spans="1:7" x14ac:dyDescent="0.3">
      <c r="A440" s="1" t="s">
        <v>463</v>
      </c>
      <c r="B440" s="2">
        <v>2816.1</v>
      </c>
      <c r="C440" s="2">
        <v>2865.2</v>
      </c>
      <c r="D440" s="2">
        <v>2806.3</v>
      </c>
      <c r="E440" s="2">
        <v>2816.1</v>
      </c>
      <c r="F440">
        <v>160952400</v>
      </c>
      <c r="G440" s="3">
        <f t="shared" si="6"/>
        <v>2.1325209444021224E-2</v>
      </c>
    </row>
    <row r="441" spans="1:7" x14ac:dyDescent="0.3">
      <c r="A441" s="1" t="s">
        <v>464</v>
      </c>
      <c r="B441" s="2">
        <v>2816.1</v>
      </c>
      <c r="C441" s="2">
        <v>2845.6</v>
      </c>
      <c r="D441" s="2">
        <v>2806.3</v>
      </c>
      <c r="E441" s="2">
        <v>2845.6</v>
      </c>
      <c r="F441">
        <v>65621400</v>
      </c>
      <c r="G441" s="3">
        <f t="shared" si="6"/>
        <v>0</v>
      </c>
    </row>
    <row r="442" spans="1:7" x14ac:dyDescent="0.3">
      <c r="A442" s="1" t="s">
        <v>465</v>
      </c>
      <c r="B442" s="2">
        <v>2757.3</v>
      </c>
      <c r="C442" s="2">
        <v>2825.9</v>
      </c>
      <c r="D442" s="2">
        <v>2747.4</v>
      </c>
      <c r="E442" s="2">
        <v>2816.1</v>
      </c>
      <c r="F442">
        <v>51923400</v>
      </c>
      <c r="G442" s="3">
        <f t="shared" si="6"/>
        <v>-2.0879940343027495E-2</v>
      </c>
    </row>
    <row r="443" spans="1:7" x14ac:dyDescent="0.3">
      <c r="A443" s="1" t="s">
        <v>466</v>
      </c>
      <c r="B443" s="2">
        <v>2796.5</v>
      </c>
      <c r="C443" s="2">
        <v>2845.6</v>
      </c>
      <c r="D443" s="2">
        <v>2718</v>
      </c>
      <c r="E443" s="2">
        <v>2737.6</v>
      </c>
      <c r="F443">
        <v>107556600</v>
      </c>
      <c r="G443" s="3">
        <f t="shared" si="6"/>
        <v>1.4216806296014149E-2</v>
      </c>
    </row>
    <row r="444" spans="1:7" x14ac:dyDescent="0.3">
      <c r="A444" s="1" t="s">
        <v>467</v>
      </c>
      <c r="B444" s="2">
        <v>2816.1</v>
      </c>
      <c r="C444" s="2">
        <v>2865.2</v>
      </c>
      <c r="D444" s="2">
        <v>2816.1</v>
      </c>
      <c r="E444" s="2">
        <v>2845.6</v>
      </c>
      <c r="F444">
        <v>103726400</v>
      </c>
      <c r="G444" s="3">
        <f t="shared" ref="G444:G506" si="7">((B444-B443)/B443) * 100%</f>
        <v>7.0087609511889533E-3</v>
      </c>
    </row>
    <row r="445" spans="1:7" x14ac:dyDescent="0.3">
      <c r="A445" s="1" t="s">
        <v>468</v>
      </c>
      <c r="B445" s="2">
        <v>2786.7</v>
      </c>
      <c r="C445" s="2">
        <v>2845.6</v>
      </c>
      <c r="D445" s="2">
        <v>2747.4</v>
      </c>
      <c r="E445" s="2">
        <v>2845.6</v>
      </c>
      <c r="F445">
        <v>48035600</v>
      </c>
      <c r="G445" s="3">
        <f t="shared" si="7"/>
        <v>-1.0439970171513829E-2</v>
      </c>
    </row>
    <row r="446" spans="1:7" x14ac:dyDescent="0.3">
      <c r="A446" s="1" t="s">
        <v>469</v>
      </c>
      <c r="B446" s="2">
        <v>2747.4</v>
      </c>
      <c r="C446" s="2">
        <v>2825.9</v>
      </c>
      <c r="D446" s="2">
        <v>2747.4</v>
      </c>
      <c r="E446" s="2">
        <v>2825.9</v>
      </c>
      <c r="F446">
        <v>50517400</v>
      </c>
      <c r="G446" s="3">
        <f t="shared" si="7"/>
        <v>-1.4102702120787932E-2</v>
      </c>
    </row>
    <row r="447" spans="1:7" x14ac:dyDescent="0.3">
      <c r="A447" s="1" t="s">
        <v>470</v>
      </c>
      <c r="B447" s="2">
        <v>2698.4</v>
      </c>
      <c r="C447" s="2">
        <v>2786.7</v>
      </c>
      <c r="D447" s="2">
        <v>2688.6</v>
      </c>
      <c r="E447" s="2">
        <v>2767.1</v>
      </c>
      <c r="F447">
        <v>120574200</v>
      </c>
      <c r="G447" s="3">
        <f t="shared" si="7"/>
        <v>-1.7835044041639367E-2</v>
      </c>
    </row>
    <row r="448" spans="1:7" x14ac:dyDescent="0.3">
      <c r="A448" s="1" t="s">
        <v>471</v>
      </c>
      <c r="B448" s="2">
        <v>2806.3</v>
      </c>
      <c r="C448" s="2">
        <v>2806.3</v>
      </c>
      <c r="D448" s="2">
        <v>2698.4</v>
      </c>
      <c r="E448" s="2">
        <v>2698.4</v>
      </c>
      <c r="F448">
        <v>156118000</v>
      </c>
      <c r="G448" s="3">
        <f t="shared" si="7"/>
        <v>3.998665876074714E-2</v>
      </c>
    </row>
    <row r="449" spans="1:7" x14ac:dyDescent="0.3">
      <c r="A449" s="1" t="s">
        <v>472</v>
      </c>
      <c r="B449" s="2">
        <v>2835.8</v>
      </c>
      <c r="C449" s="2">
        <v>2835.8</v>
      </c>
      <c r="D449" s="2">
        <v>2757.3</v>
      </c>
      <c r="E449" s="2">
        <v>2796.5</v>
      </c>
      <c r="F449">
        <v>86362400</v>
      </c>
      <c r="G449" s="3">
        <f t="shared" si="7"/>
        <v>1.0512062145886042E-2</v>
      </c>
    </row>
    <row r="450" spans="1:7" x14ac:dyDescent="0.3">
      <c r="A450" s="1" t="s">
        <v>473</v>
      </c>
      <c r="B450" s="2">
        <v>2786.7</v>
      </c>
      <c r="C450" s="2">
        <v>2855.4</v>
      </c>
      <c r="D450" s="2">
        <v>2767.1</v>
      </c>
      <c r="E450" s="2">
        <v>2855.4</v>
      </c>
      <c r="F450">
        <v>56807000</v>
      </c>
      <c r="G450" s="3">
        <f t="shared" si="7"/>
        <v>-1.7314338105649328E-2</v>
      </c>
    </row>
    <row r="451" spans="1:7" x14ac:dyDescent="0.3">
      <c r="A451" s="1" t="s">
        <v>474</v>
      </c>
      <c r="B451" s="2">
        <v>2767.1</v>
      </c>
      <c r="C451" s="2">
        <v>2806.3</v>
      </c>
      <c r="D451" s="2">
        <v>2767.1</v>
      </c>
      <c r="E451" s="2">
        <v>2786.7</v>
      </c>
      <c r="F451">
        <v>40131000</v>
      </c>
      <c r="G451" s="3">
        <f t="shared" si="7"/>
        <v>-7.0334086912835648E-3</v>
      </c>
    </row>
    <row r="452" spans="1:7" x14ac:dyDescent="0.3">
      <c r="A452" s="1" t="s">
        <v>475</v>
      </c>
      <c r="B452" s="2">
        <v>2835.8</v>
      </c>
      <c r="C452" s="2">
        <v>2835.8</v>
      </c>
      <c r="D452" s="2">
        <v>2757.3</v>
      </c>
      <c r="E452" s="2">
        <v>2767.1</v>
      </c>
      <c r="F452">
        <v>76140200</v>
      </c>
      <c r="G452" s="3">
        <f t="shared" si="7"/>
        <v>2.4827436666546302E-2</v>
      </c>
    </row>
    <row r="453" spans="1:7" x14ac:dyDescent="0.3">
      <c r="A453" s="1" t="s">
        <v>476</v>
      </c>
      <c r="B453" s="2">
        <v>2835.8</v>
      </c>
      <c r="C453" s="2">
        <v>2845.6</v>
      </c>
      <c r="D453" s="2">
        <v>2806.3</v>
      </c>
      <c r="E453" s="2">
        <v>2835.8</v>
      </c>
      <c r="F453">
        <v>72789600</v>
      </c>
      <c r="G453" s="3">
        <f t="shared" si="7"/>
        <v>0</v>
      </c>
    </row>
    <row r="454" spans="1:7" x14ac:dyDescent="0.3">
      <c r="A454" s="1" t="s">
        <v>477</v>
      </c>
      <c r="B454" s="2">
        <v>2816.1</v>
      </c>
      <c r="C454" s="2">
        <v>2835.8</v>
      </c>
      <c r="D454" s="2">
        <v>2806.3</v>
      </c>
      <c r="E454" s="2">
        <v>2825.9</v>
      </c>
      <c r="F454">
        <v>30911600</v>
      </c>
      <c r="G454" s="3">
        <f t="shared" si="7"/>
        <v>-6.9468932928980435E-3</v>
      </c>
    </row>
    <row r="455" spans="1:7" x14ac:dyDescent="0.3">
      <c r="A455" s="1" t="s">
        <v>478</v>
      </c>
      <c r="B455" s="2">
        <v>2845.6</v>
      </c>
      <c r="C455" s="2">
        <v>2865.2</v>
      </c>
      <c r="D455" s="2">
        <v>2806.3</v>
      </c>
      <c r="E455" s="2">
        <v>2816.1</v>
      </c>
      <c r="F455">
        <v>101125800</v>
      </c>
      <c r="G455" s="3">
        <f t="shared" si="7"/>
        <v>1.0475480274137992E-2</v>
      </c>
    </row>
    <row r="456" spans="1:7" x14ac:dyDescent="0.3">
      <c r="A456" s="1" t="s">
        <v>479</v>
      </c>
      <c r="B456" s="2">
        <v>2884.8</v>
      </c>
      <c r="C456" s="2">
        <v>2943.7</v>
      </c>
      <c r="D456" s="2">
        <v>2835.8</v>
      </c>
      <c r="E456" s="2">
        <v>2884.8</v>
      </c>
      <c r="F456">
        <v>92374400</v>
      </c>
      <c r="G456" s="3">
        <f t="shared" si="7"/>
        <v>1.3775653640708558E-2</v>
      </c>
    </row>
    <row r="457" spans="1:7" x14ac:dyDescent="0.3">
      <c r="A457" s="1" t="s">
        <v>480</v>
      </c>
      <c r="B457" s="2">
        <v>2806.3</v>
      </c>
      <c r="C457" s="2">
        <v>2855.4</v>
      </c>
      <c r="D457" s="2">
        <v>2786.7</v>
      </c>
      <c r="E457" s="2">
        <v>2835.8</v>
      </c>
      <c r="F457">
        <v>63127600</v>
      </c>
      <c r="G457" s="3">
        <f t="shared" si="7"/>
        <v>-2.7211591791458677E-2</v>
      </c>
    </row>
    <row r="458" spans="1:7" x14ac:dyDescent="0.3">
      <c r="A458" s="1" t="s">
        <v>481</v>
      </c>
      <c r="B458" s="2">
        <v>2806.3</v>
      </c>
      <c r="C458" s="2">
        <v>2816.1</v>
      </c>
      <c r="D458" s="2">
        <v>2786.7</v>
      </c>
      <c r="E458" s="2">
        <v>2796.5</v>
      </c>
      <c r="F458">
        <v>56217000</v>
      </c>
      <c r="G458" s="3">
        <f t="shared" si="7"/>
        <v>0</v>
      </c>
    </row>
    <row r="459" spans="1:7" x14ac:dyDescent="0.3">
      <c r="A459" s="1" t="s">
        <v>482</v>
      </c>
      <c r="B459" s="2">
        <v>2884.8</v>
      </c>
      <c r="C459" s="2">
        <v>2894.6</v>
      </c>
      <c r="D459" s="2">
        <v>2816.1</v>
      </c>
      <c r="E459" s="2">
        <v>2835.8</v>
      </c>
      <c r="F459">
        <v>97473400</v>
      </c>
      <c r="G459" s="3">
        <f t="shared" si="7"/>
        <v>2.7972775540747601E-2</v>
      </c>
    </row>
    <row r="460" spans="1:7" x14ac:dyDescent="0.3">
      <c r="A460" s="1" t="s">
        <v>483</v>
      </c>
      <c r="B460" s="2">
        <v>2786.7</v>
      </c>
      <c r="C460" s="2">
        <v>2875</v>
      </c>
      <c r="D460" s="2">
        <v>2776.9</v>
      </c>
      <c r="E460" s="2">
        <v>2875</v>
      </c>
      <c r="F460">
        <v>78633400</v>
      </c>
      <c r="G460" s="3">
        <f t="shared" si="7"/>
        <v>-3.4005823627287976E-2</v>
      </c>
    </row>
    <row r="461" spans="1:7" x14ac:dyDescent="0.3">
      <c r="A461" s="1" t="s">
        <v>484</v>
      </c>
      <c r="B461" s="2">
        <v>2747.4</v>
      </c>
      <c r="C461" s="2">
        <v>2845.6</v>
      </c>
      <c r="D461" s="2">
        <v>2727.8</v>
      </c>
      <c r="E461" s="2">
        <v>2845.6</v>
      </c>
      <c r="F461">
        <v>219340400</v>
      </c>
      <c r="G461" s="3">
        <f>((B461-B460)/B460) * 100%</f>
        <v>-1.4102702120787932E-2</v>
      </c>
    </row>
    <row r="462" spans="1:7" x14ac:dyDescent="0.3">
      <c r="A462" s="1" t="s">
        <v>485</v>
      </c>
      <c r="B462" s="2">
        <v>2776.9</v>
      </c>
      <c r="C462" s="2">
        <v>2796.5</v>
      </c>
      <c r="D462" s="2">
        <v>2727.8</v>
      </c>
      <c r="E462" s="2">
        <v>2747.4</v>
      </c>
      <c r="F462">
        <v>93119800</v>
      </c>
      <c r="G462" s="3">
        <f t="shared" si="7"/>
        <v>1.073742447404819E-2</v>
      </c>
    </row>
    <row r="463" spans="1:7" x14ac:dyDescent="0.3">
      <c r="A463" s="1" t="s">
        <v>486</v>
      </c>
      <c r="B463" s="2">
        <v>2825.9</v>
      </c>
      <c r="C463" s="2">
        <v>2845.6</v>
      </c>
      <c r="D463" s="2">
        <v>2747.4</v>
      </c>
      <c r="E463" s="2">
        <v>2776.9</v>
      </c>
      <c r="F463">
        <v>70416400</v>
      </c>
      <c r="G463" s="3">
        <f t="shared" si="7"/>
        <v>1.7645576002016636E-2</v>
      </c>
    </row>
    <row r="464" spans="1:7" x14ac:dyDescent="0.3">
      <c r="A464" s="1" t="s">
        <v>487</v>
      </c>
      <c r="B464" s="2">
        <v>2806.3</v>
      </c>
      <c r="C464" s="2">
        <v>2835.8</v>
      </c>
      <c r="D464" s="2">
        <v>2786.7</v>
      </c>
      <c r="E464" s="2">
        <v>2825.9</v>
      </c>
      <c r="F464">
        <v>46109400</v>
      </c>
      <c r="G464" s="3">
        <f t="shared" si="7"/>
        <v>-6.9358434481049964E-3</v>
      </c>
    </row>
    <row r="465" spans="1:7" x14ac:dyDescent="0.3">
      <c r="A465" s="1" t="s">
        <v>488</v>
      </c>
      <c r="B465" s="2">
        <v>2816.1</v>
      </c>
      <c r="C465" s="2">
        <v>2845.6</v>
      </c>
      <c r="D465" s="2">
        <v>2786.7</v>
      </c>
      <c r="E465" s="2">
        <v>2806.3</v>
      </c>
      <c r="F465">
        <v>52050400</v>
      </c>
      <c r="G465" s="3">
        <f t="shared" si="7"/>
        <v>3.492142678972215E-3</v>
      </c>
    </row>
    <row r="466" spans="1:7" x14ac:dyDescent="0.3">
      <c r="A466" s="1" t="s">
        <v>489</v>
      </c>
      <c r="B466" s="2">
        <v>2865.2</v>
      </c>
      <c r="C466" s="2">
        <v>2865.2</v>
      </c>
      <c r="D466" s="2">
        <v>2816.1</v>
      </c>
      <c r="E466" s="2">
        <v>2816.1</v>
      </c>
      <c r="F466">
        <v>64289400</v>
      </c>
      <c r="G466" s="3">
        <f t="shared" si="7"/>
        <v>1.7435460388480491E-2</v>
      </c>
    </row>
    <row r="467" spans="1:7" x14ac:dyDescent="0.3">
      <c r="A467" s="1" t="s">
        <v>490</v>
      </c>
      <c r="B467" s="2">
        <v>2806.3</v>
      </c>
      <c r="C467" s="2">
        <v>2865.2</v>
      </c>
      <c r="D467" s="2">
        <v>2806.3</v>
      </c>
      <c r="E467" s="2">
        <v>2855.4</v>
      </c>
      <c r="F467">
        <v>56064200</v>
      </c>
      <c r="G467" s="3">
        <f t="shared" si="7"/>
        <v>-2.0557029177718709E-2</v>
      </c>
    </row>
    <row r="468" spans="1:7" x14ac:dyDescent="0.3">
      <c r="A468" s="1" t="s">
        <v>491</v>
      </c>
      <c r="B468" s="2">
        <v>2884.8</v>
      </c>
      <c r="C468" s="2">
        <v>2884.8</v>
      </c>
      <c r="D468" s="2">
        <v>2796.5</v>
      </c>
      <c r="E468" s="2">
        <v>2845.6</v>
      </c>
      <c r="F468">
        <v>42688600</v>
      </c>
      <c r="G468" s="3">
        <f t="shared" si="7"/>
        <v>2.7972775540747601E-2</v>
      </c>
    </row>
    <row r="469" spans="1:7" x14ac:dyDescent="0.3">
      <c r="A469" s="1" t="s">
        <v>492</v>
      </c>
      <c r="B469" s="2">
        <v>2825.9</v>
      </c>
      <c r="C469" s="2">
        <v>2835.8</v>
      </c>
      <c r="D469" s="2">
        <v>2786.7</v>
      </c>
      <c r="E469" s="2">
        <v>2825.9</v>
      </c>
      <c r="F469">
        <v>93532200</v>
      </c>
      <c r="G469" s="3">
        <f t="shared" si="7"/>
        <v>-2.0417359955629537E-2</v>
      </c>
    </row>
    <row r="470" spans="1:7" x14ac:dyDescent="0.3">
      <c r="A470" s="1" t="s">
        <v>493</v>
      </c>
      <c r="B470" s="2">
        <v>2796.5</v>
      </c>
      <c r="C470" s="2">
        <v>2835.8</v>
      </c>
      <c r="D470" s="2">
        <v>2796.5</v>
      </c>
      <c r="E470" s="2">
        <v>2825.9</v>
      </c>
      <c r="F470">
        <v>50091200</v>
      </c>
      <c r="G470" s="3">
        <f t="shared" si="7"/>
        <v>-1.0403765172157575E-2</v>
      </c>
    </row>
    <row r="471" spans="1:7" x14ac:dyDescent="0.3">
      <c r="A471" s="1" t="s">
        <v>494</v>
      </c>
      <c r="B471" s="2">
        <v>2816.1</v>
      </c>
      <c r="C471" s="2">
        <v>2825.9</v>
      </c>
      <c r="D471" s="2">
        <v>2786.7</v>
      </c>
      <c r="E471" s="2">
        <v>2796.5</v>
      </c>
      <c r="F471">
        <v>65061400</v>
      </c>
      <c r="G471" s="3">
        <f t="shared" si="7"/>
        <v>7.0087609511889533E-3</v>
      </c>
    </row>
    <row r="472" spans="1:7" x14ac:dyDescent="0.3">
      <c r="A472" s="1" t="s">
        <v>495</v>
      </c>
      <c r="B472" s="2">
        <v>2855.4</v>
      </c>
      <c r="C472" s="2">
        <v>2875</v>
      </c>
      <c r="D472" s="2">
        <v>2796.5</v>
      </c>
      <c r="E472" s="2">
        <v>2806.3</v>
      </c>
      <c r="F472">
        <v>75677400</v>
      </c>
      <c r="G472" s="3">
        <f t="shared" si="7"/>
        <v>1.3955470331309323E-2</v>
      </c>
    </row>
    <row r="473" spans="1:7" x14ac:dyDescent="0.3">
      <c r="A473" s="1" t="s">
        <v>496</v>
      </c>
      <c r="B473" s="2">
        <v>2845.6</v>
      </c>
      <c r="C473" s="2">
        <v>2875</v>
      </c>
      <c r="D473" s="2">
        <v>2825.9</v>
      </c>
      <c r="E473" s="2">
        <v>2865.2</v>
      </c>
      <c r="F473">
        <v>69082400</v>
      </c>
      <c r="G473" s="3">
        <f t="shared" si="7"/>
        <v>-3.4320935770820837E-3</v>
      </c>
    </row>
    <row r="474" spans="1:7" x14ac:dyDescent="0.3">
      <c r="A474" s="1" t="s">
        <v>497</v>
      </c>
      <c r="B474" s="2">
        <v>2806.3</v>
      </c>
      <c r="C474" s="2">
        <v>2835.8</v>
      </c>
      <c r="D474" s="2">
        <v>2776.9</v>
      </c>
      <c r="E474" s="2">
        <v>2835.8</v>
      </c>
      <c r="F474">
        <v>83945200</v>
      </c>
      <c r="G474" s="3">
        <f t="shared" si="7"/>
        <v>-1.3810795614281602E-2</v>
      </c>
    </row>
    <row r="475" spans="1:7" x14ac:dyDescent="0.3">
      <c r="A475" s="1" t="s">
        <v>498</v>
      </c>
      <c r="B475" s="2">
        <v>2776.9</v>
      </c>
      <c r="C475" s="2">
        <v>2806.3</v>
      </c>
      <c r="D475" s="2">
        <v>2776.9</v>
      </c>
      <c r="E475" s="2">
        <v>2786.7</v>
      </c>
      <c r="F475">
        <v>57932600</v>
      </c>
      <c r="G475" s="3">
        <f t="shared" si="7"/>
        <v>-1.0476428036916969E-2</v>
      </c>
    </row>
    <row r="476" spans="1:7" x14ac:dyDescent="0.3">
      <c r="A476" s="1" t="s">
        <v>499</v>
      </c>
      <c r="B476" s="2">
        <v>2806.3</v>
      </c>
      <c r="C476" s="2">
        <v>2845.6</v>
      </c>
      <c r="D476" s="2">
        <v>2786.7</v>
      </c>
      <c r="E476" s="2">
        <v>2806.3</v>
      </c>
      <c r="F476">
        <v>49859600</v>
      </c>
      <c r="G476" s="3">
        <f t="shared" si="7"/>
        <v>1.0587345601210016E-2</v>
      </c>
    </row>
    <row r="477" spans="1:7" x14ac:dyDescent="0.3">
      <c r="A477" s="1" t="s">
        <v>500</v>
      </c>
      <c r="B477" s="2">
        <v>2767.1</v>
      </c>
      <c r="C477" s="2">
        <v>2825.9</v>
      </c>
      <c r="D477" s="2">
        <v>2767.1</v>
      </c>
      <c r="E477" s="2">
        <v>2816.1</v>
      </c>
      <c r="F477">
        <v>34814400</v>
      </c>
      <c r="G477" s="3">
        <f t="shared" si="7"/>
        <v>-1.3968570715889346E-2</v>
      </c>
    </row>
    <row r="478" spans="1:7" x14ac:dyDescent="0.3">
      <c r="A478" s="1" t="s">
        <v>501</v>
      </c>
      <c r="B478" s="2">
        <v>2776.9</v>
      </c>
      <c r="C478" s="2">
        <v>2806.3</v>
      </c>
      <c r="D478" s="2">
        <v>2767.1</v>
      </c>
      <c r="E478" s="2">
        <v>2767.1</v>
      </c>
      <c r="F478">
        <v>44565000</v>
      </c>
      <c r="G478" s="3">
        <f t="shared" si="7"/>
        <v>3.5416139640779814E-3</v>
      </c>
    </row>
    <row r="479" spans="1:7" x14ac:dyDescent="0.3">
      <c r="A479" s="1" t="s">
        <v>502</v>
      </c>
      <c r="B479" s="2">
        <v>2767.1</v>
      </c>
      <c r="C479" s="2">
        <v>2806.3</v>
      </c>
      <c r="D479" s="2">
        <v>2727.8</v>
      </c>
      <c r="E479" s="2">
        <v>2786.7</v>
      </c>
      <c r="F479">
        <v>54902200</v>
      </c>
      <c r="G479" s="3">
        <f t="shared" si="7"/>
        <v>-3.5291152004033929E-3</v>
      </c>
    </row>
    <row r="480" spans="1:7" x14ac:dyDescent="0.3">
      <c r="A480" s="1" t="s">
        <v>503</v>
      </c>
      <c r="B480" s="2">
        <v>2747.4</v>
      </c>
      <c r="C480" s="2">
        <v>2786.7</v>
      </c>
      <c r="D480" s="2">
        <v>2737.6</v>
      </c>
      <c r="E480" s="2">
        <v>2767.1</v>
      </c>
      <c r="F480">
        <v>34096400</v>
      </c>
      <c r="G480" s="3">
        <f t="shared" si="7"/>
        <v>-7.1193668461565609E-3</v>
      </c>
    </row>
    <row r="481" spans="1:7" x14ac:dyDescent="0.3">
      <c r="A481" s="1" t="s">
        <v>504</v>
      </c>
      <c r="B481" s="2">
        <v>2767.1</v>
      </c>
      <c r="C481" s="2">
        <v>2767.1</v>
      </c>
      <c r="D481" s="2">
        <v>2737.6</v>
      </c>
      <c r="E481" s="2">
        <v>2767.1</v>
      </c>
      <c r="F481">
        <v>39835400</v>
      </c>
      <c r="G481" s="3">
        <f t="shared" si="7"/>
        <v>7.1704156657202509E-3</v>
      </c>
    </row>
    <row r="482" spans="1:7" x14ac:dyDescent="0.3">
      <c r="A482" s="1" t="s">
        <v>505</v>
      </c>
      <c r="B482" s="2">
        <v>2786.7</v>
      </c>
      <c r="C482" s="2">
        <v>2796.5</v>
      </c>
      <c r="D482" s="2">
        <v>2747.4</v>
      </c>
      <c r="E482" s="2">
        <v>2776.9</v>
      </c>
      <c r="F482">
        <v>20860200</v>
      </c>
      <c r="G482" s="3">
        <f t="shared" si="7"/>
        <v>7.083227928155798E-3</v>
      </c>
    </row>
    <row r="483" spans="1:7" x14ac:dyDescent="0.3">
      <c r="A483" s="1" t="s">
        <v>506</v>
      </c>
      <c r="B483" s="2">
        <v>2757.3</v>
      </c>
      <c r="C483" s="2">
        <v>2796.5</v>
      </c>
      <c r="D483" s="2">
        <v>2757.3</v>
      </c>
      <c r="E483" s="2">
        <v>2786.7</v>
      </c>
      <c r="F483">
        <v>34951600</v>
      </c>
      <c r="G483" s="3">
        <f t="shared" si="7"/>
        <v>-1.0550113036925267E-2</v>
      </c>
    </row>
    <row r="484" spans="1:7" x14ac:dyDescent="0.3">
      <c r="A484" s="1" t="s">
        <v>507</v>
      </c>
      <c r="B484" s="2">
        <v>2767.1</v>
      </c>
      <c r="C484" s="2">
        <v>2796.5</v>
      </c>
      <c r="D484" s="2">
        <v>2757.3</v>
      </c>
      <c r="E484" s="2">
        <v>2786.7</v>
      </c>
      <c r="F484">
        <v>30999600</v>
      </c>
      <c r="G484" s="3">
        <f t="shared" si="7"/>
        <v>3.5542015740034549E-3</v>
      </c>
    </row>
    <row r="485" spans="1:7" x14ac:dyDescent="0.3">
      <c r="A485" s="1" t="s">
        <v>508</v>
      </c>
      <c r="B485" s="2">
        <v>2816.1</v>
      </c>
      <c r="C485" s="2">
        <v>2825.9</v>
      </c>
      <c r="D485" s="2">
        <v>2767.1</v>
      </c>
      <c r="E485" s="2">
        <v>2776.9</v>
      </c>
      <c r="F485">
        <v>44541400</v>
      </c>
      <c r="G485" s="3">
        <f t="shared" si="7"/>
        <v>1.7708069820389579E-2</v>
      </c>
    </row>
    <row r="486" spans="1:7" x14ac:dyDescent="0.3">
      <c r="A486" s="1" t="s">
        <v>509</v>
      </c>
      <c r="B486" s="2">
        <v>2757.3</v>
      </c>
      <c r="C486" s="2">
        <v>2816.1</v>
      </c>
      <c r="D486" s="2">
        <v>2718</v>
      </c>
      <c r="E486" s="2">
        <v>2806.3</v>
      </c>
      <c r="F486">
        <v>98910200</v>
      </c>
      <c r="G486" s="3">
        <f t="shared" si="7"/>
        <v>-2.0879940343027495E-2</v>
      </c>
    </row>
    <row r="487" spans="1:7" x14ac:dyDescent="0.3">
      <c r="A487" s="1" t="s">
        <v>510</v>
      </c>
      <c r="B487" s="2">
        <v>2757.3</v>
      </c>
      <c r="C487" s="2">
        <v>2776.9</v>
      </c>
      <c r="D487" s="2">
        <v>2727.8</v>
      </c>
      <c r="E487" s="2">
        <v>2776.9</v>
      </c>
      <c r="F487">
        <v>65651200</v>
      </c>
      <c r="G487" s="3">
        <f t="shared" si="7"/>
        <v>0</v>
      </c>
    </row>
    <row r="488" spans="1:7" x14ac:dyDescent="0.3">
      <c r="A488" s="1" t="s">
        <v>511</v>
      </c>
      <c r="B488" s="2">
        <v>2767.1</v>
      </c>
      <c r="C488" s="2">
        <v>2786.7</v>
      </c>
      <c r="D488" s="2">
        <v>2757.3</v>
      </c>
      <c r="E488" s="2">
        <v>2757.3</v>
      </c>
      <c r="F488">
        <v>68452800</v>
      </c>
      <c r="G488" s="3">
        <f t="shared" si="7"/>
        <v>3.5542015740034549E-3</v>
      </c>
    </row>
    <row r="489" spans="1:7" x14ac:dyDescent="0.3">
      <c r="A489" s="1" t="s">
        <v>512</v>
      </c>
      <c r="B489" s="2">
        <v>2767.1</v>
      </c>
      <c r="C489" s="2">
        <v>2786.7</v>
      </c>
      <c r="D489" s="2">
        <v>2767.1</v>
      </c>
      <c r="E489" s="2">
        <v>2776.9</v>
      </c>
      <c r="F489">
        <v>44378600</v>
      </c>
      <c r="G489" s="3">
        <f t="shared" si="7"/>
        <v>0</v>
      </c>
    </row>
    <row r="490" spans="1:7" x14ac:dyDescent="0.3">
      <c r="A490" s="1" t="s">
        <v>513</v>
      </c>
      <c r="B490" s="2">
        <v>2767.1</v>
      </c>
      <c r="C490" s="2">
        <v>2786.7</v>
      </c>
      <c r="D490" s="2">
        <v>2747.4</v>
      </c>
      <c r="E490" s="2">
        <v>2786.7</v>
      </c>
      <c r="F490">
        <v>50367600</v>
      </c>
      <c r="G490" s="3">
        <f t="shared" si="7"/>
        <v>0</v>
      </c>
    </row>
    <row r="491" spans="1:7" x14ac:dyDescent="0.3">
      <c r="A491" s="1" t="s">
        <v>514</v>
      </c>
      <c r="B491" s="2">
        <v>2806.3</v>
      </c>
      <c r="C491" s="2">
        <v>2806.3</v>
      </c>
      <c r="D491" s="2">
        <v>2767.1</v>
      </c>
      <c r="E491" s="2">
        <v>2767.1</v>
      </c>
      <c r="F491">
        <v>34249200</v>
      </c>
      <c r="G491" s="3">
        <f t="shared" si="7"/>
        <v>1.4166455856311761E-2</v>
      </c>
    </row>
    <row r="492" spans="1:7" x14ac:dyDescent="0.3">
      <c r="A492" s="1" t="s">
        <v>515</v>
      </c>
      <c r="B492" s="2">
        <v>2796.5</v>
      </c>
      <c r="C492" s="2">
        <v>2816.1</v>
      </c>
      <c r="D492" s="2">
        <v>2786.7</v>
      </c>
      <c r="E492" s="2">
        <v>2806.3</v>
      </c>
      <c r="F492">
        <v>35763800</v>
      </c>
      <c r="G492" s="3">
        <f t="shared" si="7"/>
        <v>-3.4921426789723767E-3</v>
      </c>
    </row>
    <row r="493" spans="1:7" x14ac:dyDescent="0.3">
      <c r="A493" s="1" t="s">
        <v>516</v>
      </c>
      <c r="B493" s="2">
        <v>2816.1</v>
      </c>
      <c r="C493" s="2">
        <v>2835.8</v>
      </c>
      <c r="D493" s="2">
        <v>2776.9</v>
      </c>
      <c r="E493" s="2">
        <v>2776.9</v>
      </c>
      <c r="F493">
        <v>43651400</v>
      </c>
      <c r="G493" s="3">
        <f t="shared" si="7"/>
        <v>7.0087609511889533E-3</v>
      </c>
    </row>
    <row r="494" spans="1:7" x14ac:dyDescent="0.3">
      <c r="A494" s="1" t="s">
        <v>517</v>
      </c>
      <c r="B494" s="2">
        <v>2825.9</v>
      </c>
      <c r="C494" s="2">
        <v>2855.4</v>
      </c>
      <c r="D494" s="2">
        <v>2806.3</v>
      </c>
      <c r="E494" s="2">
        <v>2845.6</v>
      </c>
      <c r="F494">
        <v>43188000</v>
      </c>
      <c r="G494" s="3">
        <f t="shared" si="7"/>
        <v>3.4799900571713298E-3</v>
      </c>
    </row>
    <row r="495" spans="1:7" x14ac:dyDescent="0.3">
      <c r="A495" s="1" t="s">
        <v>518</v>
      </c>
      <c r="B495" s="2">
        <v>2845.6</v>
      </c>
      <c r="C495" s="2">
        <v>2845.6</v>
      </c>
      <c r="D495" s="2">
        <v>2786.7</v>
      </c>
      <c r="E495" s="2">
        <v>2816.1</v>
      </c>
      <c r="F495">
        <v>64484800</v>
      </c>
      <c r="G495" s="3">
        <f t="shared" si="7"/>
        <v>6.9712304044728468E-3</v>
      </c>
    </row>
    <row r="496" spans="1:7" x14ac:dyDescent="0.3">
      <c r="A496" s="1" t="s">
        <v>519</v>
      </c>
      <c r="B496" s="2">
        <v>2757.3</v>
      </c>
      <c r="C496" s="2">
        <v>2825.9</v>
      </c>
      <c r="D496" s="2">
        <v>2747.4</v>
      </c>
      <c r="E496" s="2">
        <v>2816.1</v>
      </c>
      <c r="F496">
        <v>103093600</v>
      </c>
      <c r="G496" s="3">
        <f t="shared" si="7"/>
        <v>-3.1030362665167181E-2</v>
      </c>
    </row>
    <row r="497" spans="1:7" x14ac:dyDescent="0.3">
      <c r="A497" s="1" t="s">
        <v>520</v>
      </c>
      <c r="B497" s="2">
        <v>2816.1</v>
      </c>
      <c r="C497" s="2">
        <v>2816.1</v>
      </c>
      <c r="D497" s="2">
        <v>2757.3</v>
      </c>
      <c r="E497" s="2">
        <v>2786.7</v>
      </c>
      <c r="F497">
        <v>53067000</v>
      </c>
      <c r="G497" s="3">
        <f t="shared" si="7"/>
        <v>2.1325209444021224E-2</v>
      </c>
    </row>
    <row r="498" spans="1:7" x14ac:dyDescent="0.3">
      <c r="A498" s="1" t="s">
        <v>521</v>
      </c>
      <c r="B498" s="2">
        <v>2865.2</v>
      </c>
      <c r="C498" s="2">
        <v>2865.2</v>
      </c>
      <c r="D498" s="2">
        <v>2796.5</v>
      </c>
      <c r="E498" s="2">
        <v>2816.1</v>
      </c>
      <c r="F498">
        <v>76806800</v>
      </c>
      <c r="G498" s="3">
        <f t="shared" si="7"/>
        <v>1.7435460388480491E-2</v>
      </c>
    </row>
    <row r="499" spans="1:7" x14ac:dyDescent="0.3">
      <c r="A499" s="1" t="s">
        <v>522</v>
      </c>
      <c r="B499" s="2">
        <v>2855.4</v>
      </c>
      <c r="C499" s="2">
        <v>2855.4</v>
      </c>
      <c r="D499" s="2">
        <v>2825.9</v>
      </c>
      <c r="E499" s="2">
        <v>2855.4</v>
      </c>
      <c r="F499">
        <v>44476800</v>
      </c>
      <c r="G499" s="3">
        <f t="shared" si="7"/>
        <v>-3.4203546000278261E-3</v>
      </c>
    </row>
    <row r="500" spans="1:7" x14ac:dyDescent="0.3">
      <c r="A500" s="1" t="s">
        <v>523</v>
      </c>
      <c r="B500" s="2">
        <v>2835.8</v>
      </c>
      <c r="C500" s="2">
        <v>2845.6</v>
      </c>
      <c r="D500" s="2">
        <v>2806.3</v>
      </c>
      <c r="E500" s="2">
        <v>2825.9</v>
      </c>
      <c r="F500">
        <v>69268000</v>
      </c>
      <c r="G500" s="3">
        <f t="shared" si="7"/>
        <v>-6.8641871541640078E-3</v>
      </c>
    </row>
    <row r="501" spans="1:7" x14ac:dyDescent="0.3">
      <c r="A501" s="1" t="s">
        <v>524</v>
      </c>
      <c r="B501" s="2">
        <v>2933.9</v>
      </c>
      <c r="C501" s="2">
        <v>2933.9</v>
      </c>
      <c r="D501" s="2">
        <v>2835.8</v>
      </c>
      <c r="E501" s="2">
        <v>2865.2</v>
      </c>
      <c r="F501">
        <v>140636400</v>
      </c>
      <c r="G501" s="3">
        <f t="shared" si="7"/>
        <v>3.4593412793567917E-2</v>
      </c>
    </row>
    <row r="502" spans="1:7" x14ac:dyDescent="0.3">
      <c r="A502" s="1" t="s">
        <v>525</v>
      </c>
      <c r="B502" s="2">
        <v>2963.3</v>
      </c>
      <c r="C502" s="2">
        <v>2982.9</v>
      </c>
      <c r="D502" s="2">
        <v>2904.4</v>
      </c>
      <c r="E502" s="2">
        <v>2933.9</v>
      </c>
      <c r="F502">
        <v>113618000</v>
      </c>
      <c r="G502" s="3">
        <f t="shared" si="7"/>
        <v>1.0020791438017686E-2</v>
      </c>
    </row>
    <row r="503" spans="1:7" x14ac:dyDescent="0.3">
      <c r="A503" s="1" t="s">
        <v>526</v>
      </c>
      <c r="B503" s="2">
        <v>3002.6</v>
      </c>
      <c r="C503" s="2">
        <v>3002.6</v>
      </c>
      <c r="D503" s="2">
        <v>2963.3</v>
      </c>
      <c r="E503" s="2">
        <v>2992.7</v>
      </c>
      <c r="F503">
        <v>121145200</v>
      </c>
      <c r="G503" s="3">
        <f t="shared" si="7"/>
        <v>1.3262241420038378E-2</v>
      </c>
    </row>
    <row r="504" spans="1:7" x14ac:dyDescent="0.3">
      <c r="A504" s="1" t="s">
        <v>527</v>
      </c>
      <c r="B504" s="2">
        <v>2933.9</v>
      </c>
      <c r="C504" s="2">
        <v>3051.6</v>
      </c>
      <c r="D504" s="2">
        <v>2924.1</v>
      </c>
      <c r="E504" s="2">
        <v>3051.6</v>
      </c>
      <c r="F504">
        <v>101700800</v>
      </c>
      <c r="G504" s="3">
        <f t="shared" si="7"/>
        <v>-2.2880170518883573E-2</v>
      </c>
    </row>
    <row r="505" spans="1:7" x14ac:dyDescent="0.3">
      <c r="A505" s="1" t="s">
        <v>528</v>
      </c>
      <c r="B505" s="2">
        <v>2933.9</v>
      </c>
      <c r="C505" s="2">
        <v>2953.5</v>
      </c>
      <c r="D505" s="2">
        <v>2924.1</v>
      </c>
      <c r="E505" s="2">
        <v>2953.5</v>
      </c>
      <c r="F505">
        <v>68769000</v>
      </c>
      <c r="G505" s="3">
        <f t="shared" si="7"/>
        <v>0</v>
      </c>
    </row>
    <row r="506" spans="1:7" x14ac:dyDescent="0.3">
      <c r="A506" s="1" t="s">
        <v>529</v>
      </c>
      <c r="B506" s="2">
        <v>2933.9</v>
      </c>
      <c r="C506" s="2">
        <v>2933.9</v>
      </c>
      <c r="D506" s="2">
        <v>2884.8</v>
      </c>
      <c r="E506" s="2">
        <v>2933.9</v>
      </c>
      <c r="F506">
        <v>60204000</v>
      </c>
      <c r="G506" s="3">
        <f t="shared" si="7"/>
        <v>0</v>
      </c>
    </row>
    <row r="507" spans="1:7" x14ac:dyDescent="0.3">
      <c r="A507" s="1" t="s">
        <v>530</v>
      </c>
      <c r="B507" s="2">
        <v>2933.9</v>
      </c>
      <c r="C507" s="2">
        <v>2953.5</v>
      </c>
      <c r="D507" s="2">
        <v>2904.4</v>
      </c>
      <c r="E507" s="2">
        <v>2924.1</v>
      </c>
      <c r="F507">
        <v>36629400</v>
      </c>
      <c r="G507" s="3">
        <f t="shared" ref="G507:G569" si="8">((B507-B506)/B506) * 100%</f>
        <v>0</v>
      </c>
    </row>
    <row r="508" spans="1:7" x14ac:dyDescent="0.3">
      <c r="A508" s="1" t="s">
        <v>531</v>
      </c>
      <c r="B508" s="2">
        <v>2943.7</v>
      </c>
      <c r="C508" s="2">
        <v>3002.6</v>
      </c>
      <c r="D508" s="2">
        <v>2933.9</v>
      </c>
      <c r="E508" s="2">
        <v>3002.6</v>
      </c>
      <c r="F508">
        <v>68867800</v>
      </c>
      <c r="G508" s="3">
        <f t="shared" si="8"/>
        <v>3.3402638126724588E-3</v>
      </c>
    </row>
    <row r="509" spans="1:7" x14ac:dyDescent="0.3">
      <c r="A509" s="1" t="s">
        <v>532</v>
      </c>
      <c r="B509" s="2">
        <v>2992.7</v>
      </c>
      <c r="C509" s="2">
        <v>3032</v>
      </c>
      <c r="D509" s="2">
        <v>2963.3</v>
      </c>
      <c r="E509" s="2">
        <v>2982.9</v>
      </c>
      <c r="F509">
        <v>158581800</v>
      </c>
      <c r="G509" s="3">
        <f t="shared" si="8"/>
        <v>1.6645717973978326E-2</v>
      </c>
    </row>
    <row r="510" spans="1:7" x14ac:dyDescent="0.3">
      <c r="A510" s="1" t="s">
        <v>533</v>
      </c>
      <c r="B510" s="2">
        <v>3012.4</v>
      </c>
      <c r="C510" s="2">
        <v>3032</v>
      </c>
      <c r="D510" s="2">
        <v>2982.9</v>
      </c>
      <c r="E510" s="2">
        <v>3022.2</v>
      </c>
      <c r="F510">
        <v>107360800</v>
      </c>
      <c r="G510" s="3">
        <f t="shared" si="8"/>
        <v>6.5826845323621727E-3</v>
      </c>
    </row>
    <row r="511" spans="1:7" x14ac:dyDescent="0.3">
      <c r="A511" s="1" t="s">
        <v>534</v>
      </c>
      <c r="B511" s="2">
        <v>3032</v>
      </c>
      <c r="C511" s="2">
        <v>3041.8</v>
      </c>
      <c r="D511" s="2">
        <v>3002.6</v>
      </c>
      <c r="E511" s="2">
        <v>3022.2</v>
      </c>
      <c r="F511">
        <v>107679400</v>
      </c>
      <c r="G511" s="3">
        <f t="shared" si="8"/>
        <v>6.5064400478023867E-3</v>
      </c>
    </row>
    <row r="512" spans="1:7" x14ac:dyDescent="0.3">
      <c r="A512" s="1" t="s">
        <v>535</v>
      </c>
      <c r="B512" s="2">
        <v>3032</v>
      </c>
      <c r="C512" s="2">
        <v>3051.6</v>
      </c>
      <c r="D512" s="2">
        <v>3002.6</v>
      </c>
      <c r="E512" s="2">
        <v>3051.6</v>
      </c>
      <c r="F512">
        <v>81582600</v>
      </c>
      <c r="G512" s="3">
        <f t="shared" si="8"/>
        <v>0</v>
      </c>
    </row>
    <row r="513" spans="1:7" x14ac:dyDescent="0.3">
      <c r="A513" s="1" t="s">
        <v>536</v>
      </c>
      <c r="B513" s="2">
        <v>3061.4</v>
      </c>
      <c r="C513" s="2">
        <v>3061.4</v>
      </c>
      <c r="D513" s="2">
        <v>2992.7</v>
      </c>
      <c r="E513" s="2">
        <v>3022.2</v>
      </c>
      <c r="F513">
        <v>76263200</v>
      </c>
      <c r="G513" s="3">
        <f t="shared" si="8"/>
        <v>9.6965699208443577E-3</v>
      </c>
    </row>
    <row r="514" spans="1:7" x14ac:dyDescent="0.3">
      <c r="A514" s="1" t="s">
        <v>537</v>
      </c>
      <c r="B514" s="2">
        <v>3100.7</v>
      </c>
      <c r="C514" s="2">
        <v>3100.7</v>
      </c>
      <c r="D514" s="2">
        <v>3012.4</v>
      </c>
      <c r="E514" s="2">
        <v>3061.4</v>
      </c>
      <c r="F514">
        <v>67804400</v>
      </c>
      <c r="G514" s="3">
        <f t="shared" si="8"/>
        <v>1.2837263996864091E-2</v>
      </c>
    </row>
    <row r="515" spans="1:7" x14ac:dyDescent="0.3">
      <c r="A515" s="1" t="s">
        <v>538</v>
      </c>
      <c r="B515" s="2">
        <v>3081.1</v>
      </c>
      <c r="C515" s="2">
        <v>3110.5</v>
      </c>
      <c r="D515" s="2">
        <v>3041.8</v>
      </c>
      <c r="E515" s="2">
        <v>3110.5</v>
      </c>
      <c r="F515">
        <v>74785000</v>
      </c>
      <c r="G515" s="3">
        <f t="shared" si="8"/>
        <v>-6.3211532879672043E-3</v>
      </c>
    </row>
    <row r="516" spans="1:7" x14ac:dyDescent="0.3">
      <c r="A516" s="1" t="s">
        <v>539</v>
      </c>
      <c r="B516" s="2">
        <v>3081.1</v>
      </c>
      <c r="C516" s="2">
        <v>3090.9</v>
      </c>
      <c r="D516" s="2">
        <v>3012.4</v>
      </c>
      <c r="E516" s="2">
        <v>3090.9</v>
      </c>
      <c r="F516">
        <v>103038800</v>
      </c>
      <c r="G516" s="3">
        <f t="shared" si="8"/>
        <v>0</v>
      </c>
    </row>
    <row r="517" spans="1:7" x14ac:dyDescent="0.3">
      <c r="A517" s="1" t="s">
        <v>540</v>
      </c>
      <c r="B517" s="2">
        <v>3081.1</v>
      </c>
      <c r="C517" s="2">
        <v>3120.3</v>
      </c>
      <c r="D517" s="2">
        <v>3041.8</v>
      </c>
      <c r="E517" s="2">
        <v>3071.2</v>
      </c>
      <c r="F517">
        <v>81303200</v>
      </c>
      <c r="G517" s="3">
        <f t="shared" si="8"/>
        <v>0</v>
      </c>
    </row>
    <row r="518" spans="1:7" x14ac:dyDescent="0.3">
      <c r="A518" s="1" t="s">
        <v>541</v>
      </c>
      <c r="B518" s="2">
        <v>3081.1</v>
      </c>
      <c r="C518" s="2">
        <v>3110.5</v>
      </c>
      <c r="D518" s="2">
        <v>3081.1</v>
      </c>
      <c r="E518" s="2">
        <v>3081.1</v>
      </c>
      <c r="F518">
        <v>31720800</v>
      </c>
      <c r="G518" s="3">
        <f t="shared" si="8"/>
        <v>0</v>
      </c>
    </row>
    <row r="519" spans="1:7" x14ac:dyDescent="0.3">
      <c r="A519" s="1" t="s">
        <v>542</v>
      </c>
      <c r="B519" s="2">
        <v>3090.9</v>
      </c>
      <c r="C519" s="2">
        <v>3100.7</v>
      </c>
      <c r="D519" s="2">
        <v>3051.6</v>
      </c>
      <c r="E519" s="2">
        <v>3071.2</v>
      </c>
      <c r="F519">
        <v>69476600</v>
      </c>
      <c r="G519" s="3">
        <f t="shared" si="8"/>
        <v>3.1806822238811404E-3</v>
      </c>
    </row>
    <row r="520" spans="1:7" x14ac:dyDescent="0.3">
      <c r="A520" s="1" t="s">
        <v>543</v>
      </c>
      <c r="B520" s="2">
        <v>3090.9</v>
      </c>
      <c r="C520" s="2">
        <v>3120.3</v>
      </c>
      <c r="D520" s="2">
        <v>3071.2</v>
      </c>
      <c r="E520" s="2">
        <v>3110.5</v>
      </c>
      <c r="F520">
        <v>85991000</v>
      </c>
      <c r="G520" s="3">
        <f t="shared" si="8"/>
        <v>0</v>
      </c>
    </row>
    <row r="521" spans="1:7" x14ac:dyDescent="0.3">
      <c r="A521" s="1" t="s">
        <v>544</v>
      </c>
      <c r="B521" s="2">
        <v>3022.2</v>
      </c>
      <c r="C521" s="2">
        <v>3090.9</v>
      </c>
      <c r="D521" s="2">
        <v>3002.6</v>
      </c>
      <c r="E521" s="2">
        <v>3032</v>
      </c>
      <c r="F521">
        <v>170297000</v>
      </c>
      <c r="G521" s="3">
        <f t="shared" si="8"/>
        <v>-2.222653596039997E-2</v>
      </c>
    </row>
    <row r="522" spans="1:7" x14ac:dyDescent="0.3">
      <c r="A522" s="1" t="s">
        <v>545</v>
      </c>
      <c r="B522" s="2">
        <v>3022.2</v>
      </c>
      <c r="C522" s="2">
        <v>3041.8</v>
      </c>
      <c r="D522" s="2">
        <v>3002.6</v>
      </c>
      <c r="E522" s="2">
        <v>3032</v>
      </c>
      <c r="F522">
        <v>163299800</v>
      </c>
      <c r="G522" s="3">
        <f t="shared" si="8"/>
        <v>0</v>
      </c>
    </row>
    <row r="523" spans="1:7" x14ac:dyDescent="0.3">
      <c r="A523" s="1" t="s">
        <v>546</v>
      </c>
      <c r="B523" s="2">
        <v>3002.6</v>
      </c>
      <c r="C523" s="2">
        <v>3081.1</v>
      </c>
      <c r="D523" s="2">
        <v>3002.6</v>
      </c>
      <c r="E523" s="2">
        <v>3012.4</v>
      </c>
      <c r="F523">
        <v>149532200</v>
      </c>
      <c r="G523" s="3">
        <f t="shared" si="8"/>
        <v>-6.4853418039838235E-3</v>
      </c>
    </row>
    <row r="524" spans="1:7" x14ac:dyDescent="0.3">
      <c r="A524" s="1" t="s">
        <v>547</v>
      </c>
      <c r="B524" s="2">
        <v>2992.7</v>
      </c>
      <c r="C524" s="2">
        <v>3032</v>
      </c>
      <c r="D524" s="2">
        <v>2963.3</v>
      </c>
      <c r="E524" s="2">
        <v>3002.6</v>
      </c>
      <c r="F524">
        <v>110824000</v>
      </c>
      <c r="G524" s="3">
        <f t="shared" si="8"/>
        <v>-3.2971424765203794E-3</v>
      </c>
    </row>
    <row r="525" spans="1:7" x14ac:dyDescent="0.3">
      <c r="A525" s="1" t="s">
        <v>548</v>
      </c>
      <c r="B525" s="2">
        <v>3002.6</v>
      </c>
      <c r="C525" s="2">
        <v>3032</v>
      </c>
      <c r="D525" s="2">
        <v>2982.9</v>
      </c>
      <c r="E525" s="2">
        <v>3022.2</v>
      </c>
      <c r="F525">
        <v>104914600</v>
      </c>
      <c r="G525" s="3">
        <f t="shared" si="8"/>
        <v>3.3080495873291983E-3</v>
      </c>
    </row>
    <row r="526" spans="1:7" x14ac:dyDescent="0.3">
      <c r="A526" s="1" t="s">
        <v>549</v>
      </c>
      <c r="B526" s="2">
        <v>2963.3</v>
      </c>
      <c r="C526" s="2">
        <v>2992.7</v>
      </c>
      <c r="D526" s="2">
        <v>2943.7</v>
      </c>
      <c r="E526" s="2">
        <v>2963.3</v>
      </c>
      <c r="F526">
        <v>137667600</v>
      </c>
      <c r="G526" s="3">
        <f t="shared" si="8"/>
        <v>-1.3088656497701901E-2</v>
      </c>
    </row>
    <row r="527" spans="1:7" x14ac:dyDescent="0.3">
      <c r="A527" s="1" t="s">
        <v>550</v>
      </c>
      <c r="B527" s="2">
        <v>2963.3</v>
      </c>
      <c r="C527" s="2">
        <v>3022.2</v>
      </c>
      <c r="D527" s="2">
        <v>2963.3</v>
      </c>
      <c r="E527" s="2">
        <v>2992.7</v>
      </c>
      <c r="F527">
        <v>104072200</v>
      </c>
      <c r="G527" s="3">
        <f t="shared" si="8"/>
        <v>0</v>
      </c>
    </row>
    <row r="528" spans="1:7" x14ac:dyDescent="0.3">
      <c r="A528" s="1" t="s">
        <v>551</v>
      </c>
      <c r="B528" s="2">
        <v>2992.7</v>
      </c>
      <c r="C528" s="2">
        <v>3032</v>
      </c>
      <c r="D528" s="2">
        <v>2973.1</v>
      </c>
      <c r="E528" s="2">
        <v>2973.1</v>
      </c>
      <c r="F528">
        <v>115109200</v>
      </c>
      <c r="G528" s="3">
        <f t="shared" si="8"/>
        <v>9.9213714439981213E-3</v>
      </c>
    </row>
    <row r="529" spans="1:7" x14ac:dyDescent="0.3">
      <c r="A529" s="1" t="s">
        <v>552</v>
      </c>
      <c r="B529" s="2">
        <v>3012.4</v>
      </c>
      <c r="C529" s="2">
        <v>3041.8</v>
      </c>
      <c r="D529" s="2">
        <v>2982.9</v>
      </c>
      <c r="E529" s="2">
        <v>3022.2</v>
      </c>
      <c r="F529">
        <v>105803000</v>
      </c>
      <c r="G529" s="3">
        <f t="shared" si="8"/>
        <v>6.5826845323621727E-3</v>
      </c>
    </row>
    <row r="530" spans="1:7" x14ac:dyDescent="0.3">
      <c r="A530" s="1" t="s">
        <v>553</v>
      </c>
      <c r="B530" s="2">
        <v>3002.6</v>
      </c>
      <c r="C530" s="2">
        <v>3032</v>
      </c>
      <c r="D530" s="2">
        <v>2982.9</v>
      </c>
      <c r="E530" s="2">
        <v>3032</v>
      </c>
      <c r="F530">
        <v>122401600</v>
      </c>
      <c r="G530" s="3">
        <f t="shared" si="8"/>
        <v>-3.2532200239012688E-3</v>
      </c>
    </row>
    <row r="531" spans="1:7" x14ac:dyDescent="0.3">
      <c r="A531" s="1" t="s">
        <v>554</v>
      </c>
      <c r="B531" s="2">
        <v>3041.8</v>
      </c>
      <c r="C531" s="2">
        <v>3071.2</v>
      </c>
      <c r="D531" s="2">
        <v>2992.7</v>
      </c>
      <c r="E531" s="2">
        <v>3002.6</v>
      </c>
      <c r="F531">
        <v>173513400</v>
      </c>
      <c r="G531" s="3">
        <f t="shared" si="8"/>
        <v>1.3055352028242281E-2</v>
      </c>
    </row>
    <row r="532" spans="1:7" x14ac:dyDescent="0.3">
      <c r="A532" s="1" t="s">
        <v>555</v>
      </c>
      <c r="B532" s="2">
        <v>3051.6</v>
      </c>
      <c r="C532" s="2">
        <v>3090.9</v>
      </c>
      <c r="D532" s="2">
        <v>3051.6</v>
      </c>
      <c r="E532" s="2">
        <v>3061.4</v>
      </c>
      <c r="F532">
        <v>146735400</v>
      </c>
      <c r="G532" s="3">
        <f t="shared" si="8"/>
        <v>3.2217765796566924E-3</v>
      </c>
    </row>
    <row r="533" spans="1:7" x14ac:dyDescent="0.3">
      <c r="A533" s="1" t="s">
        <v>556</v>
      </c>
      <c r="B533" s="2">
        <v>3120.3</v>
      </c>
      <c r="C533" s="2">
        <v>3159.6</v>
      </c>
      <c r="D533" s="2">
        <v>3061.4</v>
      </c>
      <c r="E533" s="2">
        <v>3061.4</v>
      </c>
      <c r="F533">
        <v>291909800</v>
      </c>
      <c r="G533" s="3">
        <f t="shared" si="8"/>
        <v>2.2512780180888804E-2</v>
      </c>
    </row>
    <row r="534" spans="1:7" x14ac:dyDescent="0.3">
      <c r="A534" s="1" t="s">
        <v>557</v>
      </c>
      <c r="B534" s="2">
        <v>3120.3</v>
      </c>
      <c r="C534" s="2">
        <v>3179.2</v>
      </c>
      <c r="D534" s="2">
        <v>3120.3</v>
      </c>
      <c r="E534" s="2">
        <v>3139.9</v>
      </c>
      <c r="F534">
        <v>235559000</v>
      </c>
      <c r="G534" s="3">
        <f t="shared" si="8"/>
        <v>0</v>
      </c>
    </row>
    <row r="535" spans="1:7" x14ac:dyDescent="0.3">
      <c r="A535" s="1" t="s">
        <v>558</v>
      </c>
      <c r="B535" s="2">
        <v>3110.5</v>
      </c>
      <c r="C535" s="2">
        <v>3139.9</v>
      </c>
      <c r="D535" s="2">
        <v>3090.9</v>
      </c>
      <c r="E535" s="2">
        <v>3130.1</v>
      </c>
      <c r="F535">
        <v>212233400</v>
      </c>
      <c r="G535" s="3">
        <f t="shared" si="8"/>
        <v>-3.1407236483672022E-3</v>
      </c>
    </row>
    <row r="536" spans="1:7" x14ac:dyDescent="0.3">
      <c r="A536" s="1" t="s">
        <v>559</v>
      </c>
      <c r="B536" s="2">
        <v>3145.7</v>
      </c>
      <c r="C536" s="2">
        <v>3176.5</v>
      </c>
      <c r="D536" s="2">
        <v>3125.1</v>
      </c>
      <c r="E536" s="2">
        <v>3156</v>
      </c>
      <c r="F536">
        <v>162364400</v>
      </c>
      <c r="G536" s="3">
        <f t="shared" si="8"/>
        <v>1.1316508599903494E-2</v>
      </c>
    </row>
    <row r="537" spans="1:7" x14ac:dyDescent="0.3">
      <c r="A537" s="1" t="s">
        <v>560</v>
      </c>
      <c r="B537" s="2">
        <v>3156</v>
      </c>
      <c r="C537" s="2">
        <v>3186.8</v>
      </c>
      <c r="D537" s="2">
        <v>3145.7</v>
      </c>
      <c r="E537" s="2">
        <v>3166.3</v>
      </c>
      <c r="F537">
        <v>112672400</v>
      </c>
      <c r="G537" s="3">
        <f t="shared" si="8"/>
        <v>3.2743109641733738E-3</v>
      </c>
    </row>
    <row r="538" spans="1:7" x14ac:dyDescent="0.3">
      <c r="A538" s="1" t="s">
        <v>561</v>
      </c>
      <c r="B538" s="2">
        <v>3197.1</v>
      </c>
      <c r="C538" s="2">
        <v>3207.4</v>
      </c>
      <c r="D538" s="2">
        <v>3145.7</v>
      </c>
      <c r="E538" s="2">
        <v>3156</v>
      </c>
      <c r="F538">
        <v>183894800</v>
      </c>
      <c r="G538" s="3">
        <f t="shared" si="8"/>
        <v>1.3022813688212899E-2</v>
      </c>
    </row>
    <row r="539" spans="1:7" x14ac:dyDescent="0.3">
      <c r="A539" s="1" t="s">
        <v>562</v>
      </c>
      <c r="B539" s="2">
        <v>3258.8</v>
      </c>
      <c r="C539" s="2">
        <v>3258.8</v>
      </c>
      <c r="D539" s="2">
        <v>3166.3</v>
      </c>
      <c r="E539" s="2">
        <v>3166.3</v>
      </c>
      <c r="F539">
        <v>210909800</v>
      </c>
      <c r="G539" s="3">
        <f t="shared" si="8"/>
        <v>1.9298739482656244E-2</v>
      </c>
    </row>
    <row r="540" spans="1:7" x14ac:dyDescent="0.3">
      <c r="A540" s="1" t="s">
        <v>563</v>
      </c>
      <c r="B540" s="2">
        <v>3227.9</v>
      </c>
      <c r="C540" s="2">
        <v>3279.4</v>
      </c>
      <c r="D540" s="2">
        <v>3197.1</v>
      </c>
      <c r="E540" s="2">
        <v>3269.1</v>
      </c>
      <c r="F540">
        <v>136083000</v>
      </c>
      <c r="G540" s="3">
        <f t="shared" si="8"/>
        <v>-9.4820179207070355E-3</v>
      </c>
    </row>
    <row r="541" spans="1:7" x14ac:dyDescent="0.3">
      <c r="A541" s="1" t="s">
        <v>564</v>
      </c>
      <c r="B541" s="2">
        <v>3238.2</v>
      </c>
      <c r="C541" s="2">
        <v>3248.5</v>
      </c>
      <c r="D541" s="2">
        <v>3207.4</v>
      </c>
      <c r="E541" s="2">
        <v>3238.2</v>
      </c>
      <c r="F541">
        <v>95354400</v>
      </c>
      <c r="G541" s="3">
        <f t="shared" si="8"/>
        <v>3.1909290870224378E-3</v>
      </c>
    </row>
    <row r="542" spans="1:7" x14ac:dyDescent="0.3">
      <c r="A542" s="1" t="s">
        <v>565</v>
      </c>
      <c r="B542" s="2">
        <v>3258.8</v>
      </c>
      <c r="C542" s="2">
        <v>3299.9</v>
      </c>
      <c r="D542" s="2">
        <v>3238.2</v>
      </c>
      <c r="E542" s="2">
        <v>3279.4</v>
      </c>
      <c r="F542">
        <v>160112200</v>
      </c>
      <c r="G542" s="3">
        <f t="shared" si="8"/>
        <v>6.3615588907418828E-3</v>
      </c>
    </row>
    <row r="543" spans="1:7" x14ac:dyDescent="0.3">
      <c r="A543" s="1" t="s">
        <v>566</v>
      </c>
      <c r="B543" s="2">
        <v>3238.2</v>
      </c>
      <c r="C543" s="2">
        <v>3279.4</v>
      </c>
      <c r="D543" s="2">
        <v>3227.9</v>
      </c>
      <c r="E543" s="2">
        <v>3269.1</v>
      </c>
      <c r="F543">
        <v>82476000</v>
      </c>
      <c r="G543" s="3">
        <f t="shared" si="8"/>
        <v>-6.3213452804714507E-3</v>
      </c>
    </row>
    <row r="544" spans="1:7" x14ac:dyDescent="0.3">
      <c r="A544" s="1" t="s">
        <v>567</v>
      </c>
      <c r="B544" s="2">
        <v>3248.5</v>
      </c>
      <c r="C544" s="2">
        <v>3279.4</v>
      </c>
      <c r="D544" s="2">
        <v>3227.9</v>
      </c>
      <c r="E544" s="2">
        <v>3258.8</v>
      </c>
      <c r="F544">
        <v>69174000</v>
      </c>
      <c r="G544" s="3">
        <f t="shared" si="8"/>
        <v>3.1807794453709414E-3</v>
      </c>
    </row>
    <row r="545" spans="1:7" x14ac:dyDescent="0.3">
      <c r="A545" s="1" t="s">
        <v>568</v>
      </c>
      <c r="B545" s="2">
        <v>3238.2</v>
      </c>
      <c r="C545" s="2">
        <v>3248.5</v>
      </c>
      <c r="D545" s="2">
        <v>3197.1</v>
      </c>
      <c r="E545" s="2">
        <v>3248.5</v>
      </c>
      <c r="F545">
        <v>62912400</v>
      </c>
      <c r="G545" s="3">
        <f t="shared" si="8"/>
        <v>-3.1706941665384583E-3</v>
      </c>
    </row>
    <row r="546" spans="1:7" x14ac:dyDescent="0.3">
      <c r="A546" s="1" t="s">
        <v>569</v>
      </c>
      <c r="B546" s="2">
        <v>3217.7</v>
      </c>
      <c r="C546" s="2">
        <v>3248.5</v>
      </c>
      <c r="D546" s="2">
        <v>3197.1</v>
      </c>
      <c r="E546" s="2">
        <v>3217.7</v>
      </c>
      <c r="F546">
        <v>82013800</v>
      </c>
      <c r="G546" s="3">
        <f t="shared" si="8"/>
        <v>-6.3306775369032179E-3</v>
      </c>
    </row>
    <row r="547" spans="1:7" x14ac:dyDescent="0.3">
      <c r="A547" s="1" t="s">
        <v>570</v>
      </c>
      <c r="B547" s="2">
        <v>3217.7</v>
      </c>
      <c r="C547" s="2">
        <v>3238.2</v>
      </c>
      <c r="D547" s="2">
        <v>3207.4</v>
      </c>
      <c r="E547" s="2">
        <v>3207.4</v>
      </c>
      <c r="F547">
        <v>82378200</v>
      </c>
      <c r="G547" s="3">
        <f t="shared" si="8"/>
        <v>0</v>
      </c>
    </row>
    <row r="548" spans="1:7" x14ac:dyDescent="0.3">
      <c r="A548" s="1" t="s">
        <v>571</v>
      </c>
      <c r="B548" s="2">
        <v>3156</v>
      </c>
      <c r="C548" s="2">
        <v>3207.4</v>
      </c>
      <c r="D548" s="2">
        <v>3145.7</v>
      </c>
      <c r="E548" s="2">
        <v>3207.4</v>
      </c>
      <c r="F548">
        <v>129476400</v>
      </c>
      <c r="G548" s="3">
        <f t="shared" si="8"/>
        <v>-1.9175187245548005E-2</v>
      </c>
    </row>
    <row r="549" spans="1:7" x14ac:dyDescent="0.3">
      <c r="A549" s="1" t="s">
        <v>572</v>
      </c>
      <c r="B549" s="2">
        <v>3166.3</v>
      </c>
      <c r="C549" s="2">
        <v>3197.1</v>
      </c>
      <c r="D549" s="2">
        <v>3135.4</v>
      </c>
      <c r="E549" s="2">
        <v>3156</v>
      </c>
      <c r="F549">
        <v>136162800</v>
      </c>
      <c r="G549" s="3">
        <f t="shared" si="8"/>
        <v>3.2636248415716671E-3</v>
      </c>
    </row>
    <row r="550" spans="1:7" x14ac:dyDescent="0.3">
      <c r="A550" s="1" t="s">
        <v>573</v>
      </c>
      <c r="B550" s="2">
        <v>3166.3</v>
      </c>
      <c r="C550" s="2">
        <v>3207.4</v>
      </c>
      <c r="D550" s="2">
        <v>3156</v>
      </c>
      <c r="E550" s="2">
        <v>3207.4</v>
      </c>
      <c r="F550">
        <v>94622400</v>
      </c>
      <c r="G550" s="3">
        <f t="shared" si="8"/>
        <v>0</v>
      </c>
    </row>
    <row r="551" spans="1:7" x14ac:dyDescent="0.3">
      <c r="A551" s="1" t="s">
        <v>574</v>
      </c>
      <c r="B551" s="2">
        <v>3156</v>
      </c>
      <c r="C551" s="2">
        <v>3186.8</v>
      </c>
      <c r="D551" s="2">
        <v>3145.7</v>
      </c>
      <c r="E551" s="2">
        <v>3166.3</v>
      </c>
      <c r="F551">
        <v>107966400</v>
      </c>
      <c r="G551" s="3">
        <f t="shared" si="8"/>
        <v>-3.2530082430597801E-3</v>
      </c>
    </row>
    <row r="552" spans="1:7" x14ac:dyDescent="0.3">
      <c r="A552" s="1" t="s">
        <v>575</v>
      </c>
      <c r="B552" s="2">
        <v>3166.3</v>
      </c>
      <c r="C552" s="2">
        <v>3186.8</v>
      </c>
      <c r="D552" s="2">
        <v>3135.4</v>
      </c>
      <c r="E552" s="2">
        <v>3156</v>
      </c>
      <c r="F552">
        <v>92691200</v>
      </c>
      <c r="G552" s="3">
        <f t="shared" si="8"/>
        <v>3.2636248415716671E-3</v>
      </c>
    </row>
    <row r="553" spans="1:7" x14ac:dyDescent="0.3">
      <c r="A553" s="1" t="s">
        <v>576</v>
      </c>
      <c r="B553" s="2">
        <v>3176.5</v>
      </c>
      <c r="C553" s="2">
        <v>3186.8</v>
      </c>
      <c r="D553" s="2">
        <v>3145.7</v>
      </c>
      <c r="E553" s="2">
        <v>3156</v>
      </c>
      <c r="F553">
        <v>90558600</v>
      </c>
      <c r="G553" s="3">
        <f t="shared" si="8"/>
        <v>3.2214256387581145E-3</v>
      </c>
    </row>
    <row r="554" spans="1:7" x14ac:dyDescent="0.3">
      <c r="A554" s="1" t="s">
        <v>577</v>
      </c>
      <c r="B554" s="2">
        <v>3156</v>
      </c>
      <c r="C554" s="2">
        <v>3186.8</v>
      </c>
      <c r="D554" s="2">
        <v>3145.7</v>
      </c>
      <c r="E554" s="2">
        <v>3176.5</v>
      </c>
      <c r="F554">
        <v>63275600</v>
      </c>
      <c r="G554" s="3">
        <f t="shared" si="8"/>
        <v>-6.4536439477412243E-3</v>
      </c>
    </row>
    <row r="555" spans="1:7" x14ac:dyDescent="0.3">
      <c r="A555" s="1" t="s">
        <v>578</v>
      </c>
      <c r="B555" s="2">
        <v>3135.4</v>
      </c>
      <c r="C555" s="2">
        <v>3176.5</v>
      </c>
      <c r="D555" s="2">
        <v>3114.9</v>
      </c>
      <c r="E555" s="2">
        <v>3156</v>
      </c>
      <c r="F555">
        <v>101496000</v>
      </c>
      <c r="G555" s="3">
        <f t="shared" si="8"/>
        <v>-6.5272496831431902E-3</v>
      </c>
    </row>
    <row r="556" spans="1:7" x14ac:dyDescent="0.3">
      <c r="A556" s="1" t="s">
        <v>579</v>
      </c>
      <c r="B556" s="2">
        <v>3114.9</v>
      </c>
      <c r="C556" s="2">
        <v>3156</v>
      </c>
      <c r="D556" s="2">
        <v>3114.9</v>
      </c>
      <c r="E556" s="2">
        <v>3135.4</v>
      </c>
      <c r="F556">
        <v>104508400</v>
      </c>
      <c r="G556" s="3">
        <f t="shared" si="8"/>
        <v>-6.5382407348344709E-3</v>
      </c>
    </row>
    <row r="557" spans="1:7" x14ac:dyDescent="0.3">
      <c r="A557" s="1" t="s">
        <v>580</v>
      </c>
      <c r="B557" s="2">
        <v>3227.9</v>
      </c>
      <c r="C557" s="2">
        <v>3248.5</v>
      </c>
      <c r="D557" s="2">
        <v>3135.4</v>
      </c>
      <c r="E557" s="2">
        <v>3145.7</v>
      </c>
      <c r="F557">
        <v>164354800</v>
      </c>
      <c r="G557" s="3">
        <f t="shared" si="8"/>
        <v>3.6277248065748495E-2</v>
      </c>
    </row>
    <row r="558" spans="1:7" x14ac:dyDescent="0.3">
      <c r="A558" s="1" t="s">
        <v>581</v>
      </c>
      <c r="B558" s="2">
        <v>3413</v>
      </c>
      <c r="C558" s="2">
        <v>3454.1</v>
      </c>
      <c r="D558" s="2">
        <v>3258.8</v>
      </c>
      <c r="E558" s="2">
        <v>3289.6</v>
      </c>
      <c r="F558">
        <v>337363200</v>
      </c>
      <c r="G558" s="3">
        <f t="shared" si="8"/>
        <v>5.7343783884259085E-2</v>
      </c>
    </row>
    <row r="559" spans="1:7" x14ac:dyDescent="0.3">
      <c r="A559" s="1" t="s">
        <v>582</v>
      </c>
      <c r="B559" s="2">
        <v>3402.7</v>
      </c>
      <c r="C559" s="2">
        <v>3423.3</v>
      </c>
      <c r="D559" s="2">
        <v>3320.5</v>
      </c>
      <c r="E559" s="2">
        <v>3371.9</v>
      </c>
      <c r="F559">
        <v>168301800</v>
      </c>
      <c r="G559" s="3">
        <f t="shared" si="8"/>
        <v>-3.0178728391445009E-3</v>
      </c>
    </row>
    <row r="560" spans="1:7" x14ac:dyDescent="0.3">
      <c r="A560" s="1" t="s">
        <v>583</v>
      </c>
      <c r="B560" s="2">
        <v>3382.2</v>
      </c>
      <c r="C560" s="2">
        <v>3474.7</v>
      </c>
      <c r="D560" s="2">
        <v>3299.9</v>
      </c>
      <c r="E560" s="2">
        <v>3371.9</v>
      </c>
      <c r="F560">
        <v>179082600</v>
      </c>
      <c r="G560" s="3">
        <f t="shared" si="8"/>
        <v>-6.0246275016898349E-3</v>
      </c>
    </row>
    <row r="561" spans="1:7" x14ac:dyDescent="0.3">
      <c r="A561" s="1" t="s">
        <v>584</v>
      </c>
      <c r="B561" s="2">
        <v>3433.6</v>
      </c>
      <c r="C561" s="2">
        <v>3464.4</v>
      </c>
      <c r="D561" s="2">
        <v>3382.2</v>
      </c>
      <c r="E561" s="2">
        <v>3392.4</v>
      </c>
      <c r="F561">
        <v>131930600</v>
      </c>
      <c r="G561" s="3">
        <f t="shared" si="8"/>
        <v>1.5197208917272808E-2</v>
      </c>
    </row>
    <row r="562" spans="1:7" x14ac:dyDescent="0.3">
      <c r="A562" s="1" t="s">
        <v>585</v>
      </c>
      <c r="B562" s="2">
        <v>3382.2</v>
      </c>
      <c r="C562" s="2">
        <v>3464.4</v>
      </c>
      <c r="D562" s="2">
        <v>3382.2</v>
      </c>
      <c r="E562" s="2">
        <v>3402.7</v>
      </c>
      <c r="F562">
        <v>118272800</v>
      </c>
      <c r="G562" s="3">
        <f t="shared" si="8"/>
        <v>-1.4969711090400772E-2</v>
      </c>
    </row>
    <row r="563" spans="1:7" x14ac:dyDescent="0.3">
      <c r="A563" s="1" t="s">
        <v>586</v>
      </c>
      <c r="B563" s="2">
        <v>3680.3</v>
      </c>
      <c r="C563" s="2">
        <v>3731.7</v>
      </c>
      <c r="D563" s="2">
        <v>3567.2</v>
      </c>
      <c r="E563" s="2">
        <v>3608.3</v>
      </c>
      <c r="F563">
        <v>443163800</v>
      </c>
      <c r="G563" s="3">
        <f t="shared" si="8"/>
        <v>8.8137898409319487E-2</v>
      </c>
    </row>
    <row r="564" spans="1:7" x14ac:dyDescent="0.3">
      <c r="A564" s="1" t="s">
        <v>587</v>
      </c>
      <c r="B564" s="2">
        <v>3423.3</v>
      </c>
      <c r="C564" s="2">
        <v>3567.2</v>
      </c>
      <c r="D564" s="2">
        <v>3423.3</v>
      </c>
      <c r="E564" s="2">
        <v>3546.6</v>
      </c>
      <c r="F564">
        <v>351637800</v>
      </c>
      <c r="G564" s="3">
        <f t="shared" si="8"/>
        <v>-6.9831263755672085E-2</v>
      </c>
    </row>
    <row r="565" spans="1:7" x14ac:dyDescent="0.3">
      <c r="A565" s="1" t="s">
        <v>588</v>
      </c>
      <c r="B565" s="2">
        <v>3330.8</v>
      </c>
      <c r="C565" s="2">
        <v>3361.6</v>
      </c>
      <c r="D565" s="2">
        <v>3217.7</v>
      </c>
      <c r="E565" s="2">
        <v>3217.7</v>
      </c>
      <c r="F565">
        <v>498444800</v>
      </c>
      <c r="G565" s="3">
        <f t="shared" si="8"/>
        <v>-2.7020711009844302E-2</v>
      </c>
    </row>
    <row r="566" spans="1:7" x14ac:dyDescent="0.3">
      <c r="A566" s="1" t="s">
        <v>589</v>
      </c>
      <c r="B566" s="2">
        <v>3238.2</v>
      </c>
      <c r="C566" s="2">
        <v>3310.2</v>
      </c>
      <c r="D566" s="2">
        <v>3176.5</v>
      </c>
      <c r="E566" s="2">
        <v>3279.4</v>
      </c>
      <c r="F566">
        <v>162727200</v>
      </c>
      <c r="G566" s="3">
        <f>((B566-B565)/B565) * 100%</f>
        <v>-2.7801128857932136E-2</v>
      </c>
    </row>
    <row r="567" spans="1:7" x14ac:dyDescent="0.3">
      <c r="A567" s="1" t="s">
        <v>590</v>
      </c>
      <c r="B567" s="2">
        <v>3207.4</v>
      </c>
      <c r="C567" s="2">
        <v>3248.5</v>
      </c>
      <c r="D567" s="2">
        <v>3186.8</v>
      </c>
      <c r="E567" s="2">
        <v>3238.2</v>
      </c>
      <c r="F567">
        <v>165507800</v>
      </c>
      <c r="G567" s="3">
        <f t="shared" si="8"/>
        <v>-9.5114569822740188E-3</v>
      </c>
    </row>
    <row r="568" spans="1:7" x14ac:dyDescent="0.3">
      <c r="A568" s="1" t="s">
        <v>591</v>
      </c>
      <c r="B568" s="2">
        <v>3227.9</v>
      </c>
      <c r="C568" s="2">
        <v>3289.6</v>
      </c>
      <c r="D568" s="2">
        <v>3207.4</v>
      </c>
      <c r="E568" s="2">
        <v>3207.4</v>
      </c>
      <c r="F568">
        <v>149548800</v>
      </c>
      <c r="G568" s="3">
        <f t="shared" si="8"/>
        <v>6.391469726258028E-3</v>
      </c>
    </row>
    <row r="569" spans="1:7" x14ac:dyDescent="0.3">
      <c r="A569" s="1" t="s">
        <v>592</v>
      </c>
      <c r="B569" s="2">
        <v>3248.5</v>
      </c>
      <c r="C569" s="2">
        <v>3299.9</v>
      </c>
      <c r="D569" s="2">
        <v>3207.4</v>
      </c>
      <c r="E569" s="2">
        <v>3279.4</v>
      </c>
      <c r="F569">
        <v>162519200</v>
      </c>
      <c r="G569" s="3">
        <f t="shared" si="8"/>
        <v>6.381858174045016E-3</v>
      </c>
    </row>
    <row r="570" spans="1:7" x14ac:dyDescent="0.3">
      <c r="A570" s="1" t="s">
        <v>593</v>
      </c>
      <c r="B570" s="2">
        <v>3248.5</v>
      </c>
      <c r="C570" s="2">
        <v>3258.8</v>
      </c>
      <c r="D570" s="2">
        <v>3186.8</v>
      </c>
      <c r="E570" s="2">
        <v>3207.4</v>
      </c>
      <c r="F570">
        <v>127740400</v>
      </c>
      <c r="G570" s="3">
        <f t="shared" ref="G570:G633" si="9">((B570-B569)/B569) * 100%</f>
        <v>0</v>
      </c>
    </row>
    <row r="571" spans="1:7" x14ac:dyDescent="0.3">
      <c r="A571" s="1" t="s">
        <v>594</v>
      </c>
      <c r="B571" s="2">
        <v>3289.6</v>
      </c>
      <c r="C571" s="2">
        <v>3310.2</v>
      </c>
      <c r="D571" s="2">
        <v>3269.1</v>
      </c>
      <c r="E571" s="2">
        <v>3269.1</v>
      </c>
      <c r="F571">
        <v>106866400</v>
      </c>
      <c r="G571" s="3">
        <f t="shared" si="9"/>
        <v>1.26519932276435E-2</v>
      </c>
    </row>
    <row r="572" spans="1:7" x14ac:dyDescent="0.3">
      <c r="A572" s="1" t="s">
        <v>595</v>
      </c>
      <c r="B572" s="2">
        <v>3238.2</v>
      </c>
      <c r="C572" s="2">
        <v>3320.5</v>
      </c>
      <c r="D572" s="2">
        <v>3207.4</v>
      </c>
      <c r="E572" s="2">
        <v>3310.2</v>
      </c>
      <c r="F572">
        <v>144005200</v>
      </c>
      <c r="G572" s="3">
        <f t="shared" si="9"/>
        <v>-1.5625000000000028E-2</v>
      </c>
    </row>
    <row r="573" spans="1:7" x14ac:dyDescent="0.3">
      <c r="A573" s="1" t="s">
        <v>596</v>
      </c>
      <c r="B573" s="2">
        <v>3258.8</v>
      </c>
      <c r="C573" s="2">
        <v>3310.2</v>
      </c>
      <c r="D573" s="2">
        <v>3248.5</v>
      </c>
      <c r="E573" s="2">
        <v>3269.1</v>
      </c>
      <c r="F573">
        <v>134555000</v>
      </c>
      <c r="G573" s="3">
        <f t="shared" si="9"/>
        <v>6.3615588907418828E-3</v>
      </c>
    </row>
    <row r="574" spans="1:7" x14ac:dyDescent="0.3">
      <c r="A574" s="1" t="s">
        <v>597</v>
      </c>
      <c r="B574" s="2">
        <v>3227.9</v>
      </c>
      <c r="C574" s="2">
        <v>3310.2</v>
      </c>
      <c r="D574" s="2">
        <v>3217.7</v>
      </c>
      <c r="E574" s="2">
        <v>3248.5</v>
      </c>
      <c r="F574">
        <v>132635400</v>
      </c>
      <c r="G574" s="3">
        <f t="shared" si="9"/>
        <v>-9.4820179207070355E-3</v>
      </c>
    </row>
    <row r="575" spans="1:7" x14ac:dyDescent="0.3">
      <c r="A575" s="1" t="s">
        <v>598</v>
      </c>
      <c r="B575" s="2">
        <v>3330.8</v>
      </c>
      <c r="C575" s="2">
        <v>3341</v>
      </c>
      <c r="D575" s="2">
        <v>3269.1</v>
      </c>
      <c r="E575" s="2">
        <v>3289.6</v>
      </c>
      <c r="F575">
        <v>155078600</v>
      </c>
      <c r="G575" s="3">
        <f t="shared" si="9"/>
        <v>3.1878310976176487E-2</v>
      </c>
    </row>
    <row r="576" spans="1:7" x14ac:dyDescent="0.3">
      <c r="A576" s="1" t="s">
        <v>599</v>
      </c>
      <c r="B576" s="2">
        <v>3371.9</v>
      </c>
      <c r="C576" s="2">
        <v>3371.9</v>
      </c>
      <c r="D576" s="2">
        <v>3289.6</v>
      </c>
      <c r="E576" s="2">
        <v>3371.9</v>
      </c>
      <c r="F576">
        <v>117617200</v>
      </c>
      <c r="G576" s="3">
        <f t="shared" si="9"/>
        <v>1.2339377927224662E-2</v>
      </c>
    </row>
    <row r="577" spans="1:7" x14ac:dyDescent="0.3">
      <c r="A577" s="1" t="s">
        <v>600</v>
      </c>
      <c r="B577" s="2">
        <v>3495.2</v>
      </c>
      <c r="C577" s="2">
        <v>3495.2</v>
      </c>
      <c r="D577" s="2">
        <v>3382.2</v>
      </c>
      <c r="E577" s="2">
        <v>3402.7</v>
      </c>
      <c r="F577">
        <v>262054000</v>
      </c>
      <c r="G577" s="3">
        <f t="shared" si="9"/>
        <v>3.6566920727186369E-2</v>
      </c>
    </row>
    <row r="578" spans="1:7" x14ac:dyDescent="0.3">
      <c r="A578" s="1" t="s">
        <v>601</v>
      </c>
      <c r="B578" s="2">
        <v>3371.9</v>
      </c>
      <c r="C578" s="2">
        <v>3433.6</v>
      </c>
      <c r="D578" s="2">
        <v>3310.2</v>
      </c>
      <c r="E578" s="2">
        <v>3423.3</v>
      </c>
      <c r="F578">
        <v>203021800</v>
      </c>
      <c r="G578" s="3">
        <f t="shared" si="9"/>
        <v>-3.5276951247424963E-2</v>
      </c>
    </row>
    <row r="579" spans="1:7" x14ac:dyDescent="0.3">
      <c r="A579" s="1" t="s">
        <v>602</v>
      </c>
      <c r="B579" s="2">
        <v>3371.9</v>
      </c>
      <c r="C579" s="2">
        <v>3413</v>
      </c>
      <c r="D579" s="2">
        <v>3371.9</v>
      </c>
      <c r="E579" s="2">
        <v>3402.7</v>
      </c>
      <c r="F579">
        <v>147960000</v>
      </c>
      <c r="G579" s="3">
        <f t="shared" si="9"/>
        <v>0</v>
      </c>
    </row>
    <row r="580" spans="1:7" x14ac:dyDescent="0.3">
      <c r="A580" s="1" t="s">
        <v>603</v>
      </c>
      <c r="B580" s="2">
        <v>3351.3</v>
      </c>
      <c r="C580" s="2">
        <v>3433.6</v>
      </c>
      <c r="D580" s="2">
        <v>3299.9</v>
      </c>
      <c r="E580" s="2">
        <v>3371.9</v>
      </c>
      <c r="F580">
        <v>148785000</v>
      </c>
      <c r="G580" s="3">
        <f t="shared" si="9"/>
        <v>-6.1093152228713513E-3</v>
      </c>
    </row>
    <row r="581" spans="1:7" x14ac:dyDescent="0.3">
      <c r="A581" s="1" t="s">
        <v>604</v>
      </c>
      <c r="B581" s="2">
        <v>3413</v>
      </c>
      <c r="C581" s="2">
        <v>3433.6</v>
      </c>
      <c r="D581" s="2">
        <v>3351.3</v>
      </c>
      <c r="E581" s="2">
        <v>3371.9</v>
      </c>
      <c r="F581">
        <v>132673800</v>
      </c>
      <c r="G581" s="3">
        <f t="shared" si="9"/>
        <v>1.8410765971414021E-2</v>
      </c>
    </row>
    <row r="582" spans="1:7" x14ac:dyDescent="0.3">
      <c r="A582" s="1" t="s">
        <v>605</v>
      </c>
      <c r="B582" s="2">
        <v>3454.1</v>
      </c>
      <c r="C582" s="2">
        <v>3464.4</v>
      </c>
      <c r="D582" s="2">
        <v>3351.3</v>
      </c>
      <c r="E582" s="2">
        <v>3382.2</v>
      </c>
      <c r="F582">
        <v>153409200</v>
      </c>
      <c r="G582" s="3">
        <f t="shared" si="9"/>
        <v>1.2042191620275391E-2</v>
      </c>
    </row>
    <row r="583" spans="1:7" x14ac:dyDescent="0.3">
      <c r="A583" s="1" t="s">
        <v>606</v>
      </c>
      <c r="B583" s="2">
        <v>3464.4</v>
      </c>
      <c r="C583" s="2">
        <v>3495.2</v>
      </c>
      <c r="D583" s="2">
        <v>3433.6</v>
      </c>
      <c r="E583" s="2">
        <v>3454.1</v>
      </c>
      <c r="F583">
        <v>216804400</v>
      </c>
      <c r="G583" s="3">
        <f t="shared" si="9"/>
        <v>2.9819634637098468E-3</v>
      </c>
    </row>
    <row r="584" spans="1:7" x14ac:dyDescent="0.3">
      <c r="A584" s="1" t="s">
        <v>607</v>
      </c>
      <c r="B584" s="2">
        <v>3361.6</v>
      </c>
      <c r="C584" s="2">
        <v>3423.3</v>
      </c>
      <c r="D584" s="2">
        <v>3351.3</v>
      </c>
      <c r="E584" s="2">
        <v>3402.7</v>
      </c>
      <c r="F584">
        <v>165119600</v>
      </c>
      <c r="G584" s="3">
        <f t="shared" si="9"/>
        <v>-2.9673247892853073E-2</v>
      </c>
    </row>
    <row r="585" spans="1:7" x14ac:dyDescent="0.3">
      <c r="A585" s="1" t="s">
        <v>608</v>
      </c>
      <c r="B585" s="2">
        <v>3330.8</v>
      </c>
      <c r="C585" s="2">
        <v>3330.8</v>
      </c>
      <c r="D585" s="2">
        <v>3269.1</v>
      </c>
      <c r="E585" s="2">
        <v>3289.6</v>
      </c>
      <c r="F585">
        <v>122467200</v>
      </c>
      <c r="G585" s="3">
        <f t="shared" si="9"/>
        <v>-9.1623036649213854E-3</v>
      </c>
    </row>
    <row r="586" spans="1:7" x14ac:dyDescent="0.3">
      <c r="A586" s="1" t="s">
        <v>609</v>
      </c>
      <c r="B586" s="2">
        <v>3371.9</v>
      </c>
      <c r="C586" s="2">
        <v>3371.9</v>
      </c>
      <c r="D586" s="2">
        <v>3289.6</v>
      </c>
      <c r="E586" s="2">
        <v>3289.6</v>
      </c>
      <c r="F586">
        <v>100136600</v>
      </c>
      <c r="G586" s="3">
        <f t="shared" si="9"/>
        <v>1.2339377927224662E-2</v>
      </c>
    </row>
    <row r="587" spans="1:7" x14ac:dyDescent="0.3">
      <c r="A587" s="1" t="s">
        <v>610</v>
      </c>
      <c r="B587" s="2">
        <v>3413</v>
      </c>
      <c r="C587" s="2">
        <v>3423.3</v>
      </c>
      <c r="D587" s="2">
        <v>3341</v>
      </c>
      <c r="E587" s="2">
        <v>3341</v>
      </c>
      <c r="F587">
        <v>142400800</v>
      </c>
      <c r="G587" s="3">
        <f t="shared" si="9"/>
        <v>1.218897357572879E-2</v>
      </c>
    </row>
    <row r="588" spans="1:7" x14ac:dyDescent="0.3">
      <c r="A588" s="1" t="s">
        <v>611</v>
      </c>
      <c r="B588" s="2">
        <v>3443.8</v>
      </c>
      <c r="C588" s="2">
        <v>3495.2</v>
      </c>
      <c r="D588" s="2">
        <v>3413</v>
      </c>
      <c r="E588" s="2">
        <v>3495.2</v>
      </c>
      <c r="F588">
        <v>186692600</v>
      </c>
      <c r="G588" s="3">
        <f t="shared" si="9"/>
        <v>9.0243187811310226E-3</v>
      </c>
    </row>
    <row r="589" spans="1:7" x14ac:dyDescent="0.3">
      <c r="A589" s="1" t="s">
        <v>612</v>
      </c>
      <c r="B589" s="2">
        <v>3320.5</v>
      </c>
      <c r="C589" s="2">
        <v>3392.4</v>
      </c>
      <c r="D589" s="2">
        <v>3320.5</v>
      </c>
      <c r="E589" s="2">
        <v>3361.6</v>
      </c>
      <c r="F589">
        <v>156836200</v>
      </c>
      <c r="G589" s="3">
        <f t="shared" si="9"/>
        <v>-3.5803472907834422E-2</v>
      </c>
    </row>
    <row r="590" spans="1:7" x14ac:dyDescent="0.3">
      <c r="A590" s="1" t="s">
        <v>613</v>
      </c>
      <c r="B590" s="2">
        <v>3392.4</v>
      </c>
      <c r="C590" s="2">
        <v>3392.4</v>
      </c>
      <c r="D590" s="2">
        <v>3310.2</v>
      </c>
      <c r="E590" s="2">
        <v>3330.8</v>
      </c>
      <c r="F590">
        <v>74978200</v>
      </c>
      <c r="G590" s="3">
        <f t="shared" si="9"/>
        <v>2.1653365457009514E-2</v>
      </c>
    </row>
    <row r="591" spans="1:7" x14ac:dyDescent="0.3">
      <c r="A591" s="1" t="s">
        <v>614</v>
      </c>
      <c r="B591" s="2">
        <v>3392.4</v>
      </c>
      <c r="C591" s="2">
        <v>3433.6</v>
      </c>
      <c r="D591" s="2">
        <v>3371.9</v>
      </c>
      <c r="E591" s="2">
        <v>3413</v>
      </c>
      <c r="F591">
        <v>62996600</v>
      </c>
      <c r="G591" s="3">
        <f t="shared" si="9"/>
        <v>0</v>
      </c>
    </row>
    <row r="592" spans="1:7" x14ac:dyDescent="0.3">
      <c r="A592" s="1" t="s">
        <v>615</v>
      </c>
      <c r="B592" s="2">
        <v>3351.3</v>
      </c>
      <c r="C592" s="2">
        <v>3402.7</v>
      </c>
      <c r="D592" s="2">
        <v>3341</v>
      </c>
      <c r="E592" s="2">
        <v>3371.9</v>
      </c>
      <c r="F592">
        <v>88306600</v>
      </c>
      <c r="G592" s="3">
        <f t="shared" si="9"/>
        <v>-1.2115316590024735E-2</v>
      </c>
    </row>
    <row r="593" spans="1:7" x14ac:dyDescent="0.3">
      <c r="A593" s="1" t="s">
        <v>616</v>
      </c>
      <c r="B593" s="2">
        <v>3351.3</v>
      </c>
      <c r="C593" s="2">
        <v>3382.2</v>
      </c>
      <c r="D593" s="2">
        <v>3330.8</v>
      </c>
      <c r="E593" s="2">
        <v>3351.3</v>
      </c>
      <c r="F593">
        <v>48817400</v>
      </c>
      <c r="G593" s="3">
        <f t="shared" si="9"/>
        <v>0</v>
      </c>
    </row>
    <row r="594" spans="1:7" x14ac:dyDescent="0.3">
      <c r="A594" s="1" t="s">
        <v>617</v>
      </c>
      <c r="B594" s="2">
        <v>3413</v>
      </c>
      <c r="C594" s="2">
        <v>3413</v>
      </c>
      <c r="D594" s="2">
        <v>3351.3</v>
      </c>
      <c r="E594" s="2">
        <v>3371.9</v>
      </c>
      <c r="F594">
        <v>60638400</v>
      </c>
      <c r="G594" s="3">
        <f t="shared" si="9"/>
        <v>1.8410765971414021E-2</v>
      </c>
    </row>
    <row r="595" spans="1:7" x14ac:dyDescent="0.3">
      <c r="A595" s="1" t="s">
        <v>618</v>
      </c>
      <c r="B595" s="2">
        <v>3382.2</v>
      </c>
      <c r="C595" s="2">
        <v>3454.1</v>
      </c>
      <c r="D595" s="2">
        <v>3320.5</v>
      </c>
      <c r="E595" s="2">
        <v>3454.1</v>
      </c>
      <c r="F595">
        <v>76574400</v>
      </c>
      <c r="G595" s="3">
        <f t="shared" si="9"/>
        <v>-9.0243187811310226E-3</v>
      </c>
    </row>
    <row r="596" spans="1:7" x14ac:dyDescent="0.3">
      <c r="A596" s="1" t="s">
        <v>619</v>
      </c>
      <c r="B596" s="2">
        <v>3341</v>
      </c>
      <c r="C596" s="2">
        <v>3371.9</v>
      </c>
      <c r="D596" s="2">
        <v>3289.6</v>
      </c>
      <c r="E596" s="2">
        <v>3351.3</v>
      </c>
      <c r="F596">
        <v>110131200</v>
      </c>
      <c r="G596" s="3">
        <f t="shared" si="9"/>
        <v>-1.218142037726918E-2</v>
      </c>
    </row>
    <row r="597" spans="1:7" x14ac:dyDescent="0.3">
      <c r="A597" s="1" t="s">
        <v>620</v>
      </c>
      <c r="B597" s="2">
        <v>3269.1</v>
      </c>
      <c r="C597" s="2">
        <v>3341</v>
      </c>
      <c r="D597" s="2">
        <v>3269.1</v>
      </c>
      <c r="E597" s="2">
        <v>3330.8</v>
      </c>
      <c r="F597">
        <v>113216400</v>
      </c>
      <c r="G597" s="3">
        <f t="shared" si="9"/>
        <v>-2.152050284346007E-2</v>
      </c>
    </row>
    <row r="598" spans="1:7" x14ac:dyDescent="0.3">
      <c r="A598" s="1" t="s">
        <v>621</v>
      </c>
      <c r="B598" s="2">
        <v>3258.8</v>
      </c>
      <c r="C598" s="2">
        <v>3330.8</v>
      </c>
      <c r="D598" s="2">
        <v>3248.5</v>
      </c>
      <c r="E598" s="2">
        <v>3289.6</v>
      </c>
      <c r="F598">
        <v>125507600</v>
      </c>
      <c r="G598" s="3">
        <f t="shared" si="9"/>
        <v>-3.1507142638645888E-3</v>
      </c>
    </row>
    <row r="599" spans="1:7" x14ac:dyDescent="0.3">
      <c r="A599" s="1" t="s">
        <v>622</v>
      </c>
      <c r="B599" s="2">
        <v>3125.1</v>
      </c>
      <c r="C599" s="2">
        <v>3258.8</v>
      </c>
      <c r="D599" s="2">
        <v>3114.9</v>
      </c>
      <c r="E599" s="2">
        <v>3238.2</v>
      </c>
      <c r="F599">
        <v>191672200</v>
      </c>
      <c r="G599" s="3">
        <f t="shared" si="9"/>
        <v>-4.1027372038787362E-2</v>
      </c>
    </row>
    <row r="600" spans="1:7" x14ac:dyDescent="0.3">
      <c r="A600" s="1" t="s">
        <v>623</v>
      </c>
      <c r="B600" s="2">
        <v>3042.9</v>
      </c>
      <c r="C600" s="2">
        <v>3156</v>
      </c>
      <c r="D600" s="2">
        <v>2991.5</v>
      </c>
      <c r="E600" s="2">
        <v>3114.9</v>
      </c>
      <c r="F600">
        <v>246417000</v>
      </c>
      <c r="G600" s="3">
        <f t="shared" si="9"/>
        <v>-2.6303158298934377E-2</v>
      </c>
    </row>
    <row r="601" spans="1:7" x14ac:dyDescent="0.3">
      <c r="A601" s="1" t="s">
        <v>624</v>
      </c>
      <c r="B601" s="2">
        <v>3145.7</v>
      </c>
      <c r="C601" s="2">
        <v>3176.5</v>
      </c>
      <c r="D601" s="2">
        <v>3063.5</v>
      </c>
      <c r="E601" s="2">
        <v>3063.5</v>
      </c>
      <c r="F601">
        <v>90919800</v>
      </c>
      <c r="G601" s="3">
        <f t="shared" si="9"/>
        <v>3.3783561733872203E-2</v>
      </c>
    </row>
    <row r="602" spans="1:7" x14ac:dyDescent="0.3">
      <c r="A602" s="1" t="s">
        <v>625</v>
      </c>
      <c r="B602" s="2">
        <v>3094.3</v>
      </c>
      <c r="C602" s="2">
        <v>3145.7</v>
      </c>
      <c r="D602" s="2">
        <v>3022.3</v>
      </c>
      <c r="E602" s="2">
        <v>3145.7</v>
      </c>
      <c r="F602">
        <v>180812800</v>
      </c>
      <c r="G602" s="3">
        <f t="shared" si="9"/>
        <v>-1.6339765394029832E-2</v>
      </c>
    </row>
    <row r="603" spans="1:7" x14ac:dyDescent="0.3">
      <c r="A603" s="1" t="s">
        <v>626</v>
      </c>
      <c r="B603" s="2">
        <v>3053.2</v>
      </c>
      <c r="C603" s="2">
        <v>3104.6</v>
      </c>
      <c r="D603" s="2">
        <v>3053.2</v>
      </c>
      <c r="E603" s="2">
        <v>3084</v>
      </c>
      <c r="F603">
        <v>120444800</v>
      </c>
      <c r="G603" s="3">
        <f t="shared" si="9"/>
        <v>-1.3282487153799037E-2</v>
      </c>
    </row>
    <row r="604" spans="1:7" x14ac:dyDescent="0.3">
      <c r="A604" s="1" t="s">
        <v>627</v>
      </c>
      <c r="B604" s="2">
        <v>3073.7</v>
      </c>
      <c r="C604" s="2">
        <v>3104.6</v>
      </c>
      <c r="D604" s="2">
        <v>3042.9</v>
      </c>
      <c r="E604" s="2">
        <v>3104.6</v>
      </c>
      <c r="F604">
        <v>57156600</v>
      </c>
      <c r="G604" s="3">
        <f t="shared" si="9"/>
        <v>6.7142669985588892E-3</v>
      </c>
    </row>
    <row r="605" spans="1:7" x14ac:dyDescent="0.3">
      <c r="A605" s="1" t="s">
        <v>628</v>
      </c>
      <c r="B605" s="2">
        <v>3073.7</v>
      </c>
      <c r="C605" s="2">
        <v>3094.3</v>
      </c>
      <c r="D605" s="2">
        <v>3042.9</v>
      </c>
      <c r="E605" s="2">
        <v>3073.7</v>
      </c>
      <c r="F605">
        <v>22860800</v>
      </c>
      <c r="G605" s="3">
        <f t="shared" si="9"/>
        <v>0</v>
      </c>
    </row>
    <row r="606" spans="1:7" x14ac:dyDescent="0.3">
      <c r="A606" s="1" t="s">
        <v>629</v>
      </c>
      <c r="B606" s="2">
        <v>3053.2</v>
      </c>
      <c r="C606" s="2">
        <v>3073.7</v>
      </c>
      <c r="D606" s="2">
        <v>3032.6</v>
      </c>
      <c r="E606" s="2">
        <v>3073.7</v>
      </c>
      <c r="F606">
        <v>51524400</v>
      </c>
      <c r="G606" s="3">
        <f t="shared" si="9"/>
        <v>-6.6694862868855133E-3</v>
      </c>
    </row>
    <row r="607" spans="1:7" x14ac:dyDescent="0.3">
      <c r="A607" s="1" t="s">
        <v>630</v>
      </c>
      <c r="B607" s="2">
        <v>2991.5</v>
      </c>
      <c r="C607" s="2">
        <v>3053.2</v>
      </c>
      <c r="D607" s="2">
        <v>2991.5</v>
      </c>
      <c r="E607" s="2">
        <v>3042.9</v>
      </c>
      <c r="F607">
        <v>142494200</v>
      </c>
      <c r="G607" s="3">
        <f t="shared" si="9"/>
        <v>-2.0208306039564989E-2</v>
      </c>
    </row>
    <row r="608" spans="1:7" x14ac:dyDescent="0.3">
      <c r="A608" s="1" t="s">
        <v>631</v>
      </c>
      <c r="B608" s="2">
        <v>2991.5</v>
      </c>
      <c r="C608" s="2">
        <v>3032.6</v>
      </c>
      <c r="D608" s="2">
        <v>2960.7</v>
      </c>
      <c r="E608" s="2">
        <v>2981.2</v>
      </c>
      <c r="F608">
        <v>158438200</v>
      </c>
      <c r="G608" s="3">
        <f t="shared" si="9"/>
        <v>0</v>
      </c>
    </row>
    <row r="609" spans="1:7" x14ac:dyDescent="0.3">
      <c r="A609" s="1" t="s">
        <v>632</v>
      </c>
      <c r="B609" s="2">
        <v>2950.4</v>
      </c>
      <c r="C609" s="2">
        <v>3042.9</v>
      </c>
      <c r="D609" s="2">
        <v>2950.4</v>
      </c>
      <c r="E609" s="2">
        <v>3001.8</v>
      </c>
      <c r="F609">
        <v>191949400</v>
      </c>
      <c r="G609" s="3">
        <f t="shared" si="9"/>
        <v>-1.3738926959719174E-2</v>
      </c>
    </row>
    <row r="610" spans="1:7" x14ac:dyDescent="0.3">
      <c r="A610" s="1" t="s">
        <v>633</v>
      </c>
      <c r="B610" s="2">
        <v>3022.3</v>
      </c>
      <c r="C610" s="2">
        <v>3022.3</v>
      </c>
      <c r="D610" s="2">
        <v>2970.9</v>
      </c>
      <c r="E610" s="2">
        <v>2970.9</v>
      </c>
      <c r="F610">
        <v>152078400</v>
      </c>
      <c r="G610" s="3">
        <f t="shared" si="9"/>
        <v>2.4369577006507621E-2</v>
      </c>
    </row>
    <row r="611" spans="1:7" x14ac:dyDescent="0.3">
      <c r="A611" s="1" t="s">
        <v>634</v>
      </c>
      <c r="B611" s="2">
        <v>3053.2</v>
      </c>
      <c r="C611" s="2">
        <v>3063.5</v>
      </c>
      <c r="D611" s="2">
        <v>2991.5</v>
      </c>
      <c r="E611" s="2">
        <v>3022.3</v>
      </c>
      <c r="F611">
        <v>128963600</v>
      </c>
      <c r="G611" s="3">
        <f t="shared" si="9"/>
        <v>1.02240015881943E-2</v>
      </c>
    </row>
    <row r="612" spans="1:7" x14ac:dyDescent="0.3">
      <c r="A612" s="1" t="s">
        <v>635</v>
      </c>
      <c r="B612" s="2">
        <v>3248.5</v>
      </c>
      <c r="C612" s="2">
        <v>3269.1</v>
      </c>
      <c r="D612" s="2">
        <v>3104.6</v>
      </c>
      <c r="E612" s="2">
        <v>3104.6</v>
      </c>
      <c r="F612">
        <v>215712600</v>
      </c>
      <c r="G612" s="3">
        <f t="shared" si="9"/>
        <v>6.3965675357002552E-2</v>
      </c>
    </row>
    <row r="613" spans="1:7" x14ac:dyDescent="0.3">
      <c r="A613" s="1" t="s">
        <v>636</v>
      </c>
      <c r="B613" s="2">
        <v>3248.5</v>
      </c>
      <c r="C613" s="2">
        <v>3289.6</v>
      </c>
      <c r="D613" s="2">
        <v>3176.5</v>
      </c>
      <c r="E613" s="2">
        <v>3289.6</v>
      </c>
      <c r="F613">
        <v>125699200</v>
      </c>
      <c r="G613" s="3">
        <f t="shared" si="9"/>
        <v>0</v>
      </c>
    </row>
    <row r="614" spans="1:7" x14ac:dyDescent="0.3">
      <c r="A614" s="1" t="s">
        <v>637</v>
      </c>
      <c r="B614" s="2">
        <v>3227.9</v>
      </c>
      <c r="C614" s="2">
        <v>3258.8</v>
      </c>
      <c r="D614" s="2">
        <v>3197.1</v>
      </c>
      <c r="E614" s="2">
        <v>3258.8</v>
      </c>
      <c r="F614">
        <v>54461200</v>
      </c>
      <c r="G614" s="3">
        <f t="shared" si="9"/>
        <v>-6.341388333076777E-3</v>
      </c>
    </row>
    <row r="615" spans="1:7" x14ac:dyDescent="0.3">
      <c r="A615" s="1" t="s">
        <v>638</v>
      </c>
      <c r="B615" s="2">
        <v>3197.1</v>
      </c>
      <c r="C615" s="2">
        <v>3248.5</v>
      </c>
      <c r="D615" s="2">
        <v>3197.1</v>
      </c>
      <c r="E615" s="2">
        <v>3238.2</v>
      </c>
      <c r="F615">
        <v>30750600</v>
      </c>
      <c r="G615" s="3">
        <f t="shared" si="9"/>
        <v>-9.5418073670188609E-3</v>
      </c>
    </row>
    <row r="616" spans="1:7" x14ac:dyDescent="0.3">
      <c r="A616" s="1" t="s">
        <v>639</v>
      </c>
      <c r="B616" s="2">
        <v>3289.6</v>
      </c>
      <c r="C616" s="2">
        <v>3299.9</v>
      </c>
      <c r="D616" s="2">
        <v>3207.4</v>
      </c>
      <c r="E616" s="2">
        <v>3217.7</v>
      </c>
      <c r="F616">
        <v>58317600</v>
      </c>
      <c r="G616" s="3">
        <f t="shared" si="9"/>
        <v>2.8932470050983705E-2</v>
      </c>
    </row>
    <row r="617" spans="1:7" x14ac:dyDescent="0.3">
      <c r="A617" s="1" t="s">
        <v>640</v>
      </c>
      <c r="B617" s="2">
        <v>3330.8</v>
      </c>
      <c r="C617" s="2">
        <v>3341</v>
      </c>
      <c r="D617" s="2">
        <v>3289.6</v>
      </c>
      <c r="E617" s="2">
        <v>3310.2</v>
      </c>
      <c r="F617">
        <v>87439200</v>
      </c>
      <c r="G617" s="3">
        <f t="shared" si="9"/>
        <v>1.2524319066147944E-2</v>
      </c>
    </row>
    <row r="618" spans="1:7" x14ac:dyDescent="0.3">
      <c r="A618" s="1" t="s">
        <v>641</v>
      </c>
      <c r="B618" s="2">
        <v>3310.2</v>
      </c>
      <c r="C618" s="2">
        <v>3371.9</v>
      </c>
      <c r="D618" s="2">
        <v>3299.9</v>
      </c>
      <c r="E618" s="2">
        <v>3299.9</v>
      </c>
      <c r="F618">
        <v>94427400</v>
      </c>
      <c r="G618" s="3">
        <f t="shared" si="9"/>
        <v>-6.1847003722830442E-3</v>
      </c>
    </row>
    <row r="619" spans="1:7" x14ac:dyDescent="0.3">
      <c r="A619" s="1" t="s">
        <v>642</v>
      </c>
      <c r="B619" s="2">
        <v>3402.7</v>
      </c>
      <c r="C619" s="2">
        <v>3433.6</v>
      </c>
      <c r="D619" s="2">
        <v>3351.3</v>
      </c>
      <c r="E619" s="2">
        <v>3382.2</v>
      </c>
      <c r="F619">
        <v>132709400</v>
      </c>
      <c r="G619" s="3">
        <f t="shared" si="9"/>
        <v>2.7943930880309348E-2</v>
      </c>
    </row>
    <row r="620" spans="1:7" x14ac:dyDescent="0.3">
      <c r="A620" s="1" t="s">
        <v>643</v>
      </c>
      <c r="B620" s="2">
        <v>3279.4</v>
      </c>
      <c r="C620" s="2">
        <v>3382.2</v>
      </c>
      <c r="D620" s="2">
        <v>3279.4</v>
      </c>
      <c r="E620" s="2">
        <v>3371.9</v>
      </c>
      <c r="F620">
        <v>95909000</v>
      </c>
      <c r="G620" s="3">
        <f t="shared" si="9"/>
        <v>-3.6235930290651461E-2</v>
      </c>
    </row>
    <row r="621" spans="1:7" x14ac:dyDescent="0.3">
      <c r="A621" s="1" t="s">
        <v>644</v>
      </c>
      <c r="B621" s="2">
        <v>3361.6</v>
      </c>
      <c r="C621" s="2">
        <v>3361.6</v>
      </c>
      <c r="D621" s="2">
        <v>3279.4</v>
      </c>
      <c r="E621" s="2">
        <v>3289.6</v>
      </c>
      <c r="F621">
        <v>57458200</v>
      </c>
      <c r="G621" s="3">
        <f t="shared" si="9"/>
        <v>2.5065560773312134E-2</v>
      </c>
    </row>
    <row r="622" spans="1:7" x14ac:dyDescent="0.3">
      <c r="A622" s="1" t="s">
        <v>645</v>
      </c>
      <c r="B622" s="2">
        <v>3392.4</v>
      </c>
      <c r="C622" s="2">
        <v>3392.4</v>
      </c>
      <c r="D622" s="2">
        <v>3310.2</v>
      </c>
      <c r="E622" s="2">
        <v>3361.6</v>
      </c>
      <c r="F622">
        <v>55822800</v>
      </c>
      <c r="G622" s="3">
        <f t="shared" si="9"/>
        <v>9.1623036649215207E-3</v>
      </c>
    </row>
    <row r="623" spans="1:7" x14ac:dyDescent="0.3">
      <c r="A623" s="1" t="s">
        <v>646</v>
      </c>
      <c r="B623" s="2">
        <v>3392.4</v>
      </c>
      <c r="C623" s="2">
        <v>3413</v>
      </c>
      <c r="D623" s="2">
        <v>3351.3</v>
      </c>
      <c r="E623" s="2">
        <v>3413</v>
      </c>
      <c r="F623">
        <v>75188600</v>
      </c>
      <c r="G623" s="3">
        <f t="shared" si="9"/>
        <v>0</v>
      </c>
    </row>
    <row r="624" spans="1:7" x14ac:dyDescent="0.3">
      <c r="A624" s="1" t="s">
        <v>647</v>
      </c>
      <c r="B624" s="2">
        <v>3392.4</v>
      </c>
      <c r="C624" s="2">
        <v>3413</v>
      </c>
      <c r="D624" s="2">
        <v>3361.6</v>
      </c>
      <c r="E624" s="2">
        <v>3402.7</v>
      </c>
      <c r="F624">
        <v>64150800</v>
      </c>
      <c r="G624" s="3">
        <f t="shared" si="9"/>
        <v>0</v>
      </c>
    </row>
    <row r="625" spans="1:7" x14ac:dyDescent="0.3">
      <c r="A625" s="1" t="s">
        <v>648</v>
      </c>
      <c r="B625" s="2">
        <v>3433.6</v>
      </c>
      <c r="C625" s="2">
        <v>3433.6</v>
      </c>
      <c r="D625" s="2">
        <v>3382.2</v>
      </c>
      <c r="E625" s="2">
        <v>3392.4</v>
      </c>
      <c r="F625">
        <v>82522000</v>
      </c>
      <c r="G625" s="3">
        <f t="shared" si="9"/>
        <v>1.2144794245961507E-2</v>
      </c>
    </row>
    <row r="626" spans="1:7" x14ac:dyDescent="0.3">
      <c r="A626" s="1" t="s">
        <v>649</v>
      </c>
      <c r="B626" s="2">
        <v>3485</v>
      </c>
      <c r="C626" s="2">
        <v>3536.4</v>
      </c>
      <c r="D626" s="2">
        <v>3454.1</v>
      </c>
      <c r="E626" s="2">
        <v>3464.4</v>
      </c>
      <c r="F626">
        <v>117148200</v>
      </c>
      <c r="G626" s="3">
        <f t="shared" si="9"/>
        <v>1.4969711090400772E-2</v>
      </c>
    </row>
    <row r="627" spans="1:7" x14ac:dyDescent="0.3">
      <c r="A627" s="1" t="s">
        <v>650</v>
      </c>
      <c r="B627" s="2">
        <v>3536.4</v>
      </c>
      <c r="C627" s="2">
        <v>3536.4</v>
      </c>
      <c r="D627" s="2">
        <v>3392.4</v>
      </c>
      <c r="E627" s="2">
        <v>3433.6</v>
      </c>
      <c r="F627">
        <v>79950200</v>
      </c>
      <c r="G627" s="3">
        <f t="shared" si="9"/>
        <v>1.474892395982786E-2</v>
      </c>
    </row>
    <row r="628" spans="1:7" x14ac:dyDescent="0.3">
      <c r="A628" s="1" t="s">
        <v>651</v>
      </c>
      <c r="B628" s="2">
        <v>3505.5</v>
      </c>
      <c r="C628" s="2">
        <v>3567.2</v>
      </c>
      <c r="D628" s="2">
        <v>3464.4</v>
      </c>
      <c r="E628" s="2">
        <v>3546.6</v>
      </c>
      <c r="F628">
        <v>106627400</v>
      </c>
      <c r="G628" s="3">
        <f t="shared" si="9"/>
        <v>-8.7376993552765771E-3</v>
      </c>
    </row>
    <row r="629" spans="1:7" x14ac:dyDescent="0.3">
      <c r="A629" s="1" t="s">
        <v>652</v>
      </c>
      <c r="B629" s="2">
        <v>3485</v>
      </c>
      <c r="C629" s="2">
        <v>3526.1</v>
      </c>
      <c r="D629" s="2">
        <v>3464.4</v>
      </c>
      <c r="E629" s="2">
        <v>3505.5</v>
      </c>
      <c r="F629">
        <v>62626200</v>
      </c>
      <c r="G629" s="3">
        <f t="shared" si="9"/>
        <v>-5.8479532163742687E-3</v>
      </c>
    </row>
    <row r="630" spans="1:7" x14ac:dyDescent="0.3">
      <c r="A630" s="1" t="s">
        <v>653</v>
      </c>
      <c r="B630" s="2">
        <v>3474.7</v>
      </c>
      <c r="C630" s="2">
        <v>3515.8</v>
      </c>
      <c r="D630" s="2">
        <v>3454.1</v>
      </c>
      <c r="E630" s="2">
        <v>3474.7</v>
      </c>
      <c r="F630">
        <v>44464800</v>
      </c>
      <c r="G630" s="3">
        <f t="shared" si="9"/>
        <v>-2.9555236728838401E-3</v>
      </c>
    </row>
    <row r="631" spans="1:7" x14ac:dyDescent="0.3">
      <c r="A631" s="1" t="s">
        <v>654</v>
      </c>
      <c r="B631" s="2">
        <v>3505.5</v>
      </c>
      <c r="C631" s="2">
        <v>3556.9</v>
      </c>
      <c r="D631" s="2">
        <v>3485</v>
      </c>
      <c r="E631" s="2">
        <v>3515.8</v>
      </c>
      <c r="F631">
        <v>109260400</v>
      </c>
      <c r="G631" s="3">
        <f t="shared" si="9"/>
        <v>8.8640745963680847E-3</v>
      </c>
    </row>
    <row r="632" spans="1:7" x14ac:dyDescent="0.3">
      <c r="A632" s="1" t="s">
        <v>655</v>
      </c>
      <c r="B632" s="2">
        <v>3536.4</v>
      </c>
      <c r="C632" s="2">
        <v>3618.6</v>
      </c>
      <c r="D632" s="2">
        <v>3526.1</v>
      </c>
      <c r="E632" s="2">
        <v>3608.3</v>
      </c>
      <c r="F632">
        <v>116693200</v>
      </c>
      <c r="G632" s="3">
        <f t="shared" si="9"/>
        <v>8.8147197261446552E-3</v>
      </c>
    </row>
    <row r="633" spans="1:7" x14ac:dyDescent="0.3">
      <c r="A633" s="1" t="s">
        <v>656</v>
      </c>
      <c r="B633" s="2">
        <v>3495.2</v>
      </c>
      <c r="C633" s="2">
        <v>3556.9</v>
      </c>
      <c r="D633" s="2">
        <v>3495.2</v>
      </c>
      <c r="E633" s="2">
        <v>3536.4</v>
      </c>
      <c r="F633">
        <v>48290200</v>
      </c>
      <c r="G633" s="3">
        <f t="shared" si="9"/>
        <v>-1.165026580703548E-2</v>
      </c>
    </row>
    <row r="634" spans="1:7" x14ac:dyDescent="0.3">
      <c r="A634" s="1" t="s">
        <v>657</v>
      </c>
      <c r="B634" s="2">
        <v>3505.5</v>
      </c>
      <c r="C634" s="2">
        <v>3515.8</v>
      </c>
      <c r="D634" s="2">
        <v>3433.6</v>
      </c>
      <c r="E634" s="2">
        <v>3464.4</v>
      </c>
      <c r="F634">
        <v>121399800</v>
      </c>
      <c r="G634" s="3">
        <f t="shared" ref="G634:G697" si="10">((B634-B633)/B633) * 100%</f>
        <v>2.9468986037995484E-3</v>
      </c>
    </row>
    <row r="635" spans="1:7" x14ac:dyDescent="0.3">
      <c r="A635" s="1" t="s">
        <v>658</v>
      </c>
      <c r="B635" s="2">
        <v>3546.6</v>
      </c>
      <c r="C635" s="2">
        <v>3567.2</v>
      </c>
      <c r="D635" s="2">
        <v>3474.7</v>
      </c>
      <c r="E635" s="2">
        <v>3495.2</v>
      </c>
      <c r="F635">
        <v>95553400</v>
      </c>
      <c r="G635" s="3">
        <f t="shared" si="10"/>
        <v>1.1724433033803995E-2</v>
      </c>
    </row>
    <row r="636" spans="1:7" x14ac:dyDescent="0.3">
      <c r="A636" s="1" t="s">
        <v>659</v>
      </c>
      <c r="B636" s="2">
        <v>3546.6</v>
      </c>
      <c r="C636" s="2">
        <v>3577.5</v>
      </c>
      <c r="D636" s="2">
        <v>3515.8</v>
      </c>
      <c r="E636" s="2">
        <v>3536.4</v>
      </c>
      <c r="F636">
        <v>60958200</v>
      </c>
      <c r="G636" s="3">
        <f t="shared" si="10"/>
        <v>0</v>
      </c>
    </row>
    <row r="637" spans="1:7" x14ac:dyDescent="0.3">
      <c r="A637" s="1" t="s">
        <v>660</v>
      </c>
      <c r="B637" s="2">
        <v>3526.1</v>
      </c>
      <c r="C637" s="2">
        <v>3546.6</v>
      </c>
      <c r="D637" s="2">
        <v>3464.4</v>
      </c>
      <c r="E637" s="2">
        <v>3515.8</v>
      </c>
      <c r="F637">
        <v>77254800</v>
      </c>
      <c r="G637" s="3">
        <f t="shared" si="10"/>
        <v>-5.7801838380420684E-3</v>
      </c>
    </row>
    <row r="638" spans="1:7" x14ac:dyDescent="0.3">
      <c r="A638" s="1" t="s">
        <v>661</v>
      </c>
      <c r="B638" s="2">
        <v>3495.2</v>
      </c>
      <c r="C638" s="2">
        <v>3556.9</v>
      </c>
      <c r="D638" s="2">
        <v>3495.2</v>
      </c>
      <c r="E638" s="2">
        <v>3546.6</v>
      </c>
      <c r="F638">
        <v>82356600</v>
      </c>
      <c r="G638" s="3">
        <f t="shared" si="10"/>
        <v>-8.7632228240832905E-3</v>
      </c>
    </row>
    <row r="639" spans="1:7" x14ac:dyDescent="0.3">
      <c r="A639" s="1" t="s">
        <v>662</v>
      </c>
      <c r="B639" s="2">
        <v>3515.8</v>
      </c>
      <c r="C639" s="2">
        <v>3536.4</v>
      </c>
      <c r="D639" s="2">
        <v>3433.6</v>
      </c>
      <c r="E639" s="2">
        <v>3454.1</v>
      </c>
      <c r="F639">
        <v>62683800</v>
      </c>
      <c r="G639" s="3">
        <f t="shared" si="10"/>
        <v>5.8937972075990969E-3</v>
      </c>
    </row>
    <row r="640" spans="1:7" x14ac:dyDescent="0.3">
      <c r="A640" s="1" t="s">
        <v>663</v>
      </c>
      <c r="B640" s="2">
        <v>3556.9</v>
      </c>
      <c r="C640" s="2">
        <v>3598</v>
      </c>
      <c r="D640" s="2">
        <v>3526.1</v>
      </c>
      <c r="E640" s="2">
        <v>3546.6</v>
      </c>
      <c r="F640">
        <v>109649400</v>
      </c>
      <c r="G640" s="3">
        <f t="shared" si="10"/>
        <v>1.1690084760225242E-2</v>
      </c>
    </row>
    <row r="641" spans="1:7" x14ac:dyDescent="0.3">
      <c r="A641" s="1" t="s">
        <v>664</v>
      </c>
      <c r="B641" s="2">
        <v>3639.2</v>
      </c>
      <c r="C641" s="2">
        <v>3639.2</v>
      </c>
      <c r="D641" s="2">
        <v>3474.7</v>
      </c>
      <c r="E641" s="2">
        <v>3495.2</v>
      </c>
      <c r="F641">
        <v>151631600</v>
      </c>
      <c r="G641" s="3">
        <f t="shared" si="10"/>
        <v>2.3138125896145442E-2</v>
      </c>
    </row>
    <row r="642" spans="1:7" x14ac:dyDescent="0.3">
      <c r="A642" s="1" t="s">
        <v>665</v>
      </c>
      <c r="B642" s="2">
        <v>3670</v>
      </c>
      <c r="C642" s="2">
        <v>3680.3</v>
      </c>
      <c r="D642" s="2">
        <v>3567.2</v>
      </c>
      <c r="E642" s="2">
        <v>3639.2</v>
      </c>
      <c r="F642">
        <v>120967800</v>
      </c>
      <c r="G642" s="3">
        <f t="shared" si="10"/>
        <v>8.4633985491317284E-3</v>
      </c>
    </row>
    <row r="643" spans="1:7" x14ac:dyDescent="0.3">
      <c r="A643" s="1" t="s">
        <v>666</v>
      </c>
      <c r="B643" s="2">
        <v>3639.2</v>
      </c>
      <c r="C643" s="2">
        <v>3700.8</v>
      </c>
      <c r="D643" s="2">
        <v>3587.8</v>
      </c>
      <c r="E643" s="2">
        <v>3690.6</v>
      </c>
      <c r="F643">
        <v>90044600</v>
      </c>
      <c r="G643" s="3">
        <f t="shared" si="10"/>
        <v>-8.3923705722071338E-3</v>
      </c>
    </row>
    <row r="644" spans="1:7" x14ac:dyDescent="0.3">
      <c r="A644" s="1" t="s">
        <v>667</v>
      </c>
      <c r="B644" s="2">
        <v>3680.3</v>
      </c>
      <c r="C644" s="2">
        <v>3700.8</v>
      </c>
      <c r="D644" s="2">
        <v>3618.6</v>
      </c>
      <c r="E644" s="2">
        <v>3639.2</v>
      </c>
      <c r="F644">
        <v>60491000</v>
      </c>
      <c r="G644" s="3">
        <f t="shared" si="10"/>
        <v>1.1293690921081657E-2</v>
      </c>
    </row>
    <row r="645" spans="1:7" x14ac:dyDescent="0.3">
      <c r="A645" s="1" t="s">
        <v>668</v>
      </c>
      <c r="B645" s="2">
        <v>3628.9</v>
      </c>
      <c r="C645" s="2">
        <v>3700.8</v>
      </c>
      <c r="D645" s="2">
        <v>3618.6</v>
      </c>
      <c r="E645" s="2">
        <v>3690.6</v>
      </c>
      <c r="F645">
        <v>65296200</v>
      </c>
      <c r="G645" s="3">
        <f t="shared" si="10"/>
        <v>-1.3966252751134443E-2</v>
      </c>
    </row>
    <row r="646" spans="1:7" x14ac:dyDescent="0.3">
      <c r="A646" s="1" t="s">
        <v>669</v>
      </c>
      <c r="B646" s="2">
        <v>3649.4</v>
      </c>
      <c r="C646" s="2">
        <v>3649.4</v>
      </c>
      <c r="D646" s="2">
        <v>3587.8</v>
      </c>
      <c r="E646" s="2">
        <v>3608.3</v>
      </c>
      <c r="F646">
        <v>97771400</v>
      </c>
      <c r="G646" s="3">
        <f t="shared" si="10"/>
        <v>5.6490947670092863E-3</v>
      </c>
    </row>
    <row r="647" spans="1:7" x14ac:dyDescent="0.3">
      <c r="A647" s="1" t="s">
        <v>670</v>
      </c>
      <c r="B647" s="2">
        <v>3680.3</v>
      </c>
      <c r="C647" s="2">
        <v>3742</v>
      </c>
      <c r="D647" s="2">
        <v>3628.9</v>
      </c>
      <c r="E647" s="2">
        <v>3659.7</v>
      </c>
      <c r="F647">
        <v>96931000</v>
      </c>
      <c r="G647" s="3">
        <f t="shared" si="10"/>
        <v>8.467145284156324E-3</v>
      </c>
    </row>
    <row r="648" spans="1:7" x14ac:dyDescent="0.3">
      <c r="A648" s="1" t="s">
        <v>671</v>
      </c>
      <c r="B648" s="2">
        <v>3731.7</v>
      </c>
      <c r="C648" s="2">
        <v>3742</v>
      </c>
      <c r="D648" s="2">
        <v>3680.3</v>
      </c>
      <c r="E648" s="2">
        <v>3731.7</v>
      </c>
      <c r="F648">
        <v>128510800</v>
      </c>
      <c r="G648" s="3">
        <f t="shared" si="10"/>
        <v>1.3966252751134318E-2</v>
      </c>
    </row>
    <row r="649" spans="1:7" x14ac:dyDescent="0.3">
      <c r="A649" s="1" t="s">
        <v>672</v>
      </c>
      <c r="B649" s="2">
        <v>3772.8</v>
      </c>
      <c r="C649" s="2">
        <v>3783.1</v>
      </c>
      <c r="D649" s="2">
        <v>3731.7</v>
      </c>
      <c r="E649" s="2">
        <v>3762.5</v>
      </c>
      <c r="F649">
        <v>110819000</v>
      </c>
      <c r="G649" s="3">
        <f t="shared" si="10"/>
        <v>1.1013747085778697E-2</v>
      </c>
    </row>
    <row r="650" spans="1:7" x14ac:dyDescent="0.3">
      <c r="A650" s="1" t="s">
        <v>673</v>
      </c>
      <c r="B650" s="2">
        <v>3885.9</v>
      </c>
      <c r="C650" s="2">
        <v>3906.4</v>
      </c>
      <c r="D650" s="2">
        <v>3793.4</v>
      </c>
      <c r="E650" s="2">
        <v>3803.6</v>
      </c>
      <c r="F650">
        <v>185487800</v>
      </c>
      <c r="G650" s="3">
        <f t="shared" si="10"/>
        <v>2.9977735368956718E-2</v>
      </c>
    </row>
    <row r="651" spans="1:7" x14ac:dyDescent="0.3">
      <c r="A651" s="1" t="s">
        <v>674</v>
      </c>
      <c r="B651" s="2">
        <v>3824.2</v>
      </c>
      <c r="C651" s="2">
        <v>3865.3</v>
      </c>
      <c r="D651" s="2">
        <v>3783.1</v>
      </c>
      <c r="E651" s="2">
        <v>3813.9</v>
      </c>
      <c r="F651">
        <v>119631200</v>
      </c>
      <c r="G651" s="3">
        <f t="shared" si="10"/>
        <v>-1.5877917599526562E-2</v>
      </c>
    </row>
    <row r="652" spans="1:7" x14ac:dyDescent="0.3">
      <c r="A652" s="1" t="s">
        <v>675</v>
      </c>
      <c r="B652" s="2">
        <v>3844.8</v>
      </c>
      <c r="C652" s="2">
        <v>3906.4</v>
      </c>
      <c r="D652" s="2">
        <v>3824.2</v>
      </c>
      <c r="E652" s="2">
        <v>3865.3</v>
      </c>
      <c r="F652">
        <v>156750600</v>
      </c>
      <c r="G652" s="3">
        <f t="shared" si="10"/>
        <v>5.3867475550442873E-3</v>
      </c>
    </row>
    <row r="653" spans="1:7" x14ac:dyDescent="0.3">
      <c r="A653" s="1" t="s">
        <v>676</v>
      </c>
      <c r="B653" s="2">
        <v>3742</v>
      </c>
      <c r="C653" s="2">
        <v>3824.2</v>
      </c>
      <c r="D653" s="2">
        <v>3711.1</v>
      </c>
      <c r="E653" s="2">
        <v>3813.9</v>
      </c>
      <c r="F653">
        <v>167812600</v>
      </c>
      <c r="G653" s="3">
        <f t="shared" si="10"/>
        <v>-2.6737411568872289E-2</v>
      </c>
    </row>
    <row r="654" spans="1:7" x14ac:dyDescent="0.3">
      <c r="A654" s="1" t="s">
        <v>677</v>
      </c>
      <c r="B654" s="2">
        <v>3793.4</v>
      </c>
      <c r="C654" s="2">
        <v>3824.2</v>
      </c>
      <c r="D654" s="2">
        <v>3762.5</v>
      </c>
      <c r="E654" s="2">
        <v>3803.6</v>
      </c>
      <c r="F654">
        <v>137396600</v>
      </c>
      <c r="G654" s="3">
        <f t="shared" si="10"/>
        <v>1.3735970069481586E-2</v>
      </c>
    </row>
    <row r="655" spans="1:7" x14ac:dyDescent="0.3">
      <c r="A655" s="1" t="s">
        <v>678</v>
      </c>
      <c r="B655" s="2">
        <v>3783.1</v>
      </c>
      <c r="C655" s="2">
        <v>3855</v>
      </c>
      <c r="D655" s="2">
        <v>3783.1</v>
      </c>
      <c r="E655" s="2">
        <v>3834.5</v>
      </c>
      <c r="F655">
        <v>140752200</v>
      </c>
      <c r="G655" s="3">
        <f t="shared" si="10"/>
        <v>-2.7152422628776776E-3</v>
      </c>
    </row>
    <row r="656" spans="1:7" x14ac:dyDescent="0.3">
      <c r="A656" s="1" t="s">
        <v>679</v>
      </c>
      <c r="B656" s="2">
        <v>3813.9</v>
      </c>
      <c r="C656" s="2">
        <v>3813.9</v>
      </c>
      <c r="D656" s="2">
        <v>3742</v>
      </c>
      <c r="E656" s="2">
        <v>3762.5</v>
      </c>
      <c r="F656">
        <v>71044400</v>
      </c>
      <c r="G656" s="3">
        <f t="shared" si="10"/>
        <v>8.1414712801671073E-3</v>
      </c>
    </row>
    <row r="657" spans="1:7" x14ac:dyDescent="0.3">
      <c r="A657" s="1" t="s">
        <v>680</v>
      </c>
      <c r="B657" s="2">
        <v>3783.1</v>
      </c>
      <c r="C657" s="2">
        <v>3824.2</v>
      </c>
      <c r="D657" s="2">
        <v>3772.8</v>
      </c>
      <c r="E657" s="2">
        <v>3813.9</v>
      </c>
      <c r="F657">
        <v>96479200</v>
      </c>
      <c r="G657" s="3">
        <f t="shared" si="10"/>
        <v>-8.0757230131886463E-3</v>
      </c>
    </row>
    <row r="658" spans="1:7" x14ac:dyDescent="0.3">
      <c r="A658" s="1" t="s">
        <v>681</v>
      </c>
      <c r="B658" s="2">
        <v>3783.1</v>
      </c>
      <c r="C658" s="2">
        <v>3803.6</v>
      </c>
      <c r="D658" s="2">
        <v>3762.5</v>
      </c>
      <c r="E658" s="2">
        <v>3783.1</v>
      </c>
      <c r="F658">
        <v>61877000</v>
      </c>
      <c r="G658" s="3">
        <f t="shared" si="10"/>
        <v>0</v>
      </c>
    </row>
    <row r="659" spans="1:7" x14ac:dyDescent="0.3">
      <c r="A659" s="1" t="s">
        <v>682</v>
      </c>
      <c r="B659" s="2">
        <v>3803.6</v>
      </c>
      <c r="C659" s="2">
        <v>3855</v>
      </c>
      <c r="D659" s="2">
        <v>3680.3</v>
      </c>
      <c r="E659" s="2">
        <v>3752.2</v>
      </c>
      <c r="F659">
        <v>133769600</v>
      </c>
      <c r="G659" s="3">
        <f t="shared" si="10"/>
        <v>5.4188364040072962E-3</v>
      </c>
    </row>
    <row r="660" spans="1:7" x14ac:dyDescent="0.3">
      <c r="A660" s="1" t="s">
        <v>683</v>
      </c>
      <c r="B660" s="2">
        <v>3844.8</v>
      </c>
      <c r="C660" s="2">
        <v>3844.8</v>
      </c>
      <c r="D660" s="2">
        <v>3783.1</v>
      </c>
      <c r="E660" s="2">
        <v>3803.6</v>
      </c>
      <c r="F660">
        <v>130959400</v>
      </c>
      <c r="G660" s="3">
        <f t="shared" si="10"/>
        <v>1.0831843516668492E-2</v>
      </c>
    </row>
    <row r="661" spans="1:7" x14ac:dyDescent="0.3">
      <c r="A661" s="1" t="s">
        <v>684</v>
      </c>
      <c r="B661" s="2">
        <v>3824.2</v>
      </c>
      <c r="C661" s="2">
        <v>3947.6</v>
      </c>
      <c r="D661" s="2">
        <v>3813.9</v>
      </c>
      <c r="E661" s="2">
        <v>3885.9</v>
      </c>
      <c r="F661">
        <v>133085000</v>
      </c>
      <c r="G661" s="3">
        <f t="shared" si="10"/>
        <v>-5.357885975863598E-3</v>
      </c>
    </row>
    <row r="662" spans="1:7" x14ac:dyDescent="0.3">
      <c r="A662" s="1" t="s">
        <v>685</v>
      </c>
      <c r="B662" s="2">
        <v>3803.6</v>
      </c>
      <c r="C662" s="2">
        <v>3855</v>
      </c>
      <c r="D662" s="2">
        <v>3783.1</v>
      </c>
      <c r="E662" s="2">
        <v>3844.8</v>
      </c>
      <c r="F662">
        <v>67945200</v>
      </c>
      <c r="G662" s="3">
        <f t="shared" si="10"/>
        <v>-5.3867475550441685E-3</v>
      </c>
    </row>
    <row r="663" spans="1:7" x14ac:dyDescent="0.3">
      <c r="A663" s="1" t="s">
        <v>686</v>
      </c>
      <c r="B663" s="2">
        <v>3875.6</v>
      </c>
      <c r="C663" s="2">
        <v>3875.6</v>
      </c>
      <c r="D663" s="2">
        <v>3793.4</v>
      </c>
      <c r="E663" s="2">
        <v>3824.2</v>
      </c>
      <c r="F663">
        <v>113501000</v>
      </c>
      <c r="G663" s="3">
        <f t="shared" si="10"/>
        <v>1.8929435271847723E-2</v>
      </c>
    </row>
    <row r="664" spans="1:7" x14ac:dyDescent="0.3">
      <c r="A664" s="1" t="s">
        <v>687</v>
      </c>
      <c r="B664" s="2">
        <v>3813.9</v>
      </c>
      <c r="C664" s="2">
        <v>3855</v>
      </c>
      <c r="D664" s="2">
        <v>3793.4</v>
      </c>
      <c r="E664" s="2">
        <v>3834.5</v>
      </c>
      <c r="F664">
        <v>54662400</v>
      </c>
      <c r="G664" s="3">
        <f t="shared" si="10"/>
        <v>-1.5920115595004596E-2</v>
      </c>
    </row>
    <row r="665" spans="1:7" x14ac:dyDescent="0.3">
      <c r="A665" s="1" t="s">
        <v>688</v>
      </c>
      <c r="B665" s="2">
        <v>3793.4</v>
      </c>
      <c r="C665" s="2">
        <v>3855</v>
      </c>
      <c r="D665" s="2">
        <v>3793.4</v>
      </c>
      <c r="E665" s="2">
        <v>3824.2</v>
      </c>
      <c r="F665">
        <v>90247000</v>
      </c>
      <c r="G665" s="3">
        <f t="shared" si="10"/>
        <v>-5.3750753821547497E-3</v>
      </c>
    </row>
    <row r="666" spans="1:7" x14ac:dyDescent="0.3">
      <c r="A666" s="1" t="s">
        <v>689</v>
      </c>
      <c r="B666" s="2">
        <v>3813.9</v>
      </c>
      <c r="C666" s="2">
        <v>3896.2</v>
      </c>
      <c r="D666" s="2">
        <v>3813.9</v>
      </c>
      <c r="E666" s="2">
        <v>3824.2</v>
      </c>
      <c r="F666">
        <v>75891600</v>
      </c>
      <c r="G666" s="3">
        <f t="shared" si="10"/>
        <v>5.4041229503875151E-3</v>
      </c>
    </row>
    <row r="667" spans="1:7" x14ac:dyDescent="0.3">
      <c r="A667" s="1" t="s">
        <v>690</v>
      </c>
      <c r="B667" s="2">
        <v>3834.5</v>
      </c>
      <c r="C667" s="2">
        <v>3834.5</v>
      </c>
      <c r="D667" s="2">
        <v>3793.4</v>
      </c>
      <c r="E667" s="2">
        <v>3824.2</v>
      </c>
      <c r="F667">
        <v>43279200</v>
      </c>
      <c r="G667" s="3">
        <f t="shared" si="10"/>
        <v>5.4012952620676761E-3</v>
      </c>
    </row>
    <row r="668" spans="1:7" x14ac:dyDescent="0.3">
      <c r="A668" s="1" t="s">
        <v>691</v>
      </c>
      <c r="B668" s="2">
        <v>3875.6</v>
      </c>
      <c r="C668" s="2">
        <v>3875.6</v>
      </c>
      <c r="D668" s="2">
        <v>3813.9</v>
      </c>
      <c r="E668" s="2">
        <v>3834.5</v>
      </c>
      <c r="F668">
        <v>51267000</v>
      </c>
      <c r="G668" s="3">
        <f t="shared" si="10"/>
        <v>1.071847698526533E-2</v>
      </c>
    </row>
    <row r="669" spans="1:7" x14ac:dyDescent="0.3">
      <c r="A669" s="1" t="s">
        <v>692</v>
      </c>
      <c r="B669" s="2">
        <v>3824.2</v>
      </c>
      <c r="C669" s="2">
        <v>3865.3</v>
      </c>
      <c r="D669" s="2">
        <v>3813.9</v>
      </c>
      <c r="E669" s="2">
        <v>3855</v>
      </c>
      <c r="F669">
        <v>55465000</v>
      </c>
      <c r="G669" s="3">
        <f t="shared" si="10"/>
        <v>-1.3262462586438253E-2</v>
      </c>
    </row>
    <row r="670" spans="1:7" x14ac:dyDescent="0.3">
      <c r="A670" s="1" t="s">
        <v>693</v>
      </c>
      <c r="B670" s="2">
        <v>3824.2</v>
      </c>
      <c r="C670" s="2">
        <v>3875.6</v>
      </c>
      <c r="D670" s="2">
        <v>3803.6</v>
      </c>
      <c r="E670" s="2">
        <v>3875.6</v>
      </c>
      <c r="F670">
        <v>71925600</v>
      </c>
      <c r="G670" s="3">
        <f t="shared" si="10"/>
        <v>0</v>
      </c>
    </row>
    <row r="671" spans="1:7" x14ac:dyDescent="0.3">
      <c r="A671" s="1" t="s">
        <v>694</v>
      </c>
      <c r="B671" s="2">
        <v>3875.6</v>
      </c>
      <c r="C671" s="2">
        <v>3906.4</v>
      </c>
      <c r="D671" s="2">
        <v>3824.2</v>
      </c>
      <c r="E671" s="2">
        <v>3855</v>
      </c>
      <c r="F671">
        <v>118731400</v>
      </c>
      <c r="G671" s="3">
        <f t="shared" si="10"/>
        <v>1.3440719627634563E-2</v>
      </c>
    </row>
    <row r="672" spans="1:7" x14ac:dyDescent="0.3">
      <c r="A672" s="1" t="s">
        <v>695</v>
      </c>
      <c r="B672" s="2">
        <v>3896.2</v>
      </c>
      <c r="C672" s="2">
        <v>3927</v>
      </c>
      <c r="D672" s="2">
        <v>3834.5</v>
      </c>
      <c r="E672" s="2">
        <v>3906.4</v>
      </c>
      <c r="F672">
        <v>58832000</v>
      </c>
      <c r="G672" s="3">
        <f t="shared" si="10"/>
        <v>5.3153060171328079E-3</v>
      </c>
    </row>
    <row r="673" spans="1:7" x14ac:dyDescent="0.3">
      <c r="A673" s="1" t="s">
        <v>696</v>
      </c>
      <c r="B673" s="2">
        <v>3865.3</v>
      </c>
      <c r="C673" s="2">
        <v>3968.1</v>
      </c>
      <c r="D673" s="2">
        <v>3855</v>
      </c>
      <c r="E673" s="2">
        <v>3968.1</v>
      </c>
      <c r="F673">
        <v>106401600</v>
      </c>
      <c r="G673" s="3">
        <f t="shared" si="10"/>
        <v>-7.9308043734920269E-3</v>
      </c>
    </row>
    <row r="674" spans="1:7" x14ac:dyDescent="0.3">
      <c r="A674" s="1" t="s">
        <v>697</v>
      </c>
      <c r="B674" s="2">
        <v>3885.9</v>
      </c>
      <c r="C674" s="2">
        <v>3896.2</v>
      </c>
      <c r="D674" s="2">
        <v>3824.2</v>
      </c>
      <c r="E674" s="2">
        <v>3885.9</v>
      </c>
      <c r="F674">
        <v>60905200</v>
      </c>
      <c r="G674" s="3">
        <f t="shared" si="10"/>
        <v>5.3294698988435333E-3</v>
      </c>
    </row>
    <row r="675" spans="1:7" x14ac:dyDescent="0.3">
      <c r="A675" s="1" t="s">
        <v>698</v>
      </c>
      <c r="B675" s="2">
        <v>3906.4</v>
      </c>
      <c r="C675" s="2">
        <v>3937.3</v>
      </c>
      <c r="D675" s="2">
        <v>3885.9</v>
      </c>
      <c r="E675" s="2">
        <v>3906.4</v>
      </c>
      <c r="F675">
        <v>67904400</v>
      </c>
      <c r="G675" s="3">
        <f t="shared" si="10"/>
        <v>5.2754831570549932E-3</v>
      </c>
    </row>
    <row r="676" spans="1:7" x14ac:dyDescent="0.3">
      <c r="A676" s="1" t="s">
        <v>699</v>
      </c>
      <c r="B676" s="2">
        <v>3896.2</v>
      </c>
      <c r="C676" s="2">
        <v>3937.3</v>
      </c>
      <c r="D676" s="2">
        <v>3834.5</v>
      </c>
      <c r="E676" s="2">
        <v>3855</v>
      </c>
      <c r="F676">
        <v>71544800</v>
      </c>
      <c r="G676" s="3">
        <f t="shared" si="10"/>
        <v>-2.6110997337702932E-3</v>
      </c>
    </row>
    <row r="677" spans="1:7" x14ac:dyDescent="0.3">
      <c r="A677" s="1" t="s">
        <v>700</v>
      </c>
      <c r="B677" s="2">
        <v>4070.9</v>
      </c>
      <c r="C677" s="2">
        <v>4081.2</v>
      </c>
      <c r="D677" s="2">
        <v>3844.8</v>
      </c>
      <c r="E677" s="2">
        <v>3844.8</v>
      </c>
      <c r="F677">
        <v>102422400</v>
      </c>
      <c r="G677" s="3">
        <f t="shared" si="10"/>
        <v>4.48385606488374E-2</v>
      </c>
    </row>
    <row r="678" spans="1:7" x14ac:dyDescent="0.3">
      <c r="A678" s="1" t="s">
        <v>701</v>
      </c>
      <c r="B678" s="2">
        <v>4256</v>
      </c>
      <c r="C678" s="2">
        <v>4297.1000000000004</v>
      </c>
      <c r="D678" s="2">
        <v>4081.2</v>
      </c>
      <c r="E678" s="2">
        <v>4112</v>
      </c>
      <c r="F678">
        <v>183987800</v>
      </c>
      <c r="G678" s="3">
        <f t="shared" si="10"/>
        <v>4.5469060895625024E-2</v>
      </c>
    </row>
    <row r="679" spans="1:7" x14ac:dyDescent="0.3">
      <c r="A679" s="1" t="s">
        <v>702</v>
      </c>
      <c r="B679" s="2">
        <v>4214.8</v>
      </c>
      <c r="C679" s="2">
        <v>4317.6000000000004</v>
      </c>
      <c r="D679" s="2">
        <v>4214.8</v>
      </c>
      <c r="E679" s="2">
        <v>4245.7</v>
      </c>
      <c r="F679">
        <v>102168000</v>
      </c>
      <c r="G679" s="3">
        <f t="shared" si="10"/>
        <v>-9.6804511278195064E-3</v>
      </c>
    </row>
    <row r="680" spans="1:7" x14ac:dyDescent="0.3">
      <c r="A680" s="1" t="s">
        <v>703</v>
      </c>
      <c r="B680" s="2">
        <v>4204.6000000000004</v>
      </c>
      <c r="C680" s="2">
        <v>4297.1000000000004</v>
      </c>
      <c r="D680" s="2">
        <v>4204.6000000000004</v>
      </c>
      <c r="E680" s="2">
        <v>4225.1000000000004</v>
      </c>
      <c r="F680">
        <v>83305200</v>
      </c>
      <c r="G680" s="3">
        <f t="shared" si="10"/>
        <v>-2.4200436556894318E-3</v>
      </c>
    </row>
    <row r="681" spans="1:7" x14ac:dyDescent="0.3">
      <c r="A681" s="1" t="s">
        <v>704</v>
      </c>
      <c r="B681" s="2">
        <v>4194.3</v>
      </c>
      <c r="C681" s="2">
        <v>4214.8</v>
      </c>
      <c r="D681" s="2">
        <v>4112</v>
      </c>
      <c r="E681" s="2">
        <v>4204.6000000000004</v>
      </c>
      <c r="F681">
        <v>80531400</v>
      </c>
      <c r="G681" s="3">
        <f t="shared" si="10"/>
        <v>-2.4496979498644772E-3</v>
      </c>
    </row>
    <row r="682" spans="1:7" x14ac:dyDescent="0.3">
      <c r="A682" s="1" t="s">
        <v>705</v>
      </c>
      <c r="B682" s="2">
        <v>4194.3</v>
      </c>
      <c r="C682" s="2">
        <v>4245.7</v>
      </c>
      <c r="D682" s="2">
        <v>4132.6000000000004</v>
      </c>
      <c r="E682" s="2">
        <v>4194.3</v>
      </c>
      <c r="F682">
        <v>84531200</v>
      </c>
      <c r="G682" s="3">
        <f t="shared" si="10"/>
        <v>0</v>
      </c>
    </row>
    <row r="683" spans="1:7" x14ac:dyDescent="0.3">
      <c r="A683" s="1" t="s">
        <v>706</v>
      </c>
      <c r="B683" s="2">
        <v>4194.3</v>
      </c>
      <c r="C683" s="2">
        <v>4204.6000000000004</v>
      </c>
      <c r="D683" s="2">
        <v>4153.2</v>
      </c>
      <c r="E683" s="2">
        <v>4163.3999999999996</v>
      </c>
      <c r="F683">
        <v>102437400</v>
      </c>
      <c r="G683" s="3">
        <f t="shared" si="10"/>
        <v>0</v>
      </c>
    </row>
    <row r="684" spans="1:7" x14ac:dyDescent="0.3">
      <c r="A684" s="1" t="s">
        <v>707</v>
      </c>
      <c r="B684" s="2">
        <v>4338.2</v>
      </c>
      <c r="C684" s="2">
        <v>4338.2</v>
      </c>
      <c r="D684" s="2">
        <v>4204.6000000000004</v>
      </c>
      <c r="E684" s="2">
        <v>4235.3999999999996</v>
      </c>
      <c r="F684">
        <v>173874600</v>
      </c>
      <c r="G684" s="3">
        <f t="shared" si="10"/>
        <v>3.4308466251817854E-2</v>
      </c>
    </row>
    <row r="685" spans="1:7" x14ac:dyDescent="0.3">
      <c r="A685" s="1" t="s">
        <v>708</v>
      </c>
      <c r="B685" s="2">
        <v>4276.5</v>
      </c>
      <c r="C685" s="2">
        <v>4358.8</v>
      </c>
      <c r="D685" s="2">
        <v>4204.6000000000004</v>
      </c>
      <c r="E685" s="2">
        <v>4358.8</v>
      </c>
      <c r="F685">
        <v>111898000</v>
      </c>
      <c r="G685" s="3">
        <f t="shared" si="10"/>
        <v>-1.4222488589737637E-2</v>
      </c>
    </row>
    <row r="686" spans="1:7" x14ac:dyDescent="0.3">
      <c r="A686" s="1" t="s">
        <v>709</v>
      </c>
      <c r="B686" s="2">
        <v>4142.8999999999996</v>
      </c>
      <c r="C686" s="2">
        <v>4276.5</v>
      </c>
      <c r="D686" s="2">
        <v>4101.8</v>
      </c>
      <c r="E686" s="2">
        <v>4266.2</v>
      </c>
      <c r="F686">
        <v>127515400</v>
      </c>
      <c r="G686" s="3">
        <f t="shared" si="10"/>
        <v>-3.1240500409213227E-2</v>
      </c>
    </row>
    <row r="687" spans="1:7" x14ac:dyDescent="0.3">
      <c r="A687" s="1" t="s">
        <v>710</v>
      </c>
      <c r="B687" s="2">
        <v>4184</v>
      </c>
      <c r="C687" s="2">
        <v>4194.3</v>
      </c>
      <c r="D687" s="2">
        <v>4091.5</v>
      </c>
      <c r="E687" s="2">
        <v>4091.5</v>
      </c>
      <c r="F687">
        <v>119598600</v>
      </c>
      <c r="G687" s="3">
        <f t="shared" si="10"/>
        <v>9.9205870284101404E-3</v>
      </c>
    </row>
    <row r="688" spans="1:7" x14ac:dyDescent="0.3">
      <c r="A688" s="1" t="s">
        <v>711</v>
      </c>
      <c r="B688" s="2">
        <v>4173.7</v>
      </c>
      <c r="C688" s="2">
        <v>4173.7</v>
      </c>
      <c r="D688" s="2">
        <v>4112</v>
      </c>
      <c r="E688" s="2">
        <v>4122.3</v>
      </c>
      <c r="F688">
        <v>70781200</v>
      </c>
      <c r="G688" s="3">
        <f t="shared" si="10"/>
        <v>-2.4617590822180167E-3</v>
      </c>
    </row>
    <row r="689" spans="1:7" x14ac:dyDescent="0.3">
      <c r="A689" s="1" t="s">
        <v>712</v>
      </c>
      <c r="B689" s="2">
        <v>4214.8</v>
      </c>
      <c r="C689" s="2">
        <v>4214.8</v>
      </c>
      <c r="D689" s="2">
        <v>4112</v>
      </c>
      <c r="E689" s="2">
        <v>4184</v>
      </c>
      <c r="F689">
        <v>98034400</v>
      </c>
      <c r="G689" s="3">
        <f t="shared" si="10"/>
        <v>9.8473776265664437E-3</v>
      </c>
    </row>
    <row r="690" spans="1:7" x14ac:dyDescent="0.3">
      <c r="A690" s="1" t="s">
        <v>713</v>
      </c>
      <c r="B690" s="2">
        <v>4173.7</v>
      </c>
      <c r="C690" s="2">
        <v>4225.1000000000004</v>
      </c>
      <c r="D690" s="2">
        <v>4142.8999999999996</v>
      </c>
      <c r="E690" s="2">
        <v>4225.1000000000004</v>
      </c>
      <c r="F690">
        <v>39585800</v>
      </c>
      <c r="G690" s="3">
        <f t="shared" si="10"/>
        <v>-9.7513523773370882E-3</v>
      </c>
    </row>
    <row r="691" spans="1:7" x14ac:dyDescent="0.3">
      <c r="A691" s="1" t="s">
        <v>714</v>
      </c>
      <c r="B691" s="2">
        <v>4173.7</v>
      </c>
      <c r="C691" s="2">
        <v>4173.7</v>
      </c>
      <c r="D691" s="2">
        <v>4132.6000000000004</v>
      </c>
      <c r="E691" s="2">
        <v>4132.6000000000004</v>
      </c>
      <c r="F691">
        <v>68010400</v>
      </c>
      <c r="G691" s="3">
        <f t="shared" si="10"/>
        <v>0</v>
      </c>
    </row>
    <row r="692" spans="1:7" x14ac:dyDescent="0.3">
      <c r="A692" s="1" t="s">
        <v>715</v>
      </c>
      <c r="B692" s="2">
        <v>4153.2</v>
      </c>
      <c r="C692" s="2">
        <v>4173.7</v>
      </c>
      <c r="D692" s="2">
        <v>4112</v>
      </c>
      <c r="E692" s="2">
        <v>4132.6000000000004</v>
      </c>
      <c r="F692">
        <v>61964000</v>
      </c>
      <c r="G692" s="3">
        <f t="shared" si="10"/>
        <v>-4.9117090351486689E-3</v>
      </c>
    </row>
    <row r="693" spans="1:7" x14ac:dyDescent="0.3">
      <c r="A693" s="1" t="s">
        <v>716</v>
      </c>
      <c r="B693" s="2">
        <v>4286.8</v>
      </c>
      <c r="C693" s="2">
        <v>4297.1000000000004</v>
      </c>
      <c r="D693" s="2">
        <v>4204.6000000000004</v>
      </c>
      <c r="E693" s="2">
        <v>4235.3999999999996</v>
      </c>
      <c r="F693">
        <v>102008200</v>
      </c>
      <c r="G693" s="3">
        <f t="shared" si="10"/>
        <v>3.2167966868920442E-2</v>
      </c>
    </row>
    <row r="694" spans="1:7" x14ac:dyDescent="0.3">
      <c r="A694" s="1" t="s">
        <v>717</v>
      </c>
      <c r="B694" s="2">
        <v>4214.8</v>
      </c>
      <c r="C694" s="2">
        <v>4338.2</v>
      </c>
      <c r="D694" s="2">
        <v>4173.7</v>
      </c>
      <c r="E694" s="2">
        <v>4338.2</v>
      </c>
      <c r="F694">
        <v>61055200</v>
      </c>
      <c r="G694" s="3">
        <f t="shared" si="10"/>
        <v>-1.6795745077913593E-2</v>
      </c>
    </row>
    <row r="695" spans="1:7" x14ac:dyDescent="0.3">
      <c r="A695" s="1" t="s">
        <v>718</v>
      </c>
      <c r="B695" s="2">
        <v>4214.8</v>
      </c>
      <c r="C695" s="2">
        <v>4235.3999999999996</v>
      </c>
      <c r="D695" s="2">
        <v>4153.2</v>
      </c>
      <c r="E695" s="2">
        <v>4235.3999999999996</v>
      </c>
      <c r="F695">
        <v>83000800</v>
      </c>
      <c r="G695" s="3">
        <f t="shared" si="10"/>
        <v>0</v>
      </c>
    </row>
    <row r="696" spans="1:7" x14ac:dyDescent="0.3">
      <c r="A696" s="1" t="s">
        <v>719</v>
      </c>
      <c r="B696" s="2">
        <v>4112</v>
      </c>
      <c r="C696" s="2">
        <v>4184</v>
      </c>
      <c r="D696" s="2">
        <v>4070.9</v>
      </c>
      <c r="E696" s="2">
        <v>4153.2</v>
      </c>
      <c r="F696">
        <v>128257800</v>
      </c>
      <c r="G696" s="3">
        <f t="shared" si="10"/>
        <v>-2.4390243902439067E-2</v>
      </c>
    </row>
    <row r="697" spans="1:7" x14ac:dyDescent="0.3">
      <c r="A697" s="1" t="s">
        <v>720</v>
      </c>
      <c r="B697" s="2">
        <v>4070.9</v>
      </c>
      <c r="C697" s="2">
        <v>4122.3</v>
      </c>
      <c r="D697" s="2">
        <v>4050.4</v>
      </c>
      <c r="E697" s="2">
        <v>4050.4</v>
      </c>
      <c r="F697">
        <v>167562600</v>
      </c>
      <c r="G697" s="3">
        <f t="shared" si="10"/>
        <v>-9.9951361867704064E-3</v>
      </c>
    </row>
    <row r="698" spans="1:7" x14ac:dyDescent="0.3">
      <c r="A698" s="1" t="s">
        <v>721</v>
      </c>
      <c r="B698" s="2">
        <v>4184</v>
      </c>
      <c r="C698" s="2">
        <v>4204.6000000000004</v>
      </c>
      <c r="D698" s="2">
        <v>4081.2</v>
      </c>
      <c r="E698" s="2">
        <v>4091.5</v>
      </c>
      <c r="F698">
        <v>111646200</v>
      </c>
      <c r="G698" s="3">
        <f t="shared" ref="G698:G761" si="11">((B698-B697)/B697) * 100%</f>
        <v>2.7782554226338133E-2</v>
      </c>
    </row>
    <row r="699" spans="1:7" x14ac:dyDescent="0.3">
      <c r="A699" s="1" t="s">
        <v>722</v>
      </c>
      <c r="B699" s="2">
        <v>4153.2</v>
      </c>
      <c r="C699" s="2">
        <v>4194.3</v>
      </c>
      <c r="D699" s="2">
        <v>4122.3</v>
      </c>
      <c r="E699" s="2">
        <v>4184</v>
      </c>
      <c r="F699">
        <v>52311600</v>
      </c>
      <c r="G699" s="3">
        <f t="shared" si="11"/>
        <v>-7.3613766730401967E-3</v>
      </c>
    </row>
    <row r="700" spans="1:7" x14ac:dyDescent="0.3">
      <c r="A700" s="1" t="s">
        <v>723</v>
      </c>
      <c r="B700" s="2">
        <v>4163.3999999999996</v>
      </c>
      <c r="C700" s="2">
        <v>4214.8</v>
      </c>
      <c r="D700" s="2">
        <v>4132.6000000000004</v>
      </c>
      <c r="E700" s="2">
        <v>4132.6000000000004</v>
      </c>
      <c r="F700">
        <v>79850600</v>
      </c>
      <c r="G700" s="3">
        <f t="shared" si="11"/>
        <v>2.4559375902917795E-3</v>
      </c>
    </row>
    <row r="701" spans="1:7" x14ac:dyDescent="0.3">
      <c r="A701" s="1" t="s">
        <v>724</v>
      </c>
      <c r="B701" s="2">
        <v>4194.3</v>
      </c>
      <c r="C701" s="2">
        <v>4235.3999999999996</v>
      </c>
      <c r="D701" s="2">
        <v>4163.3999999999996</v>
      </c>
      <c r="E701" s="2">
        <v>4163.3999999999996</v>
      </c>
      <c r="F701">
        <v>78250600</v>
      </c>
      <c r="G701" s="3">
        <f t="shared" si="11"/>
        <v>7.4218187058655303E-3</v>
      </c>
    </row>
    <row r="702" spans="1:7" x14ac:dyDescent="0.3">
      <c r="A702" s="1" t="s">
        <v>725</v>
      </c>
      <c r="B702" s="2">
        <v>4204.6000000000004</v>
      </c>
      <c r="C702" s="2">
        <v>4235.3999999999996</v>
      </c>
      <c r="D702" s="2">
        <v>4194.3</v>
      </c>
      <c r="E702" s="2">
        <v>4204.6000000000004</v>
      </c>
      <c r="F702">
        <v>59701400</v>
      </c>
      <c r="G702" s="3">
        <f t="shared" si="11"/>
        <v>2.4557137066972276E-3</v>
      </c>
    </row>
    <row r="703" spans="1:7" x14ac:dyDescent="0.3">
      <c r="A703" s="1" t="s">
        <v>726</v>
      </c>
      <c r="B703" s="2">
        <v>4184</v>
      </c>
      <c r="C703" s="2">
        <v>4204.6000000000004</v>
      </c>
      <c r="D703" s="2">
        <v>4153.2</v>
      </c>
      <c r="E703" s="2">
        <v>4204.6000000000004</v>
      </c>
      <c r="F703">
        <v>77984800</v>
      </c>
      <c r="G703" s="3">
        <f t="shared" si="11"/>
        <v>-4.8993958997289545E-3</v>
      </c>
    </row>
    <row r="704" spans="1:7" x14ac:dyDescent="0.3">
      <c r="A704" s="1" t="s">
        <v>727</v>
      </c>
      <c r="B704" s="2">
        <v>4163.3999999999996</v>
      </c>
      <c r="C704" s="2">
        <v>4225.1000000000004</v>
      </c>
      <c r="D704" s="2">
        <v>4163.3999999999996</v>
      </c>
      <c r="E704" s="2">
        <v>4184</v>
      </c>
      <c r="F704">
        <v>64779000</v>
      </c>
      <c r="G704" s="3">
        <f t="shared" si="11"/>
        <v>-4.9235181644360334E-3</v>
      </c>
    </row>
    <row r="705" spans="1:7" x14ac:dyDescent="0.3">
      <c r="A705" s="1" t="s">
        <v>728</v>
      </c>
      <c r="B705" s="2">
        <v>4245.7</v>
      </c>
      <c r="C705" s="2">
        <v>4297.1000000000004</v>
      </c>
      <c r="D705" s="2">
        <v>4194.3</v>
      </c>
      <c r="E705" s="2">
        <v>4214.8</v>
      </c>
      <c r="F705">
        <v>72261000</v>
      </c>
      <c r="G705" s="3">
        <f t="shared" si="11"/>
        <v>1.9767497718211124E-2</v>
      </c>
    </row>
    <row r="706" spans="1:7" x14ac:dyDescent="0.3">
      <c r="A706" s="1" t="s">
        <v>729</v>
      </c>
      <c r="B706" s="2">
        <v>4327.8999999999996</v>
      </c>
      <c r="C706" s="2">
        <v>4441</v>
      </c>
      <c r="D706" s="2">
        <v>4245.7</v>
      </c>
      <c r="E706" s="2">
        <v>4245.7</v>
      </c>
      <c r="F706">
        <v>347136800</v>
      </c>
      <c r="G706" s="3">
        <f t="shared" si="11"/>
        <v>1.9360765009303487E-2</v>
      </c>
    </row>
    <row r="707" spans="1:7" x14ac:dyDescent="0.3">
      <c r="A707" s="1" t="s">
        <v>730</v>
      </c>
      <c r="B707" s="2">
        <v>4276.5</v>
      </c>
      <c r="C707" s="2">
        <v>4379.3</v>
      </c>
      <c r="D707" s="2">
        <v>4276.5</v>
      </c>
      <c r="E707" s="2">
        <v>4327.8999999999996</v>
      </c>
      <c r="F707">
        <v>141493000</v>
      </c>
      <c r="G707" s="3">
        <f t="shared" si="11"/>
        <v>-1.1876429677210573E-2</v>
      </c>
    </row>
    <row r="708" spans="1:7" x14ac:dyDescent="0.3">
      <c r="A708" s="1" t="s">
        <v>731</v>
      </c>
      <c r="B708" s="2">
        <v>4327.8999999999996</v>
      </c>
      <c r="C708" s="2">
        <v>4327.8999999999996</v>
      </c>
      <c r="D708" s="2">
        <v>4245.7</v>
      </c>
      <c r="E708" s="2">
        <v>4276.5</v>
      </c>
      <c r="F708">
        <v>70811400</v>
      </c>
      <c r="G708" s="3">
        <f t="shared" si="11"/>
        <v>1.2019174558634313E-2</v>
      </c>
    </row>
    <row r="709" spans="1:7" x14ac:dyDescent="0.3">
      <c r="A709" s="1" t="s">
        <v>732</v>
      </c>
      <c r="B709" s="2">
        <v>4471.8</v>
      </c>
      <c r="C709" s="2">
        <v>4523.2</v>
      </c>
      <c r="D709" s="2">
        <v>4348.5</v>
      </c>
      <c r="E709" s="2">
        <v>4379.3</v>
      </c>
      <c r="F709">
        <v>146472800</v>
      </c>
      <c r="G709" s="3">
        <f t="shared" si="11"/>
        <v>3.3249381917327236E-2</v>
      </c>
    </row>
    <row r="710" spans="1:7" x14ac:dyDescent="0.3">
      <c r="A710" s="1" t="s">
        <v>733</v>
      </c>
      <c r="B710" s="2">
        <v>4482.1000000000004</v>
      </c>
      <c r="C710" s="2">
        <v>4523.2</v>
      </c>
      <c r="D710" s="2">
        <v>4410.2</v>
      </c>
      <c r="E710" s="2">
        <v>4471.8</v>
      </c>
      <c r="F710">
        <v>139360200</v>
      </c>
      <c r="G710" s="3">
        <f t="shared" si="11"/>
        <v>2.3033230466479229E-3</v>
      </c>
    </row>
    <row r="711" spans="1:7" x14ac:dyDescent="0.3">
      <c r="A711" s="1" t="s">
        <v>734</v>
      </c>
      <c r="B711" s="2">
        <v>4266.2</v>
      </c>
      <c r="C711" s="2">
        <v>4399.8999999999996</v>
      </c>
      <c r="D711" s="2">
        <v>4266.2</v>
      </c>
      <c r="E711" s="2">
        <v>4369</v>
      </c>
      <c r="F711">
        <v>200886200</v>
      </c>
      <c r="G711" s="3">
        <f t="shared" si="11"/>
        <v>-4.8169384886548837E-2</v>
      </c>
    </row>
    <row r="712" spans="1:7" x14ac:dyDescent="0.3">
      <c r="A712" s="1" t="s">
        <v>735</v>
      </c>
      <c r="B712" s="2">
        <v>4132.6000000000004</v>
      </c>
      <c r="C712" s="2">
        <v>4204.6000000000004</v>
      </c>
      <c r="D712" s="2">
        <v>4101.8</v>
      </c>
      <c r="E712" s="2">
        <v>4142.8999999999996</v>
      </c>
      <c r="F712">
        <v>279908400</v>
      </c>
      <c r="G712" s="3">
        <f t="shared" si="11"/>
        <v>-3.1315925179316362E-2</v>
      </c>
    </row>
    <row r="713" spans="1:7" x14ac:dyDescent="0.3">
      <c r="A713" s="1" t="s">
        <v>736</v>
      </c>
      <c r="B713" s="2">
        <v>4081.2</v>
      </c>
      <c r="C713" s="2">
        <v>4132.6000000000004</v>
      </c>
      <c r="D713" s="2">
        <v>4040.1</v>
      </c>
      <c r="E713" s="2">
        <v>4091.5</v>
      </c>
      <c r="F713">
        <v>241338200</v>
      </c>
      <c r="G713" s="3">
        <f t="shared" si="11"/>
        <v>-1.2437690558002357E-2</v>
      </c>
    </row>
    <row r="714" spans="1:7" x14ac:dyDescent="0.3">
      <c r="A714" s="1" t="s">
        <v>737</v>
      </c>
      <c r="B714" s="2">
        <v>4091.5</v>
      </c>
      <c r="C714" s="2">
        <v>4112</v>
      </c>
      <c r="D714" s="2">
        <v>4019.5</v>
      </c>
      <c r="E714" s="2">
        <v>4040.1</v>
      </c>
      <c r="F714">
        <v>183717600</v>
      </c>
      <c r="G714" s="3">
        <f t="shared" si="11"/>
        <v>2.5237675193570965E-3</v>
      </c>
    </row>
    <row r="715" spans="1:7" x14ac:dyDescent="0.3">
      <c r="A715" s="1" t="s">
        <v>738</v>
      </c>
      <c r="B715" s="2">
        <v>4070.9</v>
      </c>
      <c r="C715" s="2">
        <v>4112</v>
      </c>
      <c r="D715" s="2">
        <v>4019.5</v>
      </c>
      <c r="E715" s="2">
        <v>4019.5</v>
      </c>
      <c r="F715">
        <v>224176000</v>
      </c>
      <c r="G715" s="3">
        <f t="shared" si="11"/>
        <v>-5.0348283025784943E-3</v>
      </c>
    </row>
    <row r="716" spans="1:7" x14ac:dyDescent="0.3">
      <c r="A716" s="1" t="s">
        <v>739</v>
      </c>
      <c r="B716" s="2">
        <v>4091.5</v>
      </c>
      <c r="C716" s="2">
        <v>4153.2</v>
      </c>
      <c r="D716" s="2">
        <v>4091.5</v>
      </c>
      <c r="E716" s="2">
        <v>4142.8999999999996</v>
      </c>
      <c r="F716">
        <v>162689200</v>
      </c>
      <c r="G716" s="3">
        <f t="shared" si="11"/>
        <v>5.0603060748237267E-3</v>
      </c>
    </row>
    <row r="717" spans="1:7" x14ac:dyDescent="0.3">
      <c r="A717" s="1" t="s">
        <v>740</v>
      </c>
      <c r="B717" s="2">
        <v>4070.9</v>
      </c>
      <c r="C717" s="2">
        <v>4122.3</v>
      </c>
      <c r="D717" s="2">
        <v>4070.9</v>
      </c>
      <c r="E717" s="2">
        <v>4070.9</v>
      </c>
      <c r="F717">
        <v>82673400</v>
      </c>
      <c r="G717" s="3">
        <f t="shared" si="11"/>
        <v>-5.0348283025784943E-3</v>
      </c>
    </row>
    <row r="718" spans="1:7" x14ac:dyDescent="0.3">
      <c r="A718" s="1" t="s">
        <v>741</v>
      </c>
      <c r="B718" s="2">
        <v>4153.2</v>
      </c>
      <c r="C718" s="2">
        <v>4153.2</v>
      </c>
      <c r="D718" s="2">
        <v>4040.1</v>
      </c>
      <c r="E718" s="2">
        <v>4040.1</v>
      </c>
      <c r="F718">
        <v>770252400</v>
      </c>
      <c r="G718" s="3">
        <f t="shared" si="11"/>
        <v>2.0216659706698697E-2</v>
      </c>
    </row>
    <row r="719" spans="1:7" x14ac:dyDescent="0.3">
      <c r="A719" s="1" t="s">
        <v>742</v>
      </c>
      <c r="B719" s="2">
        <v>4112</v>
      </c>
      <c r="C719" s="2">
        <v>4142.8999999999996</v>
      </c>
      <c r="D719" s="2">
        <v>4070.9</v>
      </c>
      <c r="E719" s="2">
        <v>4112</v>
      </c>
      <c r="F719">
        <v>100871400</v>
      </c>
      <c r="G719" s="3">
        <f t="shared" si="11"/>
        <v>-9.9200616392179086E-3</v>
      </c>
    </row>
    <row r="720" spans="1:7" x14ac:dyDescent="0.3">
      <c r="A720" s="1" t="s">
        <v>743</v>
      </c>
      <c r="B720" s="2">
        <v>4132.6000000000004</v>
      </c>
      <c r="C720" s="2">
        <v>4132.6000000000004</v>
      </c>
      <c r="D720" s="2">
        <v>4091.5</v>
      </c>
      <c r="E720" s="2">
        <v>4112</v>
      </c>
      <c r="F720">
        <v>56633800</v>
      </c>
      <c r="G720" s="3">
        <f t="shared" si="11"/>
        <v>5.0097276264592329E-3</v>
      </c>
    </row>
    <row r="721" spans="1:7" x14ac:dyDescent="0.3">
      <c r="A721" s="1" t="s">
        <v>744</v>
      </c>
      <c r="B721" s="2">
        <v>4112</v>
      </c>
      <c r="C721" s="2">
        <v>4163.3999999999996</v>
      </c>
      <c r="D721" s="2">
        <v>4112</v>
      </c>
      <c r="E721" s="2">
        <v>4163.3999999999996</v>
      </c>
      <c r="F721">
        <v>37945200</v>
      </c>
      <c r="G721" s="3">
        <f t="shared" si="11"/>
        <v>-4.9847553598219912E-3</v>
      </c>
    </row>
    <row r="722" spans="1:7" x14ac:dyDescent="0.3">
      <c r="A722" s="1" t="s">
        <v>745</v>
      </c>
      <c r="B722" s="2">
        <v>4091.5</v>
      </c>
      <c r="C722" s="2">
        <v>4153.2</v>
      </c>
      <c r="D722" s="2">
        <v>4091.5</v>
      </c>
      <c r="E722" s="2">
        <v>4153.2</v>
      </c>
      <c r="F722">
        <v>78836200</v>
      </c>
      <c r="G722" s="3">
        <f t="shared" si="11"/>
        <v>-4.9854085603112837E-3</v>
      </c>
    </row>
    <row r="723" spans="1:7" x14ac:dyDescent="0.3">
      <c r="A723" s="1" t="s">
        <v>746</v>
      </c>
      <c r="B723" s="2">
        <v>4081.2</v>
      </c>
      <c r="C723" s="2">
        <v>4112</v>
      </c>
      <c r="D723" s="2">
        <v>4070.9</v>
      </c>
      <c r="E723" s="2">
        <v>4070.9</v>
      </c>
      <c r="F723">
        <v>38571200</v>
      </c>
      <c r="G723" s="3">
        <f t="shared" si="11"/>
        <v>-2.5174141512893026E-3</v>
      </c>
    </row>
    <row r="724" spans="1:7" x14ac:dyDescent="0.3">
      <c r="A724" s="1" t="s">
        <v>747</v>
      </c>
      <c r="B724" s="2">
        <v>4132.6000000000004</v>
      </c>
      <c r="C724" s="2">
        <v>4132.6000000000004</v>
      </c>
      <c r="D724" s="2">
        <v>4091.5</v>
      </c>
      <c r="E724" s="2">
        <v>4101.8</v>
      </c>
      <c r="F724">
        <v>19578800</v>
      </c>
      <c r="G724" s="3">
        <f t="shared" si="11"/>
        <v>1.2594334999510083E-2</v>
      </c>
    </row>
    <row r="725" spans="1:7" x14ac:dyDescent="0.3">
      <c r="A725" s="1" t="s">
        <v>748</v>
      </c>
      <c r="B725" s="2">
        <v>4091.5</v>
      </c>
      <c r="C725" s="2">
        <v>4132.6000000000004</v>
      </c>
      <c r="D725" s="2">
        <v>4060.6</v>
      </c>
      <c r="E725" s="2">
        <v>4132.6000000000004</v>
      </c>
      <c r="F725">
        <v>43282000</v>
      </c>
      <c r="G725" s="3">
        <f t="shared" si="11"/>
        <v>-9.9453128780913613E-3</v>
      </c>
    </row>
    <row r="726" spans="1:7" x14ac:dyDescent="0.3">
      <c r="A726" s="1" t="s">
        <v>749</v>
      </c>
      <c r="B726" s="2">
        <v>4101.8</v>
      </c>
      <c r="C726" s="2">
        <v>4112</v>
      </c>
      <c r="D726" s="2">
        <v>4050.4</v>
      </c>
      <c r="E726" s="2">
        <v>4112</v>
      </c>
      <c r="F726">
        <v>30258400</v>
      </c>
      <c r="G726" s="3">
        <f t="shared" si="11"/>
        <v>2.5174141512893026E-3</v>
      </c>
    </row>
    <row r="727" spans="1:7" x14ac:dyDescent="0.3">
      <c r="A727" s="1" t="s">
        <v>750</v>
      </c>
      <c r="B727" s="2">
        <v>4101.8</v>
      </c>
      <c r="C727" s="2">
        <v>4101.8</v>
      </c>
      <c r="D727" s="2">
        <v>4060.6</v>
      </c>
      <c r="E727" s="2">
        <v>4070.9</v>
      </c>
      <c r="F727">
        <v>56981400</v>
      </c>
      <c r="G727" s="3">
        <f t="shared" si="11"/>
        <v>0</v>
      </c>
    </row>
    <row r="728" spans="1:7" x14ac:dyDescent="0.3">
      <c r="A728" s="1" t="s">
        <v>751</v>
      </c>
      <c r="B728" s="2">
        <v>4081.2</v>
      </c>
      <c r="C728" s="2">
        <v>4132.6000000000004</v>
      </c>
      <c r="D728" s="2">
        <v>4081.2</v>
      </c>
      <c r="E728" s="2">
        <v>4112</v>
      </c>
      <c r="F728">
        <v>40655800</v>
      </c>
      <c r="G728" s="3">
        <f t="shared" si="11"/>
        <v>-5.0221853820274914E-3</v>
      </c>
    </row>
    <row r="729" spans="1:7" x14ac:dyDescent="0.3">
      <c r="A729" s="1" t="s">
        <v>752</v>
      </c>
      <c r="B729" s="2">
        <v>4060.6</v>
      </c>
      <c r="C729" s="2">
        <v>4101.8</v>
      </c>
      <c r="D729" s="2">
        <v>4060.6</v>
      </c>
      <c r="E729" s="2">
        <v>4081.2</v>
      </c>
      <c r="F729">
        <v>5985400</v>
      </c>
      <c r="G729" s="3">
        <f t="shared" si="11"/>
        <v>-5.047535038714082E-3</v>
      </c>
    </row>
    <row r="730" spans="1:7" x14ac:dyDescent="0.3">
      <c r="A730" s="1" t="s">
        <v>753</v>
      </c>
      <c r="B730" s="2">
        <v>4091.5</v>
      </c>
      <c r="C730" s="2">
        <v>4101.8</v>
      </c>
      <c r="D730" s="2">
        <v>4050.4</v>
      </c>
      <c r="E730" s="2">
        <v>4050.4</v>
      </c>
      <c r="F730">
        <v>13815200</v>
      </c>
      <c r="G730" s="3">
        <f t="shared" si="11"/>
        <v>7.6097128503177097E-3</v>
      </c>
    </row>
    <row r="731" spans="1:7" x14ac:dyDescent="0.3">
      <c r="A731" s="1" t="s">
        <v>754</v>
      </c>
      <c r="B731" s="2">
        <v>4122.3</v>
      </c>
      <c r="C731" s="2">
        <v>4142.8999999999996</v>
      </c>
      <c r="D731" s="2">
        <v>4101.8</v>
      </c>
      <c r="E731" s="2">
        <v>4122.3</v>
      </c>
      <c r="F731">
        <v>38575800</v>
      </c>
      <c r="G731" s="3">
        <f t="shared" si="11"/>
        <v>7.5278015397776321E-3</v>
      </c>
    </row>
    <row r="732" spans="1:7" x14ac:dyDescent="0.3">
      <c r="A732" s="1" t="s">
        <v>755</v>
      </c>
      <c r="B732" s="2">
        <v>4040.1</v>
      </c>
      <c r="C732" s="2">
        <v>4132.6000000000004</v>
      </c>
      <c r="D732" s="2">
        <v>3999</v>
      </c>
      <c r="E732" s="2">
        <v>4132.6000000000004</v>
      </c>
      <c r="F732">
        <v>84945800</v>
      </c>
      <c r="G732" s="3">
        <f t="shared" si="11"/>
        <v>-1.994032457608623E-2</v>
      </c>
    </row>
    <row r="733" spans="1:7" x14ac:dyDescent="0.3">
      <c r="A733" s="1" t="s">
        <v>756</v>
      </c>
      <c r="B733" s="2">
        <v>4029.8</v>
      </c>
      <c r="C733" s="2">
        <v>4029.8</v>
      </c>
      <c r="D733" s="2">
        <v>3947.6</v>
      </c>
      <c r="E733" s="2">
        <v>3999</v>
      </c>
      <c r="F733">
        <v>44097000</v>
      </c>
      <c r="G733" s="3">
        <f t="shared" si="11"/>
        <v>-2.5494418454988063E-3</v>
      </c>
    </row>
    <row r="734" spans="1:7" x14ac:dyDescent="0.3">
      <c r="A734" s="1" t="s">
        <v>757</v>
      </c>
      <c r="B734" s="2">
        <v>3999</v>
      </c>
      <c r="C734" s="2">
        <v>4050.4</v>
      </c>
      <c r="D734" s="2">
        <v>3947.6</v>
      </c>
      <c r="E734" s="2">
        <v>4009.2</v>
      </c>
      <c r="F734">
        <v>67250600</v>
      </c>
      <c r="G734" s="3">
        <f t="shared" si="11"/>
        <v>-7.6430592088937866E-3</v>
      </c>
    </row>
    <row r="735" spans="1:7" x14ac:dyDescent="0.3">
      <c r="A735" s="1" t="s">
        <v>758</v>
      </c>
      <c r="B735" s="2">
        <v>3813.9</v>
      </c>
      <c r="C735" s="2">
        <v>3927</v>
      </c>
      <c r="D735" s="2">
        <v>3772.8</v>
      </c>
      <c r="E735" s="2">
        <v>3906.4</v>
      </c>
      <c r="F735">
        <v>214538800</v>
      </c>
      <c r="G735" s="3">
        <f t="shared" si="11"/>
        <v>-4.6286571642910702E-2</v>
      </c>
    </row>
    <row r="736" spans="1:7" x14ac:dyDescent="0.3">
      <c r="A736" s="1" t="s">
        <v>759</v>
      </c>
      <c r="B736" s="2">
        <v>3680.3</v>
      </c>
      <c r="C736" s="2">
        <v>3772.8</v>
      </c>
      <c r="D736" s="2">
        <v>3659.7</v>
      </c>
      <c r="E736" s="2">
        <v>3731.7</v>
      </c>
      <c r="F736">
        <v>193915000</v>
      </c>
      <c r="G736" s="3">
        <f t="shared" si="11"/>
        <v>-3.5029759563701177E-2</v>
      </c>
    </row>
    <row r="737" spans="1:7" x14ac:dyDescent="0.3">
      <c r="A737" s="1" t="s">
        <v>760</v>
      </c>
      <c r="B737" s="2">
        <v>3783.1</v>
      </c>
      <c r="C737" s="2">
        <v>3885.9</v>
      </c>
      <c r="D737" s="2">
        <v>3700.8</v>
      </c>
      <c r="E737" s="2">
        <v>3700.8</v>
      </c>
      <c r="F737">
        <v>219659400</v>
      </c>
      <c r="G737" s="3">
        <f t="shared" si="11"/>
        <v>2.7932505502268761E-2</v>
      </c>
    </row>
    <row r="738" spans="1:7" x14ac:dyDescent="0.3">
      <c r="A738" s="1" t="s">
        <v>761</v>
      </c>
      <c r="B738" s="2">
        <v>3772.8</v>
      </c>
      <c r="C738" s="2">
        <v>3793.4</v>
      </c>
      <c r="D738" s="2">
        <v>3721.4</v>
      </c>
      <c r="E738" s="2">
        <v>3752.2</v>
      </c>
      <c r="F738">
        <v>107483800</v>
      </c>
      <c r="G738" s="3">
        <f t="shared" si="11"/>
        <v>-2.7226348761596911E-3</v>
      </c>
    </row>
    <row r="739" spans="1:7" x14ac:dyDescent="0.3">
      <c r="A739" s="1" t="s">
        <v>762</v>
      </c>
      <c r="B739" s="2">
        <v>3824.2</v>
      </c>
      <c r="C739" s="2">
        <v>3844.8</v>
      </c>
      <c r="D739" s="2">
        <v>3742</v>
      </c>
      <c r="E739" s="2">
        <v>3742</v>
      </c>
      <c r="F739">
        <v>145710000</v>
      </c>
      <c r="G739" s="3">
        <f t="shared" si="11"/>
        <v>1.3623833757421447E-2</v>
      </c>
    </row>
    <row r="740" spans="1:7" x14ac:dyDescent="0.3">
      <c r="A740" s="1" t="s">
        <v>763</v>
      </c>
      <c r="B740" s="2">
        <v>4009.2</v>
      </c>
      <c r="C740" s="2">
        <v>4040.1</v>
      </c>
      <c r="D740" s="2">
        <v>3855</v>
      </c>
      <c r="E740" s="2">
        <v>3865.3</v>
      </c>
      <c r="F740">
        <v>146238000</v>
      </c>
      <c r="G740" s="3">
        <f t="shared" si="11"/>
        <v>4.8376130955493965E-2</v>
      </c>
    </row>
    <row r="741" spans="1:7" x14ac:dyDescent="0.3">
      <c r="A741" s="1" t="s">
        <v>764</v>
      </c>
      <c r="B741" s="2">
        <v>3927</v>
      </c>
      <c r="C741" s="2">
        <v>4019.5</v>
      </c>
      <c r="D741" s="2">
        <v>3906.4</v>
      </c>
      <c r="E741" s="2">
        <v>3968.1</v>
      </c>
      <c r="F741">
        <v>95360600</v>
      </c>
      <c r="G741" s="3">
        <f t="shared" si="11"/>
        <v>-2.0502843460041859E-2</v>
      </c>
    </row>
    <row r="742" spans="1:7" x14ac:dyDescent="0.3">
      <c r="A742" s="1" t="s">
        <v>765</v>
      </c>
      <c r="B742" s="2">
        <v>4009.2</v>
      </c>
      <c r="C742" s="2">
        <v>4040.1</v>
      </c>
      <c r="D742" s="2">
        <v>3916.7</v>
      </c>
      <c r="E742" s="2">
        <v>3947.6</v>
      </c>
      <c r="F742">
        <v>81704200</v>
      </c>
      <c r="G742" s="3">
        <f t="shared" si="11"/>
        <v>2.0932009167303239E-2</v>
      </c>
    </row>
    <row r="743" spans="1:7" x14ac:dyDescent="0.3">
      <c r="A743" s="1" t="s">
        <v>766</v>
      </c>
      <c r="B743" s="2">
        <v>4101.8</v>
      </c>
      <c r="C743" s="2">
        <v>4112</v>
      </c>
      <c r="D743" s="2">
        <v>4029.8</v>
      </c>
      <c r="E743" s="2">
        <v>4050.4</v>
      </c>
      <c r="F743">
        <v>93227400</v>
      </c>
      <c r="G743" s="3">
        <f t="shared" si="11"/>
        <v>2.3096877182480387E-2</v>
      </c>
    </row>
    <row r="744" spans="1:7" x14ac:dyDescent="0.3">
      <c r="A744" s="1" t="s">
        <v>767</v>
      </c>
      <c r="B744" s="2">
        <v>4070.9</v>
      </c>
      <c r="C744" s="2">
        <v>4101.8</v>
      </c>
      <c r="D744" s="2">
        <v>4029.8</v>
      </c>
      <c r="E744" s="2">
        <v>4050.4</v>
      </c>
      <c r="F744">
        <v>35028000</v>
      </c>
      <c r="G744" s="3">
        <f t="shared" si="11"/>
        <v>-7.5332780730411261E-3</v>
      </c>
    </row>
    <row r="745" spans="1:7" x14ac:dyDescent="0.3">
      <c r="A745" s="1" t="s">
        <v>768</v>
      </c>
      <c r="B745" s="2">
        <v>3988.7</v>
      </c>
      <c r="C745" s="2">
        <v>4050.4</v>
      </c>
      <c r="D745" s="2">
        <v>3988.7</v>
      </c>
      <c r="E745" s="2">
        <v>4029.8</v>
      </c>
      <c r="F745">
        <v>72767800</v>
      </c>
      <c r="G745" s="3">
        <f t="shared" si="11"/>
        <v>-2.0192095114102599E-2</v>
      </c>
    </row>
    <row r="746" spans="1:7" x14ac:dyDescent="0.3">
      <c r="A746" s="1" t="s">
        <v>769</v>
      </c>
      <c r="B746" s="2">
        <v>4040.1</v>
      </c>
      <c r="C746" s="2">
        <v>4060.6</v>
      </c>
      <c r="D746" s="2">
        <v>4009.2</v>
      </c>
      <c r="E746" s="2">
        <v>4019.5</v>
      </c>
      <c r="F746">
        <v>70558600</v>
      </c>
      <c r="G746" s="3">
        <f t="shared" si="11"/>
        <v>1.2886404091558676E-2</v>
      </c>
    </row>
    <row r="747" spans="1:7" x14ac:dyDescent="0.3">
      <c r="A747" s="1" t="s">
        <v>770</v>
      </c>
      <c r="B747" s="2">
        <v>4122.3</v>
      </c>
      <c r="C747" s="2">
        <v>4173.7</v>
      </c>
      <c r="D747" s="2">
        <v>4070.9</v>
      </c>
      <c r="E747" s="2">
        <v>4070.9</v>
      </c>
      <c r="F747">
        <v>216788400</v>
      </c>
      <c r="G747" s="3">
        <f t="shared" si="11"/>
        <v>2.0346031038835741E-2</v>
      </c>
    </row>
    <row r="748" spans="1:7" x14ac:dyDescent="0.3">
      <c r="A748" s="1" t="s">
        <v>771</v>
      </c>
      <c r="B748" s="2">
        <v>4091.5</v>
      </c>
      <c r="C748" s="2">
        <v>4163.3999999999996</v>
      </c>
      <c r="D748" s="2">
        <v>4060.6</v>
      </c>
      <c r="E748" s="2">
        <v>4122.3</v>
      </c>
      <c r="F748">
        <v>82589400</v>
      </c>
      <c r="G748" s="3">
        <f t="shared" si="11"/>
        <v>-7.4715571404313568E-3</v>
      </c>
    </row>
    <row r="749" spans="1:7" x14ac:dyDescent="0.3">
      <c r="A749" s="1" t="s">
        <v>772</v>
      </c>
      <c r="B749" s="2">
        <v>4091.5</v>
      </c>
      <c r="C749" s="2">
        <v>4153.2</v>
      </c>
      <c r="D749" s="2">
        <v>4060.6</v>
      </c>
      <c r="E749" s="2">
        <v>4122.3</v>
      </c>
      <c r="F749">
        <v>167297000</v>
      </c>
      <c r="G749" s="3">
        <f t="shared" si="11"/>
        <v>0</v>
      </c>
    </row>
    <row r="750" spans="1:7" x14ac:dyDescent="0.3">
      <c r="A750" s="1" t="s">
        <v>773</v>
      </c>
      <c r="B750" s="2">
        <v>3988.7</v>
      </c>
      <c r="C750" s="2">
        <v>4132.6000000000004</v>
      </c>
      <c r="D750" s="2">
        <v>3978.4</v>
      </c>
      <c r="E750" s="2">
        <v>4091.5</v>
      </c>
      <c r="F750">
        <v>165628800</v>
      </c>
      <c r="G750" s="3">
        <f t="shared" si="11"/>
        <v>-2.5125259684712253E-2</v>
      </c>
    </row>
    <row r="751" spans="1:7" x14ac:dyDescent="0.3">
      <c r="A751" s="1" t="s">
        <v>774</v>
      </c>
      <c r="B751" s="2">
        <v>3999</v>
      </c>
      <c r="C751" s="2">
        <v>4009.2</v>
      </c>
      <c r="D751" s="2">
        <v>3937.3</v>
      </c>
      <c r="E751" s="2">
        <v>3999</v>
      </c>
      <c r="F751">
        <v>99351800</v>
      </c>
      <c r="G751" s="3">
        <f t="shared" si="11"/>
        <v>2.582294983327947E-3</v>
      </c>
    </row>
    <row r="752" spans="1:7" x14ac:dyDescent="0.3">
      <c r="A752" s="1" t="s">
        <v>775</v>
      </c>
      <c r="B752" s="2">
        <v>4081.2</v>
      </c>
      <c r="C752" s="2">
        <v>4091.5</v>
      </c>
      <c r="D752" s="2">
        <v>4009.2</v>
      </c>
      <c r="E752" s="2">
        <v>4009.2</v>
      </c>
      <c r="F752">
        <v>108125400</v>
      </c>
      <c r="G752" s="3">
        <f t="shared" si="11"/>
        <v>2.0555138784696128E-2</v>
      </c>
    </row>
    <row r="753" spans="1:7" x14ac:dyDescent="0.3">
      <c r="A753" s="1" t="s">
        <v>776</v>
      </c>
      <c r="B753" s="2">
        <v>4060.6</v>
      </c>
      <c r="C753" s="2">
        <v>4132.6000000000004</v>
      </c>
      <c r="D753" s="2">
        <v>4009.2</v>
      </c>
      <c r="E753" s="2">
        <v>4081.2</v>
      </c>
      <c r="F753">
        <v>109098400</v>
      </c>
      <c r="G753" s="3">
        <f t="shared" si="11"/>
        <v>-5.047535038714082E-3</v>
      </c>
    </row>
    <row r="754" spans="1:7" x14ac:dyDescent="0.3">
      <c r="A754" s="1" t="s">
        <v>777</v>
      </c>
      <c r="B754" s="2">
        <v>4184</v>
      </c>
      <c r="C754" s="2">
        <v>4204.6000000000004</v>
      </c>
      <c r="D754" s="2">
        <v>4070.9</v>
      </c>
      <c r="E754" s="2">
        <v>4091.5</v>
      </c>
      <c r="F754">
        <v>118132000</v>
      </c>
      <c r="G754" s="3">
        <f t="shared" si="11"/>
        <v>3.0389597596414346E-2</v>
      </c>
    </row>
    <row r="755" spans="1:7" x14ac:dyDescent="0.3">
      <c r="A755" s="1" t="s">
        <v>778</v>
      </c>
      <c r="B755" s="2">
        <v>4194.3</v>
      </c>
      <c r="C755" s="2">
        <v>4204.6000000000004</v>
      </c>
      <c r="D755" s="2">
        <v>4153.2</v>
      </c>
      <c r="E755" s="2">
        <v>4163.3999999999996</v>
      </c>
      <c r="F755">
        <v>75656000</v>
      </c>
      <c r="G755" s="3">
        <f t="shared" si="11"/>
        <v>2.4617590822180167E-3</v>
      </c>
    </row>
    <row r="756" spans="1:7" x14ac:dyDescent="0.3">
      <c r="A756" s="1" t="s">
        <v>779</v>
      </c>
      <c r="B756" s="2">
        <v>4214.8</v>
      </c>
      <c r="C756" s="2">
        <v>4276.5</v>
      </c>
      <c r="D756" s="2">
        <v>4214.8</v>
      </c>
      <c r="E756" s="2">
        <v>4235.3999999999996</v>
      </c>
      <c r="F756">
        <v>121757400</v>
      </c>
      <c r="G756" s="3">
        <f t="shared" si="11"/>
        <v>4.8875855327468231E-3</v>
      </c>
    </row>
    <row r="757" spans="1:7" x14ac:dyDescent="0.3">
      <c r="A757" s="1" t="s">
        <v>780</v>
      </c>
      <c r="B757" s="2">
        <v>4235.3999999999996</v>
      </c>
      <c r="C757" s="2">
        <v>4297.1000000000004</v>
      </c>
      <c r="D757" s="2">
        <v>4173.7</v>
      </c>
      <c r="E757" s="2">
        <v>4297.1000000000004</v>
      </c>
      <c r="F757">
        <v>81114600</v>
      </c>
      <c r="G757" s="3">
        <f t="shared" si="11"/>
        <v>4.8875391477648886E-3</v>
      </c>
    </row>
    <row r="758" spans="1:7" x14ac:dyDescent="0.3">
      <c r="A758" s="1" t="s">
        <v>781</v>
      </c>
      <c r="B758" s="2">
        <v>4256</v>
      </c>
      <c r="C758" s="2">
        <v>4338.2</v>
      </c>
      <c r="D758" s="2">
        <v>4214.8</v>
      </c>
      <c r="E758" s="2">
        <v>4338.2</v>
      </c>
      <c r="F758">
        <v>56771800</v>
      </c>
      <c r="G758" s="3">
        <f t="shared" si="11"/>
        <v>4.8637672947066078E-3</v>
      </c>
    </row>
    <row r="759" spans="1:7" x14ac:dyDescent="0.3">
      <c r="A759" s="1" t="s">
        <v>782</v>
      </c>
      <c r="B759" s="2">
        <v>4266.2</v>
      </c>
      <c r="C759" s="2">
        <v>4297.1000000000004</v>
      </c>
      <c r="D759" s="2">
        <v>4225.1000000000004</v>
      </c>
      <c r="E759" s="2">
        <v>4297.1000000000004</v>
      </c>
      <c r="F759">
        <v>39570600</v>
      </c>
      <c r="G759" s="3">
        <f t="shared" si="11"/>
        <v>2.3966165413533409E-3</v>
      </c>
    </row>
    <row r="760" spans="1:7" x14ac:dyDescent="0.3">
      <c r="A760" s="1" t="s">
        <v>783</v>
      </c>
      <c r="B760" s="2">
        <v>4204.6000000000004</v>
      </c>
      <c r="C760" s="2">
        <v>4256</v>
      </c>
      <c r="D760" s="2">
        <v>4153.2</v>
      </c>
      <c r="E760" s="2">
        <v>4235.3999999999996</v>
      </c>
      <c r="F760">
        <v>75595200</v>
      </c>
      <c r="G760" s="3">
        <f t="shared" si="11"/>
        <v>-1.4439079274295498E-2</v>
      </c>
    </row>
    <row r="761" spans="1:7" x14ac:dyDescent="0.3">
      <c r="A761" s="1" t="s">
        <v>784</v>
      </c>
      <c r="B761" s="2">
        <v>4184</v>
      </c>
      <c r="C761" s="2">
        <v>4225.1000000000004</v>
      </c>
      <c r="D761" s="2">
        <v>4163.3999999999996</v>
      </c>
      <c r="E761" s="2">
        <v>4204.6000000000004</v>
      </c>
      <c r="F761">
        <v>49569000</v>
      </c>
      <c r="G761" s="3">
        <f t="shared" si="11"/>
        <v>-4.8993958997289545E-3</v>
      </c>
    </row>
    <row r="762" spans="1:7" x14ac:dyDescent="0.3">
      <c r="A762" s="1" t="s">
        <v>785</v>
      </c>
      <c r="B762" s="2">
        <v>4235.3999999999996</v>
      </c>
      <c r="C762" s="2">
        <v>4235.3999999999996</v>
      </c>
      <c r="D762" s="2">
        <v>4153.2</v>
      </c>
      <c r="E762" s="2">
        <v>4184</v>
      </c>
      <c r="F762">
        <v>58521000</v>
      </c>
      <c r="G762" s="3">
        <f t="shared" ref="G762:G825" si="12">((B762-B761)/B761) * 100%</f>
        <v>1.2284894837476013E-2</v>
      </c>
    </row>
    <row r="763" spans="1:7" x14ac:dyDescent="0.3">
      <c r="A763" s="1" t="s">
        <v>786</v>
      </c>
      <c r="B763" s="2">
        <v>4225.1000000000004</v>
      </c>
      <c r="C763" s="2">
        <v>4235.3999999999996</v>
      </c>
      <c r="D763" s="2">
        <v>4194.3</v>
      </c>
      <c r="E763" s="2">
        <v>4235.3999999999996</v>
      </c>
      <c r="F763">
        <v>40696400</v>
      </c>
      <c r="G763" s="3">
        <f t="shared" si="12"/>
        <v>-2.4318836473530892E-3</v>
      </c>
    </row>
    <row r="764" spans="1:7" x14ac:dyDescent="0.3">
      <c r="A764" s="1" t="s">
        <v>787</v>
      </c>
      <c r="B764" s="2">
        <v>4194.3</v>
      </c>
      <c r="C764" s="2">
        <v>4235.3999999999996</v>
      </c>
      <c r="D764" s="2">
        <v>4184</v>
      </c>
      <c r="E764" s="2">
        <v>4235.3999999999996</v>
      </c>
      <c r="F764">
        <v>52604400</v>
      </c>
      <c r="G764" s="3">
        <f t="shared" si="12"/>
        <v>-7.289768289507983E-3</v>
      </c>
    </row>
    <row r="765" spans="1:7" x14ac:dyDescent="0.3">
      <c r="A765" s="1" t="s">
        <v>788</v>
      </c>
      <c r="B765" s="2">
        <v>4112</v>
      </c>
      <c r="C765" s="2">
        <v>4184</v>
      </c>
      <c r="D765" s="2">
        <v>4091.5</v>
      </c>
      <c r="E765" s="2">
        <v>4163.3999999999996</v>
      </c>
      <c r="F765">
        <v>75513400</v>
      </c>
      <c r="G765" s="3">
        <f t="shared" si="12"/>
        <v>-1.9621867772929971E-2</v>
      </c>
    </row>
    <row r="766" spans="1:7" x14ac:dyDescent="0.3">
      <c r="A766" s="1" t="s">
        <v>789</v>
      </c>
      <c r="B766" s="2">
        <v>4142.8999999999996</v>
      </c>
      <c r="C766" s="2">
        <v>4153.2</v>
      </c>
      <c r="D766" s="2">
        <v>4081.2</v>
      </c>
      <c r="E766" s="2">
        <v>4101.8</v>
      </c>
      <c r="F766">
        <v>177505200</v>
      </c>
      <c r="G766" s="3">
        <f t="shared" si="12"/>
        <v>7.5145914396886277E-3</v>
      </c>
    </row>
    <row r="767" spans="1:7" x14ac:dyDescent="0.3">
      <c r="A767" s="1" t="s">
        <v>790</v>
      </c>
      <c r="B767" s="2">
        <v>4163.3999999999996</v>
      </c>
      <c r="C767" s="2">
        <v>4204.6000000000004</v>
      </c>
      <c r="D767" s="2">
        <v>4142.8999999999996</v>
      </c>
      <c r="E767" s="2">
        <v>4163.3999999999996</v>
      </c>
      <c r="F767">
        <v>54138200</v>
      </c>
      <c r="G767" s="3">
        <f t="shared" si="12"/>
        <v>4.9482246735378602E-3</v>
      </c>
    </row>
    <row r="768" spans="1:7" x14ac:dyDescent="0.3">
      <c r="A768" s="1" t="s">
        <v>791</v>
      </c>
      <c r="B768" s="2">
        <v>4173.7</v>
      </c>
      <c r="C768" s="2">
        <v>4173.7</v>
      </c>
      <c r="D768" s="2">
        <v>4132.6000000000004</v>
      </c>
      <c r="E768" s="2">
        <v>4142.8999999999996</v>
      </c>
      <c r="F768">
        <v>47901800</v>
      </c>
      <c r="G768" s="3">
        <f t="shared" si="12"/>
        <v>2.4739395686218433E-3</v>
      </c>
    </row>
    <row r="769" spans="1:7" x14ac:dyDescent="0.3">
      <c r="A769" s="1" t="s">
        <v>792</v>
      </c>
      <c r="B769" s="2">
        <v>4112</v>
      </c>
      <c r="C769" s="2">
        <v>4173.7</v>
      </c>
      <c r="D769" s="2">
        <v>4112</v>
      </c>
      <c r="E769" s="2">
        <v>4142.8999999999996</v>
      </c>
      <c r="F769">
        <v>146440400</v>
      </c>
      <c r="G769" s="3">
        <f t="shared" si="12"/>
        <v>-1.4783046217984E-2</v>
      </c>
    </row>
    <row r="770" spans="1:7" x14ac:dyDescent="0.3">
      <c r="A770" s="1" t="s">
        <v>793</v>
      </c>
      <c r="B770" s="2">
        <v>4153.2</v>
      </c>
      <c r="C770" s="2">
        <v>4194.3</v>
      </c>
      <c r="D770" s="2">
        <v>4132.6000000000004</v>
      </c>
      <c r="E770" s="2">
        <v>4173.7</v>
      </c>
      <c r="F770">
        <v>89565600</v>
      </c>
      <c r="G770" s="3">
        <f t="shared" si="12"/>
        <v>1.0019455252918244E-2</v>
      </c>
    </row>
    <row r="771" spans="1:7" x14ac:dyDescent="0.3">
      <c r="A771" s="1" t="s">
        <v>794</v>
      </c>
      <c r="B771" s="2">
        <v>4204.6000000000004</v>
      </c>
      <c r="C771" s="2">
        <v>4235.3999999999996</v>
      </c>
      <c r="D771" s="2">
        <v>4173.7</v>
      </c>
      <c r="E771" s="2">
        <v>4173.7</v>
      </c>
      <c r="F771">
        <v>72991800</v>
      </c>
      <c r="G771" s="3">
        <f t="shared" si="12"/>
        <v>1.2375999229509908E-2</v>
      </c>
    </row>
    <row r="772" spans="1:7" x14ac:dyDescent="0.3">
      <c r="A772" s="1" t="s">
        <v>795</v>
      </c>
      <c r="B772" s="2">
        <v>4132.6000000000004</v>
      </c>
      <c r="C772" s="2">
        <v>4214.8</v>
      </c>
      <c r="D772" s="2">
        <v>4122.3</v>
      </c>
      <c r="E772" s="2">
        <v>4194.3</v>
      </c>
      <c r="F772">
        <v>88630600</v>
      </c>
      <c r="G772" s="3">
        <f t="shared" si="12"/>
        <v>-1.7124102173809636E-2</v>
      </c>
    </row>
    <row r="773" spans="1:7" x14ac:dyDescent="0.3">
      <c r="A773" s="1" t="s">
        <v>796</v>
      </c>
      <c r="B773" s="2">
        <v>4163.3999999999996</v>
      </c>
      <c r="C773" s="2">
        <v>4204.6000000000004</v>
      </c>
      <c r="D773" s="2">
        <v>4142.8999999999996</v>
      </c>
      <c r="E773" s="2">
        <v>4184</v>
      </c>
      <c r="F773">
        <v>53728800</v>
      </c>
      <c r="G773" s="3">
        <f t="shared" si="12"/>
        <v>7.4529351981801458E-3</v>
      </c>
    </row>
    <row r="774" spans="1:7" x14ac:dyDescent="0.3">
      <c r="A774" s="1" t="s">
        <v>797</v>
      </c>
      <c r="B774" s="2">
        <v>4184</v>
      </c>
      <c r="C774" s="2">
        <v>4225.1000000000004</v>
      </c>
      <c r="D774" s="2">
        <v>4163.3999999999996</v>
      </c>
      <c r="E774" s="2">
        <v>4173.7</v>
      </c>
      <c r="F774">
        <v>80065800</v>
      </c>
      <c r="G774" s="3">
        <f t="shared" si="12"/>
        <v>4.9478791372436865E-3</v>
      </c>
    </row>
    <row r="775" spans="1:7" x14ac:dyDescent="0.3">
      <c r="A775" s="1" t="s">
        <v>798</v>
      </c>
      <c r="B775" s="2">
        <v>4225.1000000000004</v>
      </c>
      <c r="C775" s="2">
        <v>4225.1000000000004</v>
      </c>
      <c r="D775" s="2">
        <v>4184</v>
      </c>
      <c r="E775" s="2">
        <v>4214.8</v>
      </c>
      <c r="F775">
        <v>104838200</v>
      </c>
      <c r="G775" s="3">
        <f t="shared" si="12"/>
        <v>9.8231357552582138E-3</v>
      </c>
    </row>
    <row r="776" spans="1:7" x14ac:dyDescent="0.3">
      <c r="A776" s="1" t="s">
        <v>799</v>
      </c>
      <c r="B776" s="2">
        <v>4297.1000000000004</v>
      </c>
      <c r="C776" s="2">
        <v>4317.6000000000004</v>
      </c>
      <c r="D776" s="2">
        <v>4256</v>
      </c>
      <c r="E776" s="2">
        <v>4276.5</v>
      </c>
      <c r="F776">
        <v>83286000</v>
      </c>
      <c r="G776" s="3">
        <f t="shared" si="12"/>
        <v>1.7041016780667911E-2</v>
      </c>
    </row>
    <row r="777" spans="1:7" x14ac:dyDescent="0.3">
      <c r="A777" s="1" t="s">
        <v>800</v>
      </c>
      <c r="B777" s="2">
        <v>4266.2</v>
      </c>
      <c r="C777" s="2">
        <v>4286.8</v>
      </c>
      <c r="D777" s="2">
        <v>4225.1000000000004</v>
      </c>
      <c r="E777" s="2">
        <v>4286.8</v>
      </c>
      <c r="F777">
        <v>107531000</v>
      </c>
      <c r="G777" s="3">
        <f t="shared" si="12"/>
        <v>-7.1908961857998516E-3</v>
      </c>
    </row>
    <row r="778" spans="1:7" x14ac:dyDescent="0.3">
      <c r="A778" s="1" t="s">
        <v>801</v>
      </c>
      <c r="B778" s="2">
        <v>4256</v>
      </c>
      <c r="C778" s="2">
        <v>4266.2</v>
      </c>
      <c r="D778" s="2">
        <v>4204.6000000000004</v>
      </c>
      <c r="E778" s="2">
        <v>4225.1000000000004</v>
      </c>
      <c r="F778">
        <v>92827600</v>
      </c>
      <c r="G778" s="3">
        <f t="shared" si="12"/>
        <v>-2.3908865032112462E-3</v>
      </c>
    </row>
    <row r="779" spans="1:7" x14ac:dyDescent="0.3">
      <c r="A779" s="1" t="s">
        <v>802</v>
      </c>
      <c r="B779" s="2">
        <v>4081.2</v>
      </c>
      <c r="C779" s="2">
        <v>4225.1000000000004</v>
      </c>
      <c r="D779" s="2">
        <v>4050.4</v>
      </c>
      <c r="E779" s="2">
        <v>4194.3</v>
      </c>
      <c r="F779">
        <v>191898400</v>
      </c>
      <c r="G779" s="3">
        <f t="shared" si="12"/>
        <v>-4.1071428571428613E-2</v>
      </c>
    </row>
    <row r="780" spans="1:7" x14ac:dyDescent="0.3">
      <c r="A780" s="1" t="s">
        <v>803</v>
      </c>
      <c r="B780" s="2">
        <v>4132.6000000000004</v>
      </c>
      <c r="C780" s="2">
        <v>4184</v>
      </c>
      <c r="D780" s="2">
        <v>4050.4</v>
      </c>
      <c r="E780" s="2">
        <v>4132.6000000000004</v>
      </c>
      <c r="F780">
        <v>262828600</v>
      </c>
      <c r="G780" s="3">
        <f t="shared" si="12"/>
        <v>1.2594334999510083E-2</v>
      </c>
    </row>
    <row r="781" spans="1:7" x14ac:dyDescent="0.3">
      <c r="A781" s="1" t="s">
        <v>804</v>
      </c>
      <c r="B781" s="2">
        <v>4050.4</v>
      </c>
      <c r="C781" s="2">
        <v>4142.8999999999996</v>
      </c>
      <c r="D781" s="2">
        <v>4040.1</v>
      </c>
      <c r="E781" s="2">
        <v>4142.8999999999996</v>
      </c>
      <c r="F781">
        <v>135467400</v>
      </c>
      <c r="G781" s="3">
        <f t="shared" si="12"/>
        <v>-1.9890625756182612E-2</v>
      </c>
    </row>
    <row r="782" spans="1:7" x14ac:dyDescent="0.3">
      <c r="A782" s="1" t="s">
        <v>805</v>
      </c>
      <c r="B782" s="2">
        <v>4153.2</v>
      </c>
      <c r="C782" s="2">
        <v>4163.3999999999996</v>
      </c>
      <c r="D782" s="2">
        <v>4081.2</v>
      </c>
      <c r="E782" s="2">
        <v>4091.5</v>
      </c>
      <c r="F782">
        <v>224171600</v>
      </c>
      <c r="G782" s="3">
        <f t="shared" si="12"/>
        <v>2.5380209362038251E-2</v>
      </c>
    </row>
    <row r="783" spans="1:7" x14ac:dyDescent="0.3">
      <c r="A783" s="1" t="s">
        <v>806</v>
      </c>
      <c r="B783" s="2">
        <v>4112</v>
      </c>
      <c r="C783" s="2">
        <v>4153.2</v>
      </c>
      <c r="D783" s="2">
        <v>4112</v>
      </c>
      <c r="E783" s="2">
        <v>4132.6000000000004</v>
      </c>
      <c r="F783">
        <v>46333000</v>
      </c>
      <c r="G783" s="3">
        <f t="shared" si="12"/>
        <v>-9.9200616392179086E-3</v>
      </c>
    </row>
    <row r="784" spans="1:7" x14ac:dyDescent="0.3">
      <c r="A784" s="1" t="s">
        <v>807</v>
      </c>
      <c r="B784" s="2">
        <v>4317.6000000000004</v>
      </c>
      <c r="C784" s="2">
        <v>4317.6000000000004</v>
      </c>
      <c r="D784" s="2">
        <v>4142.8999999999996</v>
      </c>
      <c r="E784" s="2">
        <v>4153.2</v>
      </c>
      <c r="F784">
        <v>131331000</v>
      </c>
      <c r="G784" s="3">
        <f t="shared" si="12"/>
        <v>5.0000000000000086E-2</v>
      </c>
    </row>
    <row r="785" spans="1:7" x14ac:dyDescent="0.3">
      <c r="A785" s="1" t="s">
        <v>808</v>
      </c>
      <c r="B785" s="2">
        <v>4482.1000000000004</v>
      </c>
      <c r="C785" s="2">
        <v>4502.7</v>
      </c>
      <c r="D785" s="2">
        <v>4348.5</v>
      </c>
      <c r="E785" s="2">
        <v>4369</v>
      </c>
      <c r="F785">
        <v>222156200</v>
      </c>
      <c r="G785" s="3">
        <f t="shared" si="12"/>
        <v>3.8099870298313875E-2</v>
      </c>
    </row>
    <row r="786" spans="1:7" x14ac:dyDescent="0.3">
      <c r="A786" s="1" t="s">
        <v>809</v>
      </c>
      <c r="B786" s="2">
        <v>4408.3999999999996</v>
      </c>
      <c r="C786" s="2">
        <v>4505.6000000000004</v>
      </c>
      <c r="D786" s="2">
        <v>4408.3999999999996</v>
      </c>
      <c r="E786" s="2">
        <v>4494.8</v>
      </c>
      <c r="F786">
        <v>151825600</v>
      </c>
      <c r="G786" s="3">
        <f t="shared" si="12"/>
        <v>-1.6443185114120774E-2</v>
      </c>
    </row>
    <row r="787" spans="1:7" x14ac:dyDescent="0.3">
      <c r="A787" s="1" t="s">
        <v>810</v>
      </c>
      <c r="B787" s="2">
        <v>4375.8999999999996</v>
      </c>
      <c r="C787" s="2">
        <v>4440.8</v>
      </c>
      <c r="D787" s="2">
        <v>4365.1000000000004</v>
      </c>
      <c r="E787" s="2">
        <v>4408.3999999999996</v>
      </c>
      <c r="F787">
        <v>103951000</v>
      </c>
      <c r="G787" s="3">
        <f t="shared" si="12"/>
        <v>-7.3722892659468294E-3</v>
      </c>
    </row>
    <row r="788" spans="1:7" x14ac:dyDescent="0.3">
      <c r="A788" s="1" t="s">
        <v>811</v>
      </c>
      <c r="B788" s="2">
        <v>4473.2</v>
      </c>
      <c r="C788" s="2">
        <v>4484</v>
      </c>
      <c r="D788" s="2">
        <v>4408.3999999999996</v>
      </c>
      <c r="E788" s="2">
        <v>4430</v>
      </c>
      <c r="F788">
        <v>107454600</v>
      </c>
      <c r="G788" s="3">
        <f t="shared" si="12"/>
        <v>2.2235425855252677E-2</v>
      </c>
    </row>
    <row r="789" spans="1:7" x14ac:dyDescent="0.3">
      <c r="A789" s="1" t="s">
        <v>812</v>
      </c>
      <c r="B789" s="2">
        <v>4419.2</v>
      </c>
      <c r="C789" s="2">
        <v>4494.8</v>
      </c>
      <c r="D789" s="2">
        <v>4419.2</v>
      </c>
      <c r="E789" s="2">
        <v>4473.2</v>
      </c>
      <c r="F789">
        <v>97186200</v>
      </c>
      <c r="G789" s="3">
        <f t="shared" si="12"/>
        <v>-1.2071894840382725E-2</v>
      </c>
    </row>
    <row r="790" spans="1:7" x14ac:dyDescent="0.3">
      <c r="A790" s="1" t="s">
        <v>813</v>
      </c>
      <c r="B790" s="2">
        <v>4462.3999999999996</v>
      </c>
      <c r="C790" s="2">
        <v>4462.3999999999996</v>
      </c>
      <c r="D790" s="2">
        <v>4408.3999999999996</v>
      </c>
      <c r="E790" s="2">
        <v>4440.8</v>
      </c>
      <c r="F790">
        <v>92013200</v>
      </c>
      <c r="G790" s="3">
        <f t="shared" si="12"/>
        <v>9.7755249818971355E-3</v>
      </c>
    </row>
    <row r="791" spans="1:7" x14ac:dyDescent="0.3">
      <c r="A791" s="1" t="s">
        <v>814</v>
      </c>
      <c r="B791" s="2">
        <v>4548.8</v>
      </c>
      <c r="C791" s="2">
        <v>4548.8</v>
      </c>
      <c r="D791" s="2">
        <v>4494.8</v>
      </c>
      <c r="E791" s="2">
        <v>4494.8</v>
      </c>
      <c r="F791">
        <v>101724400</v>
      </c>
      <c r="G791" s="3">
        <f t="shared" si="12"/>
        <v>1.9361778415202705E-2</v>
      </c>
    </row>
    <row r="792" spans="1:7" x14ac:dyDescent="0.3">
      <c r="A792" s="1" t="s">
        <v>815</v>
      </c>
      <c r="B792" s="2">
        <v>4494.8</v>
      </c>
      <c r="C792" s="2">
        <v>4581.2</v>
      </c>
      <c r="D792" s="2">
        <v>4408.3999999999996</v>
      </c>
      <c r="E792" s="2">
        <v>4538</v>
      </c>
      <c r="F792">
        <v>94482600</v>
      </c>
      <c r="G792" s="3">
        <f t="shared" si="12"/>
        <v>-1.1871262750615546E-2</v>
      </c>
    </row>
    <row r="793" spans="1:7" x14ac:dyDescent="0.3">
      <c r="A793" s="1" t="s">
        <v>816</v>
      </c>
      <c r="B793" s="2">
        <v>4516.3999999999996</v>
      </c>
      <c r="C793" s="2">
        <v>4538</v>
      </c>
      <c r="D793" s="2">
        <v>4451.6000000000004</v>
      </c>
      <c r="E793" s="2">
        <v>4451.6000000000004</v>
      </c>
      <c r="F793">
        <v>42655500</v>
      </c>
      <c r="G793" s="3">
        <f t="shared" si="12"/>
        <v>4.8055530835631067E-3</v>
      </c>
    </row>
    <row r="794" spans="1:7" x14ac:dyDescent="0.3">
      <c r="A794" s="1" t="s">
        <v>817</v>
      </c>
      <c r="B794" s="2">
        <v>4473.2</v>
      </c>
      <c r="C794" s="2">
        <v>4516.3999999999996</v>
      </c>
      <c r="D794" s="2">
        <v>4451.6000000000004</v>
      </c>
      <c r="E794" s="2">
        <v>4516.3999999999996</v>
      </c>
      <c r="F794">
        <v>47999400</v>
      </c>
      <c r="G794" s="3">
        <f t="shared" si="12"/>
        <v>-9.5651403772916092E-3</v>
      </c>
    </row>
    <row r="795" spans="1:7" x14ac:dyDescent="0.3">
      <c r="A795" s="1" t="s">
        <v>818</v>
      </c>
      <c r="B795" s="2">
        <v>4408.3999999999996</v>
      </c>
      <c r="C795" s="2">
        <v>4473.2</v>
      </c>
      <c r="D795" s="2">
        <v>4365.1000000000004</v>
      </c>
      <c r="E795" s="2">
        <v>4451.6000000000004</v>
      </c>
      <c r="F795">
        <v>74787800</v>
      </c>
      <c r="G795" s="3">
        <f t="shared" si="12"/>
        <v>-1.4486273808459309E-2</v>
      </c>
    </row>
    <row r="796" spans="1:7" x14ac:dyDescent="0.3">
      <c r="A796" s="1" t="s">
        <v>819</v>
      </c>
      <c r="B796" s="2">
        <v>4408.3999999999996</v>
      </c>
      <c r="C796" s="2">
        <v>4408.3999999999996</v>
      </c>
      <c r="D796" s="2">
        <v>4365.1000000000004</v>
      </c>
      <c r="E796" s="2">
        <v>4408.3999999999996</v>
      </c>
      <c r="F796">
        <v>37744800</v>
      </c>
      <c r="G796" s="3">
        <f t="shared" si="12"/>
        <v>0</v>
      </c>
    </row>
    <row r="797" spans="1:7" x14ac:dyDescent="0.3">
      <c r="A797" s="1" t="s">
        <v>820</v>
      </c>
      <c r="B797" s="2">
        <v>4451.6000000000004</v>
      </c>
      <c r="C797" s="2">
        <v>4516.3999999999996</v>
      </c>
      <c r="D797" s="2">
        <v>4408.3999999999996</v>
      </c>
      <c r="E797" s="2">
        <v>4408.3999999999996</v>
      </c>
      <c r="F797">
        <v>111901500</v>
      </c>
      <c r="G797" s="3">
        <f t="shared" si="12"/>
        <v>9.7994737319664123E-3</v>
      </c>
    </row>
    <row r="798" spans="1:7" x14ac:dyDescent="0.3">
      <c r="A798" s="1" t="s">
        <v>821</v>
      </c>
      <c r="B798" s="2">
        <v>4430</v>
      </c>
      <c r="C798" s="2">
        <v>4494.8</v>
      </c>
      <c r="D798" s="2">
        <v>4430</v>
      </c>
      <c r="E798" s="2">
        <v>4473.2</v>
      </c>
      <c r="F798">
        <v>67928500</v>
      </c>
      <c r="G798" s="3">
        <f t="shared" si="12"/>
        <v>-4.8521879773565377E-3</v>
      </c>
    </row>
    <row r="799" spans="1:7" x14ac:dyDescent="0.3">
      <c r="A799" s="1" t="s">
        <v>822</v>
      </c>
      <c r="B799" s="2">
        <v>4516.3999999999996</v>
      </c>
      <c r="C799" s="2">
        <v>4538</v>
      </c>
      <c r="D799" s="2">
        <v>4451.6000000000004</v>
      </c>
      <c r="E799" s="2">
        <v>4451.6000000000004</v>
      </c>
      <c r="F799">
        <v>142479800</v>
      </c>
      <c r="G799" s="3">
        <f t="shared" si="12"/>
        <v>1.9503386004514591E-2</v>
      </c>
    </row>
    <row r="800" spans="1:7" x14ac:dyDescent="0.3">
      <c r="A800" s="1" t="s">
        <v>823</v>
      </c>
      <c r="B800" s="2">
        <v>4430</v>
      </c>
      <c r="C800" s="2">
        <v>4538</v>
      </c>
      <c r="D800" s="2">
        <v>4430</v>
      </c>
      <c r="E800" s="2">
        <v>4516.3999999999996</v>
      </c>
      <c r="F800">
        <v>95789900</v>
      </c>
      <c r="G800" s="3">
        <f t="shared" si="12"/>
        <v>-1.9130280754583218E-2</v>
      </c>
    </row>
    <row r="801" spans="1:7" x14ac:dyDescent="0.3">
      <c r="A801" s="1" t="s">
        <v>824</v>
      </c>
      <c r="B801" s="2">
        <v>4473.2</v>
      </c>
      <c r="C801" s="2">
        <v>4538</v>
      </c>
      <c r="D801" s="2">
        <v>4430</v>
      </c>
      <c r="E801" s="2">
        <v>4451.6000000000004</v>
      </c>
      <c r="F801">
        <v>106962300</v>
      </c>
      <c r="G801" s="3">
        <f t="shared" si="12"/>
        <v>9.7516930022572956E-3</v>
      </c>
    </row>
    <row r="802" spans="1:7" x14ac:dyDescent="0.3">
      <c r="A802" s="1" t="s">
        <v>825</v>
      </c>
      <c r="B802" s="2">
        <v>4494.8</v>
      </c>
      <c r="C802" s="2">
        <v>4689.3</v>
      </c>
      <c r="D802" s="2">
        <v>4473.2</v>
      </c>
      <c r="E802" s="2">
        <v>4667.7</v>
      </c>
      <c r="F802">
        <v>207338000</v>
      </c>
      <c r="G802" s="3">
        <f t="shared" si="12"/>
        <v>4.828757936153171E-3</v>
      </c>
    </row>
    <row r="803" spans="1:7" x14ac:dyDescent="0.3">
      <c r="A803" s="1" t="s">
        <v>826</v>
      </c>
      <c r="B803" s="2">
        <v>4494.8</v>
      </c>
      <c r="C803" s="2">
        <v>4516.3999999999996</v>
      </c>
      <c r="D803" s="2">
        <v>4473.2</v>
      </c>
      <c r="E803" s="2">
        <v>4473.2</v>
      </c>
      <c r="F803">
        <v>51076300</v>
      </c>
      <c r="G803" s="3">
        <f t="shared" si="12"/>
        <v>0</v>
      </c>
    </row>
    <row r="804" spans="1:7" x14ac:dyDescent="0.3">
      <c r="A804" s="1" t="s">
        <v>827</v>
      </c>
      <c r="B804" s="2">
        <v>4473.2</v>
      </c>
      <c r="C804" s="2">
        <v>4516.3999999999996</v>
      </c>
      <c r="D804" s="2">
        <v>4451.6000000000004</v>
      </c>
      <c r="E804" s="2">
        <v>4516.3999999999996</v>
      </c>
      <c r="F804">
        <v>116957800</v>
      </c>
      <c r="G804" s="3">
        <f t="shared" si="12"/>
        <v>-4.8055530835633097E-3</v>
      </c>
    </row>
    <row r="805" spans="1:7" x14ac:dyDescent="0.3">
      <c r="A805" s="1" t="s">
        <v>828</v>
      </c>
      <c r="B805" s="2">
        <v>4538</v>
      </c>
      <c r="C805" s="2">
        <v>4538</v>
      </c>
      <c r="D805" s="2">
        <v>4473.2</v>
      </c>
      <c r="E805" s="2">
        <v>4538</v>
      </c>
      <c r="F805">
        <v>98024100</v>
      </c>
      <c r="G805" s="3">
        <f t="shared" si="12"/>
        <v>1.4486273808459309E-2</v>
      </c>
    </row>
    <row r="806" spans="1:7" x14ac:dyDescent="0.3">
      <c r="A806" s="1" t="s">
        <v>829</v>
      </c>
      <c r="B806" s="2">
        <v>4516.3999999999996</v>
      </c>
      <c r="C806" s="2">
        <v>4538</v>
      </c>
      <c r="D806" s="2">
        <v>4451.6000000000004</v>
      </c>
      <c r="E806" s="2">
        <v>4538</v>
      </c>
      <c r="F806">
        <v>110683000</v>
      </c>
      <c r="G806" s="3">
        <f t="shared" si="12"/>
        <v>-4.7598060819745184E-3</v>
      </c>
    </row>
    <row r="807" spans="1:7" x14ac:dyDescent="0.3">
      <c r="A807" s="1" t="s">
        <v>830</v>
      </c>
      <c r="B807" s="2">
        <v>4473.2</v>
      </c>
      <c r="C807" s="2">
        <v>4516.3999999999996</v>
      </c>
      <c r="D807" s="2">
        <v>4430</v>
      </c>
      <c r="E807" s="2">
        <v>4473.2</v>
      </c>
      <c r="F807">
        <v>100945900</v>
      </c>
      <c r="G807" s="3">
        <f t="shared" si="12"/>
        <v>-9.5651403772916092E-3</v>
      </c>
    </row>
    <row r="808" spans="1:7" x14ac:dyDescent="0.3">
      <c r="A808" s="1" t="s">
        <v>831</v>
      </c>
      <c r="B808" s="2">
        <v>4473.2</v>
      </c>
      <c r="C808" s="2">
        <v>4494.8</v>
      </c>
      <c r="D808" s="2">
        <v>4430</v>
      </c>
      <c r="E808" s="2">
        <v>4473.2</v>
      </c>
      <c r="F808">
        <v>64499500</v>
      </c>
      <c r="G808" s="3">
        <f t="shared" si="12"/>
        <v>0</v>
      </c>
    </row>
    <row r="809" spans="1:7" x14ac:dyDescent="0.3">
      <c r="A809" s="1" t="s">
        <v>832</v>
      </c>
      <c r="B809" s="2">
        <v>4430</v>
      </c>
      <c r="C809" s="2">
        <v>4494.8</v>
      </c>
      <c r="D809" s="2">
        <v>4430</v>
      </c>
      <c r="E809" s="2">
        <v>4473.2</v>
      </c>
      <c r="F809">
        <v>64678000</v>
      </c>
      <c r="G809" s="3">
        <f t="shared" si="12"/>
        <v>-9.657515872306139E-3</v>
      </c>
    </row>
    <row r="810" spans="1:7" x14ac:dyDescent="0.3">
      <c r="A810" s="1" t="s">
        <v>833</v>
      </c>
      <c r="B810" s="2">
        <v>4365.1000000000004</v>
      </c>
      <c r="C810" s="2">
        <v>4430</v>
      </c>
      <c r="D810" s="2">
        <v>4365.1000000000004</v>
      </c>
      <c r="E810" s="2">
        <v>4408.3999999999996</v>
      </c>
      <c r="F810">
        <v>93531000</v>
      </c>
      <c r="G810" s="3">
        <f t="shared" si="12"/>
        <v>-1.4650112866817073E-2</v>
      </c>
    </row>
    <row r="811" spans="1:7" x14ac:dyDescent="0.3">
      <c r="A811" s="1" t="s">
        <v>834</v>
      </c>
      <c r="B811" s="2">
        <v>4386.8</v>
      </c>
      <c r="C811" s="2">
        <v>4430</v>
      </c>
      <c r="D811" s="2">
        <v>4365.1000000000004</v>
      </c>
      <c r="E811" s="2">
        <v>4365.1000000000004</v>
      </c>
      <c r="F811">
        <v>58148200</v>
      </c>
      <c r="G811" s="3">
        <f t="shared" si="12"/>
        <v>4.9712492268217945E-3</v>
      </c>
    </row>
    <row r="812" spans="1:7" x14ac:dyDescent="0.3">
      <c r="A812" s="1" t="s">
        <v>835</v>
      </c>
      <c r="B812" s="2">
        <v>4408.3999999999996</v>
      </c>
      <c r="C812" s="2">
        <v>4408.3999999999996</v>
      </c>
      <c r="D812" s="2">
        <v>4343.5</v>
      </c>
      <c r="E812" s="2">
        <v>4386.8</v>
      </c>
      <c r="F812">
        <v>63262300</v>
      </c>
      <c r="G812" s="3">
        <f t="shared" si="12"/>
        <v>4.923862496580526E-3</v>
      </c>
    </row>
    <row r="813" spans="1:7" x14ac:dyDescent="0.3">
      <c r="A813" s="1" t="s">
        <v>836</v>
      </c>
      <c r="B813" s="2">
        <v>4321.8999999999996</v>
      </c>
      <c r="C813" s="2">
        <v>4386.8</v>
      </c>
      <c r="D813" s="2">
        <v>4321.8999999999996</v>
      </c>
      <c r="E813" s="2">
        <v>4386.8</v>
      </c>
      <c r="F813">
        <v>105407300</v>
      </c>
      <c r="G813" s="3">
        <f t="shared" si="12"/>
        <v>-1.9621631430904639E-2</v>
      </c>
    </row>
    <row r="814" spans="1:7" x14ac:dyDescent="0.3">
      <c r="A814" s="1" t="s">
        <v>837</v>
      </c>
      <c r="B814" s="2">
        <v>4365.1000000000004</v>
      </c>
      <c r="C814" s="2">
        <v>4365.1000000000004</v>
      </c>
      <c r="D814" s="2">
        <v>4321.8999999999996</v>
      </c>
      <c r="E814" s="2">
        <v>4365.1000000000004</v>
      </c>
      <c r="F814">
        <v>76451700</v>
      </c>
      <c r="G814" s="3">
        <f t="shared" si="12"/>
        <v>9.995603785372344E-3</v>
      </c>
    </row>
    <row r="815" spans="1:7" x14ac:dyDescent="0.3">
      <c r="A815" s="1" t="s">
        <v>838</v>
      </c>
      <c r="B815" s="2">
        <v>4313.3</v>
      </c>
      <c r="C815" s="2">
        <v>4386.8</v>
      </c>
      <c r="D815" s="2">
        <v>4304.6000000000004</v>
      </c>
      <c r="E815" s="2">
        <v>4386.8</v>
      </c>
      <c r="F815">
        <v>42752200</v>
      </c>
      <c r="G815" s="3">
        <f t="shared" si="12"/>
        <v>-1.1866852993058619E-2</v>
      </c>
    </row>
    <row r="816" spans="1:7" x14ac:dyDescent="0.3">
      <c r="A816" s="1" t="s">
        <v>839</v>
      </c>
      <c r="B816" s="2">
        <v>4321.8999999999996</v>
      </c>
      <c r="C816" s="2">
        <v>4386.8</v>
      </c>
      <c r="D816" s="2">
        <v>4304.6000000000004</v>
      </c>
      <c r="E816" s="2">
        <v>4313.3</v>
      </c>
      <c r="F816">
        <v>63396700</v>
      </c>
      <c r="G816" s="3">
        <f t="shared" si="12"/>
        <v>1.9938330280758246E-3</v>
      </c>
    </row>
    <row r="817" spans="1:7" x14ac:dyDescent="0.3">
      <c r="A817" s="1" t="s">
        <v>840</v>
      </c>
      <c r="B817" s="2">
        <v>4386.8</v>
      </c>
      <c r="C817" s="2">
        <v>4408.3999999999996</v>
      </c>
      <c r="D817" s="2">
        <v>4343.5</v>
      </c>
      <c r="E817" s="2">
        <v>4386.8</v>
      </c>
      <c r="F817">
        <v>78499800</v>
      </c>
      <c r="G817" s="3">
        <f t="shared" si="12"/>
        <v>1.5016543649783788E-2</v>
      </c>
    </row>
    <row r="818" spans="1:7" x14ac:dyDescent="0.3">
      <c r="A818" s="1" t="s">
        <v>841</v>
      </c>
      <c r="B818" s="2">
        <v>4516.3999999999996</v>
      </c>
      <c r="C818" s="2">
        <v>4538</v>
      </c>
      <c r="D818" s="2">
        <v>4386.8</v>
      </c>
      <c r="E818" s="2">
        <v>4408.3999999999996</v>
      </c>
      <c r="F818">
        <v>120027200</v>
      </c>
      <c r="G818" s="3">
        <f t="shared" si="12"/>
        <v>2.9543174979483781E-2</v>
      </c>
    </row>
    <row r="819" spans="1:7" x14ac:dyDescent="0.3">
      <c r="A819" s="1" t="s">
        <v>842</v>
      </c>
      <c r="B819" s="2">
        <v>4430</v>
      </c>
      <c r="C819" s="2">
        <v>4538</v>
      </c>
      <c r="D819" s="2">
        <v>4408.3999999999996</v>
      </c>
      <c r="E819" s="2">
        <v>4494.8</v>
      </c>
      <c r="F819">
        <v>165534100</v>
      </c>
      <c r="G819" s="3">
        <f t="shared" si="12"/>
        <v>-1.9130280754583218E-2</v>
      </c>
    </row>
    <row r="820" spans="1:7" x14ac:dyDescent="0.3">
      <c r="A820" s="1" t="s">
        <v>843</v>
      </c>
      <c r="B820" s="2">
        <v>4386.8</v>
      </c>
      <c r="C820" s="2">
        <v>4451.6000000000004</v>
      </c>
      <c r="D820" s="2">
        <v>4365.1000000000004</v>
      </c>
      <c r="E820" s="2">
        <v>4430</v>
      </c>
      <c r="F820">
        <v>125575300</v>
      </c>
      <c r="G820" s="3">
        <f t="shared" si="12"/>
        <v>-9.7516930022572956E-3</v>
      </c>
    </row>
    <row r="821" spans="1:7" x14ac:dyDescent="0.3">
      <c r="A821" s="1" t="s">
        <v>844</v>
      </c>
      <c r="B821" s="2">
        <v>4473.2</v>
      </c>
      <c r="C821" s="2">
        <v>4473.2</v>
      </c>
      <c r="D821" s="2">
        <v>4365.1000000000004</v>
      </c>
      <c r="E821" s="2">
        <v>4365.1000000000004</v>
      </c>
      <c r="F821">
        <v>76424100</v>
      </c>
      <c r="G821" s="3">
        <f t="shared" si="12"/>
        <v>1.969544998632252E-2</v>
      </c>
    </row>
    <row r="822" spans="1:7" x14ac:dyDescent="0.3">
      <c r="A822" s="1" t="s">
        <v>845</v>
      </c>
      <c r="B822" s="2">
        <v>4430</v>
      </c>
      <c r="C822" s="2">
        <v>4494.8</v>
      </c>
      <c r="D822" s="2">
        <v>4408.3999999999996</v>
      </c>
      <c r="E822" s="2">
        <v>4473.2</v>
      </c>
      <c r="F822">
        <v>42313700</v>
      </c>
      <c r="G822" s="3">
        <f t="shared" si="12"/>
        <v>-9.657515872306139E-3</v>
      </c>
    </row>
    <row r="823" spans="1:7" x14ac:dyDescent="0.3">
      <c r="A823" s="1" t="s">
        <v>846</v>
      </c>
      <c r="B823" s="2">
        <v>4451.6000000000004</v>
      </c>
      <c r="C823" s="2">
        <v>4473.2</v>
      </c>
      <c r="D823" s="2">
        <v>4408.3999999999996</v>
      </c>
      <c r="E823" s="2">
        <v>4473.2</v>
      </c>
      <c r="F823">
        <v>60646900</v>
      </c>
      <c r="G823" s="3">
        <f t="shared" si="12"/>
        <v>4.8758465011287501E-3</v>
      </c>
    </row>
    <row r="824" spans="1:7" x14ac:dyDescent="0.3">
      <c r="A824" s="1" t="s">
        <v>847</v>
      </c>
      <c r="B824" s="2">
        <v>4451.6000000000004</v>
      </c>
      <c r="C824" s="2">
        <v>4494.8</v>
      </c>
      <c r="D824" s="2">
        <v>4408.3999999999996</v>
      </c>
      <c r="E824" s="2">
        <v>4408.3999999999996</v>
      </c>
      <c r="F824">
        <v>49086100</v>
      </c>
      <c r="G824" s="3">
        <f t="shared" si="12"/>
        <v>0</v>
      </c>
    </row>
    <row r="825" spans="1:7" x14ac:dyDescent="0.3">
      <c r="A825" s="1" t="s">
        <v>848</v>
      </c>
      <c r="B825" s="2">
        <v>4365.1000000000004</v>
      </c>
      <c r="C825" s="2">
        <v>4494.8</v>
      </c>
      <c r="D825" s="2">
        <v>4365.1000000000004</v>
      </c>
      <c r="E825" s="2">
        <v>4473.2</v>
      </c>
      <c r="F825">
        <v>393735900</v>
      </c>
      <c r="G825" s="3">
        <f t="shared" si="12"/>
        <v>-1.9431215742654325E-2</v>
      </c>
    </row>
    <row r="826" spans="1:7" x14ac:dyDescent="0.3">
      <c r="A826" s="1" t="s">
        <v>849</v>
      </c>
      <c r="B826" s="2">
        <v>4386.8</v>
      </c>
      <c r="C826" s="2">
        <v>4451.6000000000004</v>
      </c>
      <c r="D826" s="2">
        <v>4386.8</v>
      </c>
      <c r="E826" s="2">
        <v>4408.3999999999996</v>
      </c>
      <c r="F826">
        <v>149191300</v>
      </c>
      <c r="G826" s="3">
        <f t="shared" ref="G826:G889" si="13">((B826-B825)/B825) * 100%</f>
        <v>4.9712492268217945E-3</v>
      </c>
    </row>
    <row r="827" spans="1:7" x14ac:dyDescent="0.3">
      <c r="A827" s="1" t="s">
        <v>850</v>
      </c>
      <c r="B827" s="2">
        <v>4365.1000000000004</v>
      </c>
      <c r="C827" s="2">
        <v>4408.3999999999996</v>
      </c>
      <c r="D827" s="2">
        <v>4278.7</v>
      </c>
      <c r="E827" s="2">
        <v>4365.1000000000004</v>
      </c>
      <c r="F827">
        <v>244590500</v>
      </c>
      <c r="G827" s="3">
        <f t="shared" si="13"/>
        <v>-4.9466581562870012E-3</v>
      </c>
    </row>
    <row r="828" spans="1:7" x14ac:dyDescent="0.3">
      <c r="A828" s="1" t="s">
        <v>851</v>
      </c>
      <c r="B828" s="2">
        <v>4343.5</v>
      </c>
      <c r="C828" s="2">
        <v>4386.8</v>
      </c>
      <c r="D828" s="2">
        <v>4321.8999999999996</v>
      </c>
      <c r="E828" s="2">
        <v>4321.8999999999996</v>
      </c>
      <c r="F828">
        <v>130408700</v>
      </c>
      <c r="G828" s="3">
        <f t="shared" si="13"/>
        <v>-4.948340244209838E-3</v>
      </c>
    </row>
    <row r="829" spans="1:7" x14ac:dyDescent="0.3">
      <c r="A829" s="1" t="s">
        <v>852</v>
      </c>
      <c r="B829" s="2">
        <v>4343.5</v>
      </c>
      <c r="C829" s="2">
        <v>4386.8</v>
      </c>
      <c r="D829" s="2">
        <v>4321.8999999999996</v>
      </c>
      <c r="E829" s="2">
        <v>4321.8999999999996</v>
      </c>
      <c r="F829">
        <v>173484200</v>
      </c>
      <c r="G829" s="3">
        <f t="shared" si="13"/>
        <v>0</v>
      </c>
    </row>
    <row r="830" spans="1:7" x14ac:dyDescent="0.3">
      <c r="A830" s="1" t="s">
        <v>853</v>
      </c>
      <c r="B830" s="2">
        <v>4430</v>
      </c>
      <c r="C830" s="2">
        <v>4430</v>
      </c>
      <c r="D830" s="2">
        <v>4321.8999999999996</v>
      </c>
      <c r="E830" s="2">
        <v>4343.5</v>
      </c>
      <c r="F830">
        <v>150849200</v>
      </c>
      <c r="G830" s="3">
        <f t="shared" si="13"/>
        <v>1.9914815241164958E-2</v>
      </c>
    </row>
    <row r="831" spans="1:7" x14ac:dyDescent="0.3">
      <c r="A831" s="1" t="s">
        <v>854</v>
      </c>
      <c r="B831" s="2">
        <v>4408.3999999999996</v>
      </c>
      <c r="C831" s="2">
        <v>4430</v>
      </c>
      <c r="D831" s="2">
        <v>4365.1000000000004</v>
      </c>
      <c r="E831" s="2">
        <v>4408.3999999999996</v>
      </c>
      <c r="F831">
        <v>91080300</v>
      </c>
      <c r="G831" s="3">
        <f t="shared" si="13"/>
        <v>-4.8758465011287501E-3</v>
      </c>
    </row>
    <row r="832" spans="1:7" x14ac:dyDescent="0.3">
      <c r="A832" s="1" t="s">
        <v>855</v>
      </c>
      <c r="B832" s="2">
        <v>4408.3999999999996</v>
      </c>
      <c r="C832" s="2">
        <v>4473.2</v>
      </c>
      <c r="D832" s="2">
        <v>4365.1000000000004</v>
      </c>
      <c r="E832" s="2">
        <v>4408.3999999999996</v>
      </c>
      <c r="F832">
        <v>143804700</v>
      </c>
      <c r="G832" s="3">
        <f t="shared" si="13"/>
        <v>0</v>
      </c>
    </row>
    <row r="833" spans="1:7" x14ac:dyDescent="0.3">
      <c r="A833" s="1" t="s">
        <v>856</v>
      </c>
      <c r="B833" s="2">
        <v>4365.1000000000004</v>
      </c>
      <c r="C833" s="2">
        <v>4451.6000000000004</v>
      </c>
      <c r="D833" s="2">
        <v>4365.1000000000004</v>
      </c>
      <c r="E833" s="2">
        <v>4430</v>
      </c>
      <c r="F833">
        <v>96670300</v>
      </c>
      <c r="G833" s="3">
        <f t="shared" si="13"/>
        <v>-9.8221576989382265E-3</v>
      </c>
    </row>
    <row r="834" spans="1:7" x14ac:dyDescent="0.3">
      <c r="A834" s="1" t="s">
        <v>857</v>
      </c>
      <c r="B834" s="2">
        <v>4430</v>
      </c>
      <c r="C834" s="2">
        <v>4451.6000000000004</v>
      </c>
      <c r="D834" s="2">
        <v>4365.1000000000004</v>
      </c>
      <c r="E834" s="2">
        <v>4365.1000000000004</v>
      </c>
      <c r="F834">
        <v>94097900</v>
      </c>
      <c r="G834" s="3">
        <f t="shared" si="13"/>
        <v>1.4867929715241262E-2</v>
      </c>
    </row>
    <row r="835" spans="1:7" x14ac:dyDescent="0.3">
      <c r="A835" s="1" t="s">
        <v>858</v>
      </c>
      <c r="B835" s="2">
        <v>4451.6000000000004</v>
      </c>
      <c r="C835" s="2">
        <v>4451.6000000000004</v>
      </c>
      <c r="D835" s="2">
        <v>4386.8</v>
      </c>
      <c r="E835" s="2">
        <v>4430</v>
      </c>
      <c r="F835">
        <v>103942500</v>
      </c>
      <c r="G835" s="3">
        <f t="shared" si="13"/>
        <v>4.8758465011287501E-3</v>
      </c>
    </row>
    <row r="836" spans="1:7" x14ac:dyDescent="0.3">
      <c r="A836" s="1" t="s">
        <v>859</v>
      </c>
      <c r="B836" s="2">
        <v>4430</v>
      </c>
      <c r="C836" s="2">
        <v>4451.6000000000004</v>
      </c>
      <c r="D836" s="2">
        <v>4408.3999999999996</v>
      </c>
      <c r="E836" s="2">
        <v>4408.3999999999996</v>
      </c>
      <c r="F836">
        <v>36211300</v>
      </c>
      <c r="G836" s="3">
        <f t="shared" si="13"/>
        <v>-4.8521879773565377E-3</v>
      </c>
    </row>
    <row r="837" spans="1:7" x14ac:dyDescent="0.3">
      <c r="A837" s="1" t="s">
        <v>860</v>
      </c>
      <c r="B837" s="2">
        <v>4408.3999999999996</v>
      </c>
      <c r="C837" s="2">
        <v>4430</v>
      </c>
      <c r="D837" s="2">
        <v>4365.1000000000004</v>
      </c>
      <c r="E837" s="2">
        <v>4408.3999999999996</v>
      </c>
      <c r="F837">
        <v>44316800</v>
      </c>
      <c r="G837" s="3">
        <f t="shared" si="13"/>
        <v>-4.8758465011287501E-3</v>
      </c>
    </row>
    <row r="838" spans="1:7" x14ac:dyDescent="0.3">
      <c r="A838" s="1" t="s">
        <v>861</v>
      </c>
      <c r="B838" s="2">
        <v>4408.3999999999996</v>
      </c>
      <c r="C838" s="2">
        <v>4408.3999999999996</v>
      </c>
      <c r="D838" s="2">
        <v>4365.1000000000004</v>
      </c>
      <c r="E838" s="2">
        <v>4365.1000000000004</v>
      </c>
      <c r="F838">
        <v>58061600</v>
      </c>
      <c r="G838" s="3">
        <f t="shared" si="13"/>
        <v>0</v>
      </c>
    </row>
    <row r="839" spans="1:7" x14ac:dyDescent="0.3">
      <c r="A839" s="1" t="s">
        <v>862</v>
      </c>
      <c r="B839" s="2">
        <v>4386.8</v>
      </c>
      <c r="C839" s="2">
        <v>4451.6000000000004</v>
      </c>
      <c r="D839" s="2">
        <v>4386.8</v>
      </c>
      <c r="E839" s="2">
        <v>4408.3999999999996</v>
      </c>
      <c r="F839">
        <v>60457300</v>
      </c>
      <c r="G839" s="3">
        <f t="shared" si="13"/>
        <v>-4.8997368659829997E-3</v>
      </c>
    </row>
    <row r="840" spans="1:7" x14ac:dyDescent="0.3">
      <c r="A840" s="1" t="s">
        <v>863</v>
      </c>
      <c r="B840" s="2">
        <v>4386.8</v>
      </c>
      <c r="C840" s="2">
        <v>4430</v>
      </c>
      <c r="D840" s="2">
        <v>4365.1000000000004</v>
      </c>
      <c r="E840" s="2">
        <v>4386.8</v>
      </c>
      <c r="F840">
        <v>47276900</v>
      </c>
      <c r="G840" s="3">
        <f t="shared" si="13"/>
        <v>0</v>
      </c>
    </row>
    <row r="841" spans="1:7" x14ac:dyDescent="0.3">
      <c r="A841" s="1" t="s">
        <v>864</v>
      </c>
      <c r="B841" s="2">
        <v>4430</v>
      </c>
      <c r="C841" s="2">
        <v>4473.2</v>
      </c>
      <c r="D841" s="2">
        <v>4386.8</v>
      </c>
      <c r="E841" s="2">
        <v>4408.3999999999996</v>
      </c>
      <c r="F841">
        <v>74263700</v>
      </c>
      <c r="G841" s="3">
        <f t="shared" si="13"/>
        <v>9.8477249931612602E-3</v>
      </c>
    </row>
    <row r="842" spans="1:7" x14ac:dyDescent="0.3">
      <c r="A842" s="1" t="s">
        <v>865</v>
      </c>
      <c r="B842" s="2">
        <v>4494.8</v>
      </c>
      <c r="C842" s="2">
        <v>4538</v>
      </c>
      <c r="D842" s="2">
        <v>4451.6000000000004</v>
      </c>
      <c r="E842" s="2">
        <v>4473.2</v>
      </c>
      <c r="F842">
        <v>101592900</v>
      </c>
      <c r="G842" s="3">
        <f t="shared" si="13"/>
        <v>1.4627539503386045E-2</v>
      </c>
    </row>
    <row r="843" spans="1:7" x14ac:dyDescent="0.3">
      <c r="A843" s="1" t="s">
        <v>866</v>
      </c>
      <c r="B843" s="2">
        <v>4624.5</v>
      </c>
      <c r="C843" s="2">
        <v>4624.5</v>
      </c>
      <c r="D843" s="2">
        <v>4430</v>
      </c>
      <c r="E843" s="2">
        <v>4430</v>
      </c>
      <c r="F843">
        <v>227354700</v>
      </c>
      <c r="G843" s="3">
        <f t="shared" si="13"/>
        <v>2.8855566432321754E-2</v>
      </c>
    </row>
    <row r="844" spans="1:7" x14ac:dyDescent="0.3">
      <c r="A844" s="1" t="s">
        <v>867</v>
      </c>
      <c r="B844" s="2">
        <v>4538</v>
      </c>
      <c r="C844" s="2">
        <v>4667.7</v>
      </c>
      <c r="D844" s="2">
        <v>4516.3999999999996</v>
      </c>
      <c r="E844" s="2">
        <v>4667.7</v>
      </c>
      <c r="F844">
        <v>119841200</v>
      </c>
      <c r="G844" s="3">
        <f t="shared" si="13"/>
        <v>-1.8704724835117311E-2</v>
      </c>
    </row>
    <row r="845" spans="1:7" x14ac:dyDescent="0.3">
      <c r="A845" s="1" t="s">
        <v>868</v>
      </c>
      <c r="B845" s="2">
        <v>4559.6000000000004</v>
      </c>
      <c r="C845" s="2">
        <v>4602.8</v>
      </c>
      <c r="D845" s="2">
        <v>4538</v>
      </c>
      <c r="E845" s="2">
        <v>4581.2</v>
      </c>
      <c r="F845">
        <v>78430000</v>
      </c>
      <c r="G845" s="3">
        <f t="shared" si="13"/>
        <v>4.7598060819745184E-3</v>
      </c>
    </row>
    <row r="846" spans="1:7" x14ac:dyDescent="0.3">
      <c r="A846" s="1" t="s">
        <v>869</v>
      </c>
      <c r="B846" s="2">
        <v>4581.2</v>
      </c>
      <c r="C846" s="2">
        <v>4624.5</v>
      </c>
      <c r="D846" s="2">
        <v>4538</v>
      </c>
      <c r="E846" s="2">
        <v>4581.2</v>
      </c>
      <c r="F846">
        <v>90981000</v>
      </c>
      <c r="G846" s="3">
        <f t="shared" si="13"/>
        <v>4.7372576541800712E-3</v>
      </c>
    </row>
    <row r="847" spans="1:7" x14ac:dyDescent="0.3">
      <c r="A847" s="1" t="s">
        <v>870</v>
      </c>
      <c r="B847" s="2">
        <v>4451.6000000000004</v>
      </c>
      <c r="C847" s="2">
        <v>4581.2</v>
      </c>
      <c r="D847" s="2">
        <v>4451.6000000000004</v>
      </c>
      <c r="E847" s="2">
        <v>4559.6000000000004</v>
      </c>
      <c r="F847">
        <v>128515100</v>
      </c>
      <c r="G847" s="3">
        <f t="shared" si="13"/>
        <v>-2.828953112721546E-2</v>
      </c>
    </row>
    <row r="848" spans="1:7" x14ac:dyDescent="0.3">
      <c r="A848" s="1" t="s">
        <v>871</v>
      </c>
      <c r="B848" s="2">
        <v>4473.2</v>
      </c>
      <c r="C848" s="2">
        <v>4516.3999999999996</v>
      </c>
      <c r="D848" s="2">
        <v>4451.6000000000004</v>
      </c>
      <c r="E848" s="2">
        <v>4473.2</v>
      </c>
      <c r="F848">
        <v>82685700</v>
      </c>
      <c r="G848" s="3">
        <f t="shared" si="13"/>
        <v>4.852187977356333E-3</v>
      </c>
    </row>
    <row r="849" spans="1:7" x14ac:dyDescent="0.3">
      <c r="A849" s="1" t="s">
        <v>872</v>
      </c>
      <c r="B849" s="2">
        <v>4559.6000000000004</v>
      </c>
      <c r="C849" s="2">
        <v>4581.2</v>
      </c>
      <c r="D849" s="2">
        <v>4473.2</v>
      </c>
      <c r="E849" s="2">
        <v>4494.8</v>
      </c>
      <c r="F849">
        <v>100578900</v>
      </c>
      <c r="G849" s="3">
        <f t="shared" si="13"/>
        <v>1.9315031744612479E-2</v>
      </c>
    </row>
    <row r="850" spans="1:7" x14ac:dyDescent="0.3">
      <c r="A850" s="1" t="s">
        <v>873</v>
      </c>
      <c r="B850" s="2">
        <v>4581.2</v>
      </c>
      <c r="C850" s="2">
        <v>4646.1000000000004</v>
      </c>
      <c r="D850" s="2">
        <v>4538</v>
      </c>
      <c r="E850" s="2">
        <v>4581.2</v>
      </c>
      <c r="F850">
        <v>123947700</v>
      </c>
      <c r="G850" s="3">
        <f t="shared" si="13"/>
        <v>4.7372576541800712E-3</v>
      </c>
    </row>
    <row r="851" spans="1:7" x14ac:dyDescent="0.3">
      <c r="A851" s="1" t="s">
        <v>874</v>
      </c>
      <c r="B851" s="2">
        <v>4624.5</v>
      </c>
      <c r="C851" s="2">
        <v>4646.1000000000004</v>
      </c>
      <c r="D851" s="2">
        <v>4559.6000000000004</v>
      </c>
      <c r="E851" s="2">
        <v>4646.1000000000004</v>
      </c>
      <c r="F851">
        <v>101281200</v>
      </c>
      <c r="G851" s="3">
        <f t="shared" si="13"/>
        <v>9.451672050991046E-3</v>
      </c>
    </row>
    <row r="852" spans="1:7" x14ac:dyDescent="0.3">
      <c r="A852" s="1" t="s">
        <v>875</v>
      </c>
      <c r="B852" s="2">
        <v>4667.7</v>
      </c>
      <c r="C852" s="2">
        <v>4689.3</v>
      </c>
      <c r="D852" s="2">
        <v>4624.5</v>
      </c>
      <c r="E852" s="2">
        <v>4667.7</v>
      </c>
      <c r="F852">
        <v>122343600</v>
      </c>
      <c r="G852" s="3">
        <f t="shared" si="13"/>
        <v>9.3415504378851367E-3</v>
      </c>
    </row>
    <row r="853" spans="1:7" x14ac:dyDescent="0.3">
      <c r="A853" s="1" t="s">
        <v>876</v>
      </c>
      <c r="B853" s="2">
        <v>4646.1000000000004</v>
      </c>
      <c r="C853" s="2">
        <v>4732.5</v>
      </c>
      <c r="D853" s="2">
        <v>4646.1000000000004</v>
      </c>
      <c r="E853" s="2">
        <v>4689.3</v>
      </c>
      <c r="F853">
        <v>99897600</v>
      </c>
      <c r="G853" s="3">
        <f t="shared" si="13"/>
        <v>-4.6275467575035787E-3</v>
      </c>
    </row>
    <row r="854" spans="1:7" x14ac:dyDescent="0.3">
      <c r="A854" s="1" t="s">
        <v>877</v>
      </c>
      <c r="B854" s="2">
        <v>4624.5</v>
      </c>
      <c r="C854" s="2">
        <v>4689.3</v>
      </c>
      <c r="D854" s="2">
        <v>4581.2</v>
      </c>
      <c r="E854" s="2">
        <v>4646.1000000000004</v>
      </c>
      <c r="F854">
        <v>65073800</v>
      </c>
      <c r="G854" s="3">
        <f t="shared" si="13"/>
        <v>-4.6490605023568931E-3</v>
      </c>
    </row>
    <row r="855" spans="1:7" x14ac:dyDescent="0.3">
      <c r="A855" s="1" t="s">
        <v>878</v>
      </c>
      <c r="B855" s="2">
        <v>4775.7</v>
      </c>
      <c r="C855" s="2">
        <v>4797.3</v>
      </c>
      <c r="D855" s="2">
        <v>4667.7</v>
      </c>
      <c r="E855" s="2">
        <v>4667.7</v>
      </c>
      <c r="F855">
        <v>132054000</v>
      </c>
      <c r="G855" s="3">
        <f t="shared" si="13"/>
        <v>3.2695426532598076E-2</v>
      </c>
    </row>
    <row r="856" spans="1:7" x14ac:dyDescent="0.3">
      <c r="A856" s="1" t="s">
        <v>879</v>
      </c>
      <c r="B856" s="2">
        <v>4797.3</v>
      </c>
      <c r="C856" s="2">
        <v>4818.8999999999996</v>
      </c>
      <c r="D856" s="2">
        <v>4710.8999999999996</v>
      </c>
      <c r="E856" s="2">
        <v>4797.3</v>
      </c>
      <c r="F856">
        <v>111275700</v>
      </c>
      <c r="G856" s="3">
        <f t="shared" si="13"/>
        <v>4.5228971669075456E-3</v>
      </c>
    </row>
    <row r="857" spans="1:7" x14ac:dyDescent="0.3">
      <c r="A857" s="1" t="s">
        <v>880</v>
      </c>
      <c r="B857" s="2">
        <v>4754.1000000000004</v>
      </c>
      <c r="C857" s="2">
        <v>4862.2</v>
      </c>
      <c r="D857" s="2">
        <v>4754.1000000000004</v>
      </c>
      <c r="E857" s="2">
        <v>4797.3</v>
      </c>
      <c r="F857">
        <v>54865000</v>
      </c>
      <c r="G857" s="3">
        <f t="shared" si="13"/>
        <v>-9.00506534925892E-3</v>
      </c>
    </row>
    <row r="858" spans="1:7" x14ac:dyDescent="0.3">
      <c r="A858" s="1" t="s">
        <v>881</v>
      </c>
      <c r="B858" s="2">
        <v>4797.3</v>
      </c>
      <c r="C858" s="2">
        <v>4818.8999999999996</v>
      </c>
      <c r="D858" s="2">
        <v>4754.1000000000004</v>
      </c>
      <c r="E858" s="2">
        <v>4797.3</v>
      </c>
      <c r="F858">
        <v>65237300</v>
      </c>
      <c r="G858" s="3">
        <f t="shared" si="13"/>
        <v>9.086893418312576E-3</v>
      </c>
    </row>
    <row r="859" spans="1:7" x14ac:dyDescent="0.3">
      <c r="A859" s="1" t="s">
        <v>882</v>
      </c>
      <c r="B859" s="2">
        <v>4818.8999999999996</v>
      </c>
      <c r="C859" s="2">
        <v>4840.6000000000004</v>
      </c>
      <c r="D859" s="2">
        <v>4775.7</v>
      </c>
      <c r="E859" s="2">
        <v>4797.3</v>
      </c>
      <c r="F859">
        <v>88526700</v>
      </c>
      <c r="G859" s="3">
        <f t="shared" si="13"/>
        <v>4.5025326746293655E-3</v>
      </c>
    </row>
    <row r="860" spans="1:7" x14ac:dyDescent="0.3">
      <c r="A860" s="1" t="s">
        <v>883</v>
      </c>
      <c r="B860" s="2">
        <v>4862.2</v>
      </c>
      <c r="C860" s="2">
        <v>4927</v>
      </c>
      <c r="D860" s="2">
        <v>4818.8999999999996</v>
      </c>
      <c r="E860" s="2">
        <v>4818.8999999999996</v>
      </c>
      <c r="F860">
        <v>86556200</v>
      </c>
      <c r="G860" s="3">
        <f t="shared" si="13"/>
        <v>8.985453111706029E-3</v>
      </c>
    </row>
    <row r="861" spans="1:7" x14ac:dyDescent="0.3">
      <c r="A861" s="1" t="s">
        <v>884</v>
      </c>
      <c r="B861" s="2">
        <v>4927</v>
      </c>
      <c r="C861" s="2">
        <v>4948.6000000000004</v>
      </c>
      <c r="D861" s="2">
        <v>4862.2</v>
      </c>
      <c r="E861" s="2">
        <v>4862.2</v>
      </c>
      <c r="F861">
        <v>121968500</v>
      </c>
      <c r="G861" s="3">
        <f t="shared" si="13"/>
        <v>1.3327300398996378E-2</v>
      </c>
    </row>
    <row r="862" spans="1:7" x14ac:dyDescent="0.3">
      <c r="A862" s="1" t="s">
        <v>885</v>
      </c>
      <c r="B862" s="2">
        <v>4948.6000000000004</v>
      </c>
      <c r="C862" s="2">
        <v>5013.3999999999996</v>
      </c>
      <c r="D862" s="2">
        <v>4862.2</v>
      </c>
      <c r="E862" s="2">
        <v>5013.3999999999996</v>
      </c>
      <c r="F862">
        <v>189375700</v>
      </c>
      <c r="G862" s="3">
        <f t="shared" si="13"/>
        <v>4.3840064948245105E-3</v>
      </c>
    </row>
    <row r="863" spans="1:7" x14ac:dyDescent="0.3">
      <c r="A863" s="1" t="s">
        <v>886</v>
      </c>
      <c r="B863" s="2">
        <v>4883.8</v>
      </c>
      <c r="C863" s="2">
        <v>4948.6000000000004</v>
      </c>
      <c r="D863" s="2">
        <v>4840.6000000000004</v>
      </c>
      <c r="E863" s="2">
        <v>4883.8</v>
      </c>
      <c r="F863">
        <v>114702500</v>
      </c>
      <c r="G863" s="3">
        <f t="shared" si="13"/>
        <v>-1.3094612617710095E-2</v>
      </c>
    </row>
    <row r="864" spans="1:7" x14ac:dyDescent="0.3">
      <c r="A864" s="1" t="s">
        <v>887</v>
      </c>
      <c r="B864" s="2">
        <v>4927</v>
      </c>
      <c r="C864" s="2">
        <v>4970.2</v>
      </c>
      <c r="D864" s="2">
        <v>4840.6000000000004</v>
      </c>
      <c r="E864" s="2">
        <v>4862.2</v>
      </c>
      <c r="F864">
        <v>133546200</v>
      </c>
      <c r="G864" s="3">
        <f t="shared" si="13"/>
        <v>8.8455710717064203E-3</v>
      </c>
    </row>
    <row r="865" spans="1:7" x14ac:dyDescent="0.3">
      <c r="A865" s="1" t="s">
        <v>888</v>
      </c>
      <c r="B865" s="2">
        <v>5013.3999999999996</v>
      </c>
      <c r="C865" s="2">
        <v>5035</v>
      </c>
      <c r="D865" s="2">
        <v>4927</v>
      </c>
      <c r="E865" s="2">
        <v>4948.6000000000004</v>
      </c>
      <c r="F865">
        <v>68587500</v>
      </c>
      <c r="G865" s="3">
        <f t="shared" si="13"/>
        <v>1.7536025979297674E-2</v>
      </c>
    </row>
    <row r="866" spans="1:7" x14ac:dyDescent="0.3">
      <c r="A866" s="1" t="s">
        <v>889</v>
      </c>
      <c r="B866" s="2">
        <v>4991.8</v>
      </c>
      <c r="C866" s="2">
        <v>5035</v>
      </c>
      <c r="D866" s="2">
        <v>4970.2</v>
      </c>
      <c r="E866" s="2">
        <v>5013.3999999999996</v>
      </c>
      <c r="F866">
        <v>47144200</v>
      </c>
      <c r="G866" s="3">
        <f t="shared" si="13"/>
        <v>-4.3084533450351969E-3</v>
      </c>
    </row>
    <row r="867" spans="1:7" x14ac:dyDescent="0.3">
      <c r="A867" s="1" t="s">
        <v>890</v>
      </c>
      <c r="B867" s="2">
        <v>5078.3</v>
      </c>
      <c r="C867" s="2">
        <v>5121.5</v>
      </c>
      <c r="D867" s="2">
        <v>5035</v>
      </c>
      <c r="E867" s="2">
        <v>5056.7</v>
      </c>
      <c r="F867">
        <v>104342100</v>
      </c>
      <c r="G867" s="3">
        <f t="shared" si="13"/>
        <v>1.7328418606514684E-2</v>
      </c>
    </row>
    <row r="868" spans="1:7" x14ac:dyDescent="0.3">
      <c r="A868" s="1" t="s">
        <v>891</v>
      </c>
      <c r="B868" s="2">
        <v>5099.8999999999996</v>
      </c>
      <c r="C868" s="2">
        <v>5143.1000000000004</v>
      </c>
      <c r="D868" s="2">
        <v>5078.3</v>
      </c>
      <c r="E868" s="2">
        <v>5099.8999999999996</v>
      </c>
      <c r="F868">
        <v>66473200</v>
      </c>
      <c r="G868" s="3">
        <f t="shared" si="13"/>
        <v>4.2533918831103822E-3</v>
      </c>
    </row>
    <row r="869" spans="1:7" x14ac:dyDescent="0.3">
      <c r="A869" s="1" t="s">
        <v>892</v>
      </c>
      <c r="B869" s="2">
        <v>5099.8999999999996</v>
      </c>
      <c r="C869" s="2">
        <v>5143.1000000000004</v>
      </c>
      <c r="D869" s="2">
        <v>5056.7</v>
      </c>
      <c r="E869" s="2">
        <v>5099.8999999999996</v>
      </c>
      <c r="F869">
        <v>64495400</v>
      </c>
      <c r="G869" s="3">
        <f t="shared" si="13"/>
        <v>0</v>
      </c>
    </row>
    <row r="870" spans="1:7" x14ac:dyDescent="0.3">
      <c r="A870" s="1" t="s">
        <v>893</v>
      </c>
      <c r="B870" s="2">
        <v>5164.7</v>
      </c>
      <c r="C870" s="2">
        <v>5186.3</v>
      </c>
      <c r="D870" s="2">
        <v>5099.8999999999996</v>
      </c>
      <c r="E870" s="2">
        <v>5121.5</v>
      </c>
      <c r="F870">
        <v>78859600</v>
      </c>
      <c r="G870" s="3">
        <f t="shared" si="13"/>
        <v>1.2706131492774405E-2</v>
      </c>
    </row>
    <row r="871" spans="1:7" x14ac:dyDescent="0.3">
      <c r="A871" s="1" t="s">
        <v>894</v>
      </c>
      <c r="B871" s="2">
        <v>5121.5</v>
      </c>
      <c r="C871" s="2">
        <v>5207.8999999999996</v>
      </c>
      <c r="D871" s="2">
        <v>5099.8999999999996</v>
      </c>
      <c r="E871" s="2">
        <v>5164.7</v>
      </c>
      <c r="F871">
        <v>46568600</v>
      </c>
      <c r="G871" s="3">
        <f t="shared" si="13"/>
        <v>-8.3644742192188933E-3</v>
      </c>
    </row>
    <row r="872" spans="1:7" x14ac:dyDescent="0.3">
      <c r="A872" s="1" t="s">
        <v>895</v>
      </c>
      <c r="B872" s="2">
        <v>5143.1000000000004</v>
      </c>
      <c r="C872" s="2">
        <v>5143.1000000000004</v>
      </c>
      <c r="D872" s="2">
        <v>5013.3999999999996</v>
      </c>
      <c r="E872" s="2">
        <v>5121.5</v>
      </c>
      <c r="F872">
        <v>86460500</v>
      </c>
      <c r="G872" s="3">
        <f t="shared" si="13"/>
        <v>4.2175144000781732E-3</v>
      </c>
    </row>
    <row r="873" spans="1:7" x14ac:dyDescent="0.3">
      <c r="A873" s="1" t="s">
        <v>896</v>
      </c>
      <c r="B873" s="2">
        <v>5013.3999999999996</v>
      </c>
      <c r="C873" s="2">
        <v>5121.5</v>
      </c>
      <c r="D873" s="2">
        <v>5013.3999999999996</v>
      </c>
      <c r="E873" s="2">
        <v>5099.8999999999996</v>
      </c>
      <c r="F873">
        <v>116815700</v>
      </c>
      <c r="G873" s="3">
        <f t="shared" si="13"/>
        <v>-2.5218253582469857E-2</v>
      </c>
    </row>
    <row r="874" spans="1:7" x14ac:dyDescent="0.3">
      <c r="A874" s="1" t="s">
        <v>897</v>
      </c>
      <c r="B874" s="2">
        <v>5013.3999999999996</v>
      </c>
      <c r="C874" s="2">
        <v>5013.3999999999996</v>
      </c>
      <c r="D874" s="2">
        <v>4905.3999999999996</v>
      </c>
      <c r="E874" s="2">
        <v>4991.8</v>
      </c>
      <c r="F874">
        <v>163744100</v>
      </c>
      <c r="G874" s="3">
        <f t="shared" si="13"/>
        <v>0</v>
      </c>
    </row>
    <row r="875" spans="1:7" x14ac:dyDescent="0.3">
      <c r="A875" s="1" t="s">
        <v>898</v>
      </c>
      <c r="B875" s="2">
        <v>4991.8</v>
      </c>
      <c r="C875" s="2">
        <v>5035</v>
      </c>
      <c r="D875" s="2">
        <v>4948.6000000000004</v>
      </c>
      <c r="E875" s="2">
        <v>4948.6000000000004</v>
      </c>
      <c r="F875">
        <v>104894600</v>
      </c>
      <c r="G875" s="3">
        <f t="shared" si="13"/>
        <v>-4.3084533450351969E-3</v>
      </c>
    </row>
    <row r="876" spans="1:7" x14ac:dyDescent="0.3">
      <c r="A876" s="1" t="s">
        <v>899</v>
      </c>
      <c r="B876" s="2">
        <v>5035</v>
      </c>
      <c r="C876" s="2">
        <v>5078.3</v>
      </c>
      <c r="D876" s="2">
        <v>5013.3999999999996</v>
      </c>
      <c r="E876" s="2">
        <v>5013.3999999999996</v>
      </c>
      <c r="F876">
        <v>61845800</v>
      </c>
      <c r="G876" s="3">
        <f t="shared" si="13"/>
        <v>8.6541928763171228E-3</v>
      </c>
    </row>
    <row r="877" spans="1:7" x14ac:dyDescent="0.3">
      <c r="A877" s="1" t="s">
        <v>900</v>
      </c>
      <c r="B877" s="2">
        <v>5143.1000000000004</v>
      </c>
      <c r="C877" s="2">
        <v>5143.1000000000004</v>
      </c>
      <c r="D877" s="2">
        <v>5013.3999999999996</v>
      </c>
      <c r="E877" s="2">
        <v>5013.3999999999996</v>
      </c>
      <c r="F877">
        <v>93617200</v>
      </c>
      <c r="G877" s="3">
        <f t="shared" si="13"/>
        <v>2.1469712015888851E-2</v>
      </c>
    </row>
    <row r="878" spans="1:7" x14ac:dyDescent="0.3">
      <c r="A878" s="1" t="s">
        <v>901</v>
      </c>
      <c r="B878" s="2">
        <v>5056.7</v>
      </c>
      <c r="C878" s="2">
        <v>5143.1000000000004</v>
      </c>
      <c r="D878" s="2">
        <v>5056.7</v>
      </c>
      <c r="E878" s="2">
        <v>5143.1000000000004</v>
      </c>
      <c r="F878">
        <v>40844700</v>
      </c>
      <c r="G878" s="3">
        <f t="shared" si="13"/>
        <v>-1.6799206704127965E-2</v>
      </c>
    </row>
    <row r="879" spans="1:7" x14ac:dyDescent="0.3">
      <c r="A879" s="1" t="s">
        <v>902</v>
      </c>
      <c r="B879" s="2">
        <v>5143.1000000000004</v>
      </c>
      <c r="C879" s="2">
        <v>5143.1000000000004</v>
      </c>
      <c r="D879" s="2">
        <v>5078.3</v>
      </c>
      <c r="E879" s="2">
        <v>5099.8999999999996</v>
      </c>
      <c r="F879">
        <v>42648300</v>
      </c>
      <c r="G879" s="3">
        <f t="shared" si="13"/>
        <v>1.7086242015543842E-2</v>
      </c>
    </row>
    <row r="880" spans="1:7" x14ac:dyDescent="0.3">
      <c r="A880" s="1" t="s">
        <v>903</v>
      </c>
      <c r="B880" s="2">
        <v>5099.8999999999996</v>
      </c>
      <c r="C880" s="2">
        <v>5121.5</v>
      </c>
      <c r="D880" s="2">
        <v>5035</v>
      </c>
      <c r="E880" s="2">
        <v>5099.8999999999996</v>
      </c>
      <c r="F880">
        <v>65093100</v>
      </c>
      <c r="G880" s="3">
        <f t="shared" si="13"/>
        <v>-8.3996033520640709E-3</v>
      </c>
    </row>
    <row r="881" spans="1:7" x14ac:dyDescent="0.3">
      <c r="A881" s="1" t="s">
        <v>904</v>
      </c>
      <c r="B881" s="2">
        <v>5186.3</v>
      </c>
      <c r="C881" s="2">
        <v>5207.8999999999996</v>
      </c>
      <c r="D881" s="2">
        <v>5099.8999999999996</v>
      </c>
      <c r="E881" s="2">
        <v>5143.1000000000004</v>
      </c>
      <c r="F881">
        <v>63980400</v>
      </c>
      <c r="G881" s="3">
        <f t="shared" si="13"/>
        <v>1.6941508657032599E-2</v>
      </c>
    </row>
    <row r="882" spans="1:7" x14ac:dyDescent="0.3">
      <c r="A882" s="1" t="s">
        <v>905</v>
      </c>
      <c r="B882" s="2">
        <v>5143.1000000000004</v>
      </c>
      <c r="C882" s="2">
        <v>5207.8999999999996</v>
      </c>
      <c r="D882" s="2">
        <v>5143.1000000000004</v>
      </c>
      <c r="E882" s="2">
        <v>5186.3</v>
      </c>
      <c r="F882">
        <v>50839300</v>
      </c>
      <c r="G882" s="3">
        <f t="shared" si="13"/>
        <v>-8.3296376993231818E-3</v>
      </c>
    </row>
    <row r="883" spans="1:7" x14ac:dyDescent="0.3">
      <c r="A883" s="1" t="s">
        <v>906</v>
      </c>
      <c r="B883" s="2">
        <v>5164.7</v>
      </c>
      <c r="C883" s="2">
        <v>5272.7</v>
      </c>
      <c r="D883" s="2">
        <v>5121.5</v>
      </c>
      <c r="E883" s="2">
        <v>5121.5</v>
      </c>
      <c r="F883">
        <v>65727400</v>
      </c>
      <c r="G883" s="3">
        <f t="shared" si="13"/>
        <v>4.1998016760318585E-3</v>
      </c>
    </row>
    <row r="884" spans="1:7" x14ac:dyDescent="0.3">
      <c r="A884" s="1" t="s">
        <v>907</v>
      </c>
      <c r="B884" s="2">
        <v>5207.8999999999996</v>
      </c>
      <c r="C884" s="2">
        <v>5251.1</v>
      </c>
      <c r="D884" s="2">
        <v>5099.8999999999996</v>
      </c>
      <c r="E884" s="2">
        <v>5186.3</v>
      </c>
      <c r="F884">
        <v>159062900</v>
      </c>
      <c r="G884" s="3">
        <f t="shared" si="13"/>
        <v>8.3644742192188933E-3</v>
      </c>
    </row>
    <row r="885" spans="1:7" x14ac:dyDescent="0.3">
      <c r="A885" s="1" t="s">
        <v>908</v>
      </c>
      <c r="B885" s="2">
        <v>5251.1</v>
      </c>
      <c r="C885" s="2">
        <v>5294.4</v>
      </c>
      <c r="D885" s="2">
        <v>5229.5</v>
      </c>
      <c r="E885" s="2">
        <v>5251.1</v>
      </c>
      <c r="F885">
        <v>50796000</v>
      </c>
      <c r="G885" s="3">
        <f t="shared" si="13"/>
        <v>8.2950901515007457E-3</v>
      </c>
    </row>
    <row r="886" spans="1:7" x14ac:dyDescent="0.3">
      <c r="A886" s="1" t="s">
        <v>909</v>
      </c>
      <c r="B886" s="2">
        <v>5272.7</v>
      </c>
      <c r="C886" s="2">
        <v>5316</v>
      </c>
      <c r="D886" s="2">
        <v>5229.5</v>
      </c>
      <c r="E886" s="2">
        <v>5251.1</v>
      </c>
      <c r="F886">
        <v>56317700</v>
      </c>
      <c r="G886" s="3">
        <f t="shared" si="13"/>
        <v>4.1134238540495235E-3</v>
      </c>
    </row>
    <row r="887" spans="1:7" x14ac:dyDescent="0.3">
      <c r="A887" s="1" t="s">
        <v>910</v>
      </c>
      <c r="B887" s="2">
        <v>5272.7</v>
      </c>
      <c r="C887" s="2">
        <v>5316</v>
      </c>
      <c r="D887" s="2">
        <v>5251.1</v>
      </c>
      <c r="E887" s="2">
        <v>5272.7</v>
      </c>
      <c r="F887">
        <v>24893100</v>
      </c>
      <c r="G887" s="3">
        <f t="shared" si="13"/>
        <v>0</v>
      </c>
    </row>
    <row r="888" spans="1:7" x14ac:dyDescent="0.3">
      <c r="A888" s="1" t="s">
        <v>911</v>
      </c>
      <c r="B888" s="2">
        <v>5229.5</v>
      </c>
      <c r="C888" s="2">
        <v>5294.4</v>
      </c>
      <c r="D888" s="2">
        <v>5229.5</v>
      </c>
      <c r="E888" s="2">
        <v>5229.5</v>
      </c>
      <c r="F888">
        <v>40547800</v>
      </c>
      <c r="G888" s="3">
        <f t="shared" si="13"/>
        <v>-8.1931458266163108E-3</v>
      </c>
    </row>
    <row r="889" spans="1:7" x14ac:dyDescent="0.3">
      <c r="A889" s="1" t="s">
        <v>912</v>
      </c>
      <c r="B889" s="2">
        <v>5078.3</v>
      </c>
      <c r="C889" s="2">
        <v>5207.8999999999996</v>
      </c>
      <c r="D889" s="2">
        <v>5035</v>
      </c>
      <c r="E889" s="2">
        <v>5186.3</v>
      </c>
      <c r="F889">
        <v>124351400</v>
      </c>
      <c r="G889" s="3">
        <f t="shared" si="13"/>
        <v>-2.8912897982598683E-2</v>
      </c>
    </row>
    <row r="890" spans="1:7" x14ac:dyDescent="0.3">
      <c r="A890" s="1" t="s">
        <v>913</v>
      </c>
      <c r="B890" s="2">
        <v>5099.8999999999996</v>
      </c>
      <c r="C890" s="2">
        <v>5121.5</v>
      </c>
      <c r="D890" s="2">
        <v>4991.8</v>
      </c>
      <c r="E890" s="2">
        <v>5099.8999999999996</v>
      </c>
      <c r="F890">
        <v>81980400</v>
      </c>
      <c r="G890" s="3">
        <f t="shared" ref="G890:G953" si="14">((B890-B889)/B889) * 100%</f>
        <v>4.2533918831103822E-3</v>
      </c>
    </row>
    <row r="891" spans="1:7" x14ac:dyDescent="0.3">
      <c r="A891" s="1" t="s">
        <v>914</v>
      </c>
      <c r="B891" s="2">
        <v>5121.5</v>
      </c>
      <c r="C891" s="2">
        <v>5121.5</v>
      </c>
      <c r="D891" s="2">
        <v>5035</v>
      </c>
      <c r="E891" s="2">
        <v>5099.8999999999996</v>
      </c>
      <c r="F891">
        <v>74510600</v>
      </c>
      <c r="G891" s="3">
        <f t="shared" si="14"/>
        <v>4.2353771642581941E-3</v>
      </c>
    </row>
    <row r="892" spans="1:7" x14ac:dyDescent="0.3">
      <c r="A892" s="1" t="s">
        <v>915</v>
      </c>
      <c r="B892" s="2">
        <v>5078.3</v>
      </c>
      <c r="C892" s="2">
        <v>5143.1000000000004</v>
      </c>
      <c r="D892" s="2">
        <v>5056.7</v>
      </c>
      <c r="E892" s="2">
        <v>5143.1000000000004</v>
      </c>
      <c r="F892">
        <v>54076800</v>
      </c>
      <c r="G892" s="3">
        <f t="shared" si="14"/>
        <v>-8.4350288001561694E-3</v>
      </c>
    </row>
    <row r="893" spans="1:7" x14ac:dyDescent="0.3">
      <c r="A893" s="1" t="s">
        <v>916</v>
      </c>
      <c r="B893" s="2">
        <v>5056.7</v>
      </c>
      <c r="C893" s="2">
        <v>5056.7</v>
      </c>
      <c r="D893" s="2">
        <v>4991.8</v>
      </c>
      <c r="E893" s="2">
        <v>5035</v>
      </c>
      <c r="F893">
        <v>69884000</v>
      </c>
      <c r="G893" s="3">
        <f t="shared" si="14"/>
        <v>-4.2533918831105608E-3</v>
      </c>
    </row>
    <row r="894" spans="1:7" x14ac:dyDescent="0.3">
      <c r="A894" s="1" t="s">
        <v>917</v>
      </c>
      <c r="B894" s="2">
        <v>5035</v>
      </c>
      <c r="C894" s="2">
        <v>5078.3</v>
      </c>
      <c r="D894" s="2">
        <v>4991.8</v>
      </c>
      <c r="E894" s="2">
        <v>5035</v>
      </c>
      <c r="F894">
        <v>59132600</v>
      </c>
      <c r="G894" s="3">
        <f t="shared" si="14"/>
        <v>-4.291336246959444E-3</v>
      </c>
    </row>
    <row r="895" spans="1:7" x14ac:dyDescent="0.3">
      <c r="A895" s="1" t="s">
        <v>918</v>
      </c>
      <c r="B895" s="2">
        <v>5121.5</v>
      </c>
      <c r="C895" s="2">
        <v>5164.7</v>
      </c>
      <c r="D895" s="2">
        <v>5056.7</v>
      </c>
      <c r="E895" s="2">
        <v>5099.8999999999996</v>
      </c>
      <c r="F895">
        <v>165106200</v>
      </c>
      <c r="G895" s="3">
        <f t="shared" si="14"/>
        <v>1.7179741807348561E-2</v>
      </c>
    </row>
    <row r="896" spans="1:7" x14ac:dyDescent="0.3">
      <c r="A896" s="1" t="s">
        <v>919</v>
      </c>
      <c r="B896" s="2">
        <v>5099.8999999999996</v>
      </c>
      <c r="C896" s="2">
        <v>5143.1000000000004</v>
      </c>
      <c r="D896" s="2">
        <v>5078.3</v>
      </c>
      <c r="E896" s="2">
        <v>5099.8999999999996</v>
      </c>
      <c r="F896">
        <v>53450400</v>
      </c>
      <c r="G896" s="3">
        <f t="shared" si="14"/>
        <v>-4.2175144000781732E-3</v>
      </c>
    </row>
    <row r="897" spans="1:7" x14ac:dyDescent="0.3">
      <c r="A897" s="1" t="s">
        <v>920</v>
      </c>
      <c r="B897" s="2">
        <v>5186.3</v>
      </c>
      <c r="C897" s="2">
        <v>5251.1</v>
      </c>
      <c r="D897" s="2">
        <v>5078.3</v>
      </c>
      <c r="E897" s="2">
        <v>5099.8999999999996</v>
      </c>
      <c r="F897">
        <v>84608400</v>
      </c>
      <c r="G897" s="3">
        <f t="shared" si="14"/>
        <v>1.6941508657032599E-2</v>
      </c>
    </row>
    <row r="898" spans="1:7" x14ac:dyDescent="0.3">
      <c r="A898" s="1" t="s">
        <v>921</v>
      </c>
      <c r="B898" s="2">
        <v>5251.1</v>
      </c>
      <c r="C898" s="2">
        <v>5294.4</v>
      </c>
      <c r="D898" s="2">
        <v>5229.5</v>
      </c>
      <c r="E898" s="2">
        <v>5272.7</v>
      </c>
      <c r="F898">
        <v>64864900</v>
      </c>
      <c r="G898" s="3">
        <f t="shared" si="14"/>
        <v>1.249445654898486E-2</v>
      </c>
    </row>
    <row r="899" spans="1:7" x14ac:dyDescent="0.3">
      <c r="A899" s="1" t="s">
        <v>922</v>
      </c>
      <c r="B899" s="2">
        <v>5186.3</v>
      </c>
      <c r="C899" s="2">
        <v>5251.1</v>
      </c>
      <c r="D899" s="2">
        <v>5164.7</v>
      </c>
      <c r="E899" s="2">
        <v>5229.5</v>
      </c>
      <c r="F899">
        <v>60535000</v>
      </c>
      <c r="G899" s="3">
        <f t="shared" si="14"/>
        <v>-1.2340271562148918E-2</v>
      </c>
    </row>
    <row r="900" spans="1:7" x14ac:dyDescent="0.3">
      <c r="A900" s="1" t="s">
        <v>923</v>
      </c>
      <c r="B900" s="2">
        <v>5186.3</v>
      </c>
      <c r="C900" s="2">
        <v>5229.5</v>
      </c>
      <c r="D900" s="2">
        <v>5164.7</v>
      </c>
      <c r="E900" s="2">
        <v>5186.3</v>
      </c>
      <c r="F900">
        <v>51069900</v>
      </c>
      <c r="G900" s="3">
        <f t="shared" si="14"/>
        <v>0</v>
      </c>
    </row>
    <row r="901" spans="1:7" x14ac:dyDescent="0.3">
      <c r="A901" s="1" t="s">
        <v>924</v>
      </c>
      <c r="B901" s="2">
        <v>5186.3</v>
      </c>
      <c r="C901" s="2">
        <v>5229.5</v>
      </c>
      <c r="D901" s="2">
        <v>5164.7</v>
      </c>
      <c r="E901" s="2">
        <v>5186.3</v>
      </c>
      <c r="F901">
        <v>40650900</v>
      </c>
      <c r="G901" s="3">
        <f t="shared" si="14"/>
        <v>0</v>
      </c>
    </row>
    <row r="902" spans="1:7" x14ac:dyDescent="0.3">
      <c r="A902" s="1" t="s">
        <v>925</v>
      </c>
      <c r="B902" s="2">
        <v>5121.5</v>
      </c>
      <c r="C902" s="2">
        <v>5186.3</v>
      </c>
      <c r="D902" s="2">
        <v>5056.7</v>
      </c>
      <c r="E902" s="2">
        <v>5164.7</v>
      </c>
      <c r="F902">
        <v>109786400</v>
      </c>
      <c r="G902" s="3">
        <f t="shared" si="14"/>
        <v>-1.249445654898486E-2</v>
      </c>
    </row>
    <row r="903" spans="1:7" x14ac:dyDescent="0.3">
      <c r="A903" s="1" t="s">
        <v>926</v>
      </c>
      <c r="B903" s="2">
        <v>5186.3</v>
      </c>
      <c r="C903" s="2">
        <v>5229.5</v>
      </c>
      <c r="D903" s="2">
        <v>5099.8999999999996</v>
      </c>
      <c r="E903" s="2">
        <v>5121.5</v>
      </c>
      <c r="F903">
        <v>75050600</v>
      </c>
      <c r="G903" s="3">
        <f t="shared" si="14"/>
        <v>1.2652543200234342E-2</v>
      </c>
    </row>
    <row r="904" spans="1:7" x14ac:dyDescent="0.3">
      <c r="A904" s="1" t="s">
        <v>927</v>
      </c>
      <c r="B904" s="2">
        <v>5207.8999999999996</v>
      </c>
      <c r="C904" s="2">
        <v>5229.5</v>
      </c>
      <c r="D904" s="2">
        <v>5186.3</v>
      </c>
      <c r="E904" s="2">
        <v>5229.5</v>
      </c>
      <c r="F904">
        <v>71554100</v>
      </c>
      <c r="G904" s="3">
        <f t="shared" si="14"/>
        <v>4.1648188496615033E-3</v>
      </c>
    </row>
    <row r="905" spans="1:7" x14ac:dyDescent="0.3">
      <c r="A905" s="1" t="s">
        <v>928</v>
      </c>
      <c r="B905" s="2">
        <v>5229.5</v>
      </c>
      <c r="C905" s="2">
        <v>5272.7</v>
      </c>
      <c r="D905" s="2">
        <v>5207.8999999999996</v>
      </c>
      <c r="E905" s="2">
        <v>5207.8999999999996</v>
      </c>
      <c r="F905">
        <v>33296500</v>
      </c>
      <c r="G905" s="3">
        <f t="shared" si="14"/>
        <v>4.1475450757503729E-3</v>
      </c>
    </row>
    <row r="906" spans="1:7" x14ac:dyDescent="0.3">
      <c r="A906" s="1" t="s">
        <v>929</v>
      </c>
      <c r="B906" s="2">
        <v>5251.1</v>
      </c>
      <c r="C906" s="2">
        <v>5251.1</v>
      </c>
      <c r="D906" s="2">
        <v>5186.3</v>
      </c>
      <c r="E906" s="2">
        <v>5186.3</v>
      </c>
      <c r="F906">
        <v>37093100</v>
      </c>
      <c r="G906" s="3">
        <f t="shared" si="14"/>
        <v>4.1304139975141723E-3</v>
      </c>
    </row>
    <row r="907" spans="1:7" x14ac:dyDescent="0.3">
      <c r="A907" s="1" t="s">
        <v>930</v>
      </c>
      <c r="B907" s="2">
        <v>5294.4</v>
      </c>
      <c r="C907" s="2">
        <v>5294.4</v>
      </c>
      <c r="D907" s="2">
        <v>5164.7</v>
      </c>
      <c r="E907" s="2">
        <v>5251.1</v>
      </c>
      <c r="F907">
        <v>69154000</v>
      </c>
      <c r="G907" s="3">
        <f t="shared" si="14"/>
        <v>8.2458913370530504E-3</v>
      </c>
    </row>
    <row r="908" spans="1:7" x14ac:dyDescent="0.3">
      <c r="A908" s="1" t="s">
        <v>931</v>
      </c>
      <c r="B908" s="2">
        <v>5294.4</v>
      </c>
      <c r="C908" s="2">
        <v>5359.2</v>
      </c>
      <c r="D908" s="2">
        <v>5272.7</v>
      </c>
      <c r="E908" s="2">
        <v>5316</v>
      </c>
      <c r="F908">
        <v>69566800</v>
      </c>
      <c r="G908" s="3">
        <f t="shared" si="14"/>
        <v>0</v>
      </c>
    </row>
    <row r="909" spans="1:7" x14ac:dyDescent="0.3">
      <c r="A909" s="1" t="s">
        <v>932</v>
      </c>
      <c r="B909" s="2">
        <v>5207.8999999999996</v>
      </c>
      <c r="C909" s="2">
        <v>5316</v>
      </c>
      <c r="D909" s="2">
        <v>5207.8999999999996</v>
      </c>
      <c r="E909" s="2">
        <v>5316</v>
      </c>
      <c r="F909">
        <v>25913600</v>
      </c>
      <c r="G909" s="3">
        <f t="shared" si="14"/>
        <v>-1.6338017527954066E-2</v>
      </c>
    </row>
    <row r="910" spans="1:7" x14ac:dyDescent="0.3">
      <c r="A910" s="1" t="s">
        <v>933</v>
      </c>
      <c r="B910" s="2">
        <v>5099.8999999999996</v>
      </c>
      <c r="C910" s="2">
        <v>5229.5</v>
      </c>
      <c r="D910" s="2">
        <v>5099.8999999999996</v>
      </c>
      <c r="E910" s="2">
        <v>5207.8999999999996</v>
      </c>
      <c r="F910">
        <v>45321700</v>
      </c>
      <c r="G910" s="3">
        <f t="shared" si="14"/>
        <v>-2.0737725378751515E-2</v>
      </c>
    </row>
    <row r="911" spans="1:7" x14ac:dyDescent="0.3">
      <c r="A911" s="1" t="s">
        <v>934</v>
      </c>
      <c r="B911" s="2">
        <v>5186.3</v>
      </c>
      <c r="C911" s="2">
        <v>5251.1</v>
      </c>
      <c r="D911" s="2">
        <v>5099.8999999999996</v>
      </c>
      <c r="E911" s="2">
        <v>5099.8999999999996</v>
      </c>
      <c r="F911">
        <v>42820800</v>
      </c>
      <c r="G911" s="3">
        <f t="shared" si="14"/>
        <v>1.6941508657032599E-2</v>
      </c>
    </row>
    <row r="912" spans="1:7" x14ac:dyDescent="0.3">
      <c r="A912" s="1" t="s">
        <v>935</v>
      </c>
      <c r="B912" s="2">
        <v>5229.5</v>
      </c>
      <c r="C912" s="2">
        <v>5337.6</v>
      </c>
      <c r="D912" s="2">
        <v>5143.1000000000004</v>
      </c>
      <c r="E912" s="2">
        <v>5143.1000000000004</v>
      </c>
      <c r="F912">
        <v>72955000</v>
      </c>
      <c r="G912" s="3">
        <f t="shared" si="14"/>
        <v>8.3296376993231818E-3</v>
      </c>
    </row>
    <row r="913" spans="1:7" x14ac:dyDescent="0.3">
      <c r="A913" s="1" t="s">
        <v>936</v>
      </c>
      <c r="B913" s="2">
        <v>5251.1</v>
      </c>
      <c r="C913" s="2">
        <v>5337.6</v>
      </c>
      <c r="D913" s="2">
        <v>5229.5</v>
      </c>
      <c r="E913" s="2">
        <v>5251.1</v>
      </c>
      <c r="F913">
        <v>91341800</v>
      </c>
      <c r="G913" s="3">
        <f t="shared" si="14"/>
        <v>4.1304139975141723E-3</v>
      </c>
    </row>
    <row r="914" spans="1:7" x14ac:dyDescent="0.3">
      <c r="A914" s="1" t="s">
        <v>937</v>
      </c>
      <c r="B914" s="2">
        <v>5251.1</v>
      </c>
      <c r="C914" s="2">
        <v>5316</v>
      </c>
      <c r="D914" s="2">
        <v>5207.8999999999996</v>
      </c>
      <c r="E914" s="2">
        <v>5251.1</v>
      </c>
      <c r="F914">
        <v>39914700</v>
      </c>
      <c r="G914" s="3">
        <f t="shared" si="14"/>
        <v>0</v>
      </c>
    </row>
    <row r="915" spans="1:7" x14ac:dyDescent="0.3">
      <c r="A915" s="1" t="s">
        <v>938</v>
      </c>
      <c r="B915" s="2">
        <v>5207.8999999999996</v>
      </c>
      <c r="C915" s="2">
        <v>5251.1</v>
      </c>
      <c r="D915" s="2">
        <v>5164.7</v>
      </c>
      <c r="E915" s="2">
        <v>5207.8999999999996</v>
      </c>
      <c r="F915">
        <v>53416400</v>
      </c>
      <c r="G915" s="3">
        <f t="shared" si="14"/>
        <v>-8.226847708099394E-3</v>
      </c>
    </row>
    <row r="916" spans="1:7" x14ac:dyDescent="0.3">
      <c r="A916" s="1" t="s">
        <v>939</v>
      </c>
      <c r="B916" s="2">
        <v>5186.3</v>
      </c>
      <c r="C916" s="2">
        <v>5207.8999999999996</v>
      </c>
      <c r="D916" s="2">
        <v>5121.5</v>
      </c>
      <c r="E916" s="2">
        <v>5186.3</v>
      </c>
      <c r="F916">
        <v>74702300</v>
      </c>
      <c r="G916" s="3">
        <f t="shared" si="14"/>
        <v>-4.1475450757501977E-3</v>
      </c>
    </row>
    <row r="917" spans="1:7" x14ac:dyDescent="0.3">
      <c r="A917" s="1" t="s">
        <v>940</v>
      </c>
      <c r="B917" s="2">
        <v>5056.7</v>
      </c>
      <c r="C917" s="2">
        <v>5143.1000000000004</v>
      </c>
      <c r="D917" s="2">
        <v>5035</v>
      </c>
      <c r="E917" s="2">
        <v>5121.5</v>
      </c>
      <c r="F917">
        <v>80637400</v>
      </c>
      <c r="G917" s="3">
        <f t="shared" si="14"/>
        <v>-2.4988913097969721E-2</v>
      </c>
    </row>
    <row r="918" spans="1:7" x14ac:dyDescent="0.3">
      <c r="A918" s="1" t="s">
        <v>941</v>
      </c>
      <c r="B918" s="2">
        <v>4948.6000000000004</v>
      </c>
      <c r="C918" s="2">
        <v>5013.3999999999996</v>
      </c>
      <c r="D918" s="2">
        <v>4927</v>
      </c>
      <c r="E918" s="2">
        <v>4991.8</v>
      </c>
      <c r="F918">
        <v>160277800</v>
      </c>
      <c r="G918" s="3">
        <f t="shared" si="14"/>
        <v>-2.1377578262503107E-2</v>
      </c>
    </row>
    <row r="919" spans="1:7" x14ac:dyDescent="0.3">
      <c r="A919" s="1" t="s">
        <v>942</v>
      </c>
      <c r="B919" s="2">
        <v>4970.2</v>
      </c>
      <c r="C919" s="2">
        <v>5013.3999999999996</v>
      </c>
      <c r="D919" s="2">
        <v>4883.8</v>
      </c>
      <c r="E919" s="2">
        <v>4905.3999999999996</v>
      </c>
      <c r="F919">
        <v>82132000</v>
      </c>
      <c r="G919" s="3">
        <f t="shared" si="14"/>
        <v>4.3648708725699094E-3</v>
      </c>
    </row>
    <row r="920" spans="1:7" x14ac:dyDescent="0.3">
      <c r="A920" s="1" t="s">
        <v>943</v>
      </c>
      <c r="B920" s="2">
        <v>4905.3999999999996</v>
      </c>
      <c r="C920" s="2">
        <v>4948.6000000000004</v>
      </c>
      <c r="D920" s="2">
        <v>4862.2</v>
      </c>
      <c r="E920" s="2">
        <v>4927</v>
      </c>
      <c r="F920">
        <v>73897500</v>
      </c>
      <c r="G920" s="3">
        <f t="shared" si="14"/>
        <v>-1.3037704720132024E-2</v>
      </c>
    </row>
    <row r="921" spans="1:7" x14ac:dyDescent="0.3">
      <c r="A921" s="1" t="s">
        <v>944</v>
      </c>
      <c r="B921" s="2">
        <v>4970.2</v>
      </c>
      <c r="C921" s="2">
        <v>5013.3999999999996</v>
      </c>
      <c r="D921" s="2">
        <v>4905.3999999999996</v>
      </c>
      <c r="E921" s="2">
        <v>4927</v>
      </c>
      <c r="F921">
        <v>72469200</v>
      </c>
      <c r="G921" s="3">
        <f t="shared" si="14"/>
        <v>1.320993191177074E-2</v>
      </c>
    </row>
    <row r="922" spans="1:7" x14ac:dyDescent="0.3">
      <c r="A922" s="1" t="s">
        <v>945</v>
      </c>
      <c r="B922" s="2">
        <v>5056.7</v>
      </c>
      <c r="C922" s="2">
        <v>5099.8999999999996</v>
      </c>
      <c r="D922" s="2">
        <v>4991.8</v>
      </c>
      <c r="E922" s="2">
        <v>5035</v>
      </c>
      <c r="F922">
        <v>90426500</v>
      </c>
      <c r="G922" s="3">
        <f t="shared" si="14"/>
        <v>1.7403726208200878E-2</v>
      </c>
    </row>
    <row r="923" spans="1:7" x14ac:dyDescent="0.3">
      <c r="A923" s="1" t="s">
        <v>946</v>
      </c>
      <c r="B923" s="2">
        <v>4927</v>
      </c>
      <c r="C923" s="2">
        <v>5056.7</v>
      </c>
      <c r="D923" s="2">
        <v>4927</v>
      </c>
      <c r="E923" s="2">
        <v>5013.3999999999996</v>
      </c>
      <c r="F923">
        <v>86348700</v>
      </c>
      <c r="G923" s="3">
        <f t="shared" si="14"/>
        <v>-2.564913876638911E-2</v>
      </c>
    </row>
    <row r="924" spans="1:7" x14ac:dyDescent="0.3">
      <c r="A924" s="1" t="s">
        <v>947</v>
      </c>
      <c r="B924" s="2">
        <v>4927</v>
      </c>
      <c r="C924" s="2">
        <v>4991.8</v>
      </c>
      <c r="D924" s="2">
        <v>4927</v>
      </c>
      <c r="E924" s="2">
        <v>4970.2</v>
      </c>
      <c r="F924">
        <v>90177000</v>
      </c>
      <c r="G924" s="3">
        <f t="shared" si="14"/>
        <v>0</v>
      </c>
    </row>
    <row r="925" spans="1:7" x14ac:dyDescent="0.3">
      <c r="A925" s="1" t="s">
        <v>948</v>
      </c>
      <c r="B925" s="2">
        <v>4948.6000000000004</v>
      </c>
      <c r="C925" s="2">
        <v>4948.6000000000004</v>
      </c>
      <c r="D925" s="2">
        <v>4862.2</v>
      </c>
      <c r="E925" s="2">
        <v>4927</v>
      </c>
      <c r="F925">
        <v>81547000</v>
      </c>
      <c r="G925" s="3">
        <f t="shared" si="14"/>
        <v>4.3840064948245105E-3</v>
      </c>
    </row>
    <row r="926" spans="1:7" x14ac:dyDescent="0.3">
      <c r="A926" s="1" t="s">
        <v>949</v>
      </c>
      <c r="B926" s="2">
        <v>4905.3999999999996</v>
      </c>
      <c r="C926" s="2">
        <v>5056.7</v>
      </c>
      <c r="D926" s="2">
        <v>4883.8</v>
      </c>
      <c r="E926" s="2">
        <v>5013.3999999999996</v>
      </c>
      <c r="F926">
        <v>99449400</v>
      </c>
      <c r="G926" s="3">
        <f t="shared" si="14"/>
        <v>-8.7297417451401866E-3</v>
      </c>
    </row>
    <row r="927" spans="1:7" x14ac:dyDescent="0.3">
      <c r="A927" s="1" t="s">
        <v>950</v>
      </c>
      <c r="B927" s="2">
        <v>4883.8</v>
      </c>
      <c r="C927" s="2">
        <v>4927</v>
      </c>
      <c r="D927" s="2">
        <v>4862.2</v>
      </c>
      <c r="E927" s="2">
        <v>4927</v>
      </c>
      <c r="F927">
        <v>74281200</v>
      </c>
      <c r="G927" s="3">
        <f t="shared" si="14"/>
        <v>-4.4033106372567896E-3</v>
      </c>
    </row>
    <row r="928" spans="1:7" x14ac:dyDescent="0.3">
      <c r="A928" s="1" t="s">
        <v>951</v>
      </c>
      <c r="B928" s="2">
        <v>5099.8999999999996</v>
      </c>
      <c r="C928" s="2">
        <v>5121.5</v>
      </c>
      <c r="D928" s="2">
        <v>4948.6000000000004</v>
      </c>
      <c r="E928" s="2">
        <v>4970.2</v>
      </c>
      <c r="F928">
        <v>115678200</v>
      </c>
      <c r="G928" s="3">
        <f t="shared" si="14"/>
        <v>4.4248331217494462E-2</v>
      </c>
    </row>
    <row r="929" spans="1:7" x14ac:dyDescent="0.3">
      <c r="A929" s="1" t="s">
        <v>952</v>
      </c>
      <c r="B929" s="2">
        <v>5035</v>
      </c>
      <c r="C929" s="2">
        <v>5164.7</v>
      </c>
      <c r="D929" s="2">
        <v>5035</v>
      </c>
      <c r="E929" s="2">
        <v>5121.5</v>
      </c>
      <c r="F929">
        <v>53379500</v>
      </c>
      <c r="G929" s="3">
        <f t="shared" si="14"/>
        <v>-1.2725739720386604E-2</v>
      </c>
    </row>
    <row r="930" spans="1:7" x14ac:dyDescent="0.3">
      <c r="A930" s="1" t="s">
        <v>953</v>
      </c>
      <c r="B930" s="2">
        <v>5121.5</v>
      </c>
      <c r="C930" s="2">
        <v>5121.5</v>
      </c>
      <c r="D930" s="2">
        <v>5056.7</v>
      </c>
      <c r="E930" s="2">
        <v>5099.8999999999996</v>
      </c>
      <c r="F930">
        <v>58266100</v>
      </c>
      <c r="G930" s="3">
        <f t="shared" si="14"/>
        <v>1.7179741807348561E-2</v>
      </c>
    </row>
    <row r="931" spans="1:7" x14ac:dyDescent="0.3">
      <c r="A931" s="1" t="s">
        <v>954</v>
      </c>
      <c r="B931" s="2">
        <v>5078.3</v>
      </c>
      <c r="C931" s="2">
        <v>5164.7</v>
      </c>
      <c r="D931" s="2">
        <v>5013.3999999999996</v>
      </c>
      <c r="E931" s="2">
        <v>5143.1000000000004</v>
      </c>
      <c r="F931">
        <v>56161300</v>
      </c>
      <c r="G931" s="3">
        <f t="shared" si="14"/>
        <v>-8.4350288001561694E-3</v>
      </c>
    </row>
    <row r="932" spans="1:7" x14ac:dyDescent="0.3">
      <c r="A932" s="1" t="s">
        <v>955</v>
      </c>
      <c r="B932" s="2">
        <v>5056.7</v>
      </c>
      <c r="C932" s="2">
        <v>5056.7</v>
      </c>
      <c r="D932" s="2">
        <v>4948.6000000000004</v>
      </c>
      <c r="E932" s="2">
        <v>4991.8</v>
      </c>
      <c r="F932">
        <v>63442400</v>
      </c>
      <c r="G932" s="3">
        <f t="shared" si="14"/>
        <v>-4.2533918831105608E-3</v>
      </c>
    </row>
    <row r="933" spans="1:7" x14ac:dyDescent="0.3">
      <c r="A933" s="1" t="s">
        <v>956</v>
      </c>
      <c r="B933" s="2">
        <v>5078.3</v>
      </c>
      <c r="C933" s="2">
        <v>5099.8999999999996</v>
      </c>
      <c r="D933" s="2">
        <v>5013.3999999999996</v>
      </c>
      <c r="E933" s="2">
        <v>5035</v>
      </c>
      <c r="F933">
        <v>45026200</v>
      </c>
      <c r="G933" s="3">
        <f t="shared" si="14"/>
        <v>4.2715605038860056E-3</v>
      </c>
    </row>
    <row r="934" spans="1:7" x14ac:dyDescent="0.3">
      <c r="A934" s="1" t="s">
        <v>957</v>
      </c>
      <c r="B934" s="2">
        <v>4991.8</v>
      </c>
      <c r="C934" s="2">
        <v>5056.7</v>
      </c>
      <c r="D934" s="2">
        <v>4991.8</v>
      </c>
      <c r="E934" s="2">
        <v>5056.7</v>
      </c>
      <c r="F934">
        <v>59611500</v>
      </c>
      <c r="G934" s="3">
        <f t="shared" si="14"/>
        <v>-1.7033259161530433E-2</v>
      </c>
    </row>
    <row r="935" spans="1:7" x14ac:dyDescent="0.3">
      <c r="A935" s="1" t="s">
        <v>958</v>
      </c>
      <c r="B935" s="2">
        <v>5035</v>
      </c>
      <c r="C935" s="2">
        <v>5056.7</v>
      </c>
      <c r="D935" s="2">
        <v>5013.3999999999996</v>
      </c>
      <c r="E935" s="2">
        <v>5056.7</v>
      </c>
      <c r="F935">
        <v>17444600</v>
      </c>
      <c r="G935" s="3">
        <f t="shared" si="14"/>
        <v>8.6541928763171228E-3</v>
      </c>
    </row>
    <row r="936" spans="1:7" x14ac:dyDescent="0.3">
      <c r="A936" s="1" t="s">
        <v>959</v>
      </c>
      <c r="B936" s="2">
        <v>5035</v>
      </c>
      <c r="C936" s="2">
        <v>5099.8999999999996</v>
      </c>
      <c r="D936" s="2">
        <v>5013.3999999999996</v>
      </c>
      <c r="E936" s="2">
        <v>5035</v>
      </c>
      <c r="F936">
        <v>50587800</v>
      </c>
      <c r="G936" s="3">
        <f t="shared" si="14"/>
        <v>0</v>
      </c>
    </row>
    <row r="937" spans="1:7" x14ac:dyDescent="0.3">
      <c r="A937" s="1" t="s">
        <v>960</v>
      </c>
      <c r="B937" s="2">
        <v>5121.5</v>
      </c>
      <c r="C937" s="2">
        <v>5164.7</v>
      </c>
      <c r="D937" s="2">
        <v>5078.3</v>
      </c>
      <c r="E937" s="2">
        <v>5099.8999999999996</v>
      </c>
      <c r="F937">
        <v>74255700</v>
      </c>
      <c r="G937" s="3">
        <f t="shared" si="14"/>
        <v>1.7179741807348561E-2</v>
      </c>
    </row>
    <row r="938" spans="1:7" x14ac:dyDescent="0.3">
      <c r="A938" s="1" t="s">
        <v>961</v>
      </c>
      <c r="B938" s="2">
        <v>5121.5</v>
      </c>
      <c r="C938" s="2">
        <v>5121.5</v>
      </c>
      <c r="D938" s="2">
        <v>5035</v>
      </c>
      <c r="E938" s="2">
        <v>5056.7</v>
      </c>
      <c r="F938">
        <v>36004500</v>
      </c>
      <c r="G938" s="3">
        <f t="shared" si="14"/>
        <v>0</v>
      </c>
    </row>
    <row r="939" spans="1:7" x14ac:dyDescent="0.3">
      <c r="A939" s="1" t="s">
        <v>962</v>
      </c>
      <c r="B939" s="2">
        <v>5099.8999999999996</v>
      </c>
      <c r="C939" s="2">
        <v>5143.1000000000004</v>
      </c>
      <c r="D939" s="2">
        <v>5056.7</v>
      </c>
      <c r="E939" s="2">
        <v>5078.3</v>
      </c>
      <c r="F939">
        <v>33963900</v>
      </c>
      <c r="G939" s="3">
        <f t="shared" si="14"/>
        <v>-4.2175144000781732E-3</v>
      </c>
    </row>
    <row r="940" spans="1:7" x14ac:dyDescent="0.3">
      <c r="A940" s="1" t="s">
        <v>963</v>
      </c>
      <c r="B940" s="2">
        <v>5078.3</v>
      </c>
      <c r="C940" s="2">
        <v>5121.5</v>
      </c>
      <c r="D940" s="2">
        <v>5035</v>
      </c>
      <c r="E940" s="2">
        <v>5035</v>
      </c>
      <c r="F940">
        <v>20014600</v>
      </c>
      <c r="G940" s="3">
        <f t="shared" si="14"/>
        <v>-4.2353771642580163E-3</v>
      </c>
    </row>
    <row r="941" spans="1:7" x14ac:dyDescent="0.3">
      <c r="A941" s="1" t="s">
        <v>964</v>
      </c>
      <c r="B941" s="2">
        <v>5078.3</v>
      </c>
      <c r="C941" s="2">
        <v>5121.5</v>
      </c>
      <c r="D941" s="2">
        <v>5035</v>
      </c>
      <c r="E941" s="2">
        <v>5056.7</v>
      </c>
      <c r="F941">
        <v>55094300</v>
      </c>
      <c r="G941" s="3">
        <f t="shared" si="14"/>
        <v>0</v>
      </c>
    </row>
    <row r="942" spans="1:7" x14ac:dyDescent="0.3">
      <c r="A942" s="1" t="s">
        <v>965</v>
      </c>
      <c r="B942" s="2">
        <v>5078.3</v>
      </c>
      <c r="C942" s="2">
        <v>5099.8999999999996</v>
      </c>
      <c r="D942" s="2">
        <v>5035</v>
      </c>
      <c r="E942" s="2">
        <v>5035</v>
      </c>
      <c r="F942">
        <v>21111100</v>
      </c>
      <c r="G942" s="3">
        <f t="shared" si="14"/>
        <v>0</v>
      </c>
    </row>
    <row r="943" spans="1:7" x14ac:dyDescent="0.3">
      <c r="A943" s="1" t="s">
        <v>966</v>
      </c>
      <c r="B943" s="2">
        <v>5099.8999999999996</v>
      </c>
      <c r="C943" s="2">
        <v>5143.1000000000004</v>
      </c>
      <c r="D943" s="2">
        <v>5099.8999999999996</v>
      </c>
      <c r="E943" s="2">
        <v>5143.1000000000004</v>
      </c>
      <c r="F943">
        <v>36725600</v>
      </c>
      <c r="G943" s="3">
        <f t="shared" si="14"/>
        <v>4.2533918831103822E-3</v>
      </c>
    </row>
    <row r="944" spans="1:7" x14ac:dyDescent="0.3">
      <c r="A944" s="1" t="s">
        <v>967</v>
      </c>
      <c r="B944" s="2">
        <v>5078.3</v>
      </c>
      <c r="C944" s="2">
        <v>5121.5</v>
      </c>
      <c r="D944" s="2">
        <v>5056.7</v>
      </c>
      <c r="E944" s="2">
        <v>5121.5</v>
      </c>
      <c r="F944">
        <v>27087900</v>
      </c>
      <c r="G944" s="3">
        <f t="shared" si="14"/>
        <v>-4.2353771642580163E-3</v>
      </c>
    </row>
    <row r="945" spans="1:7" x14ac:dyDescent="0.3">
      <c r="A945" s="1" t="s">
        <v>968</v>
      </c>
      <c r="B945" s="2">
        <v>5099.8999999999996</v>
      </c>
      <c r="C945" s="2">
        <v>5121.5</v>
      </c>
      <c r="D945" s="2">
        <v>5078.3</v>
      </c>
      <c r="E945" s="2">
        <v>5099.8999999999996</v>
      </c>
      <c r="F945">
        <v>39719300</v>
      </c>
      <c r="G945" s="3">
        <f t="shared" si="14"/>
        <v>4.2533918831103822E-3</v>
      </c>
    </row>
    <row r="946" spans="1:7" x14ac:dyDescent="0.3">
      <c r="A946" s="1" t="s">
        <v>969</v>
      </c>
      <c r="B946" s="2">
        <v>5099.8999999999996</v>
      </c>
      <c r="C946" s="2">
        <v>5121.5</v>
      </c>
      <c r="D946" s="2">
        <v>5078.3</v>
      </c>
      <c r="E946" s="2">
        <v>5099.8999999999996</v>
      </c>
      <c r="F946">
        <v>58255800</v>
      </c>
      <c r="G946" s="3">
        <f t="shared" si="14"/>
        <v>0</v>
      </c>
    </row>
    <row r="947" spans="1:7" x14ac:dyDescent="0.3">
      <c r="A947" s="1" t="s">
        <v>970</v>
      </c>
      <c r="B947" s="2">
        <v>5056.7</v>
      </c>
      <c r="C947" s="2">
        <v>5121.5</v>
      </c>
      <c r="D947" s="2">
        <v>5035</v>
      </c>
      <c r="E947" s="2">
        <v>5056.7</v>
      </c>
      <c r="F947">
        <v>36796600</v>
      </c>
      <c r="G947" s="3">
        <f t="shared" si="14"/>
        <v>-8.4707543285162095E-3</v>
      </c>
    </row>
    <row r="948" spans="1:7" x14ac:dyDescent="0.3">
      <c r="A948" s="1" t="s">
        <v>971</v>
      </c>
      <c r="B948" s="2">
        <v>5056.7</v>
      </c>
      <c r="C948" s="2">
        <v>5121.5</v>
      </c>
      <c r="D948" s="2">
        <v>5035</v>
      </c>
      <c r="E948" s="2">
        <v>5056.7</v>
      </c>
      <c r="F948">
        <v>117365000</v>
      </c>
      <c r="G948" s="3">
        <f t="shared" si="14"/>
        <v>0</v>
      </c>
    </row>
    <row r="949" spans="1:7" x14ac:dyDescent="0.3">
      <c r="A949" s="1" t="s">
        <v>972</v>
      </c>
      <c r="B949" s="2">
        <v>5099.8999999999996</v>
      </c>
      <c r="C949" s="2">
        <v>5099.8999999999996</v>
      </c>
      <c r="D949" s="2">
        <v>5035</v>
      </c>
      <c r="E949" s="2">
        <v>5056.7</v>
      </c>
      <c r="F949">
        <v>31365100</v>
      </c>
      <c r="G949" s="3">
        <f t="shared" si="14"/>
        <v>8.5431210077718308E-3</v>
      </c>
    </row>
    <row r="950" spans="1:7" x14ac:dyDescent="0.3">
      <c r="A950" s="1" t="s">
        <v>973</v>
      </c>
      <c r="B950" s="2">
        <v>5186.3</v>
      </c>
      <c r="C950" s="2">
        <v>5207.8999999999996</v>
      </c>
      <c r="D950" s="2">
        <v>5099.8999999999996</v>
      </c>
      <c r="E950" s="2">
        <v>5121.5</v>
      </c>
      <c r="F950">
        <v>66145100</v>
      </c>
      <c r="G950" s="3">
        <f t="shared" si="14"/>
        <v>1.6941508657032599E-2</v>
      </c>
    </row>
    <row r="951" spans="1:7" x14ac:dyDescent="0.3">
      <c r="A951" s="1" t="s">
        <v>974</v>
      </c>
      <c r="B951" s="2">
        <v>5164.7</v>
      </c>
      <c r="C951" s="2">
        <v>5186.3</v>
      </c>
      <c r="D951" s="2">
        <v>5078.3</v>
      </c>
      <c r="E951" s="2">
        <v>5186.3</v>
      </c>
      <c r="F951">
        <v>58668400</v>
      </c>
      <c r="G951" s="3">
        <f t="shared" si="14"/>
        <v>-4.1648188496616785E-3</v>
      </c>
    </row>
    <row r="952" spans="1:7" x14ac:dyDescent="0.3">
      <c r="A952" s="1" t="s">
        <v>975</v>
      </c>
      <c r="B952" s="2">
        <v>5013.3999999999996</v>
      </c>
      <c r="C952" s="2">
        <v>5143.1000000000004</v>
      </c>
      <c r="D952" s="2">
        <v>5013.3999999999996</v>
      </c>
      <c r="E952" s="2">
        <v>5121.5</v>
      </c>
      <c r="F952">
        <v>88747200</v>
      </c>
      <c r="G952" s="3">
        <f t="shared" si="14"/>
        <v>-2.9295021976107071E-2</v>
      </c>
    </row>
    <row r="953" spans="1:7" x14ac:dyDescent="0.3">
      <c r="A953" s="1" t="s">
        <v>976</v>
      </c>
      <c r="B953" s="2">
        <v>4970.2</v>
      </c>
      <c r="C953" s="2">
        <v>5035</v>
      </c>
      <c r="D953" s="2">
        <v>4948.6000000000004</v>
      </c>
      <c r="E953" s="2">
        <v>5013.3999999999996</v>
      </c>
      <c r="F953">
        <v>97966700</v>
      </c>
      <c r="G953" s="3">
        <f t="shared" si="14"/>
        <v>-8.6169066900705759E-3</v>
      </c>
    </row>
    <row r="954" spans="1:7" x14ac:dyDescent="0.3">
      <c r="A954" s="1" t="s">
        <v>977</v>
      </c>
      <c r="B954" s="2">
        <v>4927</v>
      </c>
      <c r="C954" s="2">
        <v>4991.8</v>
      </c>
      <c r="D954" s="2">
        <v>4883.8</v>
      </c>
      <c r="E954" s="2">
        <v>4970.2</v>
      </c>
      <c r="F954">
        <v>98036700</v>
      </c>
      <c r="G954" s="3">
        <f t="shared" ref="G954:G1017" si="15">((B954-B953)/B953) * 100%</f>
        <v>-8.691803146754622E-3</v>
      </c>
    </row>
    <row r="955" spans="1:7" x14ac:dyDescent="0.3">
      <c r="A955" s="1" t="s">
        <v>978</v>
      </c>
      <c r="B955" s="2">
        <v>4991.8</v>
      </c>
      <c r="C955" s="2">
        <v>5013.3999999999996</v>
      </c>
      <c r="D955" s="2">
        <v>4883.8</v>
      </c>
      <c r="E955" s="2">
        <v>4883.8</v>
      </c>
      <c r="F955">
        <v>68655000</v>
      </c>
      <c r="G955" s="3">
        <f t="shared" si="15"/>
        <v>1.3152019484473348E-2</v>
      </c>
    </row>
    <row r="956" spans="1:7" x14ac:dyDescent="0.3">
      <c r="A956" s="1" t="s">
        <v>979</v>
      </c>
      <c r="B956" s="2">
        <v>5013.3999999999996</v>
      </c>
      <c r="C956" s="2">
        <v>5035</v>
      </c>
      <c r="D956" s="2">
        <v>4970.2</v>
      </c>
      <c r="E956" s="2">
        <v>5013.3999999999996</v>
      </c>
      <c r="F956">
        <v>55110500</v>
      </c>
      <c r="G956" s="3">
        <f t="shared" si="15"/>
        <v>4.3270964381584703E-3</v>
      </c>
    </row>
    <row r="957" spans="1:7" x14ac:dyDescent="0.3">
      <c r="A957" s="1" t="s">
        <v>980</v>
      </c>
      <c r="B957" s="2">
        <v>4948.6000000000004</v>
      </c>
      <c r="C957" s="2">
        <v>4991.8</v>
      </c>
      <c r="D957" s="2">
        <v>4927</v>
      </c>
      <c r="E957" s="2">
        <v>4970.2</v>
      </c>
      <c r="F957">
        <v>121450600</v>
      </c>
      <c r="G957" s="3">
        <f t="shared" si="15"/>
        <v>-1.2925360035105773E-2</v>
      </c>
    </row>
    <row r="958" spans="1:7" x14ac:dyDescent="0.3">
      <c r="A958" s="1" t="s">
        <v>981</v>
      </c>
      <c r="B958" s="2">
        <v>5143.1000000000004</v>
      </c>
      <c r="C958" s="2">
        <v>5207.8999999999996</v>
      </c>
      <c r="D958" s="2">
        <v>5013.3999999999996</v>
      </c>
      <c r="E958" s="2">
        <v>5035</v>
      </c>
      <c r="F958">
        <v>171595800</v>
      </c>
      <c r="G958" s="3">
        <f t="shared" si="15"/>
        <v>3.9304045588651332E-2</v>
      </c>
    </row>
    <row r="959" spans="1:7" x14ac:dyDescent="0.3">
      <c r="A959" s="1" t="s">
        <v>982</v>
      </c>
      <c r="B959" s="2">
        <v>5099.8999999999996</v>
      </c>
      <c r="C959" s="2">
        <v>5186.3</v>
      </c>
      <c r="D959" s="2">
        <v>5099.8999999999996</v>
      </c>
      <c r="E959" s="2">
        <v>5143.1000000000004</v>
      </c>
      <c r="F959">
        <v>142382200</v>
      </c>
      <c r="G959" s="3">
        <f t="shared" si="15"/>
        <v>-8.3996033520640709E-3</v>
      </c>
    </row>
    <row r="960" spans="1:7" x14ac:dyDescent="0.3">
      <c r="A960" s="1" t="s">
        <v>983</v>
      </c>
      <c r="B960" s="2">
        <v>5121.5</v>
      </c>
      <c r="C960" s="2">
        <v>5143.1000000000004</v>
      </c>
      <c r="D960" s="2">
        <v>5056.7</v>
      </c>
      <c r="E960" s="2">
        <v>5056.7</v>
      </c>
      <c r="F960">
        <v>101458600</v>
      </c>
      <c r="G960" s="3">
        <f t="shared" si="15"/>
        <v>4.2353771642581941E-3</v>
      </c>
    </row>
    <row r="961" spans="1:7" x14ac:dyDescent="0.3">
      <c r="A961" s="1" t="s">
        <v>984</v>
      </c>
      <c r="B961" s="2">
        <v>5164.7</v>
      </c>
      <c r="C961" s="2">
        <v>5164.7</v>
      </c>
      <c r="D961" s="2">
        <v>5121.5</v>
      </c>
      <c r="E961" s="2">
        <v>5143.1000000000004</v>
      </c>
      <c r="F961">
        <v>40763200</v>
      </c>
      <c r="G961" s="3">
        <f t="shared" si="15"/>
        <v>8.4350288001561694E-3</v>
      </c>
    </row>
    <row r="962" spans="1:7" x14ac:dyDescent="0.3">
      <c r="A962" s="1" t="s">
        <v>985</v>
      </c>
      <c r="B962" s="2">
        <v>5121.5</v>
      </c>
      <c r="C962" s="2">
        <v>5164.7</v>
      </c>
      <c r="D962" s="2">
        <v>5099.8999999999996</v>
      </c>
      <c r="E962" s="2">
        <v>5099.8999999999996</v>
      </c>
      <c r="F962">
        <v>65361000</v>
      </c>
      <c r="G962" s="3">
        <f t="shared" si="15"/>
        <v>-8.3644742192188933E-3</v>
      </c>
    </row>
    <row r="963" spans="1:7" x14ac:dyDescent="0.3">
      <c r="A963" s="1" t="s">
        <v>986</v>
      </c>
      <c r="B963" s="2">
        <v>5164.7</v>
      </c>
      <c r="C963" s="2">
        <v>5164.7</v>
      </c>
      <c r="D963" s="2">
        <v>5121.5</v>
      </c>
      <c r="E963" s="2">
        <v>5143.1000000000004</v>
      </c>
      <c r="F963">
        <v>50363900</v>
      </c>
      <c r="G963" s="3">
        <f t="shared" si="15"/>
        <v>8.4350288001561694E-3</v>
      </c>
    </row>
    <row r="964" spans="1:7" x14ac:dyDescent="0.3">
      <c r="A964" s="1" t="s">
        <v>987</v>
      </c>
      <c r="B964" s="2">
        <v>5164.7</v>
      </c>
      <c r="C964" s="2">
        <v>5164.7</v>
      </c>
      <c r="D964" s="2">
        <v>5121.5</v>
      </c>
      <c r="E964" s="2">
        <v>5143.1000000000004</v>
      </c>
      <c r="F964">
        <v>29975600</v>
      </c>
      <c r="G964" s="3">
        <f t="shared" si="15"/>
        <v>0</v>
      </c>
    </row>
    <row r="965" spans="1:7" x14ac:dyDescent="0.3">
      <c r="A965" s="1" t="s">
        <v>988</v>
      </c>
      <c r="B965" s="2">
        <v>5186.3</v>
      </c>
      <c r="C965" s="2">
        <v>5207.8999999999996</v>
      </c>
      <c r="D965" s="2">
        <v>5121.5</v>
      </c>
      <c r="E965" s="2">
        <v>5186.3</v>
      </c>
      <c r="F965">
        <v>43114900</v>
      </c>
      <c r="G965" s="3">
        <f t="shared" si="15"/>
        <v>4.1822371096095351E-3</v>
      </c>
    </row>
    <row r="966" spans="1:7" x14ac:dyDescent="0.3">
      <c r="A966" s="1" t="s">
        <v>989</v>
      </c>
      <c r="B966" s="2">
        <v>5294.4</v>
      </c>
      <c r="C966" s="2">
        <v>5316</v>
      </c>
      <c r="D966" s="2">
        <v>5186.3</v>
      </c>
      <c r="E966" s="2">
        <v>5229.5</v>
      </c>
      <c r="F966">
        <v>75118700</v>
      </c>
      <c r="G966" s="3">
        <f t="shared" si="15"/>
        <v>2.0843375817056371E-2</v>
      </c>
    </row>
    <row r="967" spans="1:7" x14ac:dyDescent="0.3">
      <c r="A967" s="1" t="s">
        <v>990</v>
      </c>
      <c r="B967" s="2">
        <v>5229.5</v>
      </c>
      <c r="C967" s="2">
        <v>5294.4</v>
      </c>
      <c r="D967" s="2">
        <v>5186.3</v>
      </c>
      <c r="E967" s="2">
        <v>5294.4</v>
      </c>
      <c r="F967">
        <v>63097100</v>
      </c>
      <c r="G967" s="3">
        <f t="shared" si="15"/>
        <v>-1.2258235116349282E-2</v>
      </c>
    </row>
    <row r="968" spans="1:7" x14ac:dyDescent="0.3">
      <c r="A968" s="1" t="s">
        <v>991</v>
      </c>
      <c r="B968" s="2">
        <v>5294.4</v>
      </c>
      <c r="C968" s="2">
        <v>5294.4</v>
      </c>
      <c r="D968" s="2">
        <v>5207.8999999999996</v>
      </c>
      <c r="E968" s="2">
        <v>5229.5</v>
      </c>
      <c r="F968">
        <v>26235700</v>
      </c>
      <c r="G968" s="3">
        <f t="shared" si="15"/>
        <v>1.2410364279567767E-2</v>
      </c>
    </row>
    <row r="969" spans="1:7" x14ac:dyDescent="0.3">
      <c r="A969" s="1" t="s">
        <v>992</v>
      </c>
      <c r="B969" s="2">
        <v>5272.7</v>
      </c>
      <c r="C969" s="2">
        <v>5316</v>
      </c>
      <c r="D969" s="2">
        <v>5229.5</v>
      </c>
      <c r="E969" s="2">
        <v>5272.7</v>
      </c>
      <c r="F969">
        <v>30053900</v>
      </c>
      <c r="G969" s="3">
        <f t="shared" si="15"/>
        <v>-4.0986702931398869E-3</v>
      </c>
    </row>
    <row r="970" spans="1:7" x14ac:dyDescent="0.3">
      <c r="A970" s="1" t="s">
        <v>993</v>
      </c>
      <c r="B970" s="2">
        <v>5488.8</v>
      </c>
      <c r="C970" s="2">
        <v>5532.1</v>
      </c>
      <c r="D970" s="2">
        <v>5272.7</v>
      </c>
      <c r="E970" s="2">
        <v>5294.4</v>
      </c>
      <c r="F970">
        <v>135344500</v>
      </c>
      <c r="G970" s="3">
        <f t="shared" si="15"/>
        <v>4.0984694748421181E-2</v>
      </c>
    </row>
    <row r="971" spans="1:7" x14ac:dyDescent="0.3">
      <c r="A971" s="1" t="s">
        <v>994</v>
      </c>
      <c r="B971" s="2">
        <v>5553.7</v>
      </c>
      <c r="C971" s="2">
        <v>5596.9</v>
      </c>
      <c r="D971" s="2">
        <v>5488.8</v>
      </c>
      <c r="E971" s="2">
        <v>5532.1</v>
      </c>
      <c r="F971">
        <v>114339400</v>
      </c>
      <c r="G971" s="3">
        <f t="shared" si="15"/>
        <v>1.1824078122722568E-2</v>
      </c>
    </row>
    <row r="972" spans="1:7" x14ac:dyDescent="0.3">
      <c r="A972" s="1" t="s">
        <v>995</v>
      </c>
      <c r="B972" s="2">
        <v>5532.1</v>
      </c>
      <c r="C972" s="2">
        <v>5704.9</v>
      </c>
      <c r="D972" s="2">
        <v>5510.5</v>
      </c>
      <c r="E972" s="2">
        <v>5618.5</v>
      </c>
      <c r="F972">
        <v>151018300</v>
      </c>
      <c r="G972" s="3">
        <f t="shared" si="15"/>
        <v>-3.889299025874544E-3</v>
      </c>
    </row>
    <row r="973" spans="1:7" x14ac:dyDescent="0.3">
      <c r="A973" s="1" t="s">
        <v>996</v>
      </c>
      <c r="B973" s="2">
        <v>5510.5</v>
      </c>
      <c r="C973" s="2">
        <v>5575.3</v>
      </c>
      <c r="D973" s="2">
        <v>5488.8</v>
      </c>
      <c r="E973" s="2">
        <v>5553.7</v>
      </c>
      <c r="F973">
        <v>77953400</v>
      </c>
      <c r="G973" s="3">
        <f t="shared" si="15"/>
        <v>-3.9044847345493326E-3</v>
      </c>
    </row>
    <row r="974" spans="1:7" x14ac:dyDescent="0.3">
      <c r="A974" s="1" t="s">
        <v>997</v>
      </c>
      <c r="B974" s="2">
        <v>5553.7</v>
      </c>
      <c r="C974" s="2">
        <v>5575.3</v>
      </c>
      <c r="D974" s="2">
        <v>5467.2</v>
      </c>
      <c r="E974" s="2">
        <v>5510.5</v>
      </c>
      <c r="F974">
        <v>50019800</v>
      </c>
      <c r="G974" s="3">
        <f t="shared" si="15"/>
        <v>7.8395789855729633E-3</v>
      </c>
    </row>
    <row r="975" spans="1:7" x14ac:dyDescent="0.3">
      <c r="A975" s="1" t="s">
        <v>998</v>
      </c>
      <c r="B975" s="2">
        <v>5575.3</v>
      </c>
      <c r="C975" s="2">
        <v>5618.5</v>
      </c>
      <c r="D975" s="2">
        <v>5532.1</v>
      </c>
      <c r="E975" s="2">
        <v>5553.7</v>
      </c>
      <c r="F975">
        <v>32120200</v>
      </c>
      <c r="G975" s="3">
        <f t="shared" si="15"/>
        <v>3.8892990258747079E-3</v>
      </c>
    </row>
    <row r="976" spans="1:7" x14ac:dyDescent="0.3">
      <c r="A976" s="1" t="s">
        <v>999</v>
      </c>
      <c r="B976" s="2">
        <v>5683.3</v>
      </c>
      <c r="C976" s="2">
        <v>5769.8</v>
      </c>
      <c r="D976" s="2">
        <v>5640.1</v>
      </c>
      <c r="E976" s="2">
        <v>5683.3</v>
      </c>
      <c r="F976">
        <v>114039700</v>
      </c>
      <c r="G976" s="3">
        <f t="shared" si="15"/>
        <v>1.9371154915430559E-2</v>
      </c>
    </row>
    <row r="977" spans="1:7" x14ac:dyDescent="0.3">
      <c r="A977" s="1" t="s">
        <v>1000</v>
      </c>
      <c r="B977" s="2">
        <v>5618.5</v>
      </c>
      <c r="C977" s="2">
        <v>5726.5</v>
      </c>
      <c r="D977" s="2">
        <v>5596.9</v>
      </c>
      <c r="E977" s="2">
        <v>5683.3</v>
      </c>
      <c r="F977">
        <v>83066800</v>
      </c>
      <c r="G977" s="3">
        <f t="shared" si="15"/>
        <v>-1.1401826403673954E-2</v>
      </c>
    </row>
    <row r="978" spans="1:7" x14ac:dyDescent="0.3">
      <c r="A978" s="1" t="s">
        <v>1001</v>
      </c>
      <c r="B978" s="2">
        <v>5640.1</v>
      </c>
      <c r="C978" s="2">
        <v>5726.5</v>
      </c>
      <c r="D978" s="2">
        <v>5618.5</v>
      </c>
      <c r="E978" s="2">
        <v>5640.1</v>
      </c>
      <c r="F978">
        <v>83516800</v>
      </c>
      <c r="G978" s="3">
        <f t="shared" si="15"/>
        <v>3.8444424668506475E-3</v>
      </c>
    </row>
    <row r="979" spans="1:7" x14ac:dyDescent="0.3">
      <c r="A979" s="1" t="s">
        <v>1002</v>
      </c>
      <c r="B979" s="2">
        <v>5640.1</v>
      </c>
      <c r="C979" s="2">
        <v>5726.5</v>
      </c>
      <c r="D979" s="2">
        <v>5618.5</v>
      </c>
      <c r="E979" s="2">
        <v>5640.1</v>
      </c>
      <c r="F979">
        <v>80929000</v>
      </c>
      <c r="G979" s="3">
        <f t="shared" si="15"/>
        <v>0</v>
      </c>
    </row>
    <row r="980" spans="1:7" x14ac:dyDescent="0.3">
      <c r="A980" s="1" t="s">
        <v>1003</v>
      </c>
      <c r="B980" s="2">
        <v>5640.1</v>
      </c>
      <c r="C980" s="2">
        <v>5661.7</v>
      </c>
      <c r="D980" s="2">
        <v>5596.9</v>
      </c>
      <c r="E980" s="2">
        <v>5640.1</v>
      </c>
      <c r="F980">
        <v>78209900</v>
      </c>
      <c r="G980" s="3">
        <f t="shared" si="15"/>
        <v>0</v>
      </c>
    </row>
    <row r="981" spans="1:7" x14ac:dyDescent="0.3">
      <c r="A981" s="1" t="s">
        <v>1004</v>
      </c>
      <c r="B981" s="2">
        <v>5640.1</v>
      </c>
      <c r="C981" s="2">
        <v>5640.1</v>
      </c>
      <c r="D981" s="2">
        <v>5553.7</v>
      </c>
      <c r="E981" s="2">
        <v>5618.5</v>
      </c>
      <c r="F981">
        <v>74814000</v>
      </c>
      <c r="G981" s="3">
        <f t="shared" si="15"/>
        <v>0</v>
      </c>
    </row>
    <row r="982" spans="1:7" x14ac:dyDescent="0.3">
      <c r="A982" s="1" t="s">
        <v>1005</v>
      </c>
      <c r="B982" s="2">
        <v>5618.5</v>
      </c>
      <c r="C982" s="2">
        <v>5661.7</v>
      </c>
      <c r="D982" s="2">
        <v>5575.3</v>
      </c>
      <c r="E982" s="2">
        <v>5618.5</v>
      </c>
      <c r="F982">
        <v>96993100</v>
      </c>
      <c r="G982" s="3">
        <f t="shared" si="15"/>
        <v>-3.829719331217596E-3</v>
      </c>
    </row>
    <row r="983" spans="1:7" x14ac:dyDescent="0.3">
      <c r="A983" s="1" t="s">
        <v>1006</v>
      </c>
      <c r="B983" s="2">
        <v>5618.5</v>
      </c>
      <c r="C983" s="2">
        <v>5661.7</v>
      </c>
      <c r="D983" s="2">
        <v>5575.3</v>
      </c>
      <c r="E983" s="2">
        <v>5640.1</v>
      </c>
      <c r="F983">
        <v>77037800</v>
      </c>
      <c r="G983" s="3">
        <f t="shared" si="15"/>
        <v>0</v>
      </c>
    </row>
    <row r="984" spans="1:7" x14ac:dyDescent="0.3">
      <c r="A984" s="1" t="s">
        <v>1007</v>
      </c>
      <c r="B984" s="2">
        <v>5532.1</v>
      </c>
      <c r="C984" s="2">
        <v>5596.9</v>
      </c>
      <c r="D984" s="2">
        <v>5488.8</v>
      </c>
      <c r="E984" s="2">
        <v>5575.3</v>
      </c>
      <c r="F984">
        <v>97290600</v>
      </c>
      <c r="G984" s="3">
        <f t="shared" si="15"/>
        <v>-1.5377769867402268E-2</v>
      </c>
    </row>
    <row r="985" spans="1:7" x14ac:dyDescent="0.3">
      <c r="A985" s="1" t="s">
        <v>1008</v>
      </c>
      <c r="B985" s="2">
        <v>5424</v>
      </c>
      <c r="C985" s="2">
        <v>5532.1</v>
      </c>
      <c r="D985" s="2">
        <v>5402.4</v>
      </c>
      <c r="E985" s="2">
        <v>5467.2</v>
      </c>
      <c r="F985">
        <v>99094100</v>
      </c>
      <c r="G985" s="3">
        <f t="shared" si="15"/>
        <v>-1.9540499990961906E-2</v>
      </c>
    </row>
    <row r="986" spans="1:7" x14ac:dyDescent="0.3">
      <c r="A986" s="1" t="s">
        <v>1009</v>
      </c>
      <c r="B986" s="2">
        <v>5445.6</v>
      </c>
      <c r="C986" s="2">
        <v>5467.2</v>
      </c>
      <c r="D986" s="2">
        <v>5380.8</v>
      </c>
      <c r="E986" s="2">
        <v>5402.4</v>
      </c>
      <c r="F986">
        <v>77236800</v>
      </c>
      <c r="G986" s="3">
        <f t="shared" si="15"/>
        <v>3.9823008849558189E-3</v>
      </c>
    </row>
    <row r="987" spans="1:7" x14ac:dyDescent="0.3">
      <c r="A987" s="1" t="s">
        <v>1010</v>
      </c>
      <c r="B987" s="2">
        <v>5596.9</v>
      </c>
      <c r="C987" s="2">
        <v>5596.9</v>
      </c>
      <c r="D987" s="2">
        <v>5424</v>
      </c>
      <c r="E987" s="2">
        <v>5488.8</v>
      </c>
      <c r="F987">
        <v>124753000</v>
      </c>
      <c r="G987" s="3">
        <f t="shared" si="15"/>
        <v>2.7783898927574421E-2</v>
      </c>
    </row>
    <row r="988" spans="1:7" x14ac:dyDescent="0.3">
      <c r="A988" s="1" t="s">
        <v>1011</v>
      </c>
      <c r="B988" s="2">
        <v>5748.2</v>
      </c>
      <c r="C988" s="2">
        <v>5791.4</v>
      </c>
      <c r="D988" s="2">
        <v>5575.3</v>
      </c>
      <c r="E988" s="2">
        <v>5596.9</v>
      </c>
      <c r="F988">
        <v>123330900</v>
      </c>
      <c r="G988" s="3">
        <f t="shared" si="15"/>
        <v>2.7032821740606443E-2</v>
      </c>
    </row>
    <row r="989" spans="1:7" x14ac:dyDescent="0.3">
      <c r="A989" s="1" t="s">
        <v>1012</v>
      </c>
      <c r="B989" s="2">
        <v>5748.2</v>
      </c>
      <c r="C989" s="2">
        <v>5791.4</v>
      </c>
      <c r="D989" s="2">
        <v>5748.2</v>
      </c>
      <c r="E989" s="2">
        <v>5748.2</v>
      </c>
      <c r="F989">
        <v>128185000</v>
      </c>
      <c r="G989" s="3">
        <f t="shared" si="15"/>
        <v>0</v>
      </c>
    </row>
    <row r="990" spans="1:7" x14ac:dyDescent="0.3">
      <c r="A990" s="1" t="s">
        <v>1013</v>
      </c>
      <c r="B990" s="2">
        <v>5661.7</v>
      </c>
      <c r="C990" s="2">
        <v>5726.5</v>
      </c>
      <c r="D990" s="2">
        <v>5618.5</v>
      </c>
      <c r="E990" s="2">
        <v>5683.3</v>
      </c>
      <c r="F990">
        <v>168145800</v>
      </c>
      <c r="G990" s="3">
        <f t="shared" si="15"/>
        <v>-1.5048188998295119E-2</v>
      </c>
    </row>
    <row r="991" spans="1:7" x14ac:dyDescent="0.3">
      <c r="A991" s="1" t="s">
        <v>1014</v>
      </c>
      <c r="B991" s="2">
        <v>5769.8</v>
      </c>
      <c r="C991" s="2">
        <v>5769.8</v>
      </c>
      <c r="D991" s="2">
        <v>5704.9</v>
      </c>
      <c r="E991" s="2">
        <v>5726.5</v>
      </c>
      <c r="F991">
        <v>120116200</v>
      </c>
      <c r="G991" s="3">
        <f t="shared" si="15"/>
        <v>1.9093205221046745E-2</v>
      </c>
    </row>
    <row r="992" spans="1:7" x14ac:dyDescent="0.3">
      <c r="A992" s="1" t="s">
        <v>1015</v>
      </c>
      <c r="B992" s="2">
        <v>5899.4</v>
      </c>
      <c r="C992" s="2">
        <v>6007.5</v>
      </c>
      <c r="D992" s="2">
        <v>5769.8</v>
      </c>
      <c r="E992" s="2">
        <v>5791.4</v>
      </c>
      <c r="F992">
        <v>150535100</v>
      </c>
      <c r="G992" s="3">
        <f t="shared" si="15"/>
        <v>2.2461783770667865E-2</v>
      </c>
    </row>
    <row r="993" spans="1:7" x14ac:dyDescent="0.3">
      <c r="A993" s="1" t="s">
        <v>1016</v>
      </c>
      <c r="B993" s="2">
        <v>5921</v>
      </c>
      <c r="C993" s="2">
        <v>5985.9</v>
      </c>
      <c r="D993" s="2">
        <v>5856.2</v>
      </c>
      <c r="E993" s="2">
        <v>5899.4</v>
      </c>
      <c r="F993">
        <v>90146000</v>
      </c>
      <c r="G993" s="3">
        <f t="shared" si="15"/>
        <v>3.6613892938265526E-3</v>
      </c>
    </row>
    <row r="994" spans="1:7" x14ac:dyDescent="0.3">
      <c r="A994" s="1" t="s">
        <v>1017</v>
      </c>
      <c r="B994" s="2">
        <v>6007.5</v>
      </c>
      <c r="C994" s="2">
        <v>6007.5</v>
      </c>
      <c r="D994" s="2">
        <v>5921</v>
      </c>
      <c r="E994" s="2">
        <v>5942.6</v>
      </c>
      <c r="F994">
        <v>88745500</v>
      </c>
      <c r="G994" s="3">
        <f t="shared" si="15"/>
        <v>1.4609018746833305E-2</v>
      </c>
    </row>
    <row r="995" spans="1:7" x14ac:dyDescent="0.3">
      <c r="A995" s="1" t="s">
        <v>1018</v>
      </c>
      <c r="B995" s="2">
        <v>6137.1</v>
      </c>
      <c r="C995" s="2">
        <v>6223.6</v>
      </c>
      <c r="D995" s="2">
        <v>6093.9</v>
      </c>
      <c r="E995" s="2">
        <v>6180.4</v>
      </c>
      <c r="F995">
        <v>162771300</v>
      </c>
      <c r="G995" s="3">
        <f t="shared" si="15"/>
        <v>2.157303370786523E-2</v>
      </c>
    </row>
    <row r="996" spans="1:7" x14ac:dyDescent="0.3">
      <c r="A996" s="1" t="s">
        <v>1019</v>
      </c>
      <c r="B996" s="2">
        <v>6072.3</v>
      </c>
      <c r="C996" s="2">
        <v>6158.7</v>
      </c>
      <c r="D996" s="2">
        <v>6072.3</v>
      </c>
      <c r="E996" s="2">
        <v>6137.1</v>
      </c>
      <c r="F996">
        <v>102668900</v>
      </c>
      <c r="G996" s="3">
        <f t="shared" si="15"/>
        <v>-1.0558732952045784E-2</v>
      </c>
    </row>
    <row r="997" spans="1:7" x14ac:dyDescent="0.3">
      <c r="A997" s="1" t="s">
        <v>1020</v>
      </c>
      <c r="B997" s="2">
        <v>6223.6</v>
      </c>
      <c r="C997" s="2">
        <v>6374.8</v>
      </c>
      <c r="D997" s="2">
        <v>6180.4</v>
      </c>
      <c r="E997" s="2">
        <v>6310</v>
      </c>
      <c r="F997">
        <v>220530000</v>
      </c>
      <c r="G997" s="3">
        <f t="shared" si="15"/>
        <v>2.4916423760354425E-2</v>
      </c>
    </row>
    <row r="998" spans="1:7" x14ac:dyDescent="0.3">
      <c r="A998" s="1" t="s">
        <v>1021</v>
      </c>
      <c r="B998" s="2">
        <v>6223.6</v>
      </c>
      <c r="C998" s="2">
        <v>6396.4</v>
      </c>
      <c r="D998" s="2">
        <v>6223.6</v>
      </c>
      <c r="E998" s="2">
        <v>6374.8</v>
      </c>
      <c r="F998">
        <v>142022100</v>
      </c>
      <c r="G998" s="3">
        <f t="shared" si="15"/>
        <v>0</v>
      </c>
    </row>
    <row r="999" spans="1:7" x14ac:dyDescent="0.3">
      <c r="A999" s="1" t="s">
        <v>1022</v>
      </c>
      <c r="B999" s="2">
        <v>6180.4</v>
      </c>
      <c r="C999" s="2">
        <v>6331.6</v>
      </c>
      <c r="D999" s="2">
        <v>6158.7</v>
      </c>
      <c r="E999" s="2">
        <v>6180.4</v>
      </c>
      <c r="F999">
        <v>83753500</v>
      </c>
      <c r="G999" s="3">
        <f t="shared" si="15"/>
        <v>-6.9413201362556595E-3</v>
      </c>
    </row>
    <row r="1000" spans="1:7" x14ac:dyDescent="0.3">
      <c r="A1000" s="1" t="s">
        <v>1023</v>
      </c>
      <c r="B1000" s="2">
        <v>6180.4</v>
      </c>
      <c r="C1000" s="2">
        <v>6266.8</v>
      </c>
      <c r="D1000" s="2">
        <v>6180.4</v>
      </c>
      <c r="E1000" s="2">
        <v>6266.8</v>
      </c>
      <c r="F1000">
        <v>87312000</v>
      </c>
      <c r="G1000" s="3">
        <f t="shared" si="15"/>
        <v>0</v>
      </c>
    </row>
    <row r="1001" spans="1:7" x14ac:dyDescent="0.3">
      <c r="A1001" s="1" t="s">
        <v>1024</v>
      </c>
      <c r="B1001" s="2">
        <v>6266.8</v>
      </c>
      <c r="C1001" s="2">
        <v>6266.8</v>
      </c>
      <c r="D1001" s="2">
        <v>6115.5</v>
      </c>
      <c r="E1001" s="2">
        <v>6158.7</v>
      </c>
      <c r="F1001">
        <v>128063900</v>
      </c>
      <c r="G1001" s="3">
        <f t="shared" si="15"/>
        <v>1.3979677690764442E-2</v>
      </c>
    </row>
    <row r="1002" spans="1:7" x14ac:dyDescent="0.3">
      <c r="A1002" s="1" t="s">
        <v>1025</v>
      </c>
      <c r="B1002" s="2">
        <v>6137.1</v>
      </c>
      <c r="C1002" s="2">
        <v>6223.6</v>
      </c>
      <c r="D1002" s="2">
        <v>6137.1</v>
      </c>
      <c r="E1002" s="2">
        <v>6202</v>
      </c>
      <c r="F1002">
        <v>85735800</v>
      </c>
      <c r="G1002" s="3">
        <f t="shared" si="15"/>
        <v>-2.0696368162379495E-2</v>
      </c>
    </row>
    <row r="1003" spans="1:7" x14ac:dyDescent="0.3">
      <c r="A1003" s="1" t="s">
        <v>1026</v>
      </c>
      <c r="B1003" s="2">
        <v>6093.9</v>
      </c>
      <c r="C1003" s="2">
        <v>6137.1</v>
      </c>
      <c r="D1003" s="2">
        <v>6050.7</v>
      </c>
      <c r="E1003" s="2">
        <v>6093.9</v>
      </c>
      <c r="F1003">
        <v>109404700</v>
      </c>
      <c r="G1003" s="3">
        <f t="shared" si="15"/>
        <v>-7.0391553013639547E-3</v>
      </c>
    </row>
    <row r="1004" spans="1:7" x14ac:dyDescent="0.3">
      <c r="A1004" s="1" t="s">
        <v>1027</v>
      </c>
      <c r="B1004" s="2">
        <v>6093.9</v>
      </c>
      <c r="C1004" s="2">
        <v>6115.5</v>
      </c>
      <c r="D1004" s="2">
        <v>6007.5</v>
      </c>
      <c r="E1004" s="2">
        <v>6007.5</v>
      </c>
      <c r="F1004">
        <v>65407700</v>
      </c>
      <c r="G1004" s="3">
        <f t="shared" si="15"/>
        <v>0</v>
      </c>
    </row>
    <row r="1005" spans="1:7" x14ac:dyDescent="0.3">
      <c r="A1005" s="1" t="s">
        <v>1028</v>
      </c>
      <c r="B1005" s="2">
        <v>6115.5</v>
      </c>
      <c r="C1005" s="2">
        <v>6137.1</v>
      </c>
      <c r="D1005" s="2">
        <v>6029.1</v>
      </c>
      <c r="E1005" s="2">
        <v>6029.1</v>
      </c>
      <c r="F1005">
        <v>58066100</v>
      </c>
      <c r="G1005" s="3">
        <f t="shared" si="15"/>
        <v>3.5445281346921289E-3</v>
      </c>
    </row>
    <row r="1006" spans="1:7" x14ac:dyDescent="0.3">
      <c r="A1006" s="1" t="s">
        <v>1029</v>
      </c>
      <c r="B1006" s="2">
        <v>6158.7</v>
      </c>
      <c r="C1006" s="2">
        <v>6158.7</v>
      </c>
      <c r="D1006" s="2">
        <v>6072.3</v>
      </c>
      <c r="E1006" s="2">
        <v>6072.3</v>
      </c>
      <c r="F1006">
        <v>49888400</v>
      </c>
      <c r="G1006" s="3">
        <f t="shared" si="15"/>
        <v>7.0640176600441206E-3</v>
      </c>
    </row>
    <row r="1007" spans="1:7" x14ac:dyDescent="0.3">
      <c r="A1007" s="1" t="s">
        <v>1030</v>
      </c>
      <c r="B1007" s="2">
        <v>6050.7</v>
      </c>
      <c r="C1007" s="2">
        <v>6180.4</v>
      </c>
      <c r="D1007" s="2">
        <v>6050.7</v>
      </c>
      <c r="E1007" s="2">
        <v>6158.7</v>
      </c>
      <c r="F1007">
        <v>150713600</v>
      </c>
      <c r="G1007" s="3">
        <f t="shared" si="15"/>
        <v>-1.7536168347216132E-2</v>
      </c>
    </row>
    <row r="1008" spans="1:7" x14ac:dyDescent="0.3">
      <c r="A1008" s="1" t="s">
        <v>1031</v>
      </c>
      <c r="B1008" s="2">
        <v>6072.3</v>
      </c>
      <c r="C1008" s="2">
        <v>6115.5</v>
      </c>
      <c r="D1008" s="2">
        <v>6029.1</v>
      </c>
      <c r="E1008" s="2">
        <v>6093.9</v>
      </c>
      <c r="F1008">
        <v>90739400</v>
      </c>
      <c r="G1008" s="3">
        <f t="shared" si="15"/>
        <v>3.5698348951361601E-3</v>
      </c>
    </row>
    <row r="1009" spans="1:7" x14ac:dyDescent="0.3">
      <c r="A1009" s="1" t="s">
        <v>1032</v>
      </c>
      <c r="B1009" s="2">
        <v>6072.3</v>
      </c>
      <c r="C1009" s="2">
        <v>6093.9</v>
      </c>
      <c r="D1009" s="2">
        <v>6029.1</v>
      </c>
      <c r="E1009" s="2">
        <v>6050.7</v>
      </c>
      <c r="F1009">
        <v>44707200</v>
      </c>
      <c r="G1009" s="3">
        <f t="shared" si="15"/>
        <v>0</v>
      </c>
    </row>
    <row r="1010" spans="1:7" x14ac:dyDescent="0.3">
      <c r="A1010" s="1" t="s">
        <v>1033</v>
      </c>
      <c r="B1010" s="2">
        <v>6072.3</v>
      </c>
      <c r="C1010" s="2">
        <v>6137.1</v>
      </c>
      <c r="D1010" s="2">
        <v>6050.7</v>
      </c>
      <c r="E1010" s="2">
        <v>6115.5</v>
      </c>
      <c r="F1010">
        <v>92557200</v>
      </c>
      <c r="G1010" s="3">
        <f t="shared" si="15"/>
        <v>0</v>
      </c>
    </row>
    <row r="1011" spans="1:7" x14ac:dyDescent="0.3">
      <c r="A1011" s="1" t="s">
        <v>1034</v>
      </c>
      <c r="B1011" s="2">
        <v>6115.5</v>
      </c>
      <c r="C1011" s="2">
        <v>6137.1</v>
      </c>
      <c r="D1011" s="2">
        <v>6050.7</v>
      </c>
      <c r="E1011" s="2">
        <v>6050.7</v>
      </c>
      <c r="F1011">
        <v>74178100</v>
      </c>
      <c r="G1011" s="3">
        <f t="shared" si="15"/>
        <v>7.1142730102267369E-3</v>
      </c>
    </row>
    <row r="1012" spans="1:7" x14ac:dyDescent="0.3">
      <c r="A1012" s="1" t="s">
        <v>1035</v>
      </c>
      <c r="B1012" s="2">
        <v>6137.1</v>
      </c>
      <c r="C1012" s="2">
        <v>6158.7</v>
      </c>
      <c r="D1012" s="2">
        <v>6072.3</v>
      </c>
      <c r="E1012" s="2">
        <v>6115.5</v>
      </c>
      <c r="F1012">
        <v>94950400</v>
      </c>
      <c r="G1012" s="3">
        <f t="shared" si="15"/>
        <v>3.5320088300221345E-3</v>
      </c>
    </row>
    <row r="1013" spans="1:7" x14ac:dyDescent="0.3">
      <c r="A1013" s="1" t="s">
        <v>1036</v>
      </c>
      <c r="B1013" s="2">
        <v>6158.7</v>
      </c>
      <c r="C1013" s="2">
        <v>6202</v>
      </c>
      <c r="D1013" s="2">
        <v>6137.1</v>
      </c>
      <c r="E1013" s="2">
        <v>6180.4</v>
      </c>
      <c r="F1013">
        <v>109032400</v>
      </c>
      <c r="G1013" s="3">
        <f t="shared" si="15"/>
        <v>3.519577650681829E-3</v>
      </c>
    </row>
    <row r="1014" spans="1:7" x14ac:dyDescent="0.3">
      <c r="A1014" s="1" t="s">
        <v>1037</v>
      </c>
      <c r="B1014" s="2">
        <v>6288.4</v>
      </c>
      <c r="C1014" s="2">
        <v>6288.4</v>
      </c>
      <c r="D1014" s="2">
        <v>6180.4</v>
      </c>
      <c r="E1014" s="2">
        <v>6266.8</v>
      </c>
      <c r="F1014">
        <v>126022700</v>
      </c>
      <c r="G1014" s="3">
        <f t="shared" si="15"/>
        <v>2.1059639209573419E-2</v>
      </c>
    </row>
    <row r="1015" spans="1:7" x14ac:dyDescent="0.3">
      <c r="A1015" s="1" t="s">
        <v>1038</v>
      </c>
      <c r="B1015" s="2">
        <v>6396.4</v>
      </c>
      <c r="C1015" s="2">
        <v>6396.4</v>
      </c>
      <c r="D1015" s="2">
        <v>6245.2</v>
      </c>
      <c r="E1015" s="2">
        <v>6266.8</v>
      </c>
      <c r="F1015">
        <v>161193000</v>
      </c>
      <c r="G1015" s="3">
        <f t="shared" si="15"/>
        <v>1.7174479994911267E-2</v>
      </c>
    </row>
    <row r="1016" spans="1:7" x14ac:dyDescent="0.3">
      <c r="A1016" s="1" t="s">
        <v>1039</v>
      </c>
      <c r="B1016" s="2">
        <v>6396.4</v>
      </c>
      <c r="C1016" s="2">
        <v>6482.9</v>
      </c>
      <c r="D1016" s="2">
        <v>6288.4</v>
      </c>
      <c r="E1016" s="2">
        <v>6439.7</v>
      </c>
      <c r="F1016">
        <v>250581100</v>
      </c>
      <c r="G1016" s="3">
        <f t="shared" si="15"/>
        <v>0</v>
      </c>
    </row>
    <row r="1017" spans="1:7" x14ac:dyDescent="0.3">
      <c r="A1017" s="1" t="s">
        <v>1040</v>
      </c>
      <c r="B1017" s="2">
        <v>6202</v>
      </c>
      <c r="C1017" s="2">
        <v>6418.1</v>
      </c>
      <c r="D1017" s="2">
        <v>6202</v>
      </c>
      <c r="E1017" s="2">
        <v>6418.1</v>
      </c>
      <c r="F1017">
        <v>105778200</v>
      </c>
      <c r="G1017" s="3">
        <f t="shared" si="15"/>
        <v>-3.039209555374893E-2</v>
      </c>
    </row>
    <row r="1018" spans="1:7" x14ac:dyDescent="0.3">
      <c r="A1018" s="1" t="s">
        <v>1041</v>
      </c>
      <c r="B1018" s="2">
        <v>6288.4</v>
      </c>
      <c r="C1018" s="2">
        <v>6353.2</v>
      </c>
      <c r="D1018" s="2">
        <v>6245.2</v>
      </c>
      <c r="E1018" s="2">
        <v>6266.8</v>
      </c>
      <c r="F1018">
        <v>100836600</v>
      </c>
      <c r="G1018" s="3">
        <f t="shared" ref="G1018:G1081" si="16">((B1018-B1017)/B1017) * 100%</f>
        <v>1.3930990003224708E-2</v>
      </c>
    </row>
    <row r="1019" spans="1:7" x14ac:dyDescent="0.3">
      <c r="A1019" s="1" t="s">
        <v>1042</v>
      </c>
      <c r="B1019" s="2">
        <v>6405.6</v>
      </c>
      <c r="C1019" s="2">
        <v>6405.6</v>
      </c>
      <c r="D1019" s="2">
        <v>6360.1</v>
      </c>
      <c r="E1019" s="2">
        <v>6405.6</v>
      </c>
      <c r="F1019">
        <v>83416700</v>
      </c>
      <c r="G1019" s="3">
        <f t="shared" si="16"/>
        <v>1.8637491253737155E-2</v>
      </c>
    </row>
    <row r="1020" spans="1:7" x14ac:dyDescent="0.3">
      <c r="A1020" s="1" t="s">
        <v>1043</v>
      </c>
      <c r="B1020" s="2">
        <v>6405.6</v>
      </c>
      <c r="C1020" s="2">
        <v>6541.9</v>
      </c>
      <c r="D1020" s="2">
        <v>6405.6</v>
      </c>
      <c r="E1020" s="2">
        <v>6451</v>
      </c>
      <c r="F1020">
        <v>81774800</v>
      </c>
      <c r="G1020" s="3">
        <f t="shared" si="16"/>
        <v>0</v>
      </c>
    </row>
    <row r="1021" spans="1:7" x14ac:dyDescent="0.3">
      <c r="A1021" s="1" t="s">
        <v>1044</v>
      </c>
      <c r="B1021" s="2">
        <v>6405.6</v>
      </c>
      <c r="C1021" s="2">
        <v>6428.3</v>
      </c>
      <c r="D1021" s="2">
        <v>6314.7</v>
      </c>
      <c r="E1021" s="2">
        <v>6360.1</v>
      </c>
      <c r="F1021">
        <v>65219900</v>
      </c>
      <c r="G1021" s="3">
        <f t="shared" si="16"/>
        <v>0</v>
      </c>
    </row>
    <row r="1022" spans="1:7" x14ac:dyDescent="0.3">
      <c r="A1022" s="1" t="s">
        <v>1045</v>
      </c>
      <c r="B1022" s="2">
        <v>6587.3</v>
      </c>
      <c r="C1022" s="2">
        <v>6587.3</v>
      </c>
      <c r="D1022" s="2">
        <v>6360.1</v>
      </c>
      <c r="E1022" s="2">
        <v>6587.3</v>
      </c>
      <c r="F1022">
        <v>78212700</v>
      </c>
      <c r="G1022" s="3">
        <f t="shared" si="16"/>
        <v>2.8365804920694362E-2</v>
      </c>
    </row>
    <row r="1023" spans="1:7" x14ac:dyDescent="0.3">
      <c r="A1023" s="1" t="s">
        <v>1046</v>
      </c>
      <c r="B1023" s="2">
        <v>6519.1</v>
      </c>
      <c r="C1023" s="2">
        <v>6564.6</v>
      </c>
      <c r="D1023" s="2">
        <v>6473.7</v>
      </c>
      <c r="E1023" s="2">
        <v>6564.6</v>
      </c>
      <c r="F1023">
        <v>74274300</v>
      </c>
      <c r="G1023" s="3">
        <f t="shared" si="16"/>
        <v>-1.0353255506808528E-2</v>
      </c>
    </row>
    <row r="1024" spans="1:7" x14ac:dyDescent="0.3">
      <c r="A1024" s="1" t="s">
        <v>1047</v>
      </c>
      <c r="B1024" s="2">
        <v>6519.1</v>
      </c>
      <c r="C1024" s="2">
        <v>6587.3</v>
      </c>
      <c r="D1024" s="2">
        <v>6519.1</v>
      </c>
      <c r="E1024" s="2">
        <v>6541.9</v>
      </c>
      <c r="F1024">
        <v>46295700</v>
      </c>
      <c r="G1024" s="3">
        <f t="shared" si="16"/>
        <v>0</v>
      </c>
    </row>
    <row r="1025" spans="1:7" x14ac:dyDescent="0.3">
      <c r="A1025" s="1" t="s">
        <v>1048</v>
      </c>
      <c r="B1025" s="2">
        <v>6587.3</v>
      </c>
      <c r="C1025" s="2">
        <v>6587.3</v>
      </c>
      <c r="D1025" s="2">
        <v>6473.7</v>
      </c>
      <c r="E1025" s="2">
        <v>6496.4</v>
      </c>
      <c r="F1025">
        <v>90900900</v>
      </c>
      <c r="G1025" s="3">
        <f t="shared" si="16"/>
        <v>1.0461566780690558E-2</v>
      </c>
    </row>
    <row r="1026" spans="1:7" x14ac:dyDescent="0.3">
      <c r="A1026" s="1" t="s">
        <v>1049</v>
      </c>
      <c r="B1026" s="2">
        <v>6269.3</v>
      </c>
      <c r="C1026" s="2">
        <v>6587.3</v>
      </c>
      <c r="D1026" s="2">
        <v>6133</v>
      </c>
      <c r="E1026" s="2">
        <v>6587.3</v>
      </c>
      <c r="F1026">
        <v>158358600</v>
      </c>
      <c r="G1026" s="3">
        <f t="shared" si="16"/>
        <v>-4.8274710427641067E-2</v>
      </c>
    </row>
    <row r="1027" spans="1:7" x14ac:dyDescent="0.3">
      <c r="A1027" s="1" t="s">
        <v>1050</v>
      </c>
      <c r="B1027" s="2">
        <v>6269.3</v>
      </c>
      <c r="C1027" s="2">
        <v>6269.3</v>
      </c>
      <c r="D1027" s="2">
        <v>6087.6</v>
      </c>
      <c r="E1027" s="2">
        <v>6269.3</v>
      </c>
      <c r="F1027">
        <v>135764900</v>
      </c>
      <c r="G1027" s="3">
        <f t="shared" si="16"/>
        <v>0</v>
      </c>
    </row>
    <row r="1028" spans="1:7" x14ac:dyDescent="0.3">
      <c r="A1028" s="1" t="s">
        <v>1051</v>
      </c>
      <c r="B1028" s="2">
        <v>6155.7</v>
      </c>
      <c r="C1028" s="2">
        <v>6314.7</v>
      </c>
      <c r="D1028" s="2">
        <v>6064.8</v>
      </c>
      <c r="E1028" s="2">
        <v>6314.7</v>
      </c>
      <c r="F1028">
        <v>115372600</v>
      </c>
      <c r="G1028" s="3">
        <f t="shared" si="16"/>
        <v>-1.8120045300113307E-2</v>
      </c>
    </row>
    <row r="1029" spans="1:7" x14ac:dyDescent="0.3">
      <c r="A1029" s="1" t="s">
        <v>1052</v>
      </c>
      <c r="B1029" s="2">
        <v>6246.6</v>
      </c>
      <c r="C1029" s="2">
        <v>6292</v>
      </c>
      <c r="D1029" s="2">
        <v>6133</v>
      </c>
      <c r="E1029" s="2">
        <v>6133</v>
      </c>
      <c r="F1029">
        <v>63174900</v>
      </c>
      <c r="G1029" s="3">
        <f t="shared" si="16"/>
        <v>1.4766801501047899E-2</v>
      </c>
    </row>
    <row r="1030" spans="1:7" x14ac:dyDescent="0.3">
      <c r="A1030" s="1" t="s">
        <v>1053</v>
      </c>
      <c r="B1030" s="2">
        <v>6201.1</v>
      </c>
      <c r="C1030" s="2">
        <v>6269.3</v>
      </c>
      <c r="D1030" s="2">
        <v>6201.1</v>
      </c>
      <c r="E1030" s="2">
        <v>6201.1</v>
      </c>
      <c r="F1030">
        <v>46111500</v>
      </c>
      <c r="G1030" s="3">
        <f t="shared" si="16"/>
        <v>-7.283962475586719E-3</v>
      </c>
    </row>
    <row r="1031" spans="1:7" x14ac:dyDescent="0.3">
      <c r="A1031" s="1" t="s">
        <v>1054</v>
      </c>
      <c r="B1031" s="2">
        <v>6019.4</v>
      </c>
      <c r="C1031" s="2">
        <v>6110.3</v>
      </c>
      <c r="D1031" s="2">
        <v>5724.1</v>
      </c>
      <c r="E1031" s="2">
        <v>5769.6</v>
      </c>
      <c r="F1031">
        <v>180012400</v>
      </c>
      <c r="G1031" s="3">
        <f t="shared" si="16"/>
        <v>-2.9301253003499495E-2</v>
      </c>
    </row>
    <row r="1032" spans="1:7" x14ac:dyDescent="0.3">
      <c r="A1032" s="1" t="s">
        <v>1055</v>
      </c>
      <c r="B1032" s="2">
        <v>6019.4</v>
      </c>
      <c r="C1032" s="2">
        <v>6155.7</v>
      </c>
      <c r="D1032" s="2">
        <v>6019.4</v>
      </c>
      <c r="E1032" s="2">
        <v>6087.6</v>
      </c>
      <c r="F1032">
        <v>83840200</v>
      </c>
      <c r="G1032" s="3">
        <f t="shared" si="16"/>
        <v>0</v>
      </c>
    </row>
    <row r="1033" spans="1:7" x14ac:dyDescent="0.3">
      <c r="A1033" s="1" t="s">
        <v>1056</v>
      </c>
      <c r="B1033" s="2">
        <v>6178.4</v>
      </c>
      <c r="C1033" s="2">
        <v>6269.3</v>
      </c>
      <c r="D1033" s="2">
        <v>6110.3</v>
      </c>
      <c r="E1033" s="2">
        <v>6178.4</v>
      </c>
      <c r="F1033">
        <v>106893900</v>
      </c>
      <c r="G1033" s="3">
        <f t="shared" si="16"/>
        <v>2.6414592816559793E-2</v>
      </c>
    </row>
    <row r="1034" spans="1:7" x14ac:dyDescent="0.3">
      <c r="A1034" s="1" t="s">
        <v>1057</v>
      </c>
      <c r="B1034" s="2">
        <v>6110.3</v>
      </c>
      <c r="C1034" s="2">
        <v>6178.4</v>
      </c>
      <c r="D1034" s="2">
        <v>6042.1</v>
      </c>
      <c r="E1034" s="2">
        <v>6110.3</v>
      </c>
      <c r="F1034">
        <v>47943300</v>
      </c>
      <c r="G1034" s="3">
        <f t="shared" si="16"/>
        <v>-1.1022271138158658E-2</v>
      </c>
    </row>
    <row r="1035" spans="1:7" x14ac:dyDescent="0.3">
      <c r="A1035" s="1" t="s">
        <v>1058</v>
      </c>
      <c r="B1035" s="2">
        <v>6110.3</v>
      </c>
      <c r="C1035" s="2">
        <v>6246.6</v>
      </c>
      <c r="D1035" s="2">
        <v>5974</v>
      </c>
      <c r="E1035" s="2">
        <v>6246.6</v>
      </c>
      <c r="F1035">
        <v>121727900</v>
      </c>
      <c r="G1035" s="3">
        <f t="shared" si="16"/>
        <v>0</v>
      </c>
    </row>
    <row r="1036" spans="1:7" x14ac:dyDescent="0.3">
      <c r="A1036" s="1" t="s">
        <v>1059</v>
      </c>
      <c r="B1036" s="2">
        <v>6201.1</v>
      </c>
      <c r="C1036" s="2">
        <v>6292</v>
      </c>
      <c r="D1036" s="2">
        <v>6110.3</v>
      </c>
      <c r="E1036" s="2">
        <v>6223.9</v>
      </c>
      <c r="F1036">
        <v>106699200</v>
      </c>
      <c r="G1036" s="3">
        <f t="shared" si="16"/>
        <v>1.4860154165916597E-2</v>
      </c>
    </row>
    <row r="1037" spans="1:7" x14ac:dyDescent="0.3">
      <c r="A1037" s="1" t="s">
        <v>1060</v>
      </c>
      <c r="B1037" s="2">
        <v>6405.6</v>
      </c>
      <c r="C1037" s="2">
        <v>6405.6</v>
      </c>
      <c r="D1037" s="2">
        <v>6269.3</v>
      </c>
      <c r="E1037" s="2">
        <v>6292</v>
      </c>
      <c r="F1037">
        <v>117586500</v>
      </c>
      <c r="G1037" s="3">
        <f t="shared" si="16"/>
        <v>3.2978020028704584E-2</v>
      </c>
    </row>
    <row r="1038" spans="1:7" x14ac:dyDescent="0.3">
      <c r="A1038" s="1" t="s">
        <v>1061</v>
      </c>
      <c r="B1038" s="2">
        <v>6314.7</v>
      </c>
      <c r="C1038" s="2">
        <v>6428.3</v>
      </c>
      <c r="D1038" s="2">
        <v>6292</v>
      </c>
      <c r="E1038" s="2">
        <v>6405.6</v>
      </c>
      <c r="F1038">
        <v>111803500</v>
      </c>
      <c r="G1038" s="3">
        <f t="shared" si="16"/>
        <v>-1.4190708130385997E-2</v>
      </c>
    </row>
    <row r="1039" spans="1:7" x14ac:dyDescent="0.3">
      <c r="A1039" s="1" t="s">
        <v>1062</v>
      </c>
      <c r="B1039" s="2">
        <v>6133</v>
      </c>
      <c r="C1039" s="2">
        <v>6382.9</v>
      </c>
      <c r="D1039" s="2">
        <v>6133</v>
      </c>
      <c r="E1039" s="2">
        <v>6360.1</v>
      </c>
      <c r="F1039">
        <v>125875000</v>
      </c>
      <c r="G1039" s="3">
        <f t="shared" si="16"/>
        <v>-2.8774130204126849E-2</v>
      </c>
    </row>
    <row r="1040" spans="1:7" x14ac:dyDescent="0.3">
      <c r="A1040" s="1" t="s">
        <v>1063</v>
      </c>
      <c r="B1040" s="2">
        <v>6292</v>
      </c>
      <c r="C1040" s="2">
        <v>6314.7</v>
      </c>
      <c r="D1040" s="2">
        <v>6042.1</v>
      </c>
      <c r="E1040" s="2">
        <v>6042.1</v>
      </c>
      <c r="F1040">
        <v>77938400</v>
      </c>
      <c r="G1040" s="3">
        <f t="shared" si="16"/>
        <v>2.5925322028371108E-2</v>
      </c>
    </row>
    <row r="1041" spans="1:7" x14ac:dyDescent="0.3">
      <c r="A1041" s="1" t="s">
        <v>1064</v>
      </c>
      <c r="B1041" s="2">
        <v>6269.3</v>
      </c>
      <c r="C1041" s="2">
        <v>6405.6</v>
      </c>
      <c r="D1041" s="2">
        <v>6155.7</v>
      </c>
      <c r="E1041" s="2">
        <v>6178.4</v>
      </c>
      <c r="F1041">
        <v>189991300</v>
      </c>
      <c r="G1041" s="3">
        <f t="shared" si="16"/>
        <v>-3.6077558804831242E-3</v>
      </c>
    </row>
    <row r="1042" spans="1:7" x14ac:dyDescent="0.3">
      <c r="A1042" s="1" t="s">
        <v>1065</v>
      </c>
      <c r="B1042" s="2">
        <v>5746.8</v>
      </c>
      <c r="C1042" s="2">
        <v>6178.4</v>
      </c>
      <c r="D1042" s="2">
        <v>5497</v>
      </c>
      <c r="E1042" s="2">
        <v>6178.4</v>
      </c>
      <c r="F1042">
        <v>501849300</v>
      </c>
      <c r="G1042" s="3">
        <f t="shared" si="16"/>
        <v>-8.3342637934059619E-2</v>
      </c>
    </row>
    <row r="1043" spans="1:7" x14ac:dyDescent="0.3">
      <c r="A1043" s="1" t="s">
        <v>1066</v>
      </c>
      <c r="B1043" s="2">
        <v>5587.8</v>
      </c>
      <c r="C1043" s="2">
        <v>5837.7</v>
      </c>
      <c r="D1043" s="2">
        <v>5497</v>
      </c>
      <c r="E1043" s="2">
        <v>5724.1</v>
      </c>
      <c r="F1043">
        <v>269305400</v>
      </c>
      <c r="G1043" s="3">
        <f t="shared" si="16"/>
        <v>-2.7667571518062224E-2</v>
      </c>
    </row>
    <row r="1044" spans="1:7" x14ac:dyDescent="0.3">
      <c r="A1044" s="1" t="s">
        <v>1067</v>
      </c>
      <c r="B1044" s="2">
        <v>5701.4</v>
      </c>
      <c r="C1044" s="2">
        <v>5815</v>
      </c>
      <c r="D1044" s="2">
        <v>5587.8</v>
      </c>
      <c r="E1044" s="2">
        <v>5678.7</v>
      </c>
      <c r="F1044">
        <v>184234200</v>
      </c>
      <c r="G1044" s="3">
        <f t="shared" si="16"/>
        <v>2.0330004652993925E-2</v>
      </c>
    </row>
    <row r="1045" spans="1:7" x14ac:dyDescent="0.3">
      <c r="A1045" s="1" t="s">
        <v>1068</v>
      </c>
      <c r="B1045" s="2">
        <v>5701.4</v>
      </c>
      <c r="C1045" s="2">
        <v>5815</v>
      </c>
      <c r="D1045" s="2">
        <v>5678.7</v>
      </c>
      <c r="E1045" s="2">
        <v>5746.8</v>
      </c>
      <c r="F1045">
        <v>130410300</v>
      </c>
      <c r="G1045" s="3">
        <f t="shared" si="16"/>
        <v>0</v>
      </c>
    </row>
    <row r="1046" spans="1:7" x14ac:dyDescent="0.3">
      <c r="A1046" s="1" t="s">
        <v>1069</v>
      </c>
      <c r="B1046" s="2">
        <v>5701.4</v>
      </c>
      <c r="C1046" s="2">
        <v>5860.4</v>
      </c>
      <c r="D1046" s="2">
        <v>5678.7</v>
      </c>
      <c r="E1046" s="2">
        <v>5746.8</v>
      </c>
      <c r="F1046">
        <v>117065300</v>
      </c>
      <c r="G1046" s="3">
        <f t="shared" si="16"/>
        <v>0</v>
      </c>
    </row>
    <row r="1047" spans="1:7" x14ac:dyDescent="0.3">
      <c r="A1047" s="1" t="s">
        <v>1070</v>
      </c>
      <c r="B1047" s="2">
        <v>5633.3</v>
      </c>
      <c r="C1047" s="2">
        <v>5701.4</v>
      </c>
      <c r="D1047" s="2">
        <v>5565.1</v>
      </c>
      <c r="E1047" s="2">
        <v>5633.3</v>
      </c>
      <c r="F1047">
        <v>128638300</v>
      </c>
      <c r="G1047" s="3">
        <f t="shared" si="16"/>
        <v>-1.1944434700248967E-2</v>
      </c>
    </row>
    <row r="1048" spans="1:7" x14ac:dyDescent="0.3">
      <c r="A1048" s="1" t="s">
        <v>1071</v>
      </c>
      <c r="B1048" s="2">
        <v>5633.3</v>
      </c>
      <c r="C1048" s="2">
        <v>5724.1</v>
      </c>
      <c r="D1048" s="2">
        <v>5610.6</v>
      </c>
      <c r="E1048" s="2">
        <v>5610.6</v>
      </c>
      <c r="F1048">
        <v>94048400</v>
      </c>
      <c r="G1048" s="3">
        <f t="shared" si="16"/>
        <v>0</v>
      </c>
    </row>
    <row r="1049" spans="1:7" x14ac:dyDescent="0.3">
      <c r="A1049" s="1" t="s">
        <v>1072</v>
      </c>
      <c r="B1049" s="2">
        <v>5792.3</v>
      </c>
      <c r="C1049" s="2">
        <v>5815</v>
      </c>
      <c r="D1049" s="2">
        <v>5633.3</v>
      </c>
      <c r="E1049" s="2">
        <v>5633.3</v>
      </c>
      <c r="F1049">
        <v>80923000</v>
      </c>
      <c r="G1049" s="3">
        <f t="shared" si="16"/>
        <v>2.8225019082953152E-2</v>
      </c>
    </row>
    <row r="1050" spans="1:7" x14ac:dyDescent="0.3">
      <c r="A1050" s="1" t="s">
        <v>1073</v>
      </c>
      <c r="B1050" s="2">
        <v>5769.6</v>
      </c>
      <c r="C1050" s="2">
        <v>5905.8</v>
      </c>
      <c r="D1050" s="2">
        <v>5746.8</v>
      </c>
      <c r="E1050" s="2">
        <v>5860.4</v>
      </c>
      <c r="F1050">
        <v>114806300</v>
      </c>
      <c r="G1050" s="3">
        <f t="shared" si="16"/>
        <v>-3.9189959083610684E-3</v>
      </c>
    </row>
    <row r="1051" spans="1:7" x14ac:dyDescent="0.3">
      <c r="A1051" s="1" t="s">
        <v>1074</v>
      </c>
      <c r="B1051" s="2">
        <v>5974</v>
      </c>
      <c r="C1051" s="2">
        <v>6042.1</v>
      </c>
      <c r="D1051" s="2">
        <v>5769.6</v>
      </c>
      <c r="E1051" s="2">
        <v>5769.6</v>
      </c>
      <c r="F1051">
        <v>133153900</v>
      </c>
      <c r="G1051" s="3">
        <f t="shared" si="16"/>
        <v>3.5427066001109196E-2</v>
      </c>
    </row>
    <row r="1052" spans="1:7" x14ac:dyDescent="0.3">
      <c r="A1052" s="1" t="s">
        <v>1075</v>
      </c>
      <c r="B1052" s="2">
        <v>5746.8</v>
      </c>
      <c r="C1052" s="2">
        <v>6019.4</v>
      </c>
      <c r="D1052" s="2">
        <v>5633.3</v>
      </c>
      <c r="E1052" s="2">
        <v>5951.3</v>
      </c>
      <c r="F1052">
        <v>168796000</v>
      </c>
      <c r="G1052" s="3">
        <f t="shared" si="16"/>
        <v>-3.8031469702042152E-2</v>
      </c>
    </row>
    <row r="1053" spans="1:7" x14ac:dyDescent="0.3">
      <c r="A1053" s="1" t="s">
        <v>1076</v>
      </c>
      <c r="B1053" s="2">
        <v>5474.3</v>
      </c>
      <c r="C1053" s="2">
        <v>5701.4</v>
      </c>
      <c r="D1053" s="2">
        <v>5428.8</v>
      </c>
      <c r="E1053" s="2">
        <v>5656</v>
      </c>
      <c r="F1053">
        <v>307362900</v>
      </c>
      <c r="G1053" s="3">
        <f t="shared" si="16"/>
        <v>-4.7417693324980859E-2</v>
      </c>
    </row>
    <row r="1054" spans="1:7" x14ac:dyDescent="0.3">
      <c r="A1054" s="1" t="s">
        <v>1077</v>
      </c>
      <c r="B1054" s="2">
        <v>5497</v>
      </c>
      <c r="C1054" s="2">
        <v>5587.8</v>
      </c>
      <c r="D1054" s="2">
        <v>5406.1</v>
      </c>
      <c r="E1054" s="2">
        <v>5451.5</v>
      </c>
      <c r="F1054">
        <v>171675900</v>
      </c>
      <c r="G1054" s="3">
        <f t="shared" si="16"/>
        <v>4.1466488866156066E-3</v>
      </c>
    </row>
    <row r="1055" spans="1:7" x14ac:dyDescent="0.3">
      <c r="A1055" s="1" t="s">
        <v>1078</v>
      </c>
      <c r="B1055" s="2">
        <v>5292.5</v>
      </c>
      <c r="C1055" s="2">
        <v>5497</v>
      </c>
      <c r="D1055" s="2">
        <v>5292.5</v>
      </c>
      <c r="E1055" s="2">
        <v>5474.3</v>
      </c>
      <c r="F1055">
        <v>258450900</v>
      </c>
      <c r="G1055" s="3">
        <f t="shared" si="16"/>
        <v>-3.7202110241950158E-2</v>
      </c>
    </row>
    <row r="1056" spans="1:7" x14ac:dyDescent="0.3">
      <c r="A1056" s="1" t="s">
        <v>1079</v>
      </c>
      <c r="B1056" s="2">
        <v>5406.1</v>
      </c>
      <c r="C1056" s="2">
        <v>5474.3</v>
      </c>
      <c r="D1056" s="2">
        <v>5292.5</v>
      </c>
      <c r="E1056" s="2">
        <v>5315.3</v>
      </c>
      <c r="F1056">
        <v>93701700</v>
      </c>
      <c r="G1056" s="3">
        <f t="shared" si="16"/>
        <v>2.1464336324988259E-2</v>
      </c>
    </row>
    <row r="1057" spans="1:7" x14ac:dyDescent="0.3">
      <c r="A1057" s="1" t="s">
        <v>1080</v>
      </c>
      <c r="B1057" s="2">
        <v>5269.8</v>
      </c>
      <c r="C1057" s="2">
        <v>5338</v>
      </c>
      <c r="D1057" s="2">
        <v>5179</v>
      </c>
      <c r="E1057" s="2">
        <v>5292.5</v>
      </c>
      <c r="F1057">
        <v>169386300</v>
      </c>
      <c r="G1057" s="3">
        <f t="shared" si="16"/>
        <v>-2.5212260224561175E-2</v>
      </c>
    </row>
    <row r="1058" spans="1:7" x14ac:dyDescent="0.3">
      <c r="A1058" s="1" t="s">
        <v>1081</v>
      </c>
      <c r="B1058" s="2">
        <v>5338</v>
      </c>
      <c r="C1058" s="2">
        <v>5451.5</v>
      </c>
      <c r="D1058" s="2">
        <v>5020</v>
      </c>
      <c r="E1058" s="2">
        <v>5247.1</v>
      </c>
      <c r="F1058">
        <v>236632600</v>
      </c>
      <c r="G1058" s="3">
        <f t="shared" si="16"/>
        <v>1.2941667615469242E-2</v>
      </c>
    </row>
    <row r="1059" spans="1:7" x14ac:dyDescent="0.3">
      <c r="A1059" s="1" t="s">
        <v>1082</v>
      </c>
      <c r="B1059" s="2">
        <v>5360.7</v>
      </c>
      <c r="C1059" s="2">
        <v>5474.3</v>
      </c>
      <c r="D1059" s="2">
        <v>5360.7</v>
      </c>
      <c r="E1059" s="2">
        <v>5451.5</v>
      </c>
      <c r="F1059">
        <v>169567000</v>
      </c>
      <c r="G1059" s="3">
        <f t="shared" si="16"/>
        <v>4.2525290370925102E-3</v>
      </c>
    </row>
    <row r="1060" spans="1:7" x14ac:dyDescent="0.3">
      <c r="A1060" s="1" t="s">
        <v>1083</v>
      </c>
      <c r="B1060" s="2">
        <v>5542.4</v>
      </c>
      <c r="C1060" s="2">
        <v>5587.8</v>
      </c>
      <c r="D1060" s="2">
        <v>5474.3</v>
      </c>
      <c r="E1060" s="2">
        <v>5519.7</v>
      </c>
      <c r="F1060">
        <v>92525600</v>
      </c>
      <c r="G1060" s="3">
        <f t="shared" si="16"/>
        <v>3.3894827168093687E-2</v>
      </c>
    </row>
    <row r="1061" spans="1:7" x14ac:dyDescent="0.3">
      <c r="A1061" s="1" t="s">
        <v>1084</v>
      </c>
      <c r="B1061" s="2">
        <v>5587.8</v>
      </c>
      <c r="C1061" s="2">
        <v>5701.4</v>
      </c>
      <c r="D1061" s="2">
        <v>5565.1</v>
      </c>
      <c r="E1061" s="2">
        <v>5587.8</v>
      </c>
      <c r="F1061">
        <v>137800600</v>
      </c>
      <c r="G1061" s="3">
        <f t="shared" si="16"/>
        <v>8.191397228637513E-3</v>
      </c>
    </row>
    <row r="1062" spans="1:7" x14ac:dyDescent="0.3">
      <c r="A1062" s="1" t="s">
        <v>1085</v>
      </c>
      <c r="B1062" s="2">
        <v>5451.5</v>
      </c>
      <c r="C1062" s="2">
        <v>5587.8</v>
      </c>
      <c r="D1062" s="2">
        <v>5428.8</v>
      </c>
      <c r="E1062" s="2">
        <v>5565.1</v>
      </c>
      <c r="F1062">
        <v>102327300</v>
      </c>
      <c r="G1062" s="3">
        <f t="shared" si="16"/>
        <v>-2.4392426357421556E-2</v>
      </c>
    </row>
    <row r="1063" spans="1:7" x14ac:dyDescent="0.3">
      <c r="A1063" s="1" t="s">
        <v>1086</v>
      </c>
      <c r="B1063" s="2">
        <v>5610.6</v>
      </c>
      <c r="C1063" s="2">
        <v>5633.3</v>
      </c>
      <c r="D1063" s="2">
        <v>5519.7</v>
      </c>
      <c r="E1063" s="2">
        <v>5565.1</v>
      </c>
      <c r="F1063">
        <v>85735200</v>
      </c>
      <c r="G1063" s="3">
        <f t="shared" si="16"/>
        <v>2.918462808401364E-2</v>
      </c>
    </row>
    <row r="1064" spans="1:7" x14ac:dyDescent="0.3">
      <c r="A1064" s="1" t="s">
        <v>1087</v>
      </c>
      <c r="B1064" s="2">
        <v>5701.4</v>
      </c>
      <c r="C1064" s="2">
        <v>5701.4</v>
      </c>
      <c r="D1064" s="2">
        <v>5587.8</v>
      </c>
      <c r="E1064" s="2">
        <v>5678.7</v>
      </c>
      <c r="F1064">
        <v>99092800</v>
      </c>
      <c r="G1064" s="3">
        <f t="shared" si="16"/>
        <v>1.6183652372295167E-2</v>
      </c>
    </row>
    <row r="1065" spans="1:7" x14ac:dyDescent="0.3">
      <c r="A1065" s="1" t="s">
        <v>1088</v>
      </c>
      <c r="B1065" s="2">
        <v>5701.4</v>
      </c>
      <c r="C1065" s="2">
        <v>5769.6</v>
      </c>
      <c r="D1065" s="2">
        <v>5633.3</v>
      </c>
      <c r="E1065" s="2">
        <v>5701.4</v>
      </c>
      <c r="F1065">
        <v>80154400</v>
      </c>
      <c r="G1065" s="3">
        <f t="shared" si="16"/>
        <v>0</v>
      </c>
    </row>
    <row r="1066" spans="1:7" x14ac:dyDescent="0.3">
      <c r="A1066" s="1" t="s">
        <v>1089</v>
      </c>
      <c r="B1066" s="2">
        <v>5565.1</v>
      </c>
      <c r="C1066" s="2">
        <v>5678.7</v>
      </c>
      <c r="D1066" s="2">
        <v>5565.1</v>
      </c>
      <c r="E1066" s="2">
        <v>5633.3</v>
      </c>
      <c r="F1066">
        <v>56254400</v>
      </c>
      <c r="G1066" s="3">
        <f t="shared" si="16"/>
        <v>-2.3906408952187055E-2</v>
      </c>
    </row>
    <row r="1067" spans="1:7" x14ac:dyDescent="0.3">
      <c r="A1067" s="1" t="s">
        <v>1090</v>
      </c>
      <c r="B1067" s="2">
        <v>5383.4</v>
      </c>
      <c r="C1067" s="2">
        <v>5519.7</v>
      </c>
      <c r="D1067" s="2">
        <v>5360.7</v>
      </c>
      <c r="E1067" s="2">
        <v>5497</v>
      </c>
      <c r="F1067">
        <v>120857200</v>
      </c>
      <c r="G1067" s="3">
        <f t="shared" si="16"/>
        <v>-3.2649907458985591E-2</v>
      </c>
    </row>
    <row r="1068" spans="1:7" x14ac:dyDescent="0.3">
      <c r="A1068" s="1" t="s">
        <v>1091</v>
      </c>
      <c r="B1068" s="2">
        <v>5338</v>
      </c>
      <c r="C1068" s="2">
        <v>5451.5</v>
      </c>
      <c r="D1068" s="2">
        <v>5315.3</v>
      </c>
      <c r="E1068" s="2">
        <v>5428.8</v>
      </c>
      <c r="F1068">
        <v>162616700</v>
      </c>
      <c r="G1068" s="3">
        <f t="shared" si="16"/>
        <v>-8.4333320949585098E-3</v>
      </c>
    </row>
    <row r="1069" spans="1:7" x14ac:dyDescent="0.3">
      <c r="A1069" s="1" t="s">
        <v>1092</v>
      </c>
      <c r="B1069" s="2">
        <v>5224.3999999999996</v>
      </c>
      <c r="C1069" s="2">
        <v>5338</v>
      </c>
      <c r="D1069" s="2">
        <v>5133.5</v>
      </c>
      <c r="E1069" s="2">
        <v>5315.3</v>
      </c>
      <c r="F1069">
        <v>203241500</v>
      </c>
      <c r="G1069" s="3">
        <f t="shared" si="16"/>
        <v>-2.1281378793555707E-2</v>
      </c>
    </row>
    <row r="1070" spans="1:7" x14ac:dyDescent="0.3">
      <c r="A1070" s="1" t="s">
        <v>1093</v>
      </c>
      <c r="B1070" s="2">
        <v>5224.3999999999996</v>
      </c>
      <c r="C1070" s="2">
        <v>5315.3</v>
      </c>
      <c r="D1070" s="2">
        <v>5156.3</v>
      </c>
      <c r="E1070" s="2">
        <v>5247.1</v>
      </c>
      <c r="F1070">
        <v>116004200</v>
      </c>
      <c r="G1070" s="3">
        <f t="shared" si="16"/>
        <v>0</v>
      </c>
    </row>
    <row r="1071" spans="1:7" x14ac:dyDescent="0.3">
      <c r="A1071" s="1" t="s">
        <v>1094</v>
      </c>
      <c r="B1071" s="2">
        <v>5406.1</v>
      </c>
      <c r="C1071" s="2">
        <v>5406.1</v>
      </c>
      <c r="D1071" s="2">
        <v>5224.3999999999996</v>
      </c>
      <c r="E1071" s="2">
        <v>5292.5</v>
      </c>
      <c r="F1071">
        <v>82660000</v>
      </c>
      <c r="G1071" s="3">
        <f t="shared" si="16"/>
        <v>3.477911339101155E-2</v>
      </c>
    </row>
    <row r="1072" spans="1:7" x14ac:dyDescent="0.3">
      <c r="A1072" s="1" t="s">
        <v>1095</v>
      </c>
      <c r="B1072" s="2">
        <v>5565.1</v>
      </c>
      <c r="C1072" s="2">
        <v>5633.3</v>
      </c>
      <c r="D1072" s="2">
        <v>5474.3</v>
      </c>
      <c r="E1072" s="2">
        <v>5497</v>
      </c>
      <c r="F1072">
        <v>184240600</v>
      </c>
      <c r="G1072" s="3">
        <f t="shared" si="16"/>
        <v>2.9411220658145425E-2</v>
      </c>
    </row>
    <row r="1073" spans="1:7" x14ac:dyDescent="0.3">
      <c r="A1073" s="1" t="s">
        <v>1096</v>
      </c>
      <c r="B1073" s="2">
        <v>5451.5</v>
      </c>
      <c r="C1073" s="2">
        <v>5565.1</v>
      </c>
      <c r="D1073" s="2">
        <v>5451.5</v>
      </c>
      <c r="E1073" s="2">
        <v>5519.7</v>
      </c>
      <c r="F1073">
        <v>58831900</v>
      </c>
      <c r="G1073" s="3">
        <f t="shared" si="16"/>
        <v>-2.0412930585254598E-2</v>
      </c>
    </row>
    <row r="1074" spans="1:7" x14ac:dyDescent="0.3">
      <c r="A1074" s="1" t="s">
        <v>1097</v>
      </c>
      <c r="B1074" s="2">
        <v>5383.4</v>
      </c>
      <c r="C1074" s="2">
        <v>5428.8</v>
      </c>
      <c r="D1074" s="2">
        <v>5292.5</v>
      </c>
      <c r="E1074" s="2">
        <v>5383.4</v>
      </c>
      <c r="F1074">
        <v>159983800</v>
      </c>
      <c r="G1074" s="3">
        <f t="shared" si="16"/>
        <v>-1.2491974685866342E-2</v>
      </c>
    </row>
    <row r="1075" spans="1:7" x14ac:dyDescent="0.3">
      <c r="A1075" s="1" t="s">
        <v>1098</v>
      </c>
      <c r="B1075" s="2">
        <v>5315.3</v>
      </c>
      <c r="C1075" s="2">
        <v>5474.3</v>
      </c>
      <c r="D1075" s="2">
        <v>5315.3</v>
      </c>
      <c r="E1075" s="2">
        <v>5406.1</v>
      </c>
      <c r="F1075">
        <v>92895700</v>
      </c>
      <c r="G1075" s="3">
        <f t="shared" si="16"/>
        <v>-1.2649998142437764E-2</v>
      </c>
    </row>
    <row r="1076" spans="1:7" x14ac:dyDescent="0.3">
      <c r="A1076" s="1" t="s">
        <v>1099</v>
      </c>
      <c r="B1076" s="2">
        <v>5451.5</v>
      </c>
      <c r="C1076" s="2">
        <v>5519.7</v>
      </c>
      <c r="D1076" s="2">
        <v>5338</v>
      </c>
      <c r="E1076" s="2">
        <v>5360.7</v>
      </c>
      <c r="F1076">
        <v>117602400</v>
      </c>
      <c r="G1076" s="3">
        <f t="shared" si="16"/>
        <v>2.5624141628882626E-2</v>
      </c>
    </row>
    <row r="1077" spans="1:7" x14ac:dyDescent="0.3">
      <c r="A1077" s="1" t="s">
        <v>1100</v>
      </c>
      <c r="B1077" s="2">
        <v>5587.8</v>
      </c>
      <c r="C1077" s="2">
        <v>5678.7</v>
      </c>
      <c r="D1077" s="2">
        <v>5451.5</v>
      </c>
      <c r="E1077" s="2">
        <v>5451.5</v>
      </c>
      <c r="F1077">
        <v>191371600</v>
      </c>
      <c r="G1077" s="3">
        <f t="shared" si="16"/>
        <v>2.5002292946895384E-2</v>
      </c>
    </row>
    <row r="1078" spans="1:7" x14ac:dyDescent="0.3">
      <c r="A1078" s="1" t="s">
        <v>1101</v>
      </c>
      <c r="B1078" s="2">
        <v>5678.7</v>
      </c>
      <c r="C1078" s="2">
        <v>5678.7</v>
      </c>
      <c r="D1078" s="2">
        <v>5542.4</v>
      </c>
      <c r="E1078" s="2">
        <v>5610.6</v>
      </c>
      <c r="F1078">
        <v>100408200</v>
      </c>
      <c r="G1078" s="3">
        <f t="shared" si="16"/>
        <v>1.6267582948566454E-2</v>
      </c>
    </row>
    <row r="1079" spans="1:7" x14ac:dyDescent="0.3">
      <c r="A1079" s="1" t="s">
        <v>1102</v>
      </c>
      <c r="B1079" s="2">
        <v>5633.3</v>
      </c>
      <c r="C1079" s="2">
        <v>5769.6</v>
      </c>
      <c r="D1079" s="2">
        <v>5587.8</v>
      </c>
      <c r="E1079" s="2">
        <v>5701.4</v>
      </c>
      <c r="F1079">
        <v>159356600</v>
      </c>
      <c r="G1079" s="3">
        <f t="shared" si="16"/>
        <v>-7.9947875394015596E-3</v>
      </c>
    </row>
    <row r="1080" spans="1:7" x14ac:dyDescent="0.3">
      <c r="A1080" s="1" t="s">
        <v>1103</v>
      </c>
      <c r="B1080" s="2">
        <v>5656</v>
      </c>
      <c r="C1080" s="2">
        <v>5724.1</v>
      </c>
      <c r="D1080" s="2">
        <v>5542.4</v>
      </c>
      <c r="E1080" s="2">
        <v>5701.4</v>
      </c>
      <c r="F1080">
        <v>70017100</v>
      </c>
      <c r="G1080" s="3">
        <f t="shared" si="16"/>
        <v>4.0296096426605749E-3</v>
      </c>
    </row>
    <row r="1081" spans="1:7" x14ac:dyDescent="0.3">
      <c r="A1081" s="1" t="s">
        <v>1104</v>
      </c>
      <c r="B1081" s="2">
        <v>5678.7</v>
      </c>
      <c r="C1081" s="2">
        <v>5815</v>
      </c>
      <c r="D1081" s="2">
        <v>5656</v>
      </c>
      <c r="E1081" s="2">
        <v>5678.7</v>
      </c>
      <c r="F1081">
        <v>90147800</v>
      </c>
      <c r="G1081" s="3">
        <f t="shared" si="16"/>
        <v>4.0134370579914813E-3</v>
      </c>
    </row>
    <row r="1082" spans="1:7" x14ac:dyDescent="0.3">
      <c r="A1082" s="1" t="s">
        <v>1105</v>
      </c>
      <c r="B1082" s="2">
        <v>5837.7</v>
      </c>
      <c r="C1082" s="2">
        <v>5905.8</v>
      </c>
      <c r="D1082" s="2">
        <v>5724.1</v>
      </c>
      <c r="E1082" s="2">
        <v>5746.8</v>
      </c>
      <c r="F1082">
        <v>111646800</v>
      </c>
      <c r="G1082" s="3">
        <f t="shared" ref="G1082:G1145" si="17">((B1082-B1081)/B1081) * 100%</f>
        <v>2.7999366052089386E-2</v>
      </c>
    </row>
    <row r="1083" spans="1:7" x14ac:dyDescent="0.3">
      <c r="A1083" s="1" t="s">
        <v>1106</v>
      </c>
      <c r="B1083" s="2">
        <v>5656</v>
      </c>
      <c r="C1083" s="2">
        <v>5837.7</v>
      </c>
      <c r="D1083" s="2">
        <v>5633.3</v>
      </c>
      <c r="E1083" s="2">
        <v>5815</v>
      </c>
      <c r="F1083">
        <v>138144000</v>
      </c>
      <c r="G1083" s="3">
        <f t="shared" si="17"/>
        <v>-3.112527193929113E-2</v>
      </c>
    </row>
    <row r="1084" spans="1:7" x14ac:dyDescent="0.3">
      <c r="A1084" s="1" t="s">
        <v>1107</v>
      </c>
      <c r="B1084" s="2">
        <v>5792.3</v>
      </c>
      <c r="C1084" s="2">
        <v>5815</v>
      </c>
      <c r="D1084" s="2">
        <v>5633.3</v>
      </c>
      <c r="E1084" s="2">
        <v>5656</v>
      </c>
      <c r="F1084">
        <v>84177600</v>
      </c>
      <c r="G1084" s="3">
        <f t="shared" si="17"/>
        <v>2.409830268741163E-2</v>
      </c>
    </row>
    <row r="1085" spans="1:7" x14ac:dyDescent="0.3">
      <c r="A1085" s="1" t="s">
        <v>1108</v>
      </c>
      <c r="B1085" s="2">
        <v>5792.3</v>
      </c>
      <c r="C1085" s="2">
        <v>5860.4</v>
      </c>
      <c r="D1085" s="2">
        <v>5724.1</v>
      </c>
      <c r="E1085" s="2">
        <v>5792.3</v>
      </c>
      <c r="F1085">
        <v>59685300</v>
      </c>
      <c r="G1085" s="3">
        <f t="shared" si="17"/>
        <v>0</v>
      </c>
    </row>
    <row r="1086" spans="1:7" x14ac:dyDescent="0.3">
      <c r="A1086" s="1" t="s">
        <v>1109</v>
      </c>
      <c r="B1086" s="2">
        <v>5815</v>
      </c>
      <c r="C1086" s="2">
        <v>5837.7</v>
      </c>
      <c r="D1086" s="2">
        <v>5769.6</v>
      </c>
      <c r="E1086" s="2">
        <v>5815</v>
      </c>
      <c r="F1086">
        <v>66789800</v>
      </c>
      <c r="G1086" s="3">
        <f t="shared" si="17"/>
        <v>3.9189959083610684E-3</v>
      </c>
    </row>
    <row r="1087" spans="1:7" x14ac:dyDescent="0.3">
      <c r="A1087" s="1" t="s">
        <v>1110</v>
      </c>
      <c r="B1087" s="2">
        <v>5837.7</v>
      </c>
      <c r="C1087" s="2">
        <v>5951.3</v>
      </c>
      <c r="D1087" s="2">
        <v>5815</v>
      </c>
      <c r="E1087" s="2">
        <v>5860.4</v>
      </c>
      <c r="F1087">
        <v>136132200</v>
      </c>
      <c r="G1087" s="3">
        <f t="shared" si="17"/>
        <v>3.9036973344797623E-3</v>
      </c>
    </row>
    <row r="1088" spans="1:7" x14ac:dyDescent="0.3">
      <c r="A1088" s="1" t="s">
        <v>1111</v>
      </c>
      <c r="B1088" s="2">
        <v>5769.6</v>
      </c>
      <c r="C1088" s="2">
        <v>5860.4</v>
      </c>
      <c r="D1088" s="2">
        <v>5724.1</v>
      </c>
      <c r="E1088" s="2">
        <v>5860.4</v>
      </c>
      <c r="F1088">
        <v>66071800</v>
      </c>
      <c r="G1088" s="3">
        <f t="shared" si="17"/>
        <v>-1.1665553214450803E-2</v>
      </c>
    </row>
    <row r="1089" spans="1:7" x14ac:dyDescent="0.3">
      <c r="A1089" s="1" t="s">
        <v>1112</v>
      </c>
      <c r="B1089" s="2">
        <v>5769.6</v>
      </c>
      <c r="C1089" s="2">
        <v>5815</v>
      </c>
      <c r="D1089" s="2">
        <v>5724.1</v>
      </c>
      <c r="E1089" s="2">
        <v>5815</v>
      </c>
      <c r="F1089">
        <v>64687900</v>
      </c>
      <c r="G1089" s="3">
        <f t="shared" si="17"/>
        <v>0</v>
      </c>
    </row>
    <row r="1090" spans="1:7" x14ac:dyDescent="0.3">
      <c r="A1090" s="1" t="s">
        <v>1113</v>
      </c>
      <c r="B1090" s="2">
        <v>5860.4</v>
      </c>
      <c r="C1090" s="2">
        <v>5928.6</v>
      </c>
      <c r="D1090" s="2">
        <v>5792.3</v>
      </c>
      <c r="E1090" s="2">
        <v>5860.4</v>
      </c>
      <c r="F1090">
        <v>109729800</v>
      </c>
      <c r="G1090" s="3">
        <f t="shared" si="17"/>
        <v>1.5737659456461325E-2</v>
      </c>
    </row>
    <row r="1091" spans="1:7" x14ac:dyDescent="0.3">
      <c r="A1091" s="1" t="s">
        <v>1114</v>
      </c>
      <c r="B1091" s="2">
        <v>5951.3</v>
      </c>
      <c r="C1091" s="2">
        <v>5996.7</v>
      </c>
      <c r="D1091" s="2">
        <v>5905.8</v>
      </c>
      <c r="E1091" s="2">
        <v>5951.3</v>
      </c>
      <c r="F1091">
        <v>132532000</v>
      </c>
      <c r="G1091" s="3">
        <f t="shared" si="17"/>
        <v>1.5510886628899146E-2</v>
      </c>
    </row>
    <row r="1092" spans="1:7" x14ac:dyDescent="0.3">
      <c r="A1092" s="1" t="s">
        <v>1115</v>
      </c>
      <c r="B1092" s="2">
        <v>5928.6</v>
      </c>
      <c r="C1092" s="2">
        <v>5928.6</v>
      </c>
      <c r="D1092" s="2">
        <v>5860.4</v>
      </c>
      <c r="E1092" s="2">
        <v>5905.8</v>
      </c>
      <c r="F1092">
        <v>63165500</v>
      </c>
      <c r="G1092" s="3">
        <f t="shared" si="17"/>
        <v>-3.8142926755498491E-3</v>
      </c>
    </row>
    <row r="1093" spans="1:7" x14ac:dyDescent="0.3">
      <c r="A1093" s="1" t="s">
        <v>1116</v>
      </c>
      <c r="B1093" s="2">
        <v>6087.6</v>
      </c>
      <c r="C1093" s="2">
        <v>6087.6</v>
      </c>
      <c r="D1093" s="2">
        <v>5928.6</v>
      </c>
      <c r="E1093" s="2">
        <v>5974</v>
      </c>
      <c r="F1093">
        <v>110467000</v>
      </c>
      <c r="G1093" s="3">
        <f t="shared" si="17"/>
        <v>2.6819147859528387E-2</v>
      </c>
    </row>
    <row r="1094" spans="1:7" x14ac:dyDescent="0.3">
      <c r="A1094" s="1" t="s">
        <v>1117</v>
      </c>
      <c r="B1094" s="2">
        <v>6019.4</v>
      </c>
      <c r="C1094" s="2">
        <v>6133</v>
      </c>
      <c r="D1094" s="2">
        <v>5951.3</v>
      </c>
      <c r="E1094" s="2">
        <v>6133</v>
      </c>
      <c r="F1094">
        <v>77861700</v>
      </c>
      <c r="G1094" s="3">
        <f t="shared" si="17"/>
        <v>-1.1203101386424982E-2</v>
      </c>
    </row>
    <row r="1095" spans="1:7" x14ac:dyDescent="0.3">
      <c r="A1095" s="1" t="s">
        <v>1118</v>
      </c>
      <c r="B1095" s="2">
        <v>5883.1</v>
      </c>
      <c r="C1095" s="2">
        <v>5974</v>
      </c>
      <c r="D1095" s="2">
        <v>5883.1</v>
      </c>
      <c r="E1095" s="2">
        <v>5905.8</v>
      </c>
      <c r="F1095">
        <v>63940900</v>
      </c>
      <c r="G1095" s="3">
        <f t="shared" si="17"/>
        <v>-2.2643452835830694E-2</v>
      </c>
    </row>
    <row r="1096" spans="1:7" x14ac:dyDescent="0.3">
      <c r="A1096" s="1" t="s">
        <v>1119</v>
      </c>
      <c r="B1096" s="2">
        <v>5974</v>
      </c>
      <c r="C1096" s="2">
        <v>5974</v>
      </c>
      <c r="D1096" s="2">
        <v>5815</v>
      </c>
      <c r="E1096" s="2">
        <v>5860.4</v>
      </c>
      <c r="F1096">
        <v>66655400</v>
      </c>
      <c r="G1096" s="3">
        <f t="shared" si="17"/>
        <v>1.5451037718209725E-2</v>
      </c>
    </row>
    <row r="1097" spans="1:7" x14ac:dyDescent="0.3">
      <c r="A1097" s="1" t="s">
        <v>1120</v>
      </c>
      <c r="B1097" s="2">
        <v>5951.3</v>
      </c>
      <c r="C1097" s="2">
        <v>6019.4</v>
      </c>
      <c r="D1097" s="2">
        <v>5905.8</v>
      </c>
      <c r="E1097" s="2">
        <v>5974</v>
      </c>
      <c r="F1097">
        <v>76519500</v>
      </c>
      <c r="G1097" s="3">
        <f t="shared" si="17"/>
        <v>-3.7997991295614024E-3</v>
      </c>
    </row>
    <row r="1098" spans="1:7" x14ac:dyDescent="0.3">
      <c r="A1098" s="1" t="s">
        <v>1121</v>
      </c>
      <c r="B1098" s="2">
        <v>5883.1</v>
      </c>
      <c r="C1098" s="2">
        <v>5951.3</v>
      </c>
      <c r="D1098" s="2">
        <v>5860.4</v>
      </c>
      <c r="E1098" s="2">
        <v>5951.3</v>
      </c>
      <c r="F1098">
        <v>54435300</v>
      </c>
      <c r="G1098" s="3">
        <f t="shared" si="17"/>
        <v>-1.1459681078083749E-2</v>
      </c>
    </row>
    <row r="1099" spans="1:7" x14ac:dyDescent="0.3">
      <c r="A1099" s="1" t="s">
        <v>1122</v>
      </c>
      <c r="B1099" s="2">
        <v>5883.1</v>
      </c>
      <c r="C1099" s="2">
        <v>5951.3</v>
      </c>
      <c r="D1099" s="2">
        <v>5792.3</v>
      </c>
      <c r="E1099" s="2">
        <v>5883.1</v>
      </c>
      <c r="F1099">
        <v>86701400</v>
      </c>
      <c r="G1099" s="3">
        <f t="shared" si="17"/>
        <v>0</v>
      </c>
    </row>
    <row r="1100" spans="1:7" x14ac:dyDescent="0.3">
      <c r="A1100" s="1" t="s">
        <v>1123</v>
      </c>
      <c r="B1100" s="2">
        <v>5815</v>
      </c>
      <c r="C1100" s="2">
        <v>5883.1</v>
      </c>
      <c r="D1100" s="2">
        <v>5792.3</v>
      </c>
      <c r="E1100" s="2">
        <v>5815</v>
      </c>
      <c r="F1100">
        <v>99004100</v>
      </c>
      <c r="G1100" s="3">
        <f t="shared" si="17"/>
        <v>-1.1575529907701783E-2</v>
      </c>
    </row>
    <row r="1101" spans="1:7" x14ac:dyDescent="0.3">
      <c r="A1101" s="1" t="s">
        <v>1124</v>
      </c>
      <c r="B1101" s="2">
        <v>6133</v>
      </c>
      <c r="C1101" s="2">
        <v>6133</v>
      </c>
      <c r="D1101" s="2">
        <v>5905.8</v>
      </c>
      <c r="E1101" s="2">
        <v>5951.3</v>
      </c>
      <c r="F1101">
        <v>163086200</v>
      </c>
      <c r="G1101" s="3">
        <f t="shared" si="17"/>
        <v>5.4686156491831471E-2</v>
      </c>
    </row>
    <row r="1102" spans="1:7" x14ac:dyDescent="0.3">
      <c r="A1102" s="1" t="s">
        <v>1125</v>
      </c>
      <c r="B1102" s="2">
        <v>6178.4</v>
      </c>
      <c r="C1102" s="2">
        <v>6246.6</v>
      </c>
      <c r="D1102" s="2">
        <v>6064.8</v>
      </c>
      <c r="E1102" s="2">
        <v>6087.6</v>
      </c>
      <c r="F1102">
        <v>167892400</v>
      </c>
      <c r="G1102" s="3">
        <f t="shared" si="17"/>
        <v>7.402576226968798E-3</v>
      </c>
    </row>
    <row r="1103" spans="1:7" x14ac:dyDescent="0.3">
      <c r="A1103" s="1" t="s">
        <v>1126</v>
      </c>
      <c r="B1103" s="2">
        <v>5974</v>
      </c>
      <c r="C1103" s="2">
        <v>6110.3</v>
      </c>
      <c r="D1103" s="2">
        <v>5905.8</v>
      </c>
      <c r="E1103" s="2">
        <v>6087.6</v>
      </c>
      <c r="F1103">
        <v>184384000</v>
      </c>
      <c r="G1103" s="3">
        <f t="shared" si="17"/>
        <v>-3.3082998834649692E-2</v>
      </c>
    </row>
    <row r="1104" spans="1:7" x14ac:dyDescent="0.3">
      <c r="A1104" s="1" t="s">
        <v>1127</v>
      </c>
      <c r="B1104" s="2">
        <v>6019.4</v>
      </c>
      <c r="C1104" s="2">
        <v>6087.6</v>
      </c>
      <c r="D1104" s="2">
        <v>5928.6</v>
      </c>
      <c r="E1104" s="2">
        <v>6042.1</v>
      </c>
      <c r="F1104">
        <v>95785000</v>
      </c>
      <c r="G1104" s="3">
        <f t="shared" si="17"/>
        <v>7.5995982591228048E-3</v>
      </c>
    </row>
    <row r="1105" spans="1:7" x14ac:dyDescent="0.3">
      <c r="A1105" s="1" t="s">
        <v>1128</v>
      </c>
      <c r="B1105" s="2">
        <v>6155.7</v>
      </c>
      <c r="C1105" s="2">
        <v>6155.7</v>
      </c>
      <c r="D1105" s="2">
        <v>6042.1</v>
      </c>
      <c r="E1105" s="2">
        <v>6110.3</v>
      </c>
      <c r="F1105">
        <v>84582200</v>
      </c>
      <c r="G1105" s="3">
        <f t="shared" si="17"/>
        <v>2.2643452835830847E-2</v>
      </c>
    </row>
    <row r="1106" spans="1:7" x14ac:dyDescent="0.3">
      <c r="A1106" s="1" t="s">
        <v>1129</v>
      </c>
      <c r="B1106" s="2">
        <v>6178.4</v>
      </c>
      <c r="C1106" s="2">
        <v>6223.8</v>
      </c>
      <c r="D1106" s="2">
        <v>6110.3</v>
      </c>
      <c r="E1106" s="2">
        <v>6178.4</v>
      </c>
      <c r="F1106">
        <v>81408500</v>
      </c>
      <c r="G1106" s="3">
        <f t="shared" si="17"/>
        <v>3.6876390987214806E-3</v>
      </c>
    </row>
    <row r="1107" spans="1:7" x14ac:dyDescent="0.3">
      <c r="A1107" s="1" t="s">
        <v>1130</v>
      </c>
      <c r="B1107" s="2">
        <v>6223.9</v>
      </c>
      <c r="C1107" s="2">
        <v>6269.3</v>
      </c>
      <c r="D1107" s="2">
        <v>6178.4</v>
      </c>
      <c r="E1107" s="2">
        <v>6201.1</v>
      </c>
      <c r="F1107">
        <v>79710700</v>
      </c>
      <c r="G1107" s="3">
        <f t="shared" si="17"/>
        <v>7.3643661789460062E-3</v>
      </c>
    </row>
    <row r="1108" spans="1:7" x14ac:dyDescent="0.3">
      <c r="A1108" s="1" t="s">
        <v>1131</v>
      </c>
      <c r="B1108" s="2">
        <v>6269.3</v>
      </c>
      <c r="C1108" s="2">
        <v>6269.3</v>
      </c>
      <c r="D1108" s="2">
        <v>6155.7</v>
      </c>
      <c r="E1108" s="2">
        <v>6246.6</v>
      </c>
      <c r="F1108">
        <v>50756000</v>
      </c>
      <c r="G1108" s="3">
        <f t="shared" si="17"/>
        <v>7.2944616719421177E-3</v>
      </c>
    </row>
    <row r="1109" spans="1:7" x14ac:dyDescent="0.3">
      <c r="A1109" s="1" t="s">
        <v>1132</v>
      </c>
      <c r="B1109" s="2">
        <v>6360.1</v>
      </c>
      <c r="C1109" s="2">
        <v>6360.1</v>
      </c>
      <c r="D1109" s="2">
        <v>6223.8</v>
      </c>
      <c r="E1109" s="2">
        <v>6223.8</v>
      </c>
      <c r="F1109">
        <v>68666000</v>
      </c>
      <c r="G1109" s="3">
        <f t="shared" si="17"/>
        <v>1.4483275644808859E-2</v>
      </c>
    </row>
    <row r="1110" spans="1:7" x14ac:dyDescent="0.3">
      <c r="A1110" s="1" t="s">
        <v>1133</v>
      </c>
      <c r="B1110" s="2">
        <v>6428.3</v>
      </c>
      <c r="C1110" s="2">
        <v>6451</v>
      </c>
      <c r="D1110" s="2">
        <v>6382.9</v>
      </c>
      <c r="E1110" s="2">
        <v>6428.3</v>
      </c>
      <c r="F1110">
        <v>97695100</v>
      </c>
      <c r="G1110" s="3">
        <f t="shared" si="17"/>
        <v>1.0723101838021385E-2</v>
      </c>
    </row>
    <row r="1111" spans="1:7" x14ac:dyDescent="0.3">
      <c r="A1111" s="1" t="s">
        <v>1134</v>
      </c>
      <c r="B1111" s="2">
        <v>6382.9</v>
      </c>
      <c r="C1111" s="2">
        <v>6428.3</v>
      </c>
      <c r="D1111" s="2">
        <v>6292</v>
      </c>
      <c r="E1111" s="2">
        <v>6428.3</v>
      </c>
      <c r="F1111">
        <v>75955500</v>
      </c>
      <c r="G1111" s="3">
        <f t="shared" si="17"/>
        <v>-7.062520417528825E-3</v>
      </c>
    </row>
    <row r="1112" spans="1:7" x14ac:dyDescent="0.3">
      <c r="A1112" s="1" t="s">
        <v>1135</v>
      </c>
      <c r="B1112" s="2">
        <v>6428.3</v>
      </c>
      <c r="C1112" s="2">
        <v>6473.7</v>
      </c>
      <c r="D1112" s="2">
        <v>6382.9</v>
      </c>
      <c r="E1112" s="2">
        <v>6428.3</v>
      </c>
      <c r="F1112">
        <v>64266400</v>
      </c>
      <c r="G1112" s="3">
        <f t="shared" si="17"/>
        <v>7.1127543906375707E-3</v>
      </c>
    </row>
    <row r="1113" spans="1:7" x14ac:dyDescent="0.3">
      <c r="A1113" s="1" t="s">
        <v>1136</v>
      </c>
      <c r="B1113" s="2">
        <v>6496.4</v>
      </c>
      <c r="C1113" s="2">
        <v>6496.4</v>
      </c>
      <c r="D1113" s="2">
        <v>6382.9</v>
      </c>
      <c r="E1113" s="2">
        <v>6428.3</v>
      </c>
      <c r="F1113">
        <v>50246100</v>
      </c>
      <c r="G1113" s="3">
        <f t="shared" si="17"/>
        <v>1.0593780626293025E-2</v>
      </c>
    </row>
    <row r="1114" spans="1:7" x14ac:dyDescent="0.3">
      <c r="A1114" s="1" t="s">
        <v>1137</v>
      </c>
      <c r="B1114" s="2">
        <v>6541.9</v>
      </c>
      <c r="C1114" s="2">
        <v>6678.1</v>
      </c>
      <c r="D1114" s="2">
        <v>6496.4</v>
      </c>
      <c r="E1114" s="2">
        <v>6541.9</v>
      </c>
      <c r="F1114">
        <v>102615900</v>
      </c>
      <c r="G1114" s="3">
        <f t="shared" si="17"/>
        <v>7.0038790714857463E-3</v>
      </c>
    </row>
    <row r="1115" spans="1:7" x14ac:dyDescent="0.3">
      <c r="A1115" s="1" t="s">
        <v>1138</v>
      </c>
      <c r="B1115" s="2">
        <v>6587.3</v>
      </c>
      <c r="C1115" s="2">
        <v>6632.7</v>
      </c>
      <c r="D1115" s="2">
        <v>6564.6</v>
      </c>
      <c r="E1115" s="2">
        <v>6632.7</v>
      </c>
      <c r="F1115">
        <v>88487800</v>
      </c>
      <c r="G1115" s="3">
        <f t="shared" si="17"/>
        <v>6.9398798514193963E-3</v>
      </c>
    </row>
    <row r="1116" spans="1:7" x14ac:dyDescent="0.3">
      <c r="A1116" s="1" t="s">
        <v>1139</v>
      </c>
      <c r="B1116" s="2">
        <v>6405.6</v>
      </c>
      <c r="C1116" s="2">
        <v>6519.1</v>
      </c>
      <c r="D1116" s="2">
        <v>6292</v>
      </c>
      <c r="E1116" s="2">
        <v>6496.4</v>
      </c>
      <c r="F1116">
        <v>157323000</v>
      </c>
      <c r="G1116" s="3">
        <f t="shared" si="17"/>
        <v>-2.7583380140573498E-2</v>
      </c>
    </row>
    <row r="1117" spans="1:7" x14ac:dyDescent="0.3">
      <c r="A1117" s="1" t="s">
        <v>1140</v>
      </c>
      <c r="B1117" s="2">
        <v>6405.6</v>
      </c>
      <c r="C1117" s="2">
        <v>6428.3</v>
      </c>
      <c r="D1117" s="2">
        <v>6337.4</v>
      </c>
      <c r="E1117" s="2">
        <v>6360.1</v>
      </c>
      <c r="F1117">
        <v>111752100</v>
      </c>
      <c r="G1117" s="3">
        <f t="shared" si="17"/>
        <v>0</v>
      </c>
    </row>
    <row r="1118" spans="1:7" x14ac:dyDescent="0.3">
      <c r="A1118" s="1" t="s">
        <v>1141</v>
      </c>
      <c r="B1118" s="2">
        <v>6405.6</v>
      </c>
      <c r="C1118" s="2">
        <v>6451</v>
      </c>
      <c r="D1118" s="2">
        <v>6360.1</v>
      </c>
      <c r="E1118" s="2">
        <v>6405.6</v>
      </c>
      <c r="F1118">
        <v>78515400</v>
      </c>
      <c r="G1118" s="3">
        <f t="shared" si="17"/>
        <v>0</v>
      </c>
    </row>
    <row r="1119" spans="1:7" x14ac:dyDescent="0.3">
      <c r="A1119" s="1" t="s">
        <v>1142</v>
      </c>
      <c r="B1119" s="2">
        <v>6382.9</v>
      </c>
      <c r="C1119" s="2">
        <v>6405.6</v>
      </c>
      <c r="D1119" s="2">
        <v>6292</v>
      </c>
      <c r="E1119" s="2">
        <v>6382.9</v>
      </c>
      <c r="F1119">
        <v>91686700</v>
      </c>
      <c r="G1119" s="3">
        <f t="shared" si="17"/>
        <v>-3.5437741975772336E-3</v>
      </c>
    </row>
    <row r="1120" spans="1:7" x14ac:dyDescent="0.3">
      <c r="A1120" s="1" t="s">
        <v>1143</v>
      </c>
      <c r="B1120" s="2">
        <v>6564.6</v>
      </c>
      <c r="C1120" s="2">
        <v>6564.6</v>
      </c>
      <c r="D1120" s="2">
        <v>6360.1</v>
      </c>
      <c r="E1120" s="2">
        <v>6382.9</v>
      </c>
      <c r="F1120">
        <v>114606200</v>
      </c>
      <c r="G1120" s="3">
        <f t="shared" si="17"/>
        <v>2.8466684422441324E-2</v>
      </c>
    </row>
    <row r="1121" spans="1:7" x14ac:dyDescent="0.3">
      <c r="A1121" s="1" t="s">
        <v>1144</v>
      </c>
      <c r="B1121" s="2">
        <v>6451</v>
      </c>
      <c r="C1121" s="2">
        <v>6632.7</v>
      </c>
      <c r="D1121" s="2">
        <v>6451</v>
      </c>
      <c r="E1121" s="2">
        <v>6632.7</v>
      </c>
      <c r="F1121">
        <v>94475900</v>
      </c>
      <c r="G1121" s="3">
        <f t="shared" si="17"/>
        <v>-1.7304938610121005E-2</v>
      </c>
    </row>
    <row r="1122" spans="1:7" x14ac:dyDescent="0.3">
      <c r="A1122" s="1" t="s">
        <v>1145</v>
      </c>
      <c r="B1122" s="2">
        <v>6473.7</v>
      </c>
      <c r="C1122" s="2">
        <v>6519.1</v>
      </c>
      <c r="D1122" s="2">
        <v>6428.3</v>
      </c>
      <c r="E1122" s="2">
        <v>6451</v>
      </c>
      <c r="F1122">
        <v>153760500</v>
      </c>
      <c r="G1122" s="3">
        <f t="shared" si="17"/>
        <v>3.5188342892574511E-3</v>
      </c>
    </row>
    <row r="1123" spans="1:7" x14ac:dyDescent="0.3">
      <c r="A1123" s="1" t="s">
        <v>1146</v>
      </c>
      <c r="B1123" s="2">
        <v>6541.9</v>
      </c>
      <c r="C1123" s="2">
        <v>6610</v>
      </c>
      <c r="D1123" s="2">
        <v>6473.7</v>
      </c>
      <c r="E1123" s="2">
        <v>6541.9</v>
      </c>
      <c r="F1123">
        <v>82176000</v>
      </c>
      <c r="G1123" s="3">
        <f t="shared" si="17"/>
        <v>1.0534933654633335E-2</v>
      </c>
    </row>
    <row r="1124" spans="1:7" x14ac:dyDescent="0.3">
      <c r="A1124" s="1" t="s">
        <v>1147</v>
      </c>
      <c r="B1124" s="2">
        <v>6428.3</v>
      </c>
      <c r="C1124" s="2">
        <v>6587.3</v>
      </c>
      <c r="D1124" s="2">
        <v>6405.6</v>
      </c>
      <c r="E1124" s="2">
        <v>6541.9</v>
      </c>
      <c r="F1124">
        <v>75100800</v>
      </c>
      <c r="G1124" s="3">
        <f t="shared" si="17"/>
        <v>-1.7364985707516083E-2</v>
      </c>
    </row>
    <row r="1125" spans="1:7" x14ac:dyDescent="0.3">
      <c r="A1125" s="1" t="s">
        <v>1148</v>
      </c>
      <c r="B1125" s="2">
        <v>6519.1</v>
      </c>
      <c r="C1125" s="2">
        <v>6519.1</v>
      </c>
      <c r="D1125" s="2">
        <v>6360.1</v>
      </c>
      <c r="E1125" s="2">
        <v>6360.1</v>
      </c>
      <c r="F1125">
        <v>78789800</v>
      </c>
      <c r="G1125" s="3">
        <f t="shared" si="17"/>
        <v>1.4125040835057508E-2</v>
      </c>
    </row>
    <row r="1126" spans="1:7" x14ac:dyDescent="0.3">
      <c r="A1126" s="1" t="s">
        <v>1149</v>
      </c>
      <c r="B1126" s="2">
        <v>6519.1</v>
      </c>
      <c r="C1126" s="2">
        <v>6564.6</v>
      </c>
      <c r="D1126" s="2">
        <v>6473.7</v>
      </c>
      <c r="E1126" s="2">
        <v>6473.7</v>
      </c>
      <c r="F1126">
        <v>59432000</v>
      </c>
      <c r="G1126" s="3">
        <f t="shared" si="17"/>
        <v>0</v>
      </c>
    </row>
    <row r="1127" spans="1:7" x14ac:dyDescent="0.3">
      <c r="A1127" s="1" t="s">
        <v>1150</v>
      </c>
      <c r="B1127" s="2">
        <v>6587.3</v>
      </c>
      <c r="C1127" s="2">
        <v>6610</v>
      </c>
      <c r="D1127" s="2">
        <v>6496.4</v>
      </c>
      <c r="E1127" s="2">
        <v>6519.1</v>
      </c>
      <c r="F1127">
        <v>63619300</v>
      </c>
      <c r="G1127" s="3">
        <f t="shared" si="17"/>
        <v>1.0461566780690558E-2</v>
      </c>
    </row>
    <row r="1128" spans="1:7" x14ac:dyDescent="0.3">
      <c r="A1128" s="1" t="s">
        <v>1151</v>
      </c>
      <c r="B1128" s="2">
        <v>6587.3</v>
      </c>
      <c r="C1128" s="2">
        <v>6587.3</v>
      </c>
      <c r="D1128" s="2">
        <v>6541.9</v>
      </c>
      <c r="E1128" s="2">
        <v>6587.3</v>
      </c>
      <c r="F1128">
        <v>71430300</v>
      </c>
      <c r="G1128" s="3">
        <f t="shared" si="17"/>
        <v>0</v>
      </c>
    </row>
    <row r="1129" spans="1:7" x14ac:dyDescent="0.3">
      <c r="A1129" s="1" t="s">
        <v>1152</v>
      </c>
      <c r="B1129" s="2">
        <v>6587.3</v>
      </c>
      <c r="C1129" s="2">
        <v>6610</v>
      </c>
      <c r="D1129" s="2">
        <v>6564.6</v>
      </c>
      <c r="E1129" s="2">
        <v>6587.3</v>
      </c>
      <c r="F1129">
        <v>73515700</v>
      </c>
      <c r="G1129" s="3">
        <f t="shared" si="17"/>
        <v>0</v>
      </c>
    </row>
    <row r="1130" spans="1:7" x14ac:dyDescent="0.3">
      <c r="A1130" s="1" t="s">
        <v>1153</v>
      </c>
      <c r="B1130" s="2">
        <v>6700.9</v>
      </c>
      <c r="C1130" s="2">
        <v>6723.6</v>
      </c>
      <c r="D1130" s="2">
        <v>6610</v>
      </c>
      <c r="E1130" s="2">
        <v>6632.7</v>
      </c>
      <c r="F1130">
        <v>91822300</v>
      </c>
      <c r="G1130" s="3">
        <f t="shared" si="17"/>
        <v>1.7245305360314461E-2</v>
      </c>
    </row>
    <row r="1131" spans="1:7" x14ac:dyDescent="0.3">
      <c r="A1131" s="1" t="s">
        <v>1154</v>
      </c>
      <c r="B1131" s="2">
        <v>6632.7</v>
      </c>
      <c r="C1131" s="2">
        <v>6746.3</v>
      </c>
      <c r="D1131" s="2">
        <v>6632.7</v>
      </c>
      <c r="E1131" s="2">
        <v>6700.9</v>
      </c>
      <c r="F1131">
        <v>68254300</v>
      </c>
      <c r="G1131" s="3">
        <f t="shared" si="17"/>
        <v>-1.0177737318867588E-2</v>
      </c>
    </row>
    <row r="1132" spans="1:7" x14ac:dyDescent="0.3">
      <c r="A1132" s="1" t="s">
        <v>1155</v>
      </c>
      <c r="B1132" s="2">
        <v>6610</v>
      </c>
      <c r="C1132" s="2">
        <v>6632.7</v>
      </c>
      <c r="D1132" s="2">
        <v>6564.6</v>
      </c>
      <c r="E1132" s="2">
        <v>6632.7</v>
      </c>
      <c r="F1132">
        <v>45854000</v>
      </c>
      <c r="G1132" s="3">
        <f t="shared" si="17"/>
        <v>-3.4224373181358752E-3</v>
      </c>
    </row>
    <row r="1133" spans="1:7" x14ac:dyDescent="0.3">
      <c r="A1133" s="1" t="s">
        <v>1156</v>
      </c>
      <c r="B1133" s="2">
        <v>6746.3</v>
      </c>
      <c r="C1133" s="2">
        <v>6769</v>
      </c>
      <c r="D1133" s="2">
        <v>6632.7</v>
      </c>
      <c r="E1133" s="2">
        <v>6655.4</v>
      </c>
      <c r="F1133">
        <v>96428000</v>
      </c>
      <c r="G1133" s="3">
        <f t="shared" si="17"/>
        <v>2.0620272314674764E-2</v>
      </c>
    </row>
    <row r="1134" spans="1:7" x14ac:dyDescent="0.3">
      <c r="A1134" s="1" t="s">
        <v>1157</v>
      </c>
      <c r="B1134" s="2">
        <v>6723.6</v>
      </c>
      <c r="C1134" s="2">
        <v>6769</v>
      </c>
      <c r="D1134" s="2">
        <v>6678.1</v>
      </c>
      <c r="E1134" s="2">
        <v>6700.9</v>
      </c>
      <c r="F1134">
        <v>47279200</v>
      </c>
      <c r="G1134" s="3">
        <f t="shared" si="17"/>
        <v>-3.3648073758949081E-3</v>
      </c>
    </row>
    <row r="1135" spans="1:7" x14ac:dyDescent="0.3">
      <c r="A1135" s="1" t="s">
        <v>1158</v>
      </c>
      <c r="B1135" s="2">
        <v>6723.6</v>
      </c>
      <c r="C1135" s="2">
        <v>6859.9</v>
      </c>
      <c r="D1135" s="2">
        <v>6723.6</v>
      </c>
      <c r="E1135" s="2">
        <v>6769</v>
      </c>
      <c r="F1135">
        <v>124377800</v>
      </c>
      <c r="G1135" s="3">
        <f t="shared" si="17"/>
        <v>0</v>
      </c>
    </row>
    <row r="1136" spans="1:7" x14ac:dyDescent="0.3">
      <c r="A1136" s="1" t="s">
        <v>1159</v>
      </c>
      <c r="B1136" s="2">
        <v>6632.7</v>
      </c>
      <c r="C1136" s="2">
        <v>6746.3</v>
      </c>
      <c r="D1136" s="2">
        <v>6632.7</v>
      </c>
      <c r="E1136" s="2">
        <v>6723.6</v>
      </c>
      <c r="F1136">
        <v>97901700</v>
      </c>
      <c r="G1136" s="3">
        <f t="shared" si="17"/>
        <v>-1.3519543101909772E-2</v>
      </c>
    </row>
    <row r="1137" spans="1:7" x14ac:dyDescent="0.3">
      <c r="A1137" s="1" t="s">
        <v>1160</v>
      </c>
      <c r="B1137" s="2">
        <v>6769</v>
      </c>
      <c r="C1137" s="2">
        <v>6769</v>
      </c>
      <c r="D1137" s="2">
        <v>6632.7</v>
      </c>
      <c r="E1137" s="2">
        <v>6655.4</v>
      </c>
      <c r="F1137">
        <v>79675600</v>
      </c>
      <c r="G1137" s="3">
        <f t="shared" si="17"/>
        <v>2.0549700725194894E-2</v>
      </c>
    </row>
    <row r="1138" spans="1:7" x14ac:dyDescent="0.3">
      <c r="A1138" s="1" t="s">
        <v>1161</v>
      </c>
      <c r="B1138" s="2">
        <v>6746.3</v>
      </c>
      <c r="C1138" s="2">
        <v>6791.7</v>
      </c>
      <c r="D1138" s="2">
        <v>6700.9</v>
      </c>
      <c r="E1138" s="2">
        <v>6723.6</v>
      </c>
      <c r="F1138">
        <v>81817100</v>
      </c>
      <c r="G1138" s="3">
        <f t="shared" si="17"/>
        <v>-3.3535234155709585E-3</v>
      </c>
    </row>
    <row r="1139" spans="1:7" x14ac:dyDescent="0.3">
      <c r="A1139" s="1" t="s">
        <v>1162</v>
      </c>
      <c r="B1139" s="2">
        <v>6541.9</v>
      </c>
      <c r="C1139" s="2">
        <v>6678.1</v>
      </c>
      <c r="D1139" s="2">
        <v>6405.6</v>
      </c>
      <c r="E1139" s="2">
        <v>6678.1</v>
      </c>
      <c r="F1139">
        <v>192197100</v>
      </c>
      <c r="G1139" s="3">
        <f t="shared" si="17"/>
        <v>-3.029808932303641E-2</v>
      </c>
    </row>
    <row r="1140" spans="1:7" x14ac:dyDescent="0.3">
      <c r="A1140" s="1" t="s">
        <v>1163</v>
      </c>
      <c r="B1140" s="2">
        <v>6519.1</v>
      </c>
      <c r="C1140" s="2">
        <v>6541.9</v>
      </c>
      <c r="D1140" s="2">
        <v>6451</v>
      </c>
      <c r="E1140" s="2">
        <v>6519.1</v>
      </c>
      <c r="F1140">
        <v>173044000</v>
      </c>
      <c r="G1140" s="3">
        <f t="shared" si="17"/>
        <v>-3.4852260046774291E-3</v>
      </c>
    </row>
    <row r="1141" spans="1:7" x14ac:dyDescent="0.3">
      <c r="A1141" s="1" t="s">
        <v>1164</v>
      </c>
      <c r="B1141" s="2">
        <v>6405.6</v>
      </c>
      <c r="C1141" s="2">
        <v>6473.7</v>
      </c>
      <c r="D1141" s="2">
        <v>6360.1</v>
      </c>
      <c r="E1141" s="2">
        <v>6382.9</v>
      </c>
      <c r="F1141">
        <v>161405200</v>
      </c>
      <c r="G1141" s="3">
        <f t="shared" si="17"/>
        <v>-1.7410378733260724E-2</v>
      </c>
    </row>
    <row r="1142" spans="1:7" x14ac:dyDescent="0.3">
      <c r="A1142" s="1" t="s">
        <v>1165</v>
      </c>
      <c r="B1142" s="2">
        <v>6292</v>
      </c>
      <c r="C1142" s="2">
        <v>6382.9</v>
      </c>
      <c r="D1142" s="2">
        <v>6246.6</v>
      </c>
      <c r="E1142" s="2">
        <v>6360.1</v>
      </c>
      <c r="F1142">
        <v>166203500</v>
      </c>
      <c r="G1142" s="3">
        <f t="shared" si="17"/>
        <v>-1.7734482327963087E-2</v>
      </c>
    </row>
    <row r="1143" spans="1:7" x14ac:dyDescent="0.3">
      <c r="A1143" s="1" t="s">
        <v>1166</v>
      </c>
      <c r="B1143" s="2">
        <v>6405.6</v>
      </c>
      <c r="C1143" s="2">
        <v>6428.3</v>
      </c>
      <c r="D1143" s="2">
        <v>6314.7</v>
      </c>
      <c r="E1143" s="2">
        <v>6360.1</v>
      </c>
      <c r="F1143">
        <v>82690100</v>
      </c>
      <c r="G1143" s="3">
        <f t="shared" si="17"/>
        <v>1.8054672600127202E-2</v>
      </c>
    </row>
    <row r="1144" spans="1:7" x14ac:dyDescent="0.3">
      <c r="A1144" s="1" t="s">
        <v>1167</v>
      </c>
      <c r="B1144" s="2">
        <v>6337.4</v>
      </c>
      <c r="C1144" s="2">
        <v>6451</v>
      </c>
      <c r="D1144" s="2">
        <v>6292</v>
      </c>
      <c r="E1144" s="2">
        <v>6382.9</v>
      </c>
      <c r="F1144">
        <v>91076400</v>
      </c>
      <c r="G1144" s="3">
        <f t="shared" si="17"/>
        <v>-1.0646933932808906E-2</v>
      </c>
    </row>
    <row r="1145" spans="1:7" x14ac:dyDescent="0.3">
      <c r="A1145" s="1" t="s">
        <v>1168</v>
      </c>
      <c r="B1145" s="2">
        <v>6405.6</v>
      </c>
      <c r="C1145" s="2">
        <v>6428.3</v>
      </c>
      <c r="D1145" s="2">
        <v>6269.3</v>
      </c>
      <c r="E1145" s="2">
        <v>6360.1</v>
      </c>
      <c r="F1145">
        <v>86264900</v>
      </c>
      <c r="G1145" s="3">
        <f t="shared" si="17"/>
        <v>1.0761511029759955E-2</v>
      </c>
    </row>
    <row r="1146" spans="1:7" x14ac:dyDescent="0.3">
      <c r="A1146" s="1" t="s">
        <v>1169</v>
      </c>
      <c r="B1146" s="2">
        <v>6314.7</v>
      </c>
      <c r="C1146" s="2">
        <v>6405.6</v>
      </c>
      <c r="D1146" s="2">
        <v>6269.3</v>
      </c>
      <c r="E1146" s="2">
        <v>6382.9</v>
      </c>
      <c r="F1146">
        <v>79485300</v>
      </c>
      <c r="G1146" s="3">
        <f t="shared" ref="G1146:G1209" si="18">((B1146-B1145)/B1145) * 100%</f>
        <v>-1.4190708130385997E-2</v>
      </c>
    </row>
    <row r="1147" spans="1:7" x14ac:dyDescent="0.3">
      <c r="A1147" s="1" t="s">
        <v>1170</v>
      </c>
      <c r="B1147" s="2">
        <v>6246.6</v>
      </c>
      <c r="C1147" s="2">
        <v>6292</v>
      </c>
      <c r="D1147" s="2">
        <v>6178.4</v>
      </c>
      <c r="E1147" s="2">
        <v>6292</v>
      </c>
      <c r="F1147">
        <v>103943100</v>
      </c>
      <c r="G1147" s="3">
        <f t="shared" si="18"/>
        <v>-1.0784360302152036E-2</v>
      </c>
    </row>
    <row r="1148" spans="1:7" x14ac:dyDescent="0.3">
      <c r="A1148" s="1" t="s">
        <v>1171</v>
      </c>
      <c r="B1148" s="2">
        <v>6428.3</v>
      </c>
      <c r="C1148" s="2">
        <v>6519.1</v>
      </c>
      <c r="D1148" s="2">
        <v>6155.7</v>
      </c>
      <c r="E1148" s="2">
        <v>6201.1</v>
      </c>
      <c r="F1148">
        <v>132141500</v>
      </c>
      <c r="G1148" s="3">
        <f t="shared" si="18"/>
        <v>2.9087823776134187E-2</v>
      </c>
    </row>
    <row r="1149" spans="1:7" x14ac:dyDescent="0.3">
      <c r="A1149" s="1" t="s">
        <v>1172</v>
      </c>
      <c r="B1149" s="2">
        <v>6314.7</v>
      </c>
      <c r="C1149" s="2">
        <v>6519.1</v>
      </c>
      <c r="D1149" s="2">
        <v>6314.7</v>
      </c>
      <c r="E1149" s="2">
        <v>6428.3</v>
      </c>
      <c r="F1149">
        <v>76515700</v>
      </c>
      <c r="G1149" s="3">
        <f t="shared" si="18"/>
        <v>-1.7671857256195318E-2</v>
      </c>
    </row>
    <row r="1150" spans="1:7" x14ac:dyDescent="0.3">
      <c r="A1150" s="1" t="s">
        <v>1173</v>
      </c>
      <c r="B1150" s="2">
        <v>6314.7</v>
      </c>
      <c r="C1150" s="2">
        <v>6405.6</v>
      </c>
      <c r="D1150" s="2">
        <v>6269.3</v>
      </c>
      <c r="E1150" s="2">
        <v>6292</v>
      </c>
      <c r="F1150">
        <v>44291900</v>
      </c>
      <c r="G1150" s="3">
        <f t="shared" si="18"/>
        <v>0</v>
      </c>
    </row>
    <row r="1151" spans="1:7" x14ac:dyDescent="0.3">
      <c r="A1151" s="1" t="s">
        <v>1174</v>
      </c>
      <c r="B1151" s="2">
        <v>6314.7</v>
      </c>
      <c r="C1151" s="2">
        <v>6382.9</v>
      </c>
      <c r="D1151" s="2">
        <v>6292</v>
      </c>
      <c r="E1151" s="2">
        <v>6382.9</v>
      </c>
      <c r="F1151">
        <v>45331500</v>
      </c>
      <c r="G1151" s="3">
        <f t="shared" si="18"/>
        <v>0</v>
      </c>
    </row>
    <row r="1152" spans="1:7" x14ac:dyDescent="0.3">
      <c r="A1152" s="1" t="s">
        <v>1175</v>
      </c>
      <c r="B1152" s="2">
        <v>6292</v>
      </c>
      <c r="C1152" s="2">
        <v>6337.4</v>
      </c>
      <c r="D1152" s="2">
        <v>6269.3</v>
      </c>
      <c r="E1152" s="2">
        <v>6292</v>
      </c>
      <c r="F1152">
        <v>55885300</v>
      </c>
      <c r="G1152" s="3">
        <f t="shared" si="18"/>
        <v>-3.5947867673840118E-3</v>
      </c>
    </row>
    <row r="1153" spans="1:7" x14ac:dyDescent="0.3">
      <c r="A1153" s="1" t="s">
        <v>1176</v>
      </c>
      <c r="B1153" s="2">
        <v>6405.6</v>
      </c>
      <c r="C1153" s="2">
        <v>6451</v>
      </c>
      <c r="D1153" s="2">
        <v>6292</v>
      </c>
      <c r="E1153" s="2">
        <v>6360.1</v>
      </c>
      <c r="F1153">
        <v>90358600</v>
      </c>
      <c r="G1153" s="3">
        <f t="shared" si="18"/>
        <v>1.8054672600127202E-2</v>
      </c>
    </row>
    <row r="1154" spans="1:7" x14ac:dyDescent="0.3">
      <c r="A1154" s="1" t="s">
        <v>1177</v>
      </c>
      <c r="B1154" s="2">
        <v>6360.1</v>
      </c>
      <c r="C1154" s="2">
        <v>6428.3</v>
      </c>
      <c r="D1154" s="2">
        <v>6292</v>
      </c>
      <c r="E1154" s="2">
        <v>6405.6</v>
      </c>
      <c r="F1154">
        <v>133022500</v>
      </c>
      <c r="G1154" s="3">
        <f t="shared" si="18"/>
        <v>-7.1031597352316719E-3</v>
      </c>
    </row>
    <row r="1155" spans="1:7" x14ac:dyDescent="0.3">
      <c r="A1155" s="1" t="s">
        <v>1178</v>
      </c>
      <c r="B1155" s="2">
        <v>6564.6</v>
      </c>
      <c r="C1155" s="2">
        <v>6587.3</v>
      </c>
      <c r="D1155" s="2">
        <v>6360.1</v>
      </c>
      <c r="E1155" s="2">
        <v>6405.6</v>
      </c>
      <c r="F1155">
        <v>90219900</v>
      </c>
      <c r="G1155" s="3">
        <f t="shared" si="18"/>
        <v>3.215358249084134E-2</v>
      </c>
    </row>
    <row r="1156" spans="1:7" x14ac:dyDescent="0.3">
      <c r="A1156" s="1" t="s">
        <v>1179</v>
      </c>
      <c r="B1156" s="2">
        <v>6519.1</v>
      </c>
      <c r="C1156" s="2">
        <v>6632.7</v>
      </c>
      <c r="D1156" s="2">
        <v>6519.1</v>
      </c>
      <c r="E1156" s="2">
        <v>6610</v>
      </c>
      <c r="F1156">
        <v>57379200</v>
      </c>
      <c r="G1156" s="3">
        <f t="shared" si="18"/>
        <v>-6.9311153764128807E-3</v>
      </c>
    </row>
    <row r="1157" spans="1:7" x14ac:dyDescent="0.3">
      <c r="A1157" s="1" t="s">
        <v>1180</v>
      </c>
      <c r="B1157" s="2">
        <v>6541.9</v>
      </c>
      <c r="C1157" s="2">
        <v>6587.3</v>
      </c>
      <c r="D1157" s="2">
        <v>6473.7</v>
      </c>
      <c r="E1157" s="2">
        <v>6587.3</v>
      </c>
      <c r="F1157">
        <v>43056000</v>
      </c>
      <c r="G1157" s="3">
        <f t="shared" si="18"/>
        <v>3.4974152873861837E-3</v>
      </c>
    </row>
    <row r="1158" spans="1:7" x14ac:dyDescent="0.3">
      <c r="A1158" s="1" t="s">
        <v>1181</v>
      </c>
      <c r="B1158" s="2">
        <v>6428.3</v>
      </c>
      <c r="C1158" s="2">
        <v>6519.1</v>
      </c>
      <c r="D1158" s="2">
        <v>6428.3</v>
      </c>
      <c r="E1158" s="2">
        <v>6496.4</v>
      </c>
      <c r="F1158">
        <v>43582700</v>
      </c>
      <c r="G1158" s="3">
        <f t="shared" si="18"/>
        <v>-1.7364985707516083E-2</v>
      </c>
    </row>
    <row r="1159" spans="1:7" x14ac:dyDescent="0.3">
      <c r="A1159" s="1" t="s">
        <v>1182</v>
      </c>
      <c r="B1159" s="2">
        <v>6428.3</v>
      </c>
      <c r="C1159" s="2">
        <v>6473.7</v>
      </c>
      <c r="D1159" s="2">
        <v>6382.9</v>
      </c>
      <c r="E1159" s="2">
        <v>6428.3</v>
      </c>
      <c r="F1159">
        <v>38222900</v>
      </c>
      <c r="G1159" s="3">
        <f t="shared" si="18"/>
        <v>0</v>
      </c>
    </row>
    <row r="1160" spans="1:7" x14ac:dyDescent="0.3">
      <c r="A1160" s="1" t="s">
        <v>1183</v>
      </c>
      <c r="B1160" s="2">
        <v>6337.4</v>
      </c>
      <c r="C1160" s="2">
        <v>6496.4</v>
      </c>
      <c r="D1160" s="2">
        <v>6337.4</v>
      </c>
      <c r="E1160" s="2">
        <v>6360.1</v>
      </c>
      <c r="F1160">
        <v>65877100</v>
      </c>
      <c r="G1160" s="3">
        <f t="shared" si="18"/>
        <v>-1.4140597047430975E-2</v>
      </c>
    </row>
    <row r="1161" spans="1:7" x14ac:dyDescent="0.3">
      <c r="A1161" s="1" t="s">
        <v>1184</v>
      </c>
      <c r="B1161" s="2">
        <v>6405.6</v>
      </c>
      <c r="C1161" s="2">
        <v>6405.6</v>
      </c>
      <c r="D1161" s="2">
        <v>6337.4</v>
      </c>
      <c r="E1161" s="2">
        <v>6337.4</v>
      </c>
      <c r="F1161">
        <v>34637500</v>
      </c>
      <c r="G1161" s="3">
        <f t="shared" si="18"/>
        <v>1.0761511029759955E-2</v>
      </c>
    </row>
    <row r="1162" spans="1:7" x14ac:dyDescent="0.3">
      <c r="A1162" s="1" t="s">
        <v>1185</v>
      </c>
      <c r="B1162" s="2">
        <v>6201.1</v>
      </c>
      <c r="C1162" s="2">
        <v>6428.3</v>
      </c>
      <c r="D1162" s="2">
        <v>6178.4</v>
      </c>
      <c r="E1162" s="2">
        <v>6428.3</v>
      </c>
      <c r="F1162">
        <v>114500800</v>
      </c>
      <c r="G1162" s="3">
        <f t="shared" si="18"/>
        <v>-3.1925190458348941E-2</v>
      </c>
    </row>
    <row r="1163" spans="1:7" x14ac:dyDescent="0.3">
      <c r="A1163" s="1" t="s">
        <v>1186</v>
      </c>
      <c r="B1163" s="2">
        <v>6201.1</v>
      </c>
      <c r="C1163" s="2">
        <v>6223.9</v>
      </c>
      <c r="D1163" s="2">
        <v>6110.3</v>
      </c>
      <c r="E1163" s="2">
        <v>6178.4</v>
      </c>
      <c r="F1163">
        <v>91268300</v>
      </c>
      <c r="G1163" s="3">
        <f t="shared" si="18"/>
        <v>0</v>
      </c>
    </row>
    <row r="1164" spans="1:7" x14ac:dyDescent="0.3">
      <c r="A1164" s="1" t="s">
        <v>1187</v>
      </c>
      <c r="B1164" s="2">
        <v>6133</v>
      </c>
      <c r="C1164" s="2">
        <v>6155.7</v>
      </c>
      <c r="D1164" s="2">
        <v>5974</v>
      </c>
      <c r="E1164" s="2">
        <v>5974</v>
      </c>
      <c r="F1164">
        <v>122132700</v>
      </c>
      <c r="G1164" s="3">
        <f t="shared" si="18"/>
        <v>-1.0981922562126132E-2</v>
      </c>
    </row>
    <row r="1165" spans="1:7" x14ac:dyDescent="0.3">
      <c r="A1165" s="1" t="s">
        <v>1188</v>
      </c>
      <c r="B1165" s="2">
        <v>6087.6</v>
      </c>
      <c r="C1165" s="2">
        <v>6201.1</v>
      </c>
      <c r="D1165" s="2">
        <v>6087.6</v>
      </c>
      <c r="E1165" s="2">
        <v>6133</v>
      </c>
      <c r="F1165">
        <v>126730700</v>
      </c>
      <c r="G1165" s="3">
        <f t="shared" si="18"/>
        <v>-7.402576226968798E-3</v>
      </c>
    </row>
    <row r="1166" spans="1:7" x14ac:dyDescent="0.3">
      <c r="A1166" s="1" t="s">
        <v>1189</v>
      </c>
      <c r="B1166" s="2">
        <v>6042.1</v>
      </c>
      <c r="C1166" s="2">
        <v>6110.3</v>
      </c>
      <c r="D1166" s="2">
        <v>5951.3</v>
      </c>
      <c r="E1166" s="2">
        <v>6110.3</v>
      </c>
      <c r="F1166">
        <v>101423100</v>
      </c>
      <c r="G1166" s="3">
        <f t="shared" si="18"/>
        <v>-7.4742098692423941E-3</v>
      </c>
    </row>
    <row r="1167" spans="1:7" x14ac:dyDescent="0.3">
      <c r="A1167" s="1" t="s">
        <v>1190</v>
      </c>
      <c r="B1167" s="2">
        <v>6133</v>
      </c>
      <c r="C1167" s="2">
        <v>6178.4</v>
      </c>
      <c r="D1167" s="2">
        <v>5928.6</v>
      </c>
      <c r="E1167" s="2">
        <v>5996.7</v>
      </c>
      <c r="F1167">
        <v>80208800</v>
      </c>
      <c r="G1167" s="3">
        <f t="shared" si="18"/>
        <v>1.5044438192019271E-2</v>
      </c>
    </row>
    <row r="1168" spans="1:7" x14ac:dyDescent="0.3">
      <c r="A1168" s="1" t="s">
        <v>1191</v>
      </c>
      <c r="B1168" s="2">
        <v>6292</v>
      </c>
      <c r="C1168" s="2">
        <v>6314.7</v>
      </c>
      <c r="D1168" s="2">
        <v>6064.8</v>
      </c>
      <c r="E1168" s="2">
        <v>6110.3</v>
      </c>
      <c r="F1168">
        <v>88661200</v>
      </c>
      <c r="G1168" s="3">
        <f t="shared" si="18"/>
        <v>2.5925322028371108E-2</v>
      </c>
    </row>
    <row r="1169" spans="1:7" x14ac:dyDescent="0.3">
      <c r="A1169" s="1" t="s">
        <v>1192</v>
      </c>
      <c r="B1169" s="2">
        <v>5951.3</v>
      </c>
      <c r="C1169" s="2">
        <v>6292</v>
      </c>
      <c r="D1169" s="2">
        <v>5951.3</v>
      </c>
      <c r="E1169" s="2">
        <v>6292</v>
      </c>
      <c r="F1169">
        <v>147272800</v>
      </c>
      <c r="G1169" s="3">
        <f t="shared" si="18"/>
        <v>-5.4148124602670031E-2</v>
      </c>
    </row>
    <row r="1170" spans="1:7" x14ac:dyDescent="0.3">
      <c r="A1170" s="1" t="s">
        <v>1193</v>
      </c>
      <c r="B1170" s="2">
        <v>5837.7</v>
      </c>
      <c r="C1170" s="2">
        <v>5951.3</v>
      </c>
      <c r="D1170" s="2">
        <v>5837.7</v>
      </c>
      <c r="E1170" s="2">
        <v>5905.8</v>
      </c>
      <c r="F1170">
        <v>154758500</v>
      </c>
      <c r="G1170" s="3">
        <f t="shared" si="18"/>
        <v>-1.9088266429183601E-2</v>
      </c>
    </row>
    <row r="1171" spans="1:7" x14ac:dyDescent="0.3">
      <c r="A1171" s="1" t="s">
        <v>1194</v>
      </c>
      <c r="B1171" s="2">
        <v>5746.8</v>
      </c>
      <c r="C1171" s="2">
        <v>5928.6</v>
      </c>
      <c r="D1171" s="2">
        <v>5701.4</v>
      </c>
      <c r="E1171" s="2">
        <v>5837.7</v>
      </c>
      <c r="F1171">
        <v>192423000</v>
      </c>
      <c r="G1171" s="3">
        <f t="shared" si="18"/>
        <v>-1.5571200986689902E-2</v>
      </c>
    </row>
    <row r="1172" spans="1:7" x14ac:dyDescent="0.3">
      <c r="A1172" s="1" t="s">
        <v>1195</v>
      </c>
      <c r="B1172" s="2">
        <v>5769.6</v>
      </c>
      <c r="C1172" s="2">
        <v>5860.4</v>
      </c>
      <c r="D1172" s="2">
        <v>5587.8</v>
      </c>
      <c r="E1172" s="2">
        <v>5724.1</v>
      </c>
      <c r="F1172">
        <v>125606000</v>
      </c>
      <c r="G1172" s="3">
        <f t="shared" si="18"/>
        <v>3.9674253497598982E-3</v>
      </c>
    </row>
    <row r="1173" spans="1:7" x14ac:dyDescent="0.3">
      <c r="A1173" s="1" t="s">
        <v>1196</v>
      </c>
      <c r="B1173" s="2">
        <v>5792.3</v>
      </c>
      <c r="C1173" s="2">
        <v>5860.4</v>
      </c>
      <c r="D1173" s="2">
        <v>5746.8</v>
      </c>
      <c r="E1173" s="2">
        <v>5792.3</v>
      </c>
      <c r="F1173">
        <v>117281700</v>
      </c>
      <c r="G1173" s="3">
        <f t="shared" si="18"/>
        <v>3.9344148641153312E-3</v>
      </c>
    </row>
    <row r="1174" spans="1:7" x14ac:dyDescent="0.3">
      <c r="A1174" s="1" t="s">
        <v>1197</v>
      </c>
      <c r="B1174" s="2">
        <v>5837.7</v>
      </c>
      <c r="C1174" s="2">
        <v>5951.3</v>
      </c>
      <c r="D1174" s="2">
        <v>5815</v>
      </c>
      <c r="E1174" s="2">
        <v>5905.8</v>
      </c>
      <c r="F1174">
        <v>102748300</v>
      </c>
      <c r="G1174" s="3">
        <f t="shared" si="18"/>
        <v>7.8379918167221369E-3</v>
      </c>
    </row>
    <row r="1175" spans="1:7" x14ac:dyDescent="0.3">
      <c r="A1175" s="1" t="s">
        <v>1198</v>
      </c>
      <c r="B1175" s="2">
        <v>5792.3</v>
      </c>
      <c r="C1175" s="2">
        <v>5883.1</v>
      </c>
      <c r="D1175" s="2">
        <v>5769.6</v>
      </c>
      <c r="E1175" s="2">
        <v>5792.3</v>
      </c>
      <c r="F1175">
        <v>69750600</v>
      </c>
      <c r="G1175" s="3">
        <f t="shared" si="18"/>
        <v>-7.7770354763005362E-3</v>
      </c>
    </row>
    <row r="1176" spans="1:7" x14ac:dyDescent="0.3">
      <c r="A1176" s="1" t="s">
        <v>1199</v>
      </c>
      <c r="B1176" s="2">
        <v>5769.6</v>
      </c>
      <c r="C1176" s="2">
        <v>5815</v>
      </c>
      <c r="D1176" s="2">
        <v>5724.1</v>
      </c>
      <c r="E1176" s="2">
        <v>5724.1</v>
      </c>
      <c r="F1176">
        <v>41079700</v>
      </c>
      <c r="G1176" s="3">
        <f t="shared" si="18"/>
        <v>-3.9189959083610684E-3</v>
      </c>
    </row>
    <row r="1177" spans="1:7" x14ac:dyDescent="0.3">
      <c r="A1177" s="1" t="s">
        <v>1200</v>
      </c>
      <c r="B1177" s="2">
        <v>5746.8</v>
      </c>
      <c r="C1177" s="2">
        <v>5837.7</v>
      </c>
      <c r="D1177" s="2">
        <v>5656</v>
      </c>
      <c r="E1177" s="2">
        <v>5769.6</v>
      </c>
      <c r="F1177">
        <v>77471700</v>
      </c>
      <c r="G1177" s="3">
        <f t="shared" si="18"/>
        <v>-3.9517470881863873E-3</v>
      </c>
    </row>
    <row r="1178" spans="1:7" x14ac:dyDescent="0.3">
      <c r="A1178" s="1" t="s">
        <v>1201</v>
      </c>
      <c r="B1178" s="2">
        <v>5678.7</v>
      </c>
      <c r="C1178" s="2">
        <v>5792.3</v>
      </c>
      <c r="D1178" s="2">
        <v>5656</v>
      </c>
      <c r="E1178" s="2">
        <v>5792.3</v>
      </c>
      <c r="F1178">
        <v>95495700</v>
      </c>
      <c r="G1178" s="3">
        <f t="shared" si="18"/>
        <v>-1.1850073084151242E-2</v>
      </c>
    </row>
    <row r="1179" spans="1:7" x14ac:dyDescent="0.3">
      <c r="A1179" s="1" t="s">
        <v>1202</v>
      </c>
      <c r="B1179" s="2">
        <v>5656</v>
      </c>
      <c r="C1179" s="2">
        <v>5769.6</v>
      </c>
      <c r="D1179" s="2">
        <v>5633.3</v>
      </c>
      <c r="E1179" s="2">
        <v>5746.8</v>
      </c>
      <c r="F1179">
        <v>68707200</v>
      </c>
      <c r="G1179" s="3">
        <f t="shared" si="18"/>
        <v>-3.9973937697007798E-3</v>
      </c>
    </row>
    <row r="1180" spans="1:7" x14ac:dyDescent="0.3">
      <c r="A1180" s="1" t="s">
        <v>1203</v>
      </c>
      <c r="B1180" s="2">
        <v>5587.8</v>
      </c>
      <c r="C1180" s="2">
        <v>5656</v>
      </c>
      <c r="D1180" s="2">
        <v>5565.1</v>
      </c>
      <c r="E1180" s="2">
        <v>5656</v>
      </c>
      <c r="F1180">
        <v>76579300</v>
      </c>
      <c r="G1180" s="3">
        <f t="shared" si="18"/>
        <v>-1.2057991513437026E-2</v>
      </c>
    </row>
    <row r="1181" spans="1:7" x14ac:dyDescent="0.3">
      <c r="A1181" s="1" t="s">
        <v>1204</v>
      </c>
      <c r="B1181" s="2">
        <v>5678.7</v>
      </c>
      <c r="C1181" s="2">
        <v>5724.1</v>
      </c>
      <c r="D1181" s="2">
        <v>5542.4</v>
      </c>
      <c r="E1181" s="2">
        <v>5565.1</v>
      </c>
      <c r="F1181">
        <v>80236400</v>
      </c>
      <c r="G1181" s="3">
        <f t="shared" si="18"/>
        <v>1.6267582948566454E-2</v>
      </c>
    </row>
    <row r="1182" spans="1:7" x14ac:dyDescent="0.3">
      <c r="A1182" s="1" t="s">
        <v>1205</v>
      </c>
      <c r="B1182" s="2">
        <v>5974</v>
      </c>
      <c r="C1182" s="2">
        <v>5996.7</v>
      </c>
      <c r="D1182" s="2">
        <v>5746.8</v>
      </c>
      <c r="E1182" s="2">
        <v>5746.8</v>
      </c>
      <c r="F1182">
        <v>183449100</v>
      </c>
      <c r="G1182" s="3">
        <f t="shared" si="18"/>
        <v>5.2001338334477995E-2</v>
      </c>
    </row>
    <row r="1183" spans="1:7" x14ac:dyDescent="0.3">
      <c r="A1183" s="1" t="s">
        <v>1206</v>
      </c>
      <c r="B1183" s="2">
        <v>5815</v>
      </c>
      <c r="C1183" s="2">
        <v>5996.7</v>
      </c>
      <c r="D1183" s="2">
        <v>5746.8</v>
      </c>
      <c r="E1183" s="2">
        <v>5996.7</v>
      </c>
      <c r="F1183">
        <v>107194300</v>
      </c>
      <c r="G1183" s="3">
        <f t="shared" si="18"/>
        <v>-2.6615333110143958E-2</v>
      </c>
    </row>
    <row r="1184" spans="1:7" x14ac:dyDescent="0.3">
      <c r="A1184" s="1" t="s">
        <v>1207</v>
      </c>
      <c r="B1184" s="2">
        <v>5860.4</v>
      </c>
      <c r="C1184" s="2">
        <v>5928.6</v>
      </c>
      <c r="D1184" s="2">
        <v>5769.6</v>
      </c>
      <c r="E1184" s="2">
        <v>5769.6</v>
      </c>
      <c r="F1184">
        <v>81883200</v>
      </c>
      <c r="G1184" s="3">
        <f t="shared" si="18"/>
        <v>7.8073946689595245E-3</v>
      </c>
    </row>
    <row r="1185" spans="1:7" x14ac:dyDescent="0.3">
      <c r="A1185" s="1" t="s">
        <v>1208</v>
      </c>
      <c r="B1185" s="2">
        <v>5587.8</v>
      </c>
      <c r="C1185" s="2">
        <v>5792.3</v>
      </c>
      <c r="D1185" s="2">
        <v>5565.1</v>
      </c>
      <c r="E1185" s="2">
        <v>5746.8</v>
      </c>
      <c r="F1185">
        <v>157628700</v>
      </c>
      <c r="G1185" s="3">
        <f t="shared" si="18"/>
        <v>-4.6515596205037112E-2</v>
      </c>
    </row>
    <row r="1186" spans="1:7" x14ac:dyDescent="0.3">
      <c r="A1186" s="1" t="s">
        <v>1209</v>
      </c>
      <c r="B1186" s="2">
        <v>5451.5</v>
      </c>
      <c r="C1186" s="2">
        <v>5678.7</v>
      </c>
      <c r="D1186" s="2">
        <v>5428.8</v>
      </c>
      <c r="E1186" s="2">
        <v>5610.6</v>
      </c>
      <c r="F1186">
        <v>114555300</v>
      </c>
      <c r="G1186" s="3">
        <f t="shared" si="18"/>
        <v>-2.4392426357421556E-2</v>
      </c>
    </row>
    <row r="1187" spans="1:7" x14ac:dyDescent="0.3">
      <c r="A1187" s="1" t="s">
        <v>1210</v>
      </c>
      <c r="B1187" s="2">
        <v>5701.4</v>
      </c>
      <c r="C1187" s="2">
        <v>5701.4</v>
      </c>
      <c r="D1187" s="2">
        <v>5542.4</v>
      </c>
      <c r="E1187" s="2">
        <v>5542.4</v>
      </c>
      <c r="F1187">
        <v>99509800</v>
      </c>
      <c r="G1187" s="3">
        <f t="shared" si="18"/>
        <v>4.584059433183521E-2</v>
      </c>
    </row>
    <row r="1188" spans="1:7" x14ac:dyDescent="0.3">
      <c r="A1188" s="1" t="s">
        <v>1211</v>
      </c>
      <c r="B1188" s="2">
        <v>5792.3</v>
      </c>
      <c r="C1188" s="2">
        <v>5860.4</v>
      </c>
      <c r="D1188" s="2">
        <v>5656</v>
      </c>
      <c r="E1188" s="2">
        <v>5701.4</v>
      </c>
      <c r="F1188">
        <v>75260000</v>
      </c>
      <c r="G1188" s="3">
        <f t="shared" si="18"/>
        <v>1.5943452485354569E-2</v>
      </c>
    </row>
    <row r="1189" spans="1:7" x14ac:dyDescent="0.3">
      <c r="A1189" s="1" t="s">
        <v>1212</v>
      </c>
      <c r="B1189" s="2">
        <v>5587.8</v>
      </c>
      <c r="C1189" s="2">
        <v>5792.3</v>
      </c>
      <c r="D1189" s="2">
        <v>5587.8</v>
      </c>
      <c r="E1189" s="2">
        <v>5769.6</v>
      </c>
      <c r="F1189">
        <v>69528700</v>
      </c>
      <c r="G1189" s="3">
        <f t="shared" si="18"/>
        <v>-3.5305491773561452E-2</v>
      </c>
    </row>
    <row r="1190" spans="1:7" x14ac:dyDescent="0.3">
      <c r="A1190" s="1" t="s">
        <v>1213</v>
      </c>
      <c r="B1190" s="2">
        <v>5656</v>
      </c>
      <c r="C1190" s="2">
        <v>5701.4</v>
      </c>
      <c r="D1190" s="2">
        <v>5565.1</v>
      </c>
      <c r="E1190" s="2">
        <v>5633.3</v>
      </c>
      <c r="F1190">
        <v>75989700</v>
      </c>
      <c r="G1190" s="3">
        <f t="shared" si="18"/>
        <v>1.2205161244138984E-2</v>
      </c>
    </row>
    <row r="1191" spans="1:7" x14ac:dyDescent="0.3">
      <c r="A1191" s="1" t="s">
        <v>1214</v>
      </c>
      <c r="B1191" s="2">
        <v>5792.3</v>
      </c>
      <c r="C1191" s="2">
        <v>5792.3</v>
      </c>
      <c r="D1191" s="2">
        <v>5610.6</v>
      </c>
      <c r="E1191" s="2">
        <v>5610.6</v>
      </c>
      <c r="F1191">
        <v>74220300</v>
      </c>
      <c r="G1191" s="3">
        <f t="shared" si="18"/>
        <v>2.409830268741163E-2</v>
      </c>
    </row>
    <row r="1192" spans="1:7" x14ac:dyDescent="0.3">
      <c r="A1192" s="1" t="s">
        <v>1215</v>
      </c>
      <c r="B1192" s="2">
        <v>5724.1</v>
      </c>
      <c r="C1192" s="2">
        <v>5746.8</v>
      </c>
      <c r="D1192" s="2">
        <v>5656</v>
      </c>
      <c r="E1192" s="2">
        <v>5701.4</v>
      </c>
      <c r="F1192">
        <v>92245000</v>
      </c>
      <c r="G1192" s="3">
        <f t="shared" si="18"/>
        <v>-1.1774252024239044E-2</v>
      </c>
    </row>
    <row r="1193" spans="1:7" x14ac:dyDescent="0.3">
      <c r="A1193" s="1" t="s">
        <v>1216</v>
      </c>
      <c r="B1193" s="2">
        <v>5724.1</v>
      </c>
      <c r="C1193" s="2">
        <v>5815</v>
      </c>
      <c r="D1193" s="2">
        <v>5724.1</v>
      </c>
      <c r="E1193" s="2">
        <v>5724.1</v>
      </c>
      <c r="F1193">
        <v>62509600</v>
      </c>
      <c r="G1193" s="3">
        <f t="shared" si="18"/>
        <v>0</v>
      </c>
    </row>
    <row r="1194" spans="1:7" x14ac:dyDescent="0.3">
      <c r="A1194" s="1" t="s">
        <v>1217</v>
      </c>
      <c r="B1194" s="2">
        <v>5565.1</v>
      </c>
      <c r="C1194" s="2">
        <v>5656</v>
      </c>
      <c r="D1194" s="2">
        <v>5542.4</v>
      </c>
      <c r="E1194" s="2">
        <v>5633.3</v>
      </c>
      <c r="F1194">
        <v>96707500</v>
      </c>
      <c r="G1194" s="3">
        <f t="shared" si="18"/>
        <v>-2.7777292500131022E-2</v>
      </c>
    </row>
    <row r="1195" spans="1:7" x14ac:dyDescent="0.3">
      <c r="A1195" s="1" t="s">
        <v>1218</v>
      </c>
      <c r="B1195" s="2">
        <v>5474.3</v>
      </c>
      <c r="C1195" s="2">
        <v>5542.4</v>
      </c>
      <c r="D1195" s="2">
        <v>5428.8</v>
      </c>
      <c r="E1195" s="2">
        <v>5474.3</v>
      </c>
      <c r="F1195">
        <v>135581400</v>
      </c>
      <c r="G1195" s="3">
        <f t="shared" si="18"/>
        <v>-1.6315969164974607E-2</v>
      </c>
    </row>
    <row r="1196" spans="1:7" x14ac:dyDescent="0.3">
      <c r="A1196" s="1" t="s">
        <v>1219</v>
      </c>
      <c r="B1196" s="2">
        <v>5519.7</v>
      </c>
      <c r="C1196" s="2">
        <v>5542.4</v>
      </c>
      <c r="D1196" s="2">
        <v>5360.7</v>
      </c>
      <c r="E1196" s="2">
        <v>5360.7</v>
      </c>
      <c r="F1196">
        <v>105375900</v>
      </c>
      <c r="G1196" s="3">
        <f t="shared" si="18"/>
        <v>8.2932977732312133E-3</v>
      </c>
    </row>
    <row r="1197" spans="1:7" x14ac:dyDescent="0.3">
      <c r="A1197" s="1" t="s">
        <v>1220</v>
      </c>
      <c r="B1197" s="2">
        <v>5406.1</v>
      </c>
      <c r="C1197" s="2">
        <v>5519.7</v>
      </c>
      <c r="D1197" s="2">
        <v>5383.4</v>
      </c>
      <c r="E1197" s="2">
        <v>5497</v>
      </c>
      <c r="F1197">
        <v>72109300</v>
      </c>
      <c r="G1197" s="3">
        <f t="shared" si="18"/>
        <v>-2.0580828668224624E-2</v>
      </c>
    </row>
    <row r="1198" spans="1:7" x14ac:dyDescent="0.3">
      <c r="A1198" s="1" t="s">
        <v>1221</v>
      </c>
      <c r="B1198" s="2">
        <v>5292.5</v>
      </c>
      <c r="C1198" s="2">
        <v>5451.5</v>
      </c>
      <c r="D1198" s="2">
        <v>5247.1</v>
      </c>
      <c r="E1198" s="2">
        <v>5383.4</v>
      </c>
      <c r="F1198">
        <v>153164600</v>
      </c>
      <c r="G1198" s="3">
        <f t="shared" si="18"/>
        <v>-2.1013299790976925E-2</v>
      </c>
    </row>
    <row r="1199" spans="1:7" x14ac:dyDescent="0.3">
      <c r="A1199" s="1" t="s">
        <v>1222</v>
      </c>
      <c r="B1199" s="2">
        <v>5156.3</v>
      </c>
      <c r="C1199" s="2">
        <v>5201.7</v>
      </c>
      <c r="D1199" s="2">
        <v>5088.1000000000004</v>
      </c>
      <c r="E1199" s="2">
        <v>5110.8</v>
      </c>
      <c r="F1199">
        <v>277793000</v>
      </c>
      <c r="G1199" s="3">
        <f t="shared" si="18"/>
        <v>-2.5734529995276301E-2</v>
      </c>
    </row>
    <row r="1200" spans="1:7" x14ac:dyDescent="0.3">
      <c r="A1200" s="1" t="s">
        <v>1223</v>
      </c>
      <c r="B1200" s="2">
        <v>5156.3</v>
      </c>
      <c r="C1200" s="2">
        <v>5224.3999999999996</v>
      </c>
      <c r="D1200" s="2">
        <v>5110.8</v>
      </c>
      <c r="E1200" s="2">
        <v>5156.3</v>
      </c>
      <c r="F1200">
        <v>148568600</v>
      </c>
      <c r="G1200" s="3">
        <f t="shared" si="18"/>
        <v>0</v>
      </c>
    </row>
    <row r="1201" spans="1:7" x14ac:dyDescent="0.3">
      <c r="A1201" s="1" t="s">
        <v>1224</v>
      </c>
      <c r="B1201" s="2">
        <v>5292.5</v>
      </c>
      <c r="C1201" s="2">
        <v>5338</v>
      </c>
      <c r="D1201" s="2">
        <v>5201.7</v>
      </c>
      <c r="E1201" s="2">
        <v>5269.8</v>
      </c>
      <c r="F1201">
        <v>82910100</v>
      </c>
      <c r="G1201" s="3">
        <f t="shared" si="18"/>
        <v>2.6414289315982355E-2</v>
      </c>
    </row>
    <row r="1202" spans="1:7" x14ac:dyDescent="0.3">
      <c r="A1202" s="1" t="s">
        <v>1225</v>
      </c>
      <c r="B1202" s="2">
        <v>5224.3999999999996</v>
      </c>
      <c r="C1202" s="2">
        <v>5338</v>
      </c>
      <c r="D1202" s="2">
        <v>5224.3999999999996</v>
      </c>
      <c r="E1202" s="2">
        <v>5292.5</v>
      </c>
      <c r="F1202">
        <v>41240900</v>
      </c>
      <c r="G1202" s="3">
        <f t="shared" si="18"/>
        <v>-1.2867264997638236E-2</v>
      </c>
    </row>
    <row r="1203" spans="1:7" x14ac:dyDescent="0.3">
      <c r="A1203" s="1" t="s">
        <v>1226</v>
      </c>
      <c r="B1203" s="2">
        <v>5269.8</v>
      </c>
      <c r="C1203" s="2">
        <v>5315.3</v>
      </c>
      <c r="D1203" s="2">
        <v>5224.3999999999996</v>
      </c>
      <c r="E1203" s="2">
        <v>5224.3999999999996</v>
      </c>
      <c r="F1203">
        <v>46126800</v>
      </c>
      <c r="G1203" s="3">
        <f t="shared" si="18"/>
        <v>8.6899931092566697E-3</v>
      </c>
    </row>
    <row r="1204" spans="1:7" x14ac:dyDescent="0.3">
      <c r="A1204" s="1" t="s">
        <v>1227</v>
      </c>
      <c r="B1204" s="2">
        <v>5179</v>
      </c>
      <c r="C1204" s="2">
        <v>5224.3999999999996</v>
      </c>
      <c r="D1204" s="2">
        <v>5133.5</v>
      </c>
      <c r="E1204" s="2">
        <v>5156.3</v>
      </c>
      <c r="F1204">
        <v>96782100</v>
      </c>
      <c r="G1204" s="3">
        <f t="shared" si="18"/>
        <v>-1.7230255417662942E-2</v>
      </c>
    </row>
    <row r="1205" spans="1:7" x14ac:dyDescent="0.3">
      <c r="A1205" s="1" t="s">
        <v>1228</v>
      </c>
      <c r="B1205" s="2">
        <v>5315.3</v>
      </c>
      <c r="C1205" s="2">
        <v>5315.3</v>
      </c>
      <c r="D1205" s="2">
        <v>5179</v>
      </c>
      <c r="E1205" s="2">
        <v>5179</v>
      </c>
      <c r="F1205">
        <v>82914600</v>
      </c>
      <c r="G1205" s="3">
        <f t="shared" si="18"/>
        <v>2.6317821973353965E-2</v>
      </c>
    </row>
    <row r="1206" spans="1:7" x14ac:dyDescent="0.3">
      <c r="A1206" s="1" t="s">
        <v>1229</v>
      </c>
      <c r="B1206" s="2">
        <v>5269.8</v>
      </c>
      <c r="C1206" s="2">
        <v>5338</v>
      </c>
      <c r="D1206" s="2">
        <v>5247.1</v>
      </c>
      <c r="E1206" s="2">
        <v>5315.3</v>
      </c>
      <c r="F1206">
        <v>58067100</v>
      </c>
      <c r="G1206" s="3">
        <f t="shared" si="18"/>
        <v>-8.5601941564916375E-3</v>
      </c>
    </row>
    <row r="1207" spans="1:7" x14ac:dyDescent="0.3">
      <c r="A1207" s="1" t="s">
        <v>1230</v>
      </c>
      <c r="B1207" s="2">
        <v>5156.3</v>
      </c>
      <c r="C1207" s="2">
        <v>5292.5</v>
      </c>
      <c r="D1207" s="2">
        <v>5133.5</v>
      </c>
      <c r="E1207" s="2">
        <v>5292.5</v>
      </c>
      <c r="F1207">
        <v>68443700</v>
      </c>
      <c r="G1207" s="3">
        <f t="shared" si="18"/>
        <v>-2.1537819272078637E-2</v>
      </c>
    </row>
    <row r="1208" spans="1:7" x14ac:dyDescent="0.3">
      <c r="A1208" s="1" t="s">
        <v>1231</v>
      </c>
      <c r="B1208" s="2">
        <v>5088.1000000000004</v>
      </c>
      <c r="C1208" s="2">
        <v>5133.5</v>
      </c>
      <c r="D1208" s="2">
        <v>5042.7</v>
      </c>
      <c r="E1208" s="2">
        <v>5088.1000000000004</v>
      </c>
      <c r="F1208">
        <v>96982300</v>
      </c>
      <c r="G1208" s="3">
        <f t="shared" si="18"/>
        <v>-1.322653840932448E-2</v>
      </c>
    </row>
    <row r="1209" spans="1:7" x14ac:dyDescent="0.3">
      <c r="A1209" s="1" t="s">
        <v>1232</v>
      </c>
      <c r="B1209" s="2">
        <v>5224.3999999999996</v>
      </c>
      <c r="C1209" s="2">
        <v>5224.3999999999996</v>
      </c>
      <c r="D1209" s="2">
        <v>5088.1000000000004</v>
      </c>
      <c r="E1209" s="2">
        <v>5088.1000000000004</v>
      </c>
      <c r="F1209">
        <v>118246100</v>
      </c>
      <c r="G1209" s="3">
        <f t="shared" si="18"/>
        <v>2.6787995518955849E-2</v>
      </c>
    </row>
    <row r="1210" spans="1:7" x14ac:dyDescent="0.3">
      <c r="A1210" s="1" t="s">
        <v>1233</v>
      </c>
      <c r="B1210" s="2">
        <v>5224.3999999999996</v>
      </c>
      <c r="C1210" s="2">
        <v>5247.1</v>
      </c>
      <c r="D1210" s="2">
        <v>5179</v>
      </c>
      <c r="E1210" s="2">
        <v>5201.7</v>
      </c>
      <c r="F1210">
        <v>56491700</v>
      </c>
      <c r="G1210" s="3">
        <f t="shared" ref="G1210:G1273" si="19">((B1210-B1209)/B1209) * 100%</f>
        <v>0</v>
      </c>
    </row>
    <row r="1211" spans="1:7" x14ac:dyDescent="0.3">
      <c r="A1211" s="1" t="s">
        <v>1234</v>
      </c>
      <c r="B1211" s="2">
        <v>5088.1000000000004</v>
      </c>
      <c r="C1211" s="2">
        <v>5247.1</v>
      </c>
      <c r="D1211" s="2">
        <v>5088.1000000000004</v>
      </c>
      <c r="E1211" s="2">
        <v>5224.3999999999996</v>
      </c>
      <c r="F1211">
        <v>77751500</v>
      </c>
      <c r="G1211" s="3">
        <f t="shared" si="19"/>
        <v>-2.6089120281754707E-2</v>
      </c>
    </row>
    <row r="1212" spans="1:7" x14ac:dyDescent="0.3">
      <c r="A1212" s="1" t="s">
        <v>1235</v>
      </c>
      <c r="B1212" s="2">
        <v>5020</v>
      </c>
      <c r="C1212" s="2">
        <v>5042.7</v>
      </c>
      <c r="D1212" s="2">
        <v>4974.5</v>
      </c>
      <c r="E1212" s="2">
        <v>4997.3</v>
      </c>
      <c r="F1212">
        <v>99953900</v>
      </c>
      <c r="G1212" s="3">
        <f t="shared" si="19"/>
        <v>-1.3384170908590703E-2</v>
      </c>
    </row>
    <row r="1213" spans="1:7" x14ac:dyDescent="0.3">
      <c r="A1213" s="1" t="s">
        <v>1236</v>
      </c>
      <c r="B1213" s="2">
        <v>4906.3999999999996</v>
      </c>
      <c r="C1213" s="2">
        <v>5065.3999999999996</v>
      </c>
      <c r="D1213" s="2">
        <v>4906.3999999999996</v>
      </c>
      <c r="E1213" s="2">
        <v>4929.1000000000004</v>
      </c>
      <c r="F1213">
        <v>97351900</v>
      </c>
      <c r="G1213" s="3">
        <f t="shared" si="19"/>
        <v>-2.2629482071713222E-2</v>
      </c>
    </row>
    <row r="1214" spans="1:7" x14ac:dyDescent="0.3">
      <c r="A1214" s="1" t="s">
        <v>1237</v>
      </c>
      <c r="B1214" s="2">
        <v>5224.3999999999996</v>
      </c>
      <c r="C1214" s="2">
        <v>5292.5</v>
      </c>
      <c r="D1214" s="2">
        <v>4951.8</v>
      </c>
      <c r="E1214" s="2">
        <v>4974.5</v>
      </c>
      <c r="F1214">
        <v>194025700</v>
      </c>
      <c r="G1214" s="3">
        <f t="shared" si="19"/>
        <v>6.4813305070927779E-2</v>
      </c>
    </row>
    <row r="1215" spans="1:7" x14ac:dyDescent="0.3">
      <c r="A1215" s="1" t="s">
        <v>1238</v>
      </c>
      <c r="B1215" s="2">
        <v>5338</v>
      </c>
      <c r="C1215" s="2">
        <v>5633.3</v>
      </c>
      <c r="D1215" s="2">
        <v>5315.3</v>
      </c>
      <c r="E1215" s="2">
        <v>5519.7</v>
      </c>
      <c r="F1215">
        <v>204359900</v>
      </c>
      <c r="G1215" s="3">
        <f t="shared" si="19"/>
        <v>2.174412372712663E-2</v>
      </c>
    </row>
    <row r="1216" spans="1:7" x14ac:dyDescent="0.3">
      <c r="A1216" s="1" t="s">
        <v>1239</v>
      </c>
      <c r="B1216" s="2">
        <v>5338</v>
      </c>
      <c r="C1216" s="2">
        <v>5497</v>
      </c>
      <c r="D1216" s="2">
        <v>5224.3999999999996</v>
      </c>
      <c r="E1216" s="2">
        <v>5269.8</v>
      </c>
      <c r="F1216">
        <v>114054600</v>
      </c>
      <c r="G1216" s="3">
        <f t="shared" si="19"/>
        <v>0</v>
      </c>
    </row>
    <row r="1217" spans="1:7" x14ac:dyDescent="0.3">
      <c r="A1217" s="1" t="s">
        <v>1240</v>
      </c>
      <c r="B1217" s="2">
        <v>5451.5</v>
      </c>
      <c r="C1217" s="2">
        <v>5497</v>
      </c>
      <c r="D1217" s="2">
        <v>5383.4</v>
      </c>
      <c r="E1217" s="2">
        <v>5451.5</v>
      </c>
      <c r="F1217">
        <v>84338400</v>
      </c>
      <c r="G1217" s="3">
        <f t="shared" si="19"/>
        <v>2.1262645185462722E-2</v>
      </c>
    </row>
    <row r="1218" spans="1:7" x14ac:dyDescent="0.3">
      <c r="A1218" s="1" t="s">
        <v>1241</v>
      </c>
      <c r="B1218" s="2">
        <v>5497</v>
      </c>
      <c r="C1218" s="2">
        <v>5610.6</v>
      </c>
      <c r="D1218" s="2">
        <v>5474.3</v>
      </c>
      <c r="E1218" s="2">
        <v>5542.4</v>
      </c>
      <c r="F1218">
        <v>115355900</v>
      </c>
      <c r="G1218" s="3">
        <f t="shared" si="19"/>
        <v>8.3463266990736491E-3</v>
      </c>
    </row>
    <row r="1219" spans="1:7" x14ac:dyDescent="0.3">
      <c r="A1219" s="1" t="s">
        <v>1242</v>
      </c>
      <c r="B1219" s="2">
        <v>5587.8</v>
      </c>
      <c r="C1219" s="2">
        <v>5633.3</v>
      </c>
      <c r="D1219" s="2">
        <v>5542.4</v>
      </c>
      <c r="E1219" s="2">
        <v>5587.8</v>
      </c>
      <c r="F1219">
        <v>117929800</v>
      </c>
      <c r="G1219" s="3">
        <f t="shared" si="19"/>
        <v>1.6518100782244895E-2</v>
      </c>
    </row>
    <row r="1220" spans="1:7" x14ac:dyDescent="0.3">
      <c r="A1220" s="1" t="s">
        <v>1243</v>
      </c>
      <c r="B1220" s="2">
        <v>5610.6</v>
      </c>
      <c r="C1220" s="2">
        <v>5724.1</v>
      </c>
      <c r="D1220" s="2">
        <v>5610.6</v>
      </c>
      <c r="E1220" s="2">
        <v>5633.3</v>
      </c>
      <c r="F1220">
        <v>120893700</v>
      </c>
      <c r="G1220" s="3">
        <f t="shared" si="19"/>
        <v>4.0803178352840442E-3</v>
      </c>
    </row>
    <row r="1221" spans="1:7" x14ac:dyDescent="0.3">
      <c r="A1221" s="1" t="s">
        <v>1244</v>
      </c>
      <c r="B1221" s="2">
        <v>5565.1</v>
      </c>
      <c r="C1221" s="2">
        <v>5678.7</v>
      </c>
      <c r="D1221" s="2">
        <v>5565.1</v>
      </c>
      <c r="E1221" s="2">
        <v>5678.7</v>
      </c>
      <c r="F1221">
        <v>96161800</v>
      </c>
      <c r="G1221" s="3">
        <f t="shared" si="19"/>
        <v>-8.1096495918440096E-3</v>
      </c>
    </row>
    <row r="1222" spans="1:7" x14ac:dyDescent="0.3">
      <c r="A1222" s="1" t="s">
        <v>1245</v>
      </c>
      <c r="B1222" s="2">
        <v>5542.4</v>
      </c>
      <c r="C1222" s="2">
        <v>5656</v>
      </c>
      <c r="D1222" s="2">
        <v>5519.7</v>
      </c>
      <c r="E1222" s="2">
        <v>5542.4</v>
      </c>
      <c r="F1222">
        <v>101400400</v>
      </c>
      <c r="G1222" s="3">
        <f t="shared" si="19"/>
        <v>-4.0789922912437739E-3</v>
      </c>
    </row>
    <row r="1223" spans="1:7" x14ac:dyDescent="0.3">
      <c r="A1223" s="1" t="s">
        <v>1246</v>
      </c>
      <c r="B1223" s="2">
        <v>5474.3</v>
      </c>
      <c r="C1223" s="2">
        <v>5656</v>
      </c>
      <c r="D1223" s="2">
        <v>5474.3</v>
      </c>
      <c r="E1223" s="2">
        <v>5610.6</v>
      </c>
      <c r="F1223">
        <v>107861000</v>
      </c>
      <c r="G1223" s="3">
        <f t="shared" si="19"/>
        <v>-1.2287095842956022E-2</v>
      </c>
    </row>
    <row r="1224" spans="1:7" x14ac:dyDescent="0.3">
      <c r="A1224" s="1" t="s">
        <v>1247</v>
      </c>
      <c r="B1224" s="2">
        <v>5269.8</v>
      </c>
      <c r="C1224" s="2">
        <v>5451.5</v>
      </c>
      <c r="D1224" s="2">
        <v>5179</v>
      </c>
      <c r="E1224" s="2">
        <v>5428.8</v>
      </c>
      <c r="F1224">
        <v>182181700</v>
      </c>
      <c r="G1224" s="3">
        <f t="shared" si="19"/>
        <v>-3.7356374330964691E-2</v>
      </c>
    </row>
    <row r="1225" spans="1:7" x14ac:dyDescent="0.3">
      <c r="A1225" s="1" t="s">
        <v>1248</v>
      </c>
      <c r="B1225" s="2">
        <v>5156.3</v>
      </c>
      <c r="C1225" s="2">
        <v>5315.3</v>
      </c>
      <c r="D1225" s="2">
        <v>5110.8</v>
      </c>
      <c r="E1225" s="2">
        <v>5292.5</v>
      </c>
      <c r="F1225">
        <v>121871500</v>
      </c>
      <c r="G1225" s="3">
        <f t="shared" si="19"/>
        <v>-2.1537819272078637E-2</v>
      </c>
    </row>
    <row r="1226" spans="1:7" x14ac:dyDescent="0.3">
      <c r="A1226" s="1" t="s">
        <v>1249</v>
      </c>
      <c r="B1226" s="2">
        <v>5020</v>
      </c>
      <c r="C1226" s="2">
        <v>5088.1000000000004</v>
      </c>
      <c r="D1226" s="2">
        <v>4974.5</v>
      </c>
      <c r="E1226" s="2">
        <v>5088.1000000000004</v>
      </c>
      <c r="F1226">
        <v>185656000</v>
      </c>
      <c r="G1226" s="3">
        <f t="shared" si="19"/>
        <v>-2.6433683067315746E-2</v>
      </c>
    </row>
    <row r="1227" spans="1:7" x14ac:dyDescent="0.3">
      <c r="A1227" s="1" t="s">
        <v>1250</v>
      </c>
      <c r="B1227" s="2">
        <v>4633.8</v>
      </c>
      <c r="C1227" s="2">
        <v>4929.1000000000004</v>
      </c>
      <c r="D1227" s="2">
        <v>4543</v>
      </c>
      <c r="E1227" s="2">
        <v>4929.1000000000004</v>
      </c>
      <c r="F1227">
        <v>642118700</v>
      </c>
      <c r="G1227" s="3">
        <f t="shared" si="19"/>
        <v>-7.693227091633463E-2</v>
      </c>
    </row>
    <row r="1228" spans="1:7" x14ac:dyDescent="0.3">
      <c r="A1228" s="1" t="s">
        <v>1251</v>
      </c>
      <c r="B1228" s="2">
        <v>4679.2</v>
      </c>
      <c r="C1228" s="2">
        <v>4679.2</v>
      </c>
      <c r="D1228" s="2">
        <v>4497.5</v>
      </c>
      <c r="E1228" s="2">
        <v>4543</v>
      </c>
      <c r="F1228">
        <v>407896100</v>
      </c>
      <c r="G1228" s="3">
        <f t="shared" si="19"/>
        <v>9.7975743450299177E-3</v>
      </c>
    </row>
    <row r="1229" spans="1:7" x14ac:dyDescent="0.3">
      <c r="A1229" s="1" t="s">
        <v>1252</v>
      </c>
      <c r="B1229" s="2">
        <v>4543</v>
      </c>
      <c r="C1229" s="2">
        <v>4679.2</v>
      </c>
      <c r="D1229" s="2">
        <v>4533.8999999999996</v>
      </c>
      <c r="E1229" s="2">
        <v>4679.2</v>
      </c>
      <c r="F1229">
        <v>169384300</v>
      </c>
      <c r="G1229" s="3">
        <f t="shared" si="19"/>
        <v>-2.9107539750384645E-2</v>
      </c>
    </row>
    <row r="1230" spans="1:7" x14ac:dyDescent="0.3">
      <c r="A1230" s="1" t="s">
        <v>1253</v>
      </c>
      <c r="B1230" s="2">
        <v>4433.8999999999996</v>
      </c>
      <c r="C1230" s="2">
        <v>4497.5</v>
      </c>
      <c r="D1230" s="2">
        <v>4315.8</v>
      </c>
      <c r="E1230" s="2">
        <v>4315.8</v>
      </c>
      <c r="F1230">
        <v>316743200</v>
      </c>
      <c r="G1230" s="3">
        <f t="shared" si="19"/>
        <v>-2.4014968082764772E-2</v>
      </c>
    </row>
    <row r="1231" spans="1:7" x14ac:dyDescent="0.3">
      <c r="A1231" s="1" t="s">
        <v>1254</v>
      </c>
      <c r="B1231" s="2">
        <v>4488.3999999999996</v>
      </c>
      <c r="C1231" s="2">
        <v>4497.5</v>
      </c>
      <c r="D1231" s="2">
        <v>4388.5</v>
      </c>
      <c r="E1231" s="2">
        <v>4470.3</v>
      </c>
      <c r="F1231">
        <v>225073300</v>
      </c>
      <c r="G1231" s="3">
        <f t="shared" si="19"/>
        <v>1.2291661968019126E-2</v>
      </c>
    </row>
    <row r="1232" spans="1:7" x14ac:dyDescent="0.3">
      <c r="A1232" s="1" t="s">
        <v>1255</v>
      </c>
      <c r="B1232" s="2">
        <v>4565.7</v>
      </c>
      <c r="C1232" s="2">
        <v>4611.1000000000004</v>
      </c>
      <c r="D1232" s="2">
        <v>4452.1000000000004</v>
      </c>
      <c r="E1232" s="2">
        <v>4488.3999999999996</v>
      </c>
      <c r="F1232">
        <v>215271400</v>
      </c>
      <c r="G1232" s="3">
        <f t="shared" si="19"/>
        <v>1.7222172711879553E-2</v>
      </c>
    </row>
    <row r="1233" spans="1:7" x14ac:dyDescent="0.3">
      <c r="A1233" s="1" t="s">
        <v>1256</v>
      </c>
      <c r="B1233" s="2">
        <v>4656.5</v>
      </c>
      <c r="C1233" s="2">
        <v>4724.7</v>
      </c>
      <c r="D1233" s="2">
        <v>4515.7</v>
      </c>
      <c r="E1233" s="2">
        <v>4633.8</v>
      </c>
      <c r="F1233">
        <v>239709300</v>
      </c>
      <c r="G1233" s="3">
        <f t="shared" si="19"/>
        <v>1.9887421424973212E-2</v>
      </c>
    </row>
    <row r="1234" spans="1:7" x14ac:dyDescent="0.3">
      <c r="A1234" s="1" t="s">
        <v>1257</v>
      </c>
      <c r="B1234" s="2">
        <v>4929.1000000000004</v>
      </c>
      <c r="C1234" s="2">
        <v>4974.5</v>
      </c>
      <c r="D1234" s="2">
        <v>4702</v>
      </c>
      <c r="E1234" s="2">
        <v>4724.7</v>
      </c>
      <c r="F1234">
        <v>223837300</v>
      </c>
      <c r="G1234" s="3">
        <f t="shared" si="19"/>
        <v>5.8541823257811737E-2</v>
      </c>
    </row>
    <row r="1235" spans="1:7" x14ac:dyDescent="0.3">
      <c r="A1235" s="1" t="s">
        <v>1258</v>
      </c>
      <c r="B1235" s="2">
        <v>4951.8</v>
      </c>
      <c r="C1235" s="2">
        <v>5042.7</v>
      </c>
      <c r="D1235" s="2">
        <v>4883.7</v>
      </c>
      <c r="E1235" s="2">
        <v>4951.8</v>
      </c>
      <c r="F1235">
        <v>157430200</v>
      </c>
      <c r="G1235" s="3">
        <f t="shared" si="19"/>
        <v>4.6053031993669872E-3</v>
      </c>
    </row>
    <row r="1236" spans="1:7" x14ac:dyDescent="0.3">
      <c r="A1236" s="1" t="s">
        <v>1259</v>
      </c>
      <c r="B1236" s="2">
        <v>4702</v>
      </c>
      <c r="C1236" s="2">
        <v>4906.3999999999996</v>
      </c>
      <c r="D1236" s="2">
        <v>4656.5</v>
      </c>
      <c r="E1236" s="2">
        <v>4883.7</v>
      </c>
      <c r="F1236">
        <v>204335500</v>
      </c>
      <c r="G1236" s="3">
        <f t="shared" si="19"/>
        <v>-5.0446302354699338E-2</v>
      </c>
    </row>
    <row r="1237" spans="1:7" x14ac:dyDescent="0.3">
      <c r="A1237" s="1" t="s">
        <v>1260</v>
      </c>
      <c r="B1237" s="2">
        <v>4679.2</v>
      </c>
      <c r="C1237" s="2">
        <v>4747.3999999999996</v>
      </c>
      <c r="D1237" s="2">
        <v>4633.8</v>
      </c>
      <c r="E1237" s="2">
        <v>4656.5</v>
      </c>
      <c r="F1237">
        <v>98363500</v>
      </c>
      <c r="G1237" s="3">
        <f t="shared" si="19"/>
        <v>-4.8490004253509533E-3</v>
      </c>
    </row>
    <row r="1238" spans="1:7" x14ac:dyDescent="0.3">
      <c r="A1238" s="1" t="s">
        <v>1261</v>
      </c>
      <c r="B1238" s="2">
        <v>4611.1000000000004</v>
      </c>
      <c r="C1238" s="2">
        <v>4633.8</v>
      </c>
      <c r="D1238" s="2">
        <v>4543</v>
      </c>
      <c r="E1238" s="2">
        <v>4543</v>
      </c>
      <c r="F1238">
        <v>152528600</v>
      </c>
      <c r="G1238" s="3">
        <f t="shared" si="19"/>
        <v>-1.4553769875192225E-2</v>
      </c>
    </row>
    <row r="1239" spans="1:7" x14ac:dyDescent="0.3">
      <c r="A1239" s="1" t="s">
        <v>1262</v>
      </c>
      <c r="B1239" s="2">
        <v>4565.7</v>
      </c>
      <c r="C1239" s="2">
        <v>4611.1000000000004</v>
      </c>
      <c r="D1239" s="2">
        <v>4524.8</v>
      </c>
      <c r="E1239" s="2">
        <v>4588.3999999999996</v>
      </c>
      <c r="F1239">
        <v>127578500</v>
      </c>
      <c r="G1239" s="3">
        <f t="shared" si="19"/>
        <v>-9.8458068573660396E-3</v>
      </c>
    </row>
    <row r="1240" spans="1:7" x14ac:dyDescent="0.3">
      <c r="A1240" s="1" t="s">
        <v>1263</v>
      </c>
      <c r="B1240" s="2">
        <v>4424.8</v>
      </c>
      <c r="C1240" s="2">
        <v>4565.7</v>
      </c>
      <c r="D1240" s="2">
        <v>4415.8</v>
      </c>
      <c r="E1240" s="2">
        <v>4543</v>
      </c>
      <c r="F1240">
        <v>224607800</v>
      </c>
      <c r="G1240" s="3">
        <f t="shared" si="19"/>
        <v>-3.0860547123113573E-2</v>
      </c>
    </row>
    <row r="1241" spans="1:7" x14ac:dyDescent="0.3">
      <c r="A1241" s="1" t="s">
        <v>1264</v>
      </c>
      <c r="B1241" s="2">
        <v>4470.3</v>
      </c>
      <c r="C1241" s="2">
        <v>4524.8</v>
      </c>
      <c r="D1241" s="2">
        <v>4406.7</v>
      </c>
      <c r="E1241" s="2">
        <v>4415.8</v>
      </c>
      <c r="F1241">
        <v>161836900</v>
      </c>
      <c r="G1241" s="3">
        <f t="shared" si="19"/>
        <v>1.0282950641836919E-2</v>
      </c>
    </row>
    <row r="1242" spans="1:7" x14ac:dyDescent="0.3">
      <c r="A1242" s="1" t="s">
        <v>1265</v>
      </c>
      <c r="B1242" s="2">
        <v>4234</v>
      </c>
      <c r="C1242" s="2">
        <v>4497.5</v>
      </c>
      <c r="D1242" s="2">
        <v>4234</v>
      </c>
      <c r="E1242" s="2">
        <v>4479.3999999999996</v>
      </c>
      <c r="F1242">
        <v>334919800</v>
      </c>
      <c r="G1242" s="3">
        <f t="shared" si="19"/>
        <v>-5.285998702547931E-2</v>
      </c>
    </row>
    <row r="1243" spans="1:7" x14ac:dyDescent="0.3">
      <c r="A1243" s="1" t="s">
        <v>1266</v>
      </c>
      <c r="B1243" s="2">
        <v>4179.5</v>
      </c>
      <c r="C1243" s="2">
        <v>4261.3</v>
      </c>
      <c r="D1243" s="2">
        <v>4134.1000000000004</v>
      </c>
      <c r="E1243" s="2">
        <v>4197.7</v>
      </c>
      <c r="F1243">
        <v>464696700</v>
      </c>
      <c r="G1243" s="3">
        <f t="shared" si="19"/>
        <v>-1.2871988663202645E-2</v>
      </c>
    </row>
    <row r="1244" spans="1:7" x14ac:dyDescent="0.3">
      <c r="A1244" s="1" t="s">
        <v>1267</v>
      </c>
      <c r="B1244" s="2">
        <v>4452.1000000000004</v>
      </c>
      <c r="C1244" s="2">
        <v>4524.8</v>
      </c>
      <c r="D1244" s="2">
        <v>4270.3999999999996</v>
      </c>
      <c r="E1244" s="2">
        <v>4315.8</v>
      </c>
      <c r="F1244">
        <v>257118300</v>
      </c>
      <c r="G1244" s="3">
        <f t="shared" si="19"/>
        <v>6.5223112812537468E-2</v>
      </c>
    </row>
    <row r="1245" spans="1:7" x14ac:dyDescent="0.3">
      <c r="A1245" s="1" t="s">
        <v>1268</v>
      </c>
      <c r="B1245" s="2">
        <v>4397.6000000000004</v>
      </c>
      <c r="C1245" s="2">
        <v>4470.3</v>
      </c>
      <c r="D1245" s="2">
        <v>4315.8</v>
      </c>
      <c r="E1245" s="2">
        <v>4452.1000000000004</v>
      </c>
      <c r="F1245">
        <v>144346500</v>
      </c>
      <c r="G1245" s="3">
        <f t="shared" si="19"/>
        <v>-1.2241414164102333E-2</v>
      </c>
    </row>
    <row r="1246" spans="1:7" x14ac:dyDescent="0.3">
      <c r="A1246" s="1" t="s">
        <v>1269</v>
      </c>
      <c r="B1246" s="2">
        <v>4415.8</v>
      </c>
      <c r="C1246" s="2">
        <v>4588.3999999999996</v>
      </c>
      <c r="D1246" s="2">
        <v>4415.8</v>
      </c>
      <c r="E1246" s="2">
        <v>4415.8</v>
      </c>
      <c r="F1246">
        <v>252222800</v>
      </c>
      <c r="G1246" s="3">
        <f t="shared" si="19"/>
        <v>4.1386210660359782E-3</v>
      </c>
    </row>
    <row r="1247" spans="1:7" x14ac:dyDescent="0.3">
      <c r="A1247" s="1" t="s">
        <v>1270</v>
      </c>
      <c r="B1247" s="2">
        <v>4424.8</v>
      </c>
      <c r="C1247" s="2">
        <v>4524.8</v>
      </c>
      <c r="D1247" s="2">
        <v>4424.8</v>
      </c>
      <c r="E1247" s="2">
        <v>4461.2</v>
      </c>
      <c r="F1247">
        <v>194909200</v>
      </c>
      <c r="G1247" s="3">
        <f t="shared" si="19"/>
        <v>2.0381357851351964E-3</v>
      </c>
    </row>
    <row r="1248" spans="1:7" x14ac:dyDescent="0.3">
      <c r="A1248" s="1" t="s">
        <v>1271</v>
      </c>
      <c r="B1248" s="2">
        <v>4397.6000000000004</v>
      </c>
      <c r="C1248" s="2">
        <v>4424.8</v>
      </c>
      <c r="D1248" s="2">
        <v>4370.3</v>
      </c>
      <c r="E1248" s="2">
        <v>4424.8</v>
      </c>
      <c r="F1248">
        <v>117916600</v>
      </c>
      <c r="G1248" s="3">
        <f t="shared" si="19"/>
        <v>-6.1471704935815892E-3</v>
      </c>
    </row>
    <row r="1249" spans="1:7" x14ac:dyDescent="0.3">
      <c r="A1249" s="1" t="s">
        <v>1272</v>
      </c>
      <c r="B1249" s="2">
        <v>4279.5</v>
      </c>
      <c r="C1249" s="2">
        <v>4324.8999999999996</v>
      </c>
      <c r="D1249" s="2">
        <v>4234</v>
      </c>
      <c r="E1249" s="2">
        <v>4297.6000000000004</v>
      </c>
      <c r="F1249">
        <v>231152200</v>
      </c>
      <c r="G1249" s="3">
        <f t="shared" si="19"/>
        <v>-2.6855557576860187E-2</v>
      </c>
    </row>
    <row r="1250" spans="1:7" x14ac:dyDescent="0.3">
      <c r="A1250" s="1" t="s">
        <v>1273</v>
      </c>
      <c r="B1250" s="2">
        <v>4306.7</v>
      </c>
      <c r="C1250" s="2">
        <v>4343.1000000000004</v>
      </c>
      <c r="D1250" s="2">
        <v>4215.8999999999996</v>
      </c>
      <c r="E1250" s="2">
        <v>4224.8999999999996</v>
      </c>
      <c r="F1250">
        <v>150738100</v>
      </c>
      <c r="G1250" s="3">
        <f t="shared" si="19"/>
        <v>6.3558826965766603E-3</v>
      </c>
    </row>
    <row r="1251" spans="1:7" x14ac:dyDescent="0.3">
      <c r="A1251" s="1" t="s">
        <v>1274</v>
      </c>
      <c r="B1251" s="2">
        <v>4433.8999999999996</v>
      </c>
      <c r="C1251" s="2">
        <v>4433.8999999999996</v>
      </c>
      <c r="D1251" s="2">
        <v>4315.8</v>
      </c>
      <c r="E1251" s="2">
        <v>4315.8</v>
      </c>
      <c r="F1251">
        <v>129973900</v>
      </c>
      <c r="G1251" s="3">
        <f t="shared" si="19"/>
        <v>2.9535375113195678E-2</v>
      </c>
    </row>
    <row r="1252" spans="1:7" x14ac:dyDescent="0.3">
      <c r="A1252" s="1" t="s">
        <v>1275</v>
      </c>
      <c r="B1252" s="2">
        <v>4306.7</v>
      </c>
      <c r="C1252" s="2">
        <v>4488.3999999999996</v>
      </c>
      <c r="D1252" s="2">
        <v>4279.5</v>
      </c>
      <c r="E1252" s="2">
        <v>4488.3999999999996</v>
      </c>
      <c r="F1252">
        <v>176286000</v>
      </c>
      <c r="G1252" s="3">
        <f t="shared" si="19"/>
        <v>-2.8688062428110655E-2</v>
      </c>
    </row>
    <row r="1253" spans="1:7" x14ac:dyDescent="0.3">
      <c r="A1253" s="1" t="s">
        <v>1276</v>
      </c>
      <c r="B1253" s="2">
        <v>4306.7</v>
      </c>
      <c r="C1253" s="2">
        <v>4361.2</v>
      </c>
      <c r="D1253" s="2">
        <v>4215.8999999999996</v>
      </c>
      <c r="E1253" s="2">
        <v>4215.8999999999996</v>
      </c>
      <c r="F1253">
        <v>154331400</v>
      </c>
      <c r="G1253" s="3">
        <f t="shared" si="19"/>
        <v>0</v>
      </c>
    </row>
    <row r="1254" spans="1:7" x14ac:dyDescent="0.3">
      <c r="A1254" s="1" t="s">
        <v>1277</v>
      </c>
      <c r="B1254" s="2">
        <v>4252.2</v>
      </c>
      <c r="C1254" s="2">
        <v>4334</v>
      </c>
      <c r="D1254" s="2">
        <v>4234</v>
      </c>
      <c r="E1254" s="2">
        <v>4306.7</v>
      </c>
      <c r="F1254">
        <v>135692800</v>
      </c>
      <c r="G1254" s="3">
        <f t="shared" si="19"/>
        <v>-1.2654700815009173E-2</v>
      </c>
    </row>
    <row r="1255" spans="1:7" x14ac:dyDescent="0.3">
      <c r="A1255" s="1" t="s">
        <v>1278</v>
      </c>
      <c r="B1255" s="2">
        <v>4115.8999999999996</v>
      </c>
      <c r="C1255" s="2">
        <v>4261.3</v>
      </c>
      <c r="D1255" s="2">
        <v>3906.9</v>
      </c>
      <c r="E1255" s="2">
        <v>4252.2</v>
      </c>
      <c r="F1255">
        <v>387565100</v>
      </c>
      <c r="G1255" s="3">
        <f t="shared" si="19"/>
        <v>-3.2053995578759271E-2</v>
      </c>
    </row>
    <row r="1256" spans="1:7" x14ac:dyDescent="0.3">
      <c r="A1256" s="1" t="s">
        <v>1279</v>
      </c>
      <c r="B1256" s="2">
        <v>4252.2</v>
      </c>
      <c r="C1256" s="2">
        <v>4270.3999999999996</v>
      </c>
      <c r="D1256" s="2">
        <v>4034.1</v>
      </c>
      <c r="E1256" s="2">
        <v>4115.8999999999996</v>
      </c>
      <c r="F1256">
        <v>273084900</v>
      </c>
      <c r="G1256" s="3">
        <f t="shared" si="19"/>
        <v>3.3115478996088389E-2</v>
      </c>
    </row>
    <row r="1257" spans="1:7" x14ac:dyDescent="0.3">
      <c r="A1257" s="1" t="s">
        <v>1280</v>
      </c>
      <c r="B1257" s="2">
        <v>4197.7</v>
      </c>
      <c r="C1257" s="2">
        <v>4334</v>
      </c>
      <c r="D1257" s="2">
        <v>4188.6000000000004</v>
      </c>
      <c r="E1257" s="2">
        <v>4324.8999999999996</v>
      </c>
      <c r="F1257">
        <v>138209700</v>
      </c>
      <c r="G1257" s="3">
        <f t="shared" si="19"/>
        <v>-1.2816894783876582E-2</v>
      </c>
    </row>
    <row r="1258" spans="1:7" x14ac:dyDescent="0.3">
      <c r="A1258" s="1" t="s">
        <v>1281</v>
      </c>
      <c r="B1258" s="2">
        <v>4006.9</v>
      </c>
      <c r="C1258" s="2">
        <v>4188.6000000000004</v>
      </c>
      <c r="D1258" s="2">
        <v>3979.6</v>
      </c>
      <c r="E1258" s="2">
        <v>4179.5</v>
      </c>
      <c r="F1258">
        <v>374396400</v>
      </c>
      <c r="G1258" s="3">
        <f t="shared" si="19"/>
        <v>-4.5453462610477106E-2</v>
      </c>
    </row>
    <row r="1259" spans="1:7" x14ac:dyDescent="0.3">
      <c r="A1259" s="1" t="s">
        <v>1282</v>
      </c>
      <c r="B1259" s="2">
        <v>4052.3</v>
      </c>
      <c r="C1259" s="2">
        <v>4115.8999999999996</v>
      </c>
      <c r="D1259" s="2">
        <v>3861.5</v>
      </c>
      <c r="E1259" s="2">
        <v>3952.4</v>
      </c>
      <c r="F1259">
        <v>319017400</v>
      </c>
      <c r="G1259" s="3">
        <f t="shared" si="19"/>
        <v>1.1330454965185078E-2</v>
      </c>
    </row>
    <row r="1260" spans="1:7" x14ac:dyDescent="0.3">
      <c r="A1260" s="1" t="s">
        <v>1283</v>
      </c>
      <c r="B1260" s="2">
        <v>4306.7</v>
      </c>
      <c r="C1260" s="2">
        <v>4370.3</v>
      </c>
      <c r="D1260" s="2">
        <v>4088.7</v>
      </c>
      <c r="E1260" s="2">
        <v>4088.7</v>
      </c>
      <c r="F1260">
        <v>313034100</v>
      </c>
      <c r="G1260" s="3">
        <f t="shared" si="19"/>
        <v>6.2779162450953691E-2</v>
      </c>
    </row>
    <row r="1261" spans="1:7" x14ac:dyDescent="0.3">
      <c r="A1261" s="1" t="s">
        <v>1284</v>
      </c>
      <c r="B1261" s="2">
        <v>4679.2</v>
      </c>
      <c r="C1261" s="2">
        <v>4702</v>
      </c>
      <c r="D1261" s="2">
        <v>4479.3999999999996</v>
      </c>
      <c r="E1261" s="2">
        <v>4524.8</v>
      </c>
      <c r="F1261">
        <v>582172700</v>
      </c>
      <c r="G1261" s="3">
        <f t="shared" si="19"/>
        <v>8.6493138597998467E-2</v>
      </c>
    </row>
    <row r="1262" spans="1:7" x14ac:dyDescent="0.3">
      <c r="A1262" s="1" t="s">
        <v>1285</v>
      </c>
      <c r="B1262" s="2">
        <v>4724.7</v>
      </c>
      <c r="C1262" s="2">
        <v>4770.1000000000004</v>
      </c>
      <c r="D1262" s="2">
        <v>4588.3999999999996</v>
      </c>
      <c r="E1262" s="2">
        <v>4679.2</v>
      </c>
      <c r="F1262">
        <v>301025300</v>
      </c>
      <c r="G1262" s="3">
        <f t="shared" si="19"/>
        <v>9.7238844246879813E-3</v>
      </c>
    </row>
    <row r="1263" spans="1:7" x14ac:dyDescent="0.3">
      <c r="A1263" s="1" t="s">
        <v>1286</v>
      </c>
      <c r="B1263" s="2">
        <v>4243.1000000000004</v>
      </c>
      <c r="C1263" s="2">
        <v>4388.5</v>
      </c>
      <c r="D1263" s="2">
        <v>4088.7</v>
      </c>
      <c r="E1263" s="2">
        <v>4088.7</v>
      </c>
      <c r="F1263">
        <v>738455000</v>
      </c>
      <c r="G1263" s="3">
        <f t="shared" si="19"/>
        <v>-0.10193239782420037</v>
      </c>
    </row>
    <row r="1264" spans="1:7" x14ac:dyDescent="0.3">
      <c r="A1264" s="1" t="s">
        <v>1287</v>
      </c>
      <c r="B1264" s="2">
        <v>4279.5</v>
      </c>
      <c r="C1264" s="2">
        <v>4352.2</v>
      </c>
      <c r="D1264" s="2">
        <v>4206.8</v>
      </c>
      <c r="E1264" s="2">
        <v>4206.8</v>
      </c>
      <c r="F1264">
        <v>316821100</v>
      </c>
      <c r="G1264" s="3">
        <f t="shared" si="19"/>
        <v>8.5786335462279071E-3</v>
      </c>
    </row>
    <row r="1265" spans="1:7" x14ac:dyDescent="0.3">
      <c r="A1265" s="1" t="s">
        <v>1288</v>
      </c>
      <c r="B1265" s="2">
        <v>4565.7</v>
      </c>
      <c r="C1265" s="2">
        <v>4747.3999999999996</v>
      </c>
      <c r="D1265" s="2">
        <v>4515.7</v>
      </c>
      <c r="E1265" s="2">
        <v>4724.7</v>
      </c>
      <c r="F1265">
        <v>559966600</v>
      </c>
      <c r="G1265" s="3">
        <f t="shared" si="19"/>
        <v>6.6876971608832769E-2</v>
      </c>
    </row>
    <row r="1266" spans="1:7" x14ac:dyDescent="0.3">
      <c r="A1266" s="1" t="s">
        <v>1289</v>
      </c>
      <c r="B1266" s="2">
        <v>4633.8</v>
      </c>
      <c r="C1266" s="2">
        <v>4702</v>
      </c>
      <c r="D1266" s="2">
        <v>4497.5</v>
      </c>
      <c r="E1266" s="2">
        <v>4543</v>
      </c>
      <c r="F1266">
        <v>384917500</v>
      </c>
      <c r="G1266" s="3">
        <f t="shared" si="19"/>
        <v>1.4915566068729957E-2</v>
      </c>
    </row>
    <row r="1267" spans="1:7" x14ac:dyDescent="0.3">
      <c r="A1267" s="1" t="s">
        <v>1290</v>
      </c>
      <c r="B1267" s="2">
        <v>4750</v>
      </c>
      <c r="C1267" s="2">
        <v>4750</v>
      </c>
      <c r="D1267" s="2">
        <v>4650</v>
      </c>
      <c r="E1267" s="2">
        <v>4650</v>
      </c>
      <c r="F1267">
        <v>423716000</v>
      </c>
      <c r="G1267" s="3">
        <f t="shared" si="19"/>
        <v>2.5076610988821229E-2</v>
      </c>
    </row>
    <row r="1268" spans="1:7" x14ac:dyDescent="0.3">
      <c r="A1268" s="1" t="s">
        <v>1291</v>
      </c>
      <c r="B1268" s="2">
        <v>4710</v>
      </c>
      <c r="C1268" s="2">
        <v>4820</v>
      </c>
      <c r="D1268" s="2">
        <v>4710</v>
      </c>
      <c r="E1268" s="2">
        <v>4800</v>
      </c>
      <c r="F1268">
        <v>230981700</v>
      </c>
      <c r="G1268" s="3">
        <f t="shared" si="19"/>
        <v>-8.4210526315789472E-3</v>
      </c>
    </row>
    <row r="1269" spans="1:7" x14ac:dyDescent="0.3">
      <c r="A1269" s="1" t="s">
        <v>1292</v>
      </c>
      <c r="B1269" s="2">
        <v>4630</v>
      </c>
      <c r="C1269" s="2">
        <v>4750</v>
      </c>
      <c r="D1269" s="2">
        <v>4590</v>
      </c>
      <c r="E1269" s="2">
        <v>4740</v>
      </c>
      <c r="F1269">
        <v>201660000</v>
      </c>
      <c r="G1269" s="3">
        <f t="shared" si="19"/>
        <v>-1.6985138004246284E-2</v>
      </c>
    </row>
    <row r="1270" spans="1:7" x14ac:dyDescent="0.3">
      <c r="A1270" s="1" t="s">
        <v>1293</v>
      </c>
      <c r="B1270" s="2">
        <v>4600</v>
      </c>
      <c r="C1270" s="2">
        <v>4660</v>
      </c>
      <c r="D1270" s="2">
        <v>4570</v>
      </c>
      <c r="E1270" s="2">
        <v>4630</v>
      </c>
      <c r="F1270">
        <v>165381400</v>
      </c>
      <c r="G1270" s="3">
        <f t="shared" si="19"/>
        <v>-6.4794816414686825E-3</v>
      </c>
    </row>
    <row r="1271" spans="1:7" x14ac:dyDescent="0.3">
      <c r="A1271" s="1" t="s">
        <v>1294</v>
      </c>
      <c r="B1271" s="2">
        <v>4610</v>
      </c>
      <c r="C1271" s="2">
        <v>4640</v>
      </c>
      <c r="D1271" s="2">
        <v>4560</v>
      </c>
      <c r="E1271" s="2">
        <v>4600</v>
      </c>
      <c r="F1271">
        <v>83034600</v>
      </c>
      <c r="G1271" s="3">
        <f t="shared" si="19"/>
        <v>2.1739130434782609E-3</v>
      </c>
    </row>
    <row r="1272" spans="1:7" x14ac:dyDescent="0.3">
      <c r="A1272" s="1" t="s">
        <v>1295</v>
      </c>
      <c r="B1272" s="2">
        <v>4720</v>
      </c>
      <c r="C1272" s="2">
        <v>4720</v>
      </c>
      <c r="D1272" s="2">
        <v>4590</v>
      </c>
      <c r="E1272" s="2">
        <v>4610</v>
      </c>
      <c r="F1272">
        <v>126426200</v>
      </c>
      <c r="G1272" s="3">
        <f t="shared" si="19"/>
        <v>2.3861171366594359E-2</v>
      </c>
    </row>
    <row r="1273" spans="1:7" x14ac:dyDescent="0.3">
      <c r="A1273" s="1" t="s">
        <v>1296</v>
      </c>
      <c r="B1273" s="2">
        <v>4900</v>
      </c>
      <c r="C1273" s="2">
        <v>4900</v>
      </c>
      <c r="D1273" s="2">
        <v>4740</v>
      </c>
      <c r="E1273" s="2">
        <v>4780</v>
      </c>
      <c r="F1273">
        <v>273395600</v>
      </c>
      <c r="G1273" s="3">
        <f t="shared" si="19"/>
        <v>3.8135593220338986E-2</v>
      </c>
    </row>
    <row r="1274" spans="1:7" x14ac:dyDescent="0.3">
      <c r="A1274" s="1" t="s">
        <v>1297</v>
      </c>
      <c r="B1274" s="2">
        <v>4890</v>
      </c>
      <c r="C1274" s="2">
        <v>5025</v>
      </c>
      <c r="D1274" s="2">
        <v>4860</v>
      </c>
      <c r="E1274" s="2">
        <v>4950</v>
      </c>
      <c r="F1274">
        <v>282970000</v>
      </c>
      <c r="G1274" s="3">
        <f t="shared" ref="G1274:G1337" si="20">((B1274-B1273)/B1273) * 100%</f>
        <v>-2.0408163265306124E-3</v>
      </c>
    </row>
    <row r="1275" spans="1:7" x14ac:dyDescent="0.3">
      <c r="A1275" s="1" t="s">
        <v>1298</v>
      </c>
      <c r="B1275" s="2">
        <v>4900</v>
      </c>
      <c r="C1275" s="2">
        <v>4960</v>
      </c>
      <c r="D1275" s="2">
        <v>4900</v>
      </c>
      <c r="E1275" s="2">
        <v>4960</v>
      </c>
      <c r="F1275">
        <v>134208400</v>
      </c>
      <c r="G1275" s="3">
        <f t="shared" si="20"/>
        <v>2.0449897750511249E-3</v>
      </c>
    </row>
    <row r="1276" spans="1:7" x14ac:dyDescent="0.3">
      <c r="A1276" s="1" t="s">
        <v>1299</v>
      </c>
      <c r="B1276" s="2">
        <v>4920</v>
      </c>
      <c r="C1276" s="2">
        <v>4980</v>
      </c>
      <c r="D1276" s="2">
        <v>4890</v>
      </c>
      <c r="E1276" s="2">
        <v>4950</v>
      </c>
      <c r="F1276">
        <v>90697900</v>
      </c>
      <c r="G1276" s="3">
        <f t="shared" si="20"/>
        <v>4.0816326530612249E-3</v>
      </c>
    </row>
    <row r="1277" spans="1:7" x14ac:dyDescent="0.3">
      <c r="A1277" s="1" t="s">
        <v>1300</v>
      </c>
      <c r="B1277" s="2">
        <v>4940</v>
      </c>
      <c r="C1277" s="2">
        <v>4950</v>
      </c>
      <c r="D1277" s="2">
        <v>4880</v>
      </c>
      <c r="E1277" s="2">
        <v>4930</v>
      </c>
      <c r="F1277">
        <v>108857600</v>
      </c>
      <c r="G1277" s="3">
        <f t="shared" si="20"/>
        <v>4.0650406504065045E-3</v>
      </c>
    </row>
    <row r="1278" spans="1:7" x14ac:dyDescent="0.3">
      <c r="A1278" s="1" t="s">
        <v>1301</v>
      </c>
      <c r="B1278" s="2">
        <v>4890</v>
      </c>
      <c r="C1278" s="2">
        <v>4920</v>
      </c>
      <c r="D1278" s="2">
        <v>4810</v>
      </c>
      <c r="E1278" s="2">
        <v>4900</v>
      </c>
      <c r="F1278">
        <v>278360600</v>
      </c>
      <c r="G1278" s="3">
        <f t="shared" si="20"/>
        <v>-1.0121457489878543E-2</v>
      </c>
    </row>
    <row r="1279" spans="1:7" x14ac:dyDescent="0.3">
      <c r="A1279" s="1" t="s">
        <v>1302</v>
      </c>
      <c r="B1279" s="2">
        <v>4960</v>
      </c>
      <c r="C1279" s="2">
        <v>4980</v>
      </c>
      <c r="D1279" s="2">
        <v>4910</v>
      </c>
      <c r="E1279" s="2">
        <v>4980</v>
      </c>
      <c r="F1279">
        <v>146800800</v>
      </c>
      <c r="G1279" s="3">
        <f t="shared" si="20"/>
        <v>1.4314928425357873E-2</v>
      </c>
    </row>
    <row r="1280" spans="1:7" x14ac:dyDescent="0.3">
      <c r="A1280" s="1" t="s">
        <v>1303</v>
      </c>
      <c r="B1280" s="2">
        <v>4980</v>
      </c>
      <c r="C1280" s="2">
        <v>5100</v>
      </c>
      <c r="D1280" s="2">
        <v>4960</v>
      </c>
      <c r="E1280" s="2">
        <v>4990</v>
      </c>
      <c r="F1280">
        <v>154073100</v>
      </c>
      <c r="G1280" s="3">
        <f t="shared" si="20"/>
        <v>4.0322580645161289E-3</v>
      </c>
    </row>
    <row r="1281" spans="1:7" x14ac:dyDescent="0.3">
      <c r="A1281" s="1" t="s">
        <v>1304</v>
      </c>
      <c r="B1281" s="2">
        <v>4980</v>
      </c>
      <c r="C1281" s="2">
        <v>5050</v>
      </c>
      <c r="D1281" s="2">
        <v>4980</v>
      </c>
      <c r="E1281" s="2">
        <v>5025</v>
      </c>
      <c r="F1281">
        <v>120165500</v>
      </c>
      <c r="G1281" s="3">
        <f t="shared" si="20"/>
        <v>0</v>
      </c>
    </row>
    <row r="1282" spans="1:7" x14ac:dyDescent="0.3">
      <c r="A1282" s="1" t="s">
        <v>1305</v>
      </c>
      <c r="B1282" s="2">
        <v>4950</v>
      </c>
      <c r="C1282" s="2">
        <v>5050</v>
      </c>
      <c r="D1282" s="2">
        <v>4950</v>
      </c>
      <c r="E1282" s="2">
        <v>5050</v>
      </c>
      <c r="F1282">
        <v>100674600</v>
      </c>
      <c r="G1282" s="3">
        <f t="shared" si="20"/>
        <v>-6.024096385542169E-3</v>
      </c>
    </row>
    <row r="1283" spans="1:7" x14ac:dyDescent="0.3">
      <c r="A1283" s="1" t="s">
        <v>1306</v>
      </c>
      <c r="B1283" s="2">
        <v>4790</v>
      </c>
      <c r="C1283" s="2">
        <v>5025</v>
      </c>
      <c r="D1283" s="2">
        <v>4790</v>
      </c>
      <c r="E1283" s="2">
        <v>4960</v>
      </c>
      <c r="F1283">
        <v>205199700</v>
      </c>
      <c r="G1283" s="3">
        <f t="shared" si="20"/>
        <v>-3.2323232323232323E-2</v>
      </c>
    </row>
    <row r="1284" spans="1:7" x14ac:dyDescent="0.3">
      <c r="A1284" s="1" t="s">
        <v>1307</v>
      </c>
      <c r="B1284" s="2">
        <v>4770</v>
      </c>
      <c r="C1284" s="2">
        <v>4830</v>
      </c>
      <c r="D1284" s="2">
        <v>4750</v>
      </c>
      <c r="E1284" s="2">
        <v>4790</v>
      </c>
      <c r="F1284">
        <v>164014200</v>
      </c>
      <c r="G1284" s="3">
        <f t="shared" si="20"/>
        <v>-4.1753653444676405E-3</v>
      </c>
    </row>
    <row r="1285" spans="1:7" x14ac:dyDescent="0.3">
      <c r="A1285" s="1" t="s">
        <v>1308</v>
      </c>
      <c r="B1285" s="2">
        <v>5050</v>
      </c>
      <c r="C1285" s="2">
        <v>5050</v>
      </c>
      <c r="D1285" s="2">
        <v>4880</v>
      </c>
      <c r="E1285" s="2">
        <v>4890</v>
      </c>
      <c r="F1285">
        <v>342468200</v>
      </c>
      <c r="G1285" s="3">
        <f t="shared" si="20"/>
        <v>5.8700209643605873E-2</v>
      </c>
    </row>
    <row r="1286" spans="1:7" x14ac:dyDescent="0.3">
      <c r="A1286" s="1" t="s">
        <v>1309</v>
      </c>
      <c r="B1286" s="2">
        <v>5325</v>
      </c>
      <c r="C1286" s="2">
        <v>5400</v>
      </c>
      <c r="D1286" s="2">
        <v>5050</v>
      </c>
      <c r="E1286" s="2">
        <v>5075</v>
      </c>
      <c r="F1286">
        <v>300147300</v>
      </c>
      <c r="G1286" s="3">
        <f t="shared" si="20"/>
        <v>5.4455445544554455E-2</v>
      </c>
    </row>
    <row r="1287" spans="1:7" x14ac:dyDescent="0.3">
      <c r="A1287" s="1" t="s">
        <v>1310</v>
      </c>
      <c r="B1287" s="2">
        <v>5475</v>
      </c>
      <c r="C1287" s="2">
        <v>5475</v>
      </c>
      <c r="D1287" s="2">
        <v>5200</v>
      </c>
      <c r="E1287" s="2">
        <v>5425</v>
      </c>
      <c r="F1287">
        <v>229382100</v>
      </c>
      <c r="G1287" s="3">
        <f t="shared" si="20"/>
        <v>2.8169014084507043E-2</v>
      </c>
    </row>
    <row r="1288" spans="1:7" x14ac:dyDescent="0.3">
      <c r="A1288" s="1" t="s">
        <v>1311</v>
      </c>
      <c r="B1288" s="2">
        <v>5525</v>
      </c>
      <c r="C1288" s="2">
        <v>5575</v>
      </c>
      <c r="D1288" s="2">
        <v>5400</v>
      </c>
      <c r="E1288" s="2">
        <v>5450</v>
      </c>
      <c r="F1288">
        <v>191440600</v>
      </c>
      <c r="G1288" s="3">
        <f t="shared" si="20"/>
        <v>9.1324200913242004E-3</v>
      </c>
    </row>
    <row r="1289" spans="1:7" x14ac:dyDescent="0.3">
      <c r="A1289" s="1" t="s">
        <v>1312</v>
      </c>
      <c r="B1289" s="2">
        <v>5400</v>
      </c>
      <c r="C1289" s="2">
        <v>5550</v>
      </c>
      <c r="D1289" s="2">
        <v>5350</v>
      </c>
      <c r="E1289" s="2">
        <v>5500</v>
      </c>
      <c r="F1289">
        <v>145525700</v>
      </c>
      <c r="G1289" s="3">
        <f t="shared" si="20"/>
        <v>-2.2624434389140271E-2</v>
      </c>
    </row>
    <row r="1290" spans="1:7" x14ac:dyDescent="0.3">
      <c r="A1290" s="1" t="s">
        <v>1313</v>
      </c>
      <c r="B1290" s="2">
        <v>5450</v>
      </c>
      <c r="C1290" s="2">
        <v>5550</v>
      </c>
      <c r="D1290" s="2">
        <v>5375</v>
      </c>
      <c r="E1290" s="2">
        <v>5400</v>
      </c>
      <c r="F1290">
        <v>167239400</v>
      </c>
      <c r="G1290" s="3">
        <f t="shared" si="20"/>
        <v>9.2592592592592587E-3</v>
      </c>
    </row>
    <row r="1291" spans="1:7" x14ac:dyDescent="0.3">
      <c r="A1291" s="1" t="s">
        <v>1314</v>
      </c>
      <c r="B1291" s="2">
        <v>5450</v>
      </c>
      <c r="C1291" s="2">
        <v>5500</v>
      </c>
      <c r="D1291" s="2">
        <v>5400</v>
      </c>
      <c r="E1291" s="2">
        <v>5450</v>
      </c>
      <c r="F1291">
        <v>137585600</v>
      </c>
      <c r="G1291" s="3">
        <f t="shared" si="20"/>
        <v>0</v>
      </c>
    </row>
    <row r="1292" spans="1:7" x14ac:dyDescent="0.3">
      <c r="A1292" s="1" t="s">
        <v>1315</v>
      </c>
      <c r="B1292" s="2">
        <v>5425</v>
      </c>
      <c r="C1292" s="2">
        <v>5475</v>
      </c>
      <c r="D1292" s="2">
        <v>5375</v>
      </c>
      <c r="E1292" s="2">
        <v>5450</v>
      </c>
      <c r="F1292">
        <v>67336400</v>
      </c>
      <c r="G1292" s="3">
        <f t="shared" si="20"/>
        <v>-4.5871559633027525E-3</v>
      </c>
    </row>
    <row r="1293" spans="1:7" x14ac:dyDescent="0.3">
      <c r="A1293" s="1" t="s">
        <v>1316</v>
      </c>
      <c r="B1293" s="2">
        <v>5475</v>
      </c>
      <c r="C1293" s="2">
        <v>5475</v>
      </c>
      <c r="D1293" s="2">
        <v>5300</v>
      </c>
      <c r="E1293" s="2">
        <v>5425</v>
      </c>
      <c r="F1293">
        <v>102960800</v>
      </c>
      <c r="G1293" s="3">
        <f t="shared" si="20"/>
        <v>9.2165898617511521E-3</v>
      </c>
    </row>
    <row r="1294" spans="1:7" x14ac:dyDescent="0.3">
      <c r="A1294" s="1" t="s">
        <v>1317</v>
      </c>
      <c r="B1294" s="2">
        <v>5400</v>
      </c>
      <c r="C1294" s="2">
        <v>5500</v>
      </c>
      <c r="D1294" s="2">
        <v>5400</v>
      </c>
      <c r="E1294" s="2">
        <v>5500</v>
      </c>
      <c r="F1294">
        <v>86083800</v>
      </c>
      <c r="G1294" s="3">
        <f t="shared" si="20"/>
        <v>-1.3698630136986301E-2</v>
      </c>
    </row>
    <row r="1295" spans="1:7" x14ac:dyDescent="0.3">
      <c r="A1295" s="1" t="s">
        <v>1318</v>
      </c>
      <c r="B1295" s="2">
        <v>5300</v>
      </c>
      <c r="C1295" s="2">
        <v>5425</v>
      </c>
      <c r="D1295" s="2">
        <v>5300</v>
      </c>
      <c r="E1295" s="2">
        <v>5400</v>
      </c>
      <c r="F1295">
        <v>190669100</v>
      </c>
      <c r="G1295" s="3">
        <f t="shared" si="20"/>
        <v>-1.8518518518518517E-2</v>
      </c>
    </row>
    <row r="1296" spans="1:7" x14ac:dyDescent="0.3">
      <c r="A1296" s="1" t="s">
        <v>1319</v>
      </c>
      <c r="B1296" s="2">
        <v>5075</v>
      </c>
      <c r="C1296" s="2">
        <v>5250</v>
      </c>
      <c r="D1296" s="2">
        <v>5025</v>
      </c>
      <c r="E1296" s="2">
        <v>5200</v>
      </c>
      <c r="F1296">
        <v>373474500</v>
      </c>
      <c r="G1296" s="3">
        <f t="shared" si="20"/>
        <v>-4.2452830188679243E-2</v>
      </c>
    </row>
    <row r="1297" spans="1:7" x14ac:dyDescent="0.3">
      <c r="A1297" s="1" t="s">
        <v>1320</v>
      </c>
      <c r="B1297" s="2">
        <v>5050</v>
      </c>
      <c r="C1297" s="2">
        <v>5125</v>
      </c>
      <c r="D1297" s="2">
        <v>4950</v>
      </c>
      <c r="E1297" s="2">
        <v>5100</v>
      </c>
      <c r="F1297">
        <v>169321800</v>
      </c>
      <c r="G1297" s="3">
        <f t="shared" si="20"/>
        <v>-4.9261083743842365E-3</v>
      </c>
    </row>
    <row r="1298" spans="1:7" x14ac:dyDescent="0.3">
      <c r="A1298" s="1" t="s">
        <v>1321</v>
      </c>
      <c r="B1298" s="2">
        <v>5025</v>
      </c>
      <c r="C1298" s="2">
        <v>5125</v>
      </c>
      <c r="D1298" s="2">
        <v>4980</v>
      </c>
      <c r="E1298" s="2">
        <v>5125</v>
      </c>
      <c r="F1298">
        <v>139577800</v>
      </c>
      <c r="G1298" s="3">
        <f t="shared" si="20"/>
        <v>-4.9504950495049506E-3</v>
      </c>
    </row>
    <row r="1299" spans="1:7" x14ac:dyDescent="0.3">
      <c r="A1299" s="1" t="s">
        <v>1322</v>
      </c>
      <c r="B1299" s="2">
        <v>5075</v>
      </c>
      <c r="C1299" s="2">
        <v>5075</v>
      </c>
      <c r="D1299" s="2">
        <v>5000</v>
      </c>
      <c r="E1299" s="2">
        <v>5050</v>
      </c>
      <c r="F1299">
        <v>69179700</v>
      </c>
      <c r="G1299" s="3">
        <f t="shared" si="20"/>
        <v>9.9502487562189053E-3</v>
      </c>
    </row>
    <row r="1300" spans="1:7" x14ac:dyDescent="0.3">
      <c r="A1300" s="1" t="s">
        <v>1323</v>
      </c>
      <c r="B1300" s="2">
        <v>5250</v>
      </c>
      <c r="C1300" s="2">
        <v>5250</v>
      </c>
      <c r="D1300" s="2">
        <v>5075</v>
      </c>
      <c r="E1300" s="2">
        <v>5075</v>
      </c>
      <c r="F1300">
        <v>158265000</v>
      </c>
      <c r="G1300" s="3">
        <f t="shared" si="20"/>
        <v>3.4482758620689655E-2</v>
      </c>
    </row>
    <row r="1301" spans="1:7" x14ac:dyDescent="0.3">
      <c r="A1301" s="1" t="s">
        <v>1324</v>
      </c>
      <c r="B1301" s="2">
        <v>5200</v>
      </c>
      <c r="C1301" s="2">
        <v>5300</v>
      </c>
      <c r="D1301" s="2">
        <v>5150</v>
      </c>
      <c r="E1301" s="2">
        <v>5300</v>
      </c>
      <c r="F1301">
        <v>90666100</v>
      </c>
      <c r="G1301" s="3">
        <f t="shared" si="20"/>
        <v>-9.5238095238095247E-3</v>
      </c>
    </row>
    <row r="1302" spans="1:7" x14ac:dyDescent="0.3">
      <c r="A1302" s="1" t="s">
        <v>1325</v>
      </c>
      <c r="B1302" s="2">
        <v>5175</v>
      </c>
      <c r="C1302" s="2">
        <v>5225</v>
      </c>
      <c r="D1302" s="2">
        <v>5125</v>
      </c>
      <c r="E1302" s="2">
        <v>5225</v>
      </c>
      <c r="F1302">
        <v>72423700</v>
      </c>
      <c r="G1302" s="3">
        <f t="shared" si="20"/>
        <v>-4.807692307692308E-3</v>
      </c>
    </row>
    <row r="1303" spans="1:7" x14ac:dyDescent="0.3">
      <c r="A1303" s="1" t="s">
        <v>1326</v>
      </c>
      <c r="B1303" s="2">
        <v>5150</v>
      </c>
      <c r="C1303" s="2">
        <v>5250</v>
      </c>
      <c r="D1303" s="2">
        <v>5100</v>
      </c>
      <c r="E1303" s="2">
        <v>5175</v>
      </c>
      <c r="F1303">
        <v>128071000</v>
      </c>
      <c r="G1303" s="3">
        <f t="shared" si="20"/>
        <v>-4.830917874396135E-3</v>
      </c>
    </row>
    <row r="1304" spans="1:7" x14ac:dyDescent="0.3">
      <c r="A1304" s="1" t="s">
        <v>1327</v>
      </c>
      <c r="B1304" s="2">
        <v>5150</v>
      </c>
      <c r="C1304" s="2">
        <v>5200</v>
      </c>
      <c r="D1304" s="2">
        <v>5100</v>
      </c>
      <c r="E1304" s="2">
        <v>5150</v>
      </c>
      <c r="F1304">
        <v>61695600</v>
      </c>
      <c r="G1304" s="3">
        <f t="shared" si="20"/>
        <v>0</v>
      </c>
    </row>
    <row r="1305" spans="1:7" x14ac:dyDescent="0.3">
      <c r="A1305" s="1" t="s">
        <v>1328</v>
      </c>
      <c r="B1305" s="2">
        <v>5100</v>
      </c>
      <c r="C1305" s="2">
        <v>5225</v>
      </c>
      <c r="D1305" s="2">
        <v>5100</v>
      </c>
      <c r="E1305" s="2">
        <v>5175</v>
      </c>
      <c r="F1305">
        <v>70657700</v>
      </c>
      <c r="G1305" s="3">
        <f t="shared" si="20"/>
        <v>-9.7087378640776691E-3</v>
      </c>
    </row>
    <row r="1306" spans="1:7" x14ac:dyDescent="0.3">
      <c r="A1306" s="1" t="s">
        <v>1329</v>
      </c>
      <c r="B1306" s="2">
        <v>5075</v>
      </c>
      <c r="C1306" s="2">
        <v>5100</v>
      </c>
      <c r="D1306" s="2">
        <v>5025</v>
      </c>
      <c r="E1306" s="2">
        <v>5075</v>
      </c>
      <c r="F1306">
        <v>53353000</v>
      </c>
      <c r="G1306" s="3">
        <f t="shared" si="20"/>
        <v>-4.9019607843137254E-3</v>
      </c>
    </row>
    <row r="1307" spans="1:7" x14ac:dyDescent="0.3">
      <c r="A1307" s="1" t="s">
        <v>1330</v>
      </c>
      <c r="B1307" s="2">
        <v>4970</v>
      </c>
      <c r="C1307" s="2">
        <v>5050</v>
      </c>
      <c r="D1307" s="2">
        <v>4910</v>
      </c>
      <c r="E1307" s="2">
        <v>5050</v>
      </c>
      <c r="F1307">
        <v>114769600</v>
      </c>
      <c r="G1307" s="3">
        <f t="shared" si="20"/>
        <v>-2.0689655172413793E-2</v>
      </c>
    </row>
    <row r="1308" spans="1:7" x14ac:dyDescent="0.3">
      <c r="A1308" s="1" t="s">
        <v>1331</v>
      </c>
      <c r="B1308" s="2">
        <v>4930</v>
      </c>
      <c r="C1308" s="2">
        <v>4990</v>
      </c>
      <c r="D1308" s="2">
        <v>4830</v>
      </c>
      <c r="E1308" s="2">
        <v>4940</v>
      </c>
      <c r="F1308">
        <v>301154300</v>
      </c>
      <c r="G1308" s="3">
        <f t="shared" si="20"/>
        <v>-8.0482897384305842E-3</v>
      </c>
    </row>
    <row r="1309" spans="1:7" x14ac:dyDescent="0.3">
      <c r="A1309" s="1" t="s">
        <v>1332</v>
      </c>
      <c r="B1309" s="2">
        <v>4920</v>
      </c>
      <c r="C1309" s="2">
        <v>4930</v>
      </c>
      <c r="D1309" s="2">
        <v>4800</v>
      </c>
      <c r="E1309" s="2">
        <v>4870</v>
      </c>
      <c r="F1309">
        <v>119439200</v>
      </c>
      <c r="G1309" s="3">
        <f t="shared" si="20"/>
        <v>-2.0283975659229209E-3</v>
      </c>
    </row>
    <row r="1310" spans="1:7" x14ac:dyDescent="0.3">
      <c r="A1310" s="1" t="s">
        <v>1333</v>
      </c>
      <c r="B1310" s="2">
        <v>5025</v>
      </c>
      <c r="C1310" s="2">
        <v>5125</v>
      </c>
      <c r="D1310" s="2">
        <v>5025</v>
      </c>
      <c r="E1310" s="2">
        <v>5050</v>
      </c>
      <c r="F1310">
        <v>126563900</v>
      </c>
      <c r="G1310" s="3">
        <f t="shared" si="20"/>
        <v>2.1341463414634148E-2</v>
      </c>
    </row>
    <row r="1311" spans="1:7" x14ac:dyDescent="0.3">
      <c r="A1311" s="1" t="s">
        <v>1334</v>
      </c>
      <c r="B1311" s="2">
        <v>4880</v>
      </c>
      <c r="C1311" s="2">
        <v>5050</v>
      </c>
      <c r="D1311" s="2">
        <v>4880</v>
      </c>
      <c r="E1311" s="2">
        <v>5025</v>
      </c>
      <c r="F1311">
        <v>139963400</v>
      </c>
      <c r="G1311" s="3">
        <f t="shared" si="20"/>
        <v>-2.8855721393034824E-2</v>
      </c>
    </row>
    <row r="1312" spans="1:7" x14ac:dyDescent="0.3">
      <c r="A1312" s="1" t="s">
        <v>1335</v>
      </c>
      <c r="B1312" s="2">
        <v>5025</v>
      </c>
      <c r="C1312" s="2">
        <v>5025</v>
      </c>
      <c r="D1312" s="2">
        <v>4910</v>
      </c>
      <c r="E1312" s="2">
        <v>4950</v>
      </c>
      <c r="F1312">
        <v>94704500</v>
      </c>
      <c r="G1312" s="3">
        <f t="shared" si="20"/>
        <v>2.9713114754098359E-2</v>
      </c>
    </row>
    <row r="1313" spans="1:7" x14ac:dyDescent="0.3">
      <c r="A1313" s="1" t="s">
        <v>1336</v>
      </c>
      <c r="B1313" s="2">
        <v>4880</v>
      </c>
      <c r="C1313" s="2">
        <v>5050</v>
      </c>
      <c r="D1313" s="2">
        <v>4880</v>
      </c>
      <c r="E1313" s="2">
        <v>5050</v>
      </c>
      <c r="F1313">
        <v>220479900</v>
      </c>
      <c r="G1313" s="3">
        <f t="shared" si="20"/>
        <v>-2.8855721393034824E-2</v>
      </c>
    </row>
    <row r="1314" spans="1:7" x14ac:dyDescent="0.3">
      <c r="A1314" s="1" t="s">
        <v>1337</v>
      </c>
      <c r="B1314" s="2">
        <v>4750</v>
      </c>
      <c r="C1314" s="2">
        <v>4910</v>
      </c>
      <c r="D1314" s="2">
        <v>4710</v>
      </c>
      <c r="E1314" s="2">
        <v>4900</v>
      </c>
      <c r="F1314">
        <v>319875800</v>
      </c>
      <c r="G1314" s="3">
        <f t="shared" si="20"/>
        <v>-2.663934426229508E-2</v>
      </c>
    </row>
    <row r="1315" spans="1:7" x14ac:dyDescent="0.3">
      <c r="A1315" s="1" t="s">
        <v>1338</v>
      </c>
      <c r="B1315" s="2">
        <v>4770</v>
      </c>
      <c r="C1315" s="2">
        <v>4770</v>
      </c>
      <c r="D1315" s="2">
        <v>4710</v>
      </c>
      <c r="E1315" s="2">
        <v>4730</v>
      </c>
      <c r="F1315">
        <v>159152200</v>
      </c>
      <c r="G1315" s="3">
        <f t="shared" si="20"/>
        <v>4.2105263157894736E-3</v>
      </c>
    </row>
    <row r="1316" spans="1:7" x14ac:dyDescent="0.3">
      <c r="A1316" s="1" t="s">
        <v>1339</v>
      </c>
      <c r="B1316" s="2">
        <v>4740</v>
      </c>
      <c r="C1316" s="2">
        <v>4850</v>
      </c>
      <c r="D1316" s="2">
        <v>4720</v>
      </c>
      <c r="E1316" s="2">
        <v>4780</v>
      </c>
      <c r="F1316">
        <v>103849000</v>
      </c>
      <c r="G1316" s="3">
        <f t="shared" si="20"/>
        <v>-6.2893081761006293E-3</v>
      </c>
    </row>
    <row r="1317" spans="1:7" x14ac:dyDescent="0.3">
      <c r="A1317" s="1" t="s">
        <v>1340</v>
      </c>
      <c r="B1317" s="2">
        <v>4740</v>
      </c>
      <c r="C1317" s="2">
        <v>4790</v>
      </c>
      <c r="D1317" s="2">
        <v>4700</v>
      </c>
      <c r="E1317" s="2">
        <v>4750</v>
      </c>
      <c r="F1317">
        <v>104170500</v>
      </c>
      <c r="G1317" s="3">
        <f t="shared" si="20"/>
        <v>0</v>
      </c>
    </row>
    <row r="1318" spans="1:7" x14ac:dyDescent="0.3">
      <c r="A1318" s="1" t="s">
        <v>1341</v>
      </c>
      <c r="B1318" s="2">
        <v>4740</v>
      </c>
      <c r="C1318" s="2">
        <v>4750</v>
      </c>
      <c r="D1318" s="2">
        <v>4680</v>
      </c>
      <c r="E1318" s="2">
        <v>4740</v>
      </c>
      <c r="F1318">
        <v>120538300</v>
      </c>
      <c r="G1318" s="3">
        <f t="shared" si="20"/>
        <v>0</v>
      </c>
    </row>
    <row r="1319" spans="1:7" x14ac:dyDescent="0.3">
      <c r="A1319" s="1" t="s">
        <v>1342</v>
      </c>
      <c r="B1319" s="2">
        <v>4720</v>
      </c>
      <c r="C1319" s="2">
        <v>4750</v>
      </c>
      <c r="D1319" s="2">
        <v>4700</v>
      </c>
      <c r="E1319" s="2">
        <v>4710</v>
      </c>
      <c r="F1319">
        <v>132853800</v>
      </c>
      <c r="G1319" s="3">
        <f t="shared" si="20"/>
        <v>-4.2194092827004216E-3</v>
      </c>
    </row>
    <row r="1320" spans="1:7" x14ac:dyDescent="0.3">
      <c r="A1320" s="1" t="s">
        <v>1343</v>
      </c>
      <c r="B1320" s="2">
        <v>4710</v>
      </c>
      <c r="C1320" s="2">
        <v>4760</v>
      </c>
      <c r="D1320" s="2">
        <v>4670</v>
      </c>
      <c r="E1320" s="2">
        <v>4720</v>
      </c>
      <c r="F1320">
        <v>110198500</v>
      </c>
      <c r="G1320" s="3">
        <f t="shared" si="20"/>
        <v>-2.1186440677966102E-3</v>
      </c>
    </row>
    <row r="1321" spans="1:7" x14ac:dyDescent="0.3">
      <c r="A1321" s="1" t="s">
        <v>1344</v>
      </c>
      <c r="B1321" s="2">
        <v>4820</v>
      </c>
      <c r="C1321" s="2">
        <v>4830</v>
      </c>
      <c r="D1321" s="2">
        <v>4730</v>
      </c>
      <c r="E1321" s="2">
        <v>4750</v>
      </c>
      <c r="F1321">
        <v>160889700</v>
      </c>
      <c r="G1321" s="3">
        <f t="shared" si="20"/>
        <v>2.3354564755838639E-2</v>
      </c>
    </row>
    <row r="1322" spans="1:7" x14ac:dyDescent="0.3">
      <c r="A1322" s="1" t="s">
        <v>1345</v>
      </c>
      <c r="B1322" s="2">
        <v>4970</v>
      </c>
      <c r="C1322" s="2">
        <v>4990</v>
      </c>
      <c r="D1322" s="2">
        <v>4830</v>
      </c>
      <c r="E1322" s="2">
        <v>4850</v>
      </c>
      <c r="F1322">
        <v>219980300</v>
      </c>
      <c r="G1322" s="3">
        <f t="shared" si="20"/>
        <v>3.1120331950207469E-2</v>
      </c>
    </row>
    <row r="1323" spans="1:7" x14ac:dyDescent="0.3">
      <c r="A1323" s="1" t="s">
        <v>1346</v>
      </c>
      <c r="B1323" s="2">
        <v>4690</v>
      </c>
      <c r="C1323" s="2">
        <v>4990</v>
      </c>
      <c r="D1323" s="2">
        <v>4670</v>
      </c>
      <c r="E1323" s="2">
        <v>4980</v>
      </c>
      <c r="F1323">
        <v>429438700</v>
      </c>
      <c r="G1323" s="3">
        <f t="shared" si="20"/>
        <v>-5.6338028169014086E-2</v>
      </c>
    </row>
    <row r="1324" spans="1:7" x14ac:dyDescent="0.3">
      <c r="A1324" s="1" t="s">
        <v>1347</v>
      </c>
      <c r="B1324" s="2">
        <v>4700</v>
      </c>
      <c r="C1324" s="2">
        <v>4740</v>
      </c>
      <c r="D1324" s="2">
        <v>4690</v>
      </c>
      <c r="E1324" s="2">
        <v>4700</v>
      </c>
      <c r="F1324">
        <v>206958200</v>
      </c>
      <c r="G1324" s="3">
        <f t="shared" si="20"/>
        <v>2.1321961620469083E-3</v>
      </c>
    </row>
    <row r="1325" spans="1:7" x14ac:dyDescent="0.3">
      <c r="A1325" s="1" t="s">
        <v>1348</v>
      </c>
      <c r="B1325" s="2">
        <v>4690</v>
      </c>
      <c r="C1325" s="2">
        <v>4760</v>
      </c>
      <c r="D1325" s="2">
        <v>4680</v>
      </c>
      <c r="E1325" s="2">
        <v>4730</v>
      </c>
      <c r="F1325">
        <v>323831100</v>
      </c>
      <c r="G1325" s="3">
        <f t="shared" si="20"/>
        <v>-2.1276595744680851E-3</v>
      </c>
    </row>
    <row r="1326" spans="1:7" x14ac:dyDescent="0.3">
      <c r="A1326" s="1" t="s">
        <v>1349</v>
      </c>
      <c r="B1326" s="2">
        <v>4720</v>
      </c>
      <c r="C1326" s="2">
        <v>4720</v>
      </c>
      <c r="D1326" s="2">
        <v>4680</v>
      </c>
      <c r="E1326" s="2">
        <v>4700</v>
      </c>
      <c r="F1326">
        <v>120304000</v>
      </c>
      <c r="G1326" s="3">
        <f t="shared" si="20"/>
        <v>6.3965884861407248E-3</v>
      </c>
    </row>
    <row r="1327" spans="1:7" x14ac:dyDescent="0.3">
      <c r="A1327" s="1" t="s">
        <v>1350</v>
      </c>
      <c r="B1327" s="2">
        <v>4740</v>
      </c>
      <c r="C1327" s="2">
        <v>4810</v>
      </c>
      <c r="D1327" s="2">
        <v>4720</v>
      </c>
      <c r="E1327" s="2">
        <v>4760</v>
      </c>
      <c r="F1327">
        <v>161262400</v>
      </c>
      <c r="G1327" s="3">
        <f t="shared" si="20"/>
        <v>4.2372881355932203E-3</v>
      </c>
    </row>
    <row r="1328" spans="1:7" x14ac:dyDescent="0.3">
      <c r="A1328" s="1" t="s">
        <v>1351</v>
      </c>
      <c r="B1328" s="2">
        <v>4680</v>
      </c>
      <c r="C1328" s="2">
        <v>4770</v>
      </c>
      <c r="D1328" s="2">
        <v>4680</v>
      </c>
      <c r="E1328" s="2">
        <v>4770</v>
      </c>
      <c r="F1328">
        <v>103387400</v>
      </c>
      <c r="G1328" s="3">
        <f t="shared" si="20"/>
        <v>-1.2658227848101266E-2</v>
      </c>
    </row>
    <row r="1329" spans="1:7" x14ac:dyDescent="0.3">
      <c r="A1329" s="1" t="s">
        <v>1352</v>
      </c>
      <c r="B1329" s="2">
        <v>4660</v>
      </c>
      <c r="C1329" s="2">
        <v>4710</v>
      </c>
      <c r="D1329" s="2">
        <v>4650</v>
      </c>
      <c r="E1329" s="2">
        <v>4680</v>
      </c>
      <c r="F1329">
        <v>132984400</v>
      </c>
      <c r="G1329" s="3">
        <f t="shared" si="20"/>
        <v>-4.2735042735042739E-3</v>
      </c>
    </row>
    <row r="1330" spans="1:7" x14ac:dyDescent="0.3">
      <c r="A1330" s="1" t="s">
        <v>1353</v>
      </c>
      <c r="B1330" s="2">
        <v>4680</v>
      </c>
      <c r="C1330" s="2">
        <v>4690</v>
      </c>
      <c r="D1330" s="2">
        <v>4660</v>
      </c>
      <c r="E1330" s="2">
        <v>4660</v>
      </c>
      <c r="F1330">
        <v>115298400</v>
      </c>
      <c r="G1330" s="3">
        <f t="shared" si="20"/>
        <v>4.2918454935622317E-3</v>
      </c>
    </row>
    <row r="1331" spans="1:7" x14ac:dyDescent="0.3">
      <c r="A1331" s="1" t="s">
        <v>1354</v>
      </c>
      <c r="B1331" s="2">
        <v>4800</v>
      </c>
      <c r="C1331" s="2">
        <v>4840</v>
      </c>
      <c r="D1331" s="2">
        <v>4680</v>
      </c>
      <c r="E1331" s="2">
        <v>4690</v>
      </c>
      <c r="F1331">
        <v>273623100</v>
      </c>
      <c r="G1331" s="3">
        <f t="shared" si="20"/>
        <v>2.564102564102564E-2</v>
      </c>
    </row>
    <row r="1332" spans="1:7" x14ac:dyDescent="0.3">
      <c r="A1332" s="1" t="s">
        <v>1355</v>
      </c>
      <c r="B1332" s="2">
        <v>4690</v>
      </c>
      <c r="C1332" s="2">
        <v>4800</v>
      </c>
      <c r="D1332" s="2">
        <v>4690</v>
      </c>
      <c r="E1332" s="2">
        <v>4800</v>
      </c>
      <c r="F1332">
        <v>88471700</v>
      </c>
      <c r="G1332" s="3">
        <f t="shared" si="20"/>
        <v>-2.2916666666666665E-2</v>
      </c>
    </row>
    <row r="1333" spans="1:7" x14ac:dyDescent="0.3">
      <c r="A1333" s="1" t="s">
        <v>1356</v>
      </c>
      <c r="B1333" s="2">
        <v>4700</v>
      </c>
      <c r="C1333" s="2">
        <v>4750</v>
      </c>
      <c r="D1333" s="2">
        <v>4690</v>
      </c>
      <c r="E1333" s="2">
        <v>4730</v>
      </c>
      <c r="F1333">
        <v>112048900</v>
      </c>
      <c r="G1333" s="3">
        <f t="shared" si="20"/>
        <v>2.1321961620469083E-3</v>
      </c>
    </row>
    <row r="1334" spans="1:7" x14ac:dyDescent="0.3">
      <c r="A1334" s="1" t="s">
        <v>1357</v>
      </c>
      <c r="B1334" s="2">
        <v>4710</v>
      </c>
      <c r="C1334" s="2">
        <v>4720</v>
      </c>
      <c r="D1334" s="2">
        <v>4690</v>
      </c>
      <c r="E1334" s="2">
        <v>4700</v>
      </c>
      <c r="F1334">
        <v>74422700</v>
      </c>
      <c r="G1334" s="3">
        <f t="shared" si="20"/>
        <v>2.1276595744680851E-3</v>
      </c>
    </row>
    <row r="1335" spans="1:7" x14ac:dyDescent="0.3">
      <c r="A1335" s="1" t="s">
        <v>1358</v>
      </c>
      <c r="B1335" s="2">
        <v>4620</v>
      </c>
      <c r="C1335" s="2">
        <v>4720</v>
      </c>
      <c r="D1335" s="2">
        <v>4620</v>
      </c>
      <c r="E1335" s="2">
        <v>4710</v>
      </c>
      <c r="F1335">
        <v>141263400</v>
      </c>
      <c r="G1335" s="3">
        <f t="shared" si="20"/>
        <v>-1.9108280254777069E-2</v>
      </c>
    </row>
    <row r="1336" spans="1:7" x14ac:dyDescent="0.3">
      <c r="A1336" s="1" t="s">
        <v>1359</v>
      </c>
      <c r="B1336" s="2">
        <v>4510</v>
      </c>
      <c r="C1336" s="2">
        <v>4640</v>
      </c>
      <c r="D1336" s="2">
        <v>4510</v>
      </c>
      <c r="E1336" s="2">
        <v>4610</v>
      </c>
      <c r="F1336">
        <v>155903600</v>
      </c>
      <c r="G1336" s="3">
        <f t="shared" si="20"/>
        <v>-2.3809523809523808E-2</v>
      </c>
    </row>
    <row r="1337" spans="1:7" x14ac:dyDescent="0.3">
      <c r="A1337" s="1" t="s">
        <v>1360</v>
      </c>
      <c r="B1337" s="2">
        <v>4530</v>
      </c>
      <c r="C1337" s="2">
        <v>4610</v>
      </c>
      <c r="D1337" s="2">
        <v>4510</v>
      </c>
      <c r="E1337" s="2">
        <v>4570</v>
      </c>
      <c r="F1337">
        <v>157949900</v>
      </c>
      <c r="G1337" s="3">
        <f t="shared" si="20"/>
        <v>4.434589800443459E-3</v>
      </c>
    </row>
    <row r="1338" spans="1:7" x14ac:dyDescent="0.3">
      <c r="A1338" s="1" t="s">
        <v>1361</v>
      </c>
      <c r="B1338" s="2">
        <v>4620</v>
      </c>
      <c r="C1338" s="2">
        <v>4630</v>
      </c>
      <c r="D1338" s="2">
        <v>4510</v>
      </c>
      <c r="E1338" s="2">
        <v>4530</v>
      </c>
      <c r="F1338">
        <v>174404800</v>
      </c>
      <c r="G1338" s="3">
        <f t="shared" ref="G1338:G1360" si="21">((B1338-B1337)/B1337) * 100%</f>
        <v>1.9867549668874173E-2</v>
      </c>
    </row>
    <row r="1339" spans="1:7" x14ac:dyDescent="0.3">
      <c r="A1339" s="1" t="s">
        <v>1362</v>
      </c>
      <c r="B1339" s="2">
        <v>4750</v>
      </c>
      <c r="C1339" s="2">
        <v>4780</v>
      </c>
      <c r="D1339" s="2">
        <v>4660</v>
      </c>
      <c r="E1339" s="2">
        <v>4690</v>
      </c>
      <c r="F1339">
        <v>277668300</v>
      </c>
      <c r="G1339" s="3">
        <f t="shared" si="21"/>
        <v>2.813852813852814E-2</v>
      </c>
    </row>
    <row r="1340" spans="1:7" x14ac:dyDescent="0.3">
      <c r="A1340" s="1" t="s">
        <v>1363</v>
      </c>
      <c r="B1340" s="2">
        <v>4700</v>
      </c>
      <c r="C1340" s="2">
        <v>4750</v>
      </c>
      <c r="D1340" s="2">
        <v>4690</v>
      </c>
      <c r="E1340" s="2">
        <v>4750</v>
      </c>
      <c r="F1340">
        <v>79277900</v>
      </c>
      <c r="G1340" s="3">
        <f t="shared" si="21"/>
        <v>-1.0526315789473684E-2</v>
      </c>
    </row>
    <row r="1341" spans="1:7" x14ac:dyDescent="0.3">
      <c r="A1341" s="1" t="s">
        <v>1364</v>
      </c>
      <c r="B1341" s="2">
        <v>4680</v>
      </c>
      <c r="C1341" s="2">
        <v>4740</v>
      </c>
      <c r="D1341" s="2">
        <v>4680</v>
      </c>
      <c r="E1341" s="2">
        <v>4740</v>
      </c>
      <c r="F1341">
        <v>61453100</v>
      </c>
      <c r="G1341" s="3">
        <f t="shared" si="21"/>
        <v>-4.2553191489361703E-3</v>
      </c>
    </row>
    <row r="1342" spans="1:7" x14ac:dyDescent="0.3">
      <c r="A1342" s="1" t="s">
        <v>1365</v>
      </c>
      <c r="B1342" s="2">
        <v>4670</v>
      </c>
      <c r="C1342" s="2">
        <v>4700</v>
      </c>
      <c r="D1342" s="2">
        <v>4660</v>
      </c>
      <c r="E1342" s="2">
        <v>4680</v>
      </c>
      <c r="F1342">
        <v>71516700</v>
      </c>
      <c r="G1342" s="3">
        <f t="shared" si="21"/>
        <v>-2.136752136752137E-3</v>
      </c>
    </row>
    <row r="1343" spans="1:7" x14ac:dyDescent="0.3">
      <c r="A1343" s="1" t="s">
        <v>1366</v>
      </c>
      <c r="B1343" s="2">
        <v>4720</v>
      </c>
      <c r="C1343" s="2">
        <v>4780</v>
      </c>
      <c r="D1343" s="2">
        <v>4700</v>
      </c>
      <c r="E1343" s="2">
        <v>4710</v>
      </c>
      <c r="F1343">
        <v>105204200</v>
      </c>
      <c r="G1343" s="3">
        <f t="shared" si="21"/>
        <v>1.0706638115631691E-2</v>
      </c>
    </row>
    <row r="1344" spans="1:7" x14ac:dyDescent="0.3">
      <c r="A1344" s="1" t="s">
        <v>1367</v>
      </c>
      <c r="B1344" s="2">
        <v>4910</v>
      </c>
      <c r="C1344" s="2">
        <v>4920</v>
      </c>
      <c r="D1344" s="2">
        <v>4750</v>
      </c>
      <c r="E1344" s="2">
        <v>4770</v>
      </c>
      <c r="F1344">
        <v>301599000</v>
      </c>
      <c r="G1344" s="3">
        <f t="shared" si="21"/>
        <v>4.025423728813559E-2</v>
      </c>
    </row>
    <row r="1345" spans="1:7" x14ac:dyDescent="0.3">
      <c r="A1345" s="1" t="s">
        <v>1368</v>
      </c>
      <c r="B1345" s="2">
        <v>4870</v>
      </c>
      <c r="C1345" s="2">
        <v>4970</v>
      </c>
      <c r="D1345" s="2">
        <v>4860</v>
      </c>
      <c r="E1345" s="2">
        <v>4930</v>
      </c>
      <c r="F1345">
        <v>180844900</v>
      </c>
      <c r="G1345" s="3">
        <f t="shared" si="21"/>
        <v>-8.1466395112016286E-3</v>
      </c>
    </row>
    <row r="1346" spans="1:7" x14ac:dyDescent="0.3">
      <c r="A1346" s="1" t="s">
        <v>1369</v>
      </c>
      <c r="B1346" s="2">
        <v>4850</v>
      </c>
      <c r="C1346" s="2">
        <v>4930</v>
      </c>
      <c r="D1346" s="2">
        <v>4840</v>
      </c>
      <c r="E1346" s="2">
        <v>4910</v>
      </c>
      <c r="F1346">
        <v>109457100</v>
      </c>
      <c r="G1346" s="3">
        <f t="shared" si="21"/>
        <v>-4.1067761806981521E-3</v>
      </c>
    </row>
    <row r="1347" spans="1:7" x14ac:dyDescent="0.3">
      <c r="A1347" s="1" t="s">
        <v>1370</v>
      </c>
      <c r="B1347" s="2">
        <v>4850</v>
      </c>
      <c r="C1347" s="2">
        <v>4930</v>
      </c>
      <c r="D1347" s="2">
        <v>4850</v>
      </c>
      <c r="E1347" s="2">
        <v>4890</v>
      </c>
      <c r="F1347">
        <v>126685400</v>
      </c>
      <c r="G1347" s="3">
        <f t="shared" si="21"/>
        <v>0</v>
      </c>
    </row>
    <row r="1348" spans="1:7" x14ac:dyDescent="0.3">
      <c r="A1348" s="1" t="s">
        <v>1371</v>
      </c>
      <c r="B1348" s="2">
        <v>4800</v>
      </c>
      <c r="C1348" s="2">
        <v>4870</v>
      </c>
      <c r="D1348" s="2">
        <v>4780</v>
      </c>
      <c r="E1348" s="2">
        <v>4860</v>
      </c>
      <c r="F1348">
        <v>116454000</v>
      </c>
      <c r="G1348" s="3">
        <f t="shared" si="21"/>
        <v>-1.0309278350515464E-2</v>
      </c>
    </row>
    <row r="1349" spans="1:7" x14ac:dyDescent="0.3">
      <c r="A1349" s="1" t="s">
        <v>1372</v>
      </c>
      <c r="B1349" s="2">
        <v>4950</v>
      </c>
      <c r="C1349" s="2">
        <v>4950</v>
      </c>
      <c r="D1349" s="2">
        <v>4780</v>
      </c>
      <c r="E1349" s="2">
        <v>4790</v>
      </c>
      <c r="F1349">
        <v>144622900</v>
      </c>
      <c r="G1349" s="3">
        <f t="shared" si="21"/>
        <v>3.125E-2</v>
      </c>
    </row>
    <row r="1350" spans="1:7" x14ac:dyDescent="0.3">
      <c r="A1350" s="1" t="s">
        <v>1373</v>
      </c>
      <c r="B1350" s="2">
        <v>4900</v>
      </c>
      <c r="C1350" s="2">
        <v>4950</v>
      </c>
      <c r="D1350" s="2">
        <v>4860</v>
      </c>
      <c r="E1350" s="2">
        <v>4950</v>
      </c>
      <c r="F1350">
        <v>132019200</v>
      </c>
      <c r="G1350" s="3">
        <f t="shared" si="21"/>
        <v>-1.0101010101010102E-2</v>
      </c>
    </row>
    <row r="1351" spans="1:7" x14ac:dyDescent="0.3">
      <c r="A1351" s="1" t="s">
        <v>1374</v>
      </c>
      <c r="B1351" s="2">
        <v>4890</v>
      </c>
      <c r="C1351" s="2">
        <v>4920</v>
      </c>
      <c r="D1351" s="2">
        <v>4870</v>
      </c>
      <c r="E1351" s="2">
        <v>4920</v>
      </c>
      <c r="F1351">
        <v>73104500</v>
      </c>
      <c r="G1351" s="3">
        <f t="shared" si="21"/>
        <v>-2.0408163265306124E-3</v>
      </c>
    </row>
    <row r="1352" spans="1:7" x14ac:dyDescent="0.3">
      <c r="A1352" s="1" t="s">
        <v>1375</v>
      </c>
      <c r="B1352" s="2">
        <v>4950</v>
      </c>
      <c r="C1352" s="2">
        <v>4980</v>
      </c>
      <c r="D1352" s="2">
        <v>4920</v>
      </c>
      <c r="E1352" s="2">
        <v>4950</v>
      </c>
      <c r="F1352">
        <v>149580800</v>
      </c>
      <c r="G1352" s="3">
        <f t="shared" si="21"/>
        <v>1.2269938650306749E-2</v>
      </c>
    </row>
    <row r="1353" spans="1:7" x14ac:dyDescent="0.3">
      <c r="A1353" s="1" t="s">
        <v>1376</v>
      </c>
      <c r="B1353" s="2">
        <v>4900</v>
      </c>
      <c r="C1353" s="2">
        <v>4950</v>
      </c>
      <c r="D1353" s="2">
        <v>4860</v>
      </c>
      <c r="E1353" s="2">
        <v>4950</v>
      </c>
      <c r="F1353">
        <v>308891700</v>
      </c>
      <c r="G1353" s="3">
        <f t="shared" si="21"/>
        <v>-1.0101010101010102E-2</v>
      </c>
    </row>
    <row r="1354" spans="1:7" x14ac:dyDescent="0.3">
      <c r="A1354" s="1" t="s">
        <v>1377</v>
      </c>
      <c r="B1354" s="2">
        <v>4800</v>
      </c>
      <c r="C1354" s="2">
        <v>4880</v>
      </c>
      <c r="D1354" s="2">
        <v>4800</v>
      </c>
      <c r="E1354" s="2">
        <v>4840</v>
      </c>
      <c r="F1354">
        <v>113576300</v>
      </c>
      <c r="G1354" s="3">
        <f t="shared" si="21"/>
        <v>-2.0408163265306121E-2</v>
      </c>
    </row>
    <row r="1355" spans="1:7" x14ac:dyDescent="0.3">
      <c r="A1355" s="1" t="s">
        <v>1378</v>
      </c>
      <c r="B1355" s="2">
        <v>4770</v>
      </c>
      <c r="C1355" s="2">
        <v>4850</v>
      </c>
      <c r="D1355" s="2">
        <v>4770</v>
      </c>
      <c r="E1355" s="2">
        <v>4790</v>
      </c>
      <c r="F1355">
        <v>111707400</v>
      </c>
      <c r="G1355" s="3">
        <f t="shared" si="21"/>
        <v>-6.2500000000000003E-3</v>
      </c>
    </row>
    <row r="1356" spans="1:7" x14ac:dyDescent="0.3">
      <c r="A1356" s="1" t="s">
        <v>1379</v>
      </c>
      <c r="B1356" s="2">
        <v>4730</v>
      </c>
      <c r="C1356" s="2">
        <v>4750</v>
      </c>
      <c r="D1356" s="2">
        <v>4660</v>
      </c>
      <c r="E1356" s="2">
        <v>4720</v>
      </c>
      <c r="F1356">
        <v>176485100</v>
      </c>
      <c r="G1356" s="3">
        <f t="shared" si="21"/>
        <v>-8.385744234800839E-3</v>
      </c>
    </row>
    <row r="1357" spans="1:7" x14ac:dyDescent="0.3">
      <c r="A1357" s="1" t="s">
        <v>1380</v>
      </c>
      <c r="B1357" s="2">
        <v>4600</v>
      </c>
      <c r="C1357" s="2">
        <v>4670</v>
      </c>
      <c r="D1357" s="2">
        <v>4460</v>
      </c>
      <c r="E1357" s="2">
        <v>4550</v>
      </c>
      <c r="F1357">
        <v>320335300</v>
      </c>
      <c r="G1357" s="3">
        <f t="shared" si="21"/>
        <v>-2.748414376321353E-2</v>
      </c>
    </row>
    <row r="1358" spans="1:7" x14ac:dyDescent="0.3">
      <c r="A1358" s="1" t="s">
        <v>1381</v>
      </c>
      <c r="B1358" s="2">
        <v>4570</v>
      </c>
      <c r="C1358" s="2">
        <v>4670</v>
      </c>
      <c r="D1358" s="2">
        <v>4560</v>
      </c>
      <c r="E1358" s="2">
        <v>4610</v>
      </c>
      <c r="F1358">
        <v>150045600</v>
      </c>
      <c r="G1358" s="3">
        <f t="shared" si="21"/>
        <v>-6.5217391304347823E-3</v>
      </c>
    </row>
    <row r="1359" spans="1:7" x14ac:dyDescent="0.3">
      <c r="A1359" s="1" t="s">
        <v>1382</v>
      </c>
      <c r="B1359" s="2">
        <v>4620</v>
      </c>
      <c r="C1359" s="2">
        <v>4660</v>
      </c>
      <c r="D1359" s="2">
        <v>4570</v>
      </c>
      <c r="E1359" s="2">
        <v>4620</v>
      </c>
      <c r="F1359">
        <v>131617900</v>
      </c>
      <c r="G1359" s="3">
        <f t="shared" si="21"/>
        <v>1.0940919037199124E-2</v>
      </c>
    </row>
    <row r="1360" spans="1:7" x14ac:dyDescent="0.3">
      <c r="A1360" s="1" t="s">
        <v>1383</v>
      </c>
      <c r="B1360" s="2">
        <v>4680</v>
      </c>
      <c r="C1360" s="2">
        <v>4680</v>
      </c>
      <c r="D1360" s="2">
        <v>4620</v>
      </c>
      <c r="E1360" s="2">
        <v>4630</v>
      </c>
      <c r="F1360">
        <v>88735300</v>
      </c>
      <c r="G1360" s="3">
        <f t="shared" si="21"/>
        <v>1.2987012987012988E-2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4909-47F4-44EB-B448-C9EA8F46DABD}">
  <dimension ref="A1:J1360"/>
  <sheetViews>
    <sheetView topLeftCell="A1334" workbookViewId="0">
      <selection activeCell="G2" sqref="G2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0.5546875" bestFit="1" customWidth="1"/>
    <col min="4" max="4" width="11.21875" bestFit="1" customWidth="1"/>
    <col min="5" max="5" width="13.33203125" bestFit="1" customWidth="1"/>
    <col min="6" max="6" width="11" bestFit="1" customWidth="1"/>
    <col min="7" max="7" width="13.8867187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24</v>
      </c>
      <c r="G1" t="s">
        <v>5</v>
      </c>
    </row>
    <row r="2" spans="1:10" x14ac:dyDescent="0.3">
      <c r="A2" s="1" t="s">
        <v>25</v>
      </c>
      <c r="B2">
        <v>2960.8</v>
      </c>
      <c r="C2">
        <v>2960.8</v>
      </c>
      <c r="D2">
        <v>2927.3</v>
      </c>
      <c r="E2">
        <v>2954.1</v>
      </c>
      <c r="F2">
        <v>45886302</v>
      </c>
      <c r="G2" s="3">
        <v>0.19870486403780102</v>
      </c>
      <c r="J2" t="s">
        <v>1388</v>
      </c>
    </row>
    <row r="3" spans="1:10" x14ac:dyDescent="0.3">
      <c r="A3" s="1" t="s">
        <v>26</v>
      </c>
      <c r="B3">
        <v>2967.6</v>
      </c>
      <c r="C3">
        <v>2981</v>
      </c>
      <c r="D3">
        <v>2947.4</v>
      </c>
      <c r="E3">
        <v>2967.6</v>
      </c>
      <c r="F3">
        <v>91189705</v>
      </c>
      <c r="G3" s="3">
        <f t="shared" ref="G2:G65" si="0">((B3-B2)/B2)*100%</f>
        <v>2.2966765738988539E-3</v>
      </c>
      <c r="J3">
        <v>2954.13</v>
      </c>
    </row>
    <row r="4" spans="1:10" x14ac:dyDescent="0.3">
      <c r="A4" s="1" t="s">
        <v>27</v>
      </c>
      <c r="B4">
        <v>2934</v>
      </c>
      <c r="C4">
        <v>2947.4</v>
      </c>
      <c r="D4">
        <v>2900.4</v>
      </c>
      <c r="E4">
        <v>2927.3</v>
      </c>
      <c r="F4">
        <v>48648450</v>
      </c>
      <c r="G4" s="3">
        <f t="shared" si="0"/>
        <v>-1.1322280630812748E-2</v>
      </c>
      <c r="J4">
        <f>((2960-2954.13)/2954.13) * 100</f>
        <v>0.19870486403780102</v>
      </c>
    </row>
    <row r="5" spans="1:10" x14ac:dyDescent="0.3">
      <c r="A5" s="1" t="s">
        <v>28</v>
      </c>
      <c r="B5">
        <v>2954.1</v>
      </c>
      <c r="C5">
        <v>2960.8</v>
      </c>
      <c r="D5">
        <v>2940.7</v>
      </c>
      <c r="E5">
        <v>2960.8</v>
      </c>
      <c r="F5">
        <v>114344885</v>
      </c>
      <c r="G5" s="3">
        <f t="shared" si="0"/>
        <v>6.8507157464212367E-3</v>
      </c>
    </row>
    <row r="6" spans="1:10" x14ac:dyDescent="0.3">
      <c r="A6" s="1" t="s">
        <v>29</v>
      </c>
      <c r="B6">
        <v>2940.7</v>
      </c>
      <c r="C6">
        <v>2954.1</v>
      </c>
      <c r="D6">
        <v>2913.8</v>
      </c>
      <c r="E6">
        <v>2940.7</v>
      </c>
      <c r="F6">
        <v>188929583</v>
      </c>
      <c r="G6" s="3">
        <f t="shared" si="0"/>
        <v>-4.5360685149453614E-3</v>
      </c>
    </row>
    <row r="7" spans="1:10" x14ac:dyDescent="0.3">
      <c r="A7" s="1" t="s">
        <v>30</v>
      </c>
      <c r="B7">
        <v>2954.1</v>
      </c>
      <c r="C7">
        <v>2967.6</v>
      </c>
      <c r="D7">
        <v>2934</v>
      </c>
      <c r="E7">
        <v>2954.1</v>
      </c>
      <c r="F7">
        <v>79280569</v>
      </c>
      <c r="G7" s="3">
        <f t="shared" si="0"/>
        <v>4.5567381915870685E-3</v>
      </c>
    </row>
    <row r="8" spans="1:10" x14ac:dyDescent="0.3">
      <c r="A8" s="1" t="s">
        <v>31</v>
      </c>
      <c r="B8">
        <v>2960.8</v>
      </c>
      <c r="C8">
        <v>2974.3</v>
      </c>
      <c r="D8">
        <v>2947.4</v>
      </c>
      <c r="E8">
        <v>2974.3</v>
      </c>
      <c r="F8">
        <v>137292491</v>
      </c>
      <c r="G8" s="3">
        <f t="shared" si="0"/>
        <v>2.2680342574727575E-3</v>
      </c>
    </row>
    <row r="9" spans="1:10" x14ac:dyDescent="0.3">
      <c r="A9" s="1" t="s">
        <v>32</v>
      </c>
      <c r="B9">
        <v>3028</v>
      </c>
      <c r="C9">
        <v>3028</v>
      </c>
      <c r="D9">
        <v>2967.6</v>
      </c>
      <c r="E9">
        <v>2974.3</v>
      </c>
      <c r="F9">
        <v>122488655</v>
      </c>
      <c r="G9" s="3">
        <f t="shared" si="0"/>
        <v>2.2696568495001287E-2</v>
      </c>
    </row>
    <row r="10" spans="1:10" x14ac:dyDescent="0.3">
      <c r="A10" s="1" t="s">
        <v>33</v>
      </c>
      <c r="B10">
        <v>3068.3</v>
      </c>
      <c r="C10">
        <v>3088.4</v>
      </c>
      <c r="D10">
        <v>3034.7</v>
      </c>
      <c r="E10">
        <v>3048.1</v>
      </c>
      <c r="F10">
        <v>174258629</v>
      </c>
      <c r="G10" s="3">
        <f t="shared" si="0"/>
        <v>1.3309114927344842E-2</v>
      </c>
    </row>
    <row r="11" spans="1:10" x14ac:dyDescent="0.3">
      <c r="A11" s="1" t="s">
        <v>34</v>
      </c>
      <c r="B11">
        <v>3075</v>
      </c>
      <c r="C11">
        <v>3075</v>
      </c>
      <c r="D11">
        <v>3041.4</v>
      </c>
      <c r="E11">
        <v>3068.3</v>
      </c>
      <c r="F11">
        <v>112825318</v>
      </c>
      <c r="G11" s="3">
        <f t="shared" si="0"/>
        <v>2.1836195939118788E-3</v>
      </c>
    </row>
    <row r="12" spans="1:10" x14ac:dyDescent="0.3">
      <c r="A12" s="1" t="s">
        <v>35</v>
      </c>
      <c r="B12">
        <v>3068.3</v>
      </c>
      <c r="C12">
        <v>3081.7</v>
      </c>
      <c r="D12">
        <v>3028</v>
      </c>
      <c r="E12">
        <v>3068.3</v>
      </c>
      <c r="F12">
        <v>147387255</v>
      </c>
      <c r="G12" s="3">
        <f t="shared" si="0"/>
        <v>-2.1788617886178271E-3</v>
      </c>
    </row>
    <row r="13" spans="1:10" x14ac:dyDescent="0.3">
      <c r="A13" s="1" t="s">
        <v>36</v>
      </c>
      <c r="B13">
        <v>3108.5</v>
      </c>
      <c r="C13">
        <v>3115.3</v>
      </c>
      <c r="D13">
        <v>3088.4</v>
      </c>
      <c r="E13">
        <v>3101.8</v>
      </c>
      <c r="F13">
        <v>133295352</v>
      </c>
      <c r="G13" s="3">
        <f t="shared" si="0"/>
        <v>1.3101717563471569E-2</v>
      </c>
    </row>
    <row r="14" spans="1:10" x14ac:dyDescent="0.3">
      <c r="A14" s="1" t="s">
        <v>37</v>
      </c>
      <c r="B14">
        <v>3128.7</v>
      </c>
      <c r="C14">
        <v>3148.8</v>
      </c>
      <c r="D14">
        <v>3108.5</v>
      </c>
      <c r="E14">
        <v>3148.8</v>
      </c>
      <c r="F14">
        <v>90022804</v>
      </c>
      <c r="G14" s="3">
        <f t="shared" si="0"/>
        <v>6.4983110825156242E-3</v>
      </c>
    </row>
    <row r="15" spans="1:10" x14ac:dyDescent="0.3">
      <c r="A15" s="1" t="s">
        <v>38</v>
      </c>
      <c r="B15">
        <v>3135.4</v>
      </c>
      <c r="C15">
        <v>3142.1</v>
      </c>
      <c r="D15">
        <v>3115.3</v>
      </c>
      <c r="E15">
        <v>3135.4</v>
      </c>
      <c r="F15">
        <v>81224962</v>
      </c>
      <c r="G15" s="3">
        <f t="shared" si="0"/>
        <v>2.1414645060249538E-3</v>
      </c>
    </row>
    <row r="16" spans="1:10" x14ac:dyDescent="0.3">
      <c r="A16" s="1" t="s">
        <v>39</v>
      </c>
      <c r="B16">
        <v>3162.3</v>
      </c>
      <c r="C16">
        <v>3162.3</v>
      </c>
      <c r="D16">
        <v>3135.4</v>
      </c>
      <c r="E16">
        <v>3142.1</v>
      </c>
      <c r="F16">
        <v>90609115</v>
      </c>
      <c r="G16" s="3">
        <f t="shared" si="0"/>
        <v>8.579447598392579E-3</v>
      </c>
    </row>
    <row r="17" spans="1:7" x14ac:dyDescent="0.3">
      <c r="A17" s="1" t="s">
        <v>40</v>
      </c>
      <c r="B17">
        <v>3182.4</v>
      </c>
      <c r="C17">
        <v>3195.8</v>
      </c>
      <c r="D17">
        <v>3148.8</v>
      </c>
      <c r="E17">
        <v>3169</v>
      </c>
      <c r="F17">
        <v>153849977</v>
      </c>
      <c r="G17" s="3">
        <f t="shared" si="0"/>
        <v>6.3561331941940705E-3</v>
      </c>
    </row>
    <row r="18" spans="1:7" x14ac:dyDescent="0.3">
      <c r="A18" s="1" t="s">
        <v>41</v>
      </c>
      <c r="B18">
        <v>3182.4</v>
      </c>
      <c r="C18">
        <v>3189.1</v>
      </c>
      <c r="D18">
        <v>3142.1</v>
      </c>
      <c r="E18">
        <v>3175.7</v>
      </c>
      <c r="F18">
        <v>105620964</v>
      </c>
      <c r="G18" s="3">
        <f t="shared" si="0"/>
        <v>0</v>
      </c>
    </row>
    <row r="19" spans="1:7" x14ac:dyDescent="0.3">
      <c r="A19" s="1" t="s">
        <v>42</v>
      </c>
      <c r="B19">
        <v>3122</v>
      </c>
      <c r="C19">
        <v>3155.5</v>
      </c>
      <c r="D19">
        <v>3115.3</v>
      </c>
      <c r="E19">
        <v>3155.5</v>
      </c>
      <c r="F19">
        <v>103076840</v>
      </c>
      <c r="G19" s="3">
        <f t="shared" si="0"/>
        <v>-1.897938662644548E-2</v>
      </c>
    </row>
    <row r="20" spans="1:7" x14ac:dyDescent="0.3">
      <c r="A20" s="1" t="s">
        <v>43</v>
      </c>
      <c r="B20">
        <v>3101.8</v>
      </c>
      <c r="C20">
        <v>3128.7</v>
      </c>
      <c r="D20">
        <v>3088.4</v>
      </c>
      <c r="E20">
        <v>3101.8</v>
      </c>
      <c r="F20">
        <v>214362682</v>
      </c>
      <c r="G20" s="3">
        <f t="shared" si="0"/>
        <v>-6.4702114029467706E-3</v>
      </c>
    </row>
    <row r="21" spans="1:7" x14ac:dyDescent="0.3">
      <c r="A21" s="1" t="s">
        <v>44</v>
      </c>
      <c r="B21">
        <v>2994.4</v>
      </c>
      <c r="C21">
        <v>3075</v>
      </c>
      <c r="D21">
        <v>2994.4</v>
      </c>
      <c r="E21">
        <v>3068.3</v>
      </c>
      <c r="F21">
        <v>150763654</v>
      </c>
      <c r="G21" s="3">
        <f t="shared" si="0"/>
        <v>-3.4625056418853599E-2</v>
      </c>
    </row>
    <row r="22" spans="1:7" x14ac:dyDescent="0.3">
      <c r="A22" s="1" t="s">
        <v>45</v>
      </c>
      <c r="B22">
        <v>2994.4</v>
      </c>
      <c r="C22">
        <v>3014.6</v>
      </c>
      <c r="D22">
        <v>2987.7</v>
      </c>
      <c r="E22">
        <v>2994.4</v>
      </c>
      <c r="F22">
        <v>144745560</v>
      </c>
      <c r="G22" s="3">
        <f t="shared" si="0"/>
        <v>0</v>
      </c>
    </row>
    <row r="23" spans="1:7" x14ac:dyDescent="0.3">
      <c r="A23" s="1" t="s">
        <v>46</v>
      </c>
      <c r="B23">
        <v>3061.6</v>
      </c>
      <c r="C23">
        <v>3148.8</v>
      </c>
      <c r="D23">
        <v>3034.7</v>
      </c>
      <c r="E23">
        <v>3148.8</v>
      </c>
      <c r="F23">
        <v>123617275</v>
      </c>
      <c r="G23" s="3">
        <f t="shared" si="0"/>
        <v>2.244189153085754E-2</v>
      </c>
    </row>
    <row r="24" spans="1:7" x14ac:dyDescent="0.3">
      <c r="A24" s="1" t="s">
        <v>47</v>
      </c>
      <c r="B24">
        <v>3061.6</v>
      </c>
      <c r="C24">
        <v>3075</v>
      </c>
      <c r="D24">
        <v>3028</v>
      </c>
      <c r="E24">
        <v>3068.3</v>
      </c>
      <c r="F24">
        <v>100395764</v>
      </c>
      <c r="G24" s="3">
        <f t="shared" si="0"/>
        <v>0</v>
      </c>
    </row>
    <row r="25" spans="1:7" x14ac:dyDescent="0.3">
      <c r="A25" s="1" t="s">
        <v>48</v>
      </c>
      <c r="B25">
        <v>3054.8</v>
      </c>
      <c r="C25">
        <v>3081.7</v>
      </c>
      <c r="D25">
        <v>3041.4</v>
      </c>
      <c r="E25">
        <v>3081.7</v>
      </c>
      <c r="F25">
        <v>104342852</v>
      </c>
      <c r="G25" s="3">
        <f t="shared" si="0"/>
        <v>-2.2210608831982385E-3</v>
      </c>
    </row>
    <row r="26" spans="1:7" x14ac:dyDescent="0.3">
      <c r="A26" s="1" t="s">
        <v>49</v>
      </c>
      <c r="B26">
        <v>3054.8</v>
      </c>
      <c r="C26">
        <v>3075</v>
      </c>
      <c r="D26">
        <v>3048.1</v>
      </c>
      <c r="E26">
        <v>3075</v>
      </c>
      <c r="F26">
        <v>146349277</v>
      </c>
      <c r="G26" s="3">
        <f t="shared" si="0"/>
        <v>0</v>
      </c>
    </row>
    <row r="27" spans="1:7" x14ac:dyDescent="0.3">
      <c r="A27" s="1" t="s">
        <v>50</v>
      </c>
      <c r="B27">
        <v>3021.3</v>
      </c>
      <c r="C27">
        <v>3041.4</v>
      </c>
      <c r="D27">
        <v>2954.1</v>
      </c>
      <c r="E27">
        <v>3021.3</v>
      </c>
      <c r="F27">
        <v>187982906</v>
      </c>
      <c r="G27" s="3">
        <f t="shared" si="0"/>
        <v>-1.0966348042425035E-2</v>
      </c>
    </row>
    <row r="28" spans="1:7" x14ac:dyDescent="0.3">
      <c r="A28" s="1" t="s">
        <v>51</v>
      </c>
      <c r="B28">
        <v>3028</v>
      </c>
      <c r="C28">
        <v>3048.1</v>
      </c>
      <c r="D28">
        <v>3007.8</v>
      </c>
      <c r="E28">
        <v>3048.1</v>
      </c>
      <c r="F28">
        <v>93666727</v>
      </c>
      <c r="G28" s="3">
        <f t="shared" si="0"/>
        <v>2.2175884553006378E-3</v>
      </c>
    </row>
    <row r="29" spans="1:7" x14ac:dyDescent="0.3">
      <c r="A29" s="1" t="s">
        <v>52</v>
      </c>
      <c r="B29">
        <v>3041.4</v>
      </c>
      <c r="C29">
        <v>3061.6</v>
      </c>
      <c r="D29">
        <v>3034.7</v>
      </c>
      <c r="E29">
        <v>3034.7</v>
      </c>
      <c r="F29">
        <v>143167912</v>
      </c>
      <c r="G29" s="3">
        <f t="shared" si="0"/>
        <v>4.4253632760898583E-3</v>
      </c>
    </row>
    <row r="30" spans="1:7" x14ac:dyDescent="0.3">
      <c r="A30" s="1" t="s">
        <v>53</v>
      </c>
      <c r="B30">
        <v>3068.3</v>
      </c>
      <c r="C30">
        <v>3081.7</v>
      </c>
      <c r="D30">
        <v>3048.1</v>
      </c>
      <c r="E30">
        <v>3075</v>
      </c>
      <c r="F30">
        <v>87683284</v>
      </c>
      <c r="G30" s="3">
        <f t="shared" si="0"/>
        <v>8.8446110343920852E-3</v>
      </c>
    </row>
    <row r="31" spans="1:7" x14ac:dyDescent="0.3">
      <c r="A31" s="1" t="s">
        <v>54</v>
      </c>
      <c r="B31">
        <v>3054.8</v>
      </c>
      <c r="C31">
        <v>3081.7</v>
      </c>
      <c r="D31">
        <v>3041.4</v>
      </c>
      <c r="E31">
        <v>3041.4</v>
      </c>
      <c r="F31">
        <v>139707803</v>
      </c>
      <c r="G31" s="3">
        <f t="shared" si="0"/>
        <v>-4.3998305250464425E-3</v>
      </c>
    </row>
    <row r="32" spans="1:7" x14ac:dyDescent="0.3">
      <c r="A32" s="1" t="s">
        <v>55</v>
      </c>
      <c r="B32">
        <v>3001.1</v>
      </c>
      <c r="C32">
        <v>3048.1</v>
      </c>
      <c r="D32">
        <v>3001.1</v>
      </c>
      <c r="E32">
        <v>3007.8</v>
      </c>
      <c r="F32">
        <v>131738165</v>
      </c>
      <c r="G32" s="3">
        <f t="shared" si="0"/>
        <v>-1.7578892235170968E-2</v>
      </c>
    </row>
    <row r="33" spans="1:7" x14ac:dyDescent="0.3">
      <c r="A33" s="1" t="s">
        <v>56</v>
      </c>
      <c r="B33">
        <v>2954.1</v>
      </c>
      <c r="C33">
        <v>3021.3</v>
      </c>
      <c r="D33">
        <v>2954.1</v>
      </c>
      <c r="E33">
        <v>3001.1</v>
      </c>
      <c r="F33">
        <v>97565635</v>
      </c>
      <c r="G33" s="3">
        <f t="shared" si="0"/>
        <v>-1.5660924327746493E-2</v>
      </c>
    </row>
    <row r="34" spans="1:7" x14ac:dyDescent="0.3">
      <c r="A34" s="1" t="s">
        <v>57</v>
      </c>
      <c r="B34">
        <v>3007.8</v>
      </c>
      <c r="C34">
        <v>3007.8</v>
      </c>
      <c r="D34">
        <v>2987.7</v>
      </c>
      <c r="E34">
        <v>2994.4</v>
      </c>
      <c r="F34">
        <v>110893685</v>
      </c>
      <c r="G34" s="3">
        <f t="shared" si="0"/>
        <v>1.8178125317355631E-2</v>
      </c>
    </row>
    <row r="35" spans="1:7" x14ac:dyDescent="0.3">
      <c r="A35" s="1" t="s">
        <v>58</v>
      </c>
      <c r="B35">
        <v>3061.6</v>
      </c>
      <c r="C35">
        <v>3075</v>
      </c>
      <c r="D35">
        <v>3028</v>
      </c>
      <c r="E35">
        <v>3034.7</v>
      </c>
      <c r="F35">
        <v>108000305</v>
      </c>
      <c r="G35" s="3">
        <f t="shared" si="0"/>
        <v>1.7886827581621027E-2</v>
      </c>
    </row>
    <row r="36" spans="1:7" x14ac:dyDescent="0.3">
      <c r="A36" s="1" t="s">
        <v>59</v>
      </c>
      <c r="B36">
        <v>3028</v>
      </c>
      <c r="C36">
        <v>3061.6</v>
      </c>
      <c r="D36">
        <v>3028</v>
      </c>
      <c r="E36">
        <v>3061.6</v>
      </c>
      <c r="F36">
        <v>117658802</v>
      </c>
      <c r="G36" s="3">
        <f t="shared" si="0"/>
        <v>-1.0974653775803473E-2</v>
      </c>
    </row>
    <row r="37" spans="1:7" x14ac:dyDescent="0.3">
      <c r="A37" s="1" t="s">
        <v>60</v>
      </c>
      <c r="B37">
        <v>3014.6</v>
      </c>
      <c r="C37">
        <v>3048.1</v>
      </c>
      <c r="D37">
        <v>3001.1</v>
      </c>
      <c r="E37">
        <v>3048.1</v>
      </c>
      <c r="F37">
        <v>113200755</v>
      </c>
      <c r="G37" s="3">
        <f t="shared" si="0"/>
        <v>-4.4253632760898583E-3</v>
      </c>
    </row>
    <row r="38" spans="1:7" x14ac:dyDescent="0.3">
      <c r="A38" s="1" t="s">
        <v>61</v>
      </c>
      <c r="B38">
        <v>3021.3</v>
      </c>
      <c r="C38">
        <v>3054.8</v>
      </c>
      <c r="D38">
        <v>2994.4</v>
      </c>
      <c r="E38">
        <v>2994.4</v>
      </c>
      <c r="F38">
        <v>125324724</v>
      </c>
      <c r="G38" s="3">
        <f t="shared" si="0"/>
        <v>2.2225170835269265E-3</v>
      </c>
    </row>
    <row r="39" spans="1:7" x14ac:dyDescent="0.3">
      <c r="A39" s="1" t="s">
        <v>62</v>
      </c>
      <c r="B39">
        <v>3007.8</v>
      </c>
      <c r="C39">
        <v>3028</v>
      </c>
      <c r="D39">
        <v>3001.1</v>
      </c>
      <c r="E39">
        <v>3021.3</v>
      </c>
      <c r="F39">
        <v>164120194</v>
      </c>
      <c r="G39" s="3">
        <f t="shared" si="0"/>
        <v>-4.4682752457551383E-3</v>
      </c>
    </row>
    <row r="40" spans="1:7" x14ac:dyDescent="0.3">
      <c r="A40" s="1" t="s">
        <v>63</v>
      </c>
      <c r="B40">
        <v>2881</v>
      </c>
      <c r="C40">
        <v>3055.4</v>
      </c>
      <c r="D40">
        <v>2874</v>
      </c>
      <c r="E40">
        <v>3055.4</v>
      </c>
      <c r="F40">
        <v>227877075</v>
      </c>
      <c r="G40" s="3">
        <f t="shared" si="0"/>
        <v>-4.2157058315047603E-2</v>
      </c>
    </row>
    <row r="41" spans="1:7" x14ac:dyDescent="0.3">
      <c r="A41" s="1" t="s">
        <v>64</v>
      </c>
      <c r="B41">
        <v>2922.9</v>
      </c>
      <c r="C41">
        <v>2922.9</v>
      </c>
      <c r="D41">
        <v>2727.6</v>
      </c>
      <c r="E41">
        <v>2783.4</v>
      </c>
      <c r="F41">
        <v>211162617</v>
      </c>
      <c r="G41" s="3">
        <f t="shared" si="0"/>
        <v>1.4543561263450222E-2</v>
      </c>
    </row>
    <row r="42" spans="1:7" x14ac:dyDescent="0.3">
      <c r="A42" s="1" t="s">
        <v>65</v>
      </c>
      <c r="B42">
        <v>2776.4</v>
      </c>
      <c r="C42">
        <v>2929.9</v>
      </c>
      <c r="D42">
        <v>2776.4</v>
      </c>
      <c r="E42">
        <v>2922.9</v>
      </c>
      <c r="F42">
        <v>206428685</v>
      </c>
      <c r="G42" s="3">
        <f t="shared" si="0"/>
        <v>-5.0121454719627763E-2</v>
      </c>
    </row>
    <row r="43" spans="1:7" x14ac:dyDescent="0.3">
      <c r="A43" s="1" t="s">
        <v>66</v>
      </c>
      <c r="B43">
        <v>2860.1</v>
      </c>
      <c r="C43">
        <v>2915.9</v>
      </c>
      <c r="D43">
        <v>2790.3</v>
      </c>
      <c r="E43">
        <v>2825.2</v>
      </c>
      <c r="F43">
        <v>218258509</v>
      </c>
      <c r="G43" s="3">
        <f t="shared" si="0"/>
        <v>3.0146952888632696E-2</v>
      </c>
    </row>
    <row r="44" spans="1:7" x14ac:dyDescent="0.3">
      <c r="A44" s="1" t="s">
        <v>67</v>
      </c>
      <c r="B44">
        <v>2943.8</v>
      </c>
      <c r="C44">
        <v>2957.8</v>
      </c>
      <c r="D44">
        <v>2881</v>
      </c>
      <c r="E44">
        <v>2888</v>
      </c>
      <c r="F44">
        <v>127937929</v>
      </c>
      <c r="G44" s="3">
        <f t="shared" si="0"/>
        <v>2.9264711024090163E-2</v>
      </c>
    </row>
    <row r="45" spans="1:7" x14ac:dyDescent="0.3">
      <c r="A45" s="1" t="s">
        <v>68</v>
      </c>
      <c r="B45">
        <v>2895</v>
      </c>
      <c r="C45">
        <v>2999.6</v>
      </c>
      <c r="D45">
        <v>2881</v>
      </c>
      <c r="E45">
        <v>2992.6</v>
      </c>
      <c r="F45">
        <v>146949558</v>
      </c>
      <c r="G45" s="3">
        <f t="shared" si="0"/>
        <v>-1.6577213125891766E-2</v>
      </c>
    </row>
    <row r="46" spans="1:7" x14ac:dyDescent="0.3">
      <c r="A46" s="1" t="s">
        <v>69</v>
      </c>
      <c r="B46">
        <v>2797.3</v>
      </c>
      <c r="C46">
        <v>2825.2</v>
      </c>
      <c r="D46">
        <v>2790.3</v>
      </c>
      <c r="E46">
        <v>2818.2</v>
      </c>
      <c r="F46">
        <v>175334118</v>
      </c>
      <c r="G46" s="3">
        <f t="shared" si="0"/>
        <v>-3.3747841105353997E-2</v>
      </c>
    </row>
    <row r="47" spans="1:7" x14ac:dyDescent="0.3">
      <c r="A47" s="1" t="s">
        <v>70</v>
      </c>
      <c r="B47">
        <v>2615.9</v>
      </c>
      <c r="C47">
        <v>2755.5</v>
      </c>
      <c r="D47">
        <v>2615.9</v>
      </c>
      <c r="E47">
        <v>2720.6</v>
      </c>
      <c r="F47">
        <v>163934401</v>
      </c>
      <c r="G47" s="3">
        <f t="shared" si="0"/>
        <v>-6.4848246523433337E-2</v>
      </c>
    </row>
    <row r="48" spans="1:7" x14ac:dyDescent="0.3">
      <c r="A48" s="1" t="s">
        <v>71</v>
      </c>
      <c r="B48">
        <v>2727.6</v>
      </c>
      <c r="C48">
        <v>2811.3</v>
      </c>
      <c r="D48">
        <v>2636.9</v>
      </c>
      <c r="E48">
        <v>2636.9</v>
      </c>
      <c r="F48">
        <v>182576203</v>
      </c>
      <c r="G48" s="3">
        <f t="shared" si="0"/>
        <v>4.2700409037042628E-2</v>
      </c>
    </row>
    <row r="49" spans="1:7" x14ac:dyDescent="0.3">
      <c r="A49" s="1" t="s">
        <v>72</v>
      </c>
      <c r="B49">
        <v>2727.6</v>
      </c>
      <c r="C49">
        <v>2811.3</v>
      </c>
      <c r="D49">
        <v>2706.6</v>
      </c>
      <c r="E49">
        <v>2755.5</v>
      </c>
      <c r="F49">
        <v>195275262</v>
      </c>
      <c r="G49" s="3">
        <f t="shared" si="0"/>
        <v>0</v>
      </c>
    </row>
    <row r="50" spans="1:7" x14ac:dyDescent="0.3">
      <c r="A50" s="1" t="s">
        <v>73</v>
      </c>
      <c r="B50">
        <v>2518.3000000000002</v>
      </c>
      <c r="C50">
        <v>2678.7</v>
      </c>
      <c r="D50">
        <v>2511.3000000000002</v>
      </c>
      <c r="E50">
        <v>2664.8</v>
      </c>
      <c r="F50">
        <v>167137546</v>
      </c>
      <c r="G50" s="3">
        <f t="shared" si="0"/>
        <v>-7.673412523830464E-2</v>
      </c>
    </row>
    <row r="51" spans="1:7" x14ac:dyDescent="0.3">
      <c r="A51" s="1" t="s">
        <v>74</v>
      </c>
      <c r="B51">
        <v>2274.1</v>
      </c>
      <c r="C51">
        <v>2490.4</v>
      </c>
      <c r="D51">
        <v>2274.1</v>
      </c>
      <c r="E51">
        <v>2441.5</v>
      </c>
      <c r="F51">
        <v>229429422</v>
      </c>
      <c r="G51" s="3">
        <f t="shared" si="0"/>
        <v>-9.6970178294881568E-2</v>
      </c>
    </row>
    <row r="52" spans="1:7" x14ac:dyDescent="0.3">
      <c r="A52" s="1" t="s">
        <v>75</v>
      </c>
      <c r="B52">
        <v>2190.4</v>
      </c>
      <c r="C52">
        <v>2399.6999999999998</v>
      </c>
      <c r="D52">
        <v>2155.5</v>
      </c>
      <c r="E52">
        <v>2281.1</v>
      </c>
      <c r="F52">
        <v>272919333</v>
      </c>
      <c r="G52" s="3">
        <f t="shared" si="0"/>
        <v>-3.6805769315333463E-2</v>
      </c>
    </row>
    <row r="53" spans="1:7" x14ac:dyDescent="0.3">
      <c r="A53" s="1" t="s">
        <v>76</v>
      </c>
      <c r="B53">
        <v>2043.9</v>
      </c>
      <c r="C53">
        <v>2190.4</v>
      </c>
      <c r="D53">
        <v>2043.9</v>
      </c>
      <c r="E53">
        <v>2183.4</v>
      </c>
      <c r="F53">
        <v>151744210</v>
      </c>
      <c r="G53" s="3">
        <f t="shared" si="0"/>
        <v>-6.6882761139517896E-2</v>
      </c>
    </row>
    <row r="54" spans="1:7" x14ac:dyDescent="0.3">
      <c r="A54" s="1" t="s">
        <v>77</v>
      </c>
      <c r="B54">
        <v>1960.2</v>
      </c>
      <c r="C54">
        <v>2071.8000000000002</v>
      </c>
      <c r="D54">
        <v>1904.4</v>
      </c>
      <c r="E54">
        <v>2043.9</v>
      </c>
      <c r="F54">
        <v>658210668</v>
      </c>
      <c r="G54" s="3">
        <f t="shared" si="0"/>
        <v>-4.0951122853368584E-2</v>
      </c>
    </row>
    <row r="55" spans="1:7" x14ac:dyDescent="0.3">
      <c r="A55" s="1" t="s">
        <v>78</v>
      </c>
      <c r="B55">
        <v>1827.7</v>
      </c>
      <c r="C55">
        <v>1883.5</v>
      </c>
      <c r="D55">
        <v>1827.7</v>
      </c>
      <c r="E55">
        <v>1848.6</v>
      </c>
      <c r="F55">
        <v>180848183</v>
      </c>
      <c r="G55" s="3">
        <f t="shared" si="0"/>
        <v>-6.7595143352719114E-2</v>
      </c>
    </row>
    <row r="56" spans="1:7" x14ac:dyDescent="0.3">
      <c r="A56" s="1" t="s">
        <v>79</v>
      </c>
      <c r="B56">
        <v>1702.1</v>
      </c>
      <c r="C56">
        <v>1918.4</v>
      </c>
      <c r="D56">
        <v>1702.1</v>
      </c>
      <c r="E56">
        <v>1799.8</v>
      </c>
      <c r="F56">
        <v>544651637</v>
      </c>
      <c r="G56" s="3">
        <f t="shared" si="0"/>
        <v>-6.8720249493899516E-2</v>
      </c>
    </row>
    <row r="57" spans="1:7" x14ac:dyDescent="0.3">
      <c r="A57" s="1" t="s">
        <v>80</v>
      </c>
      <c r="B57">
        <v>2050.9</v>
      </c>
      <c r="C57">
        <v>2092.8000000000002</v>
      </c>
      <c r="D57">
        <v>1744</v>
      </c>
      <c r="E57">
        <v>1744</v>
      </c>
      <c r="F57">
        <v>698059077</v>
      </c>
      <c r="G57" s="3">
        <f t="shared" si="0"/>
        <v>0.2049233300041127</v>
      </c>
    </row>
    <row r="58" spans="1:7" x14ac:dyDescent="0.3">
      <c r="A58" s="1" t="s">
        <v>81</v>
      </c>
      <c r="B58">
        <v>2253.1999999999998</v>
      </c>
      <c r="C58">
        <v>2560.1</v>
      </c>
      <c r="D58">
        <v>2092.8000000000002</v>
      </c>
      <c r="E58">
        <v>2092.8000000000002</v>
      </c>
      <c r="F58">
        <v>529032687</v>
      </c>
      <c r="G58" s="3">
        <f t="shared" si="0"/>
        <v>9.8639621629528357E-2</v>
      </c>
    </row>
    <row r="59" spans="1:7" x14ac:dyDescent="0.3">
      <c r="A59" s="1" t="s">
        <v>82</v>
      </c>
      <c r="B59">
        <v>2099.6999999999998</v>
      </c>
      <c r="C59">
        <v>2197.4</v>
      </c>
      <c r="D59">
        <v>2099.6999999999998</v>
      </c>
      <c r="E59">
        <v>2197.4</v>
      </c>
      <c r="F59">
        <v>239264252</v>
      </c>
      <c r="G59" s="3">
        <f t="shared" si="0"/>
        <v>-6.8125332859932552E-2</v>
      </c>
    </row>
    <row r="60" spans="1:7" x14ac:dyDescent="0.3">
      <c r="A60" s="1" t="s">
        <v>83</v>
      </c>
      <c r="B60">
        <v>2106.6999999999998</v>
      </c>
      <c r="C60">
        <v>2232.3000000000002</v>
      </c>
      <c r="D60">
        <v>2071.8000000000002</v>
      </c>
      <c r="E60">
        <v>2162.5</v>
      </c>
      <c r="F60">
        <v>346502244</v>
      </c>
      <c r="G60" s="3">
        <f t="shared" si="0"/>
        <v>3.3338095918464547E-3</v>
      </c>
    </row>
    <row r="61" spans="1:7" x14ac:dyDescent="0.3">
      <c r="A61" s="1" t="s">
        <v>84</v>
      </c>
      <c r="B61">
        <v>2043.9</v>
      </c>
      <c r="C61">
        <v>2148.6</v>
      </c>
      <c r="D61">
        <v>2023</v>
      </c>
      <c r="E61">
        <v>2099.6999999999998</v>
      </c>
      <c r="F61">
        <v>298923123</v>
      </c>
      <c r="G61" s="3">
        <f t="shared" si="0"/>
        <v>-2.9809654910523439E-2</v>
      </c>
    </row>
    <row r="62" spans="1:7" x14ac:dyDescent="0.3">
      <c r="A62" s="1" t="s">
        <v>85</v>
      </c>
      <c r="B62">
        <v>2002.1</v>
      </c>
      <c r="C62">
        <v>2023</v>
      </c>
      <c r="D62">
        <v>1953.2</v>
      </c>
      <c r="E62">
        <v>1988.1</v>
      </c>
      <c r="F62">
        <v>329876337</v>
      </c>
      <c r="G62" s="3">
        <f t="shared" si="0"/>
        <v>-2.0451098390332295E-2</v>
      </c>
    </row>
    <row r="63" spans="1:7" x14ac:dyDescent="0.3">
      <c r="A63" s="1" t="s">
        <v>86</v>
      </c>
      <c r="B63">
        <v>2016</v>
      </c>
      <c r="C63">
        <v>2057.9</v>
      </c>
      <c r="D63">
        <v>1974.2</v>
      </c>
      <c r="E63">
        <v>2043.9</v>
      </c>
      <c r="F63">
        <v>322467159</v>
      </c>
      <c r="G63" s="3">
        <f t="shared" si="0"/>
        <v>6.9427101543379907E-3</v>
      </c>
    </row>
    <row r="64" spans="1:7" x14ac:dyDescent="0.3">
      <c r="A64" s="1" t="s">
        <v>87</v>
      </c>
      <c r="B64">
        <v>2106.6999999999998</v>
      </c>
      <c r="C64">
        <v>2113.6999999999998</v>
      </c>
      <c r="D64">
        <v>2030</v>
      </c>
      <c r="E64">
        <v>2057.9</v>
      </c>
      <c r="F64">
        <v>313615306</v>
      </c>
      <c r="G64" s="3">
        <f t="shared" si="0"/>
        <v>4.4990079365079275E-2</v>
      </c>
    </row>
    <row r="65" spans="1:7" x14ac:dyDescent="0.3">
      <c r="A65" s="1" t="s">
        <v>88</v>
      </c>
      <c r="B65">
        <v>2113.6999999999998</v>
      </c>
      <c r="C65">
        <v>2260.1999999999998</v>
      </c>
      <c r="D65">
        <v>2057.9</v>
      </c>
      <c r="E65">
        <v>2162.5</v>
      </c>
      <c r="F65">
        <v>445935822</v>
      </c>
      <c r="G65" s="3">
        <f t="shared" si="0"/>
        <v>3.3227322352494424E-3</v>
      </c>
    </row>
    <row r="66" spans="1:7" x14ac:dyDescent="0.3">
      <c r="A66" s="1" t="s">
        <v>89</v>
      </c>
      <c r="B66">
        <v>1967.2</v>
      </c>
      <c r="C66">
        <v>2120.6999999999998</v>
      </c>
      <c r="D66">
        <v>1967.2</v>
      </c>
      <c r="E66">
        <v>2092.8000000000002</v>
      </c>
      <c r="F66">
        <v>322246825</v>
      </c>
      <c r="G66" s="3">
        <f t="shared" ref="G66:G128" si="1">((B66-B65)/B65)*100%</f>
        <v>-6.9309741212092435E-2</v>
      </c>
    </row>
    <row r="67" spans="1:7" x14ac:dyDescent="0.3">
      <c r="A67" s="1" t="s">
        <v>90</v>
      </c>
      <c r="B67">
        <v>1946.3</v>
      </c>
      <c r="C67">
        <v>2030</v>
      </c>
      <c r="D67">
        <v>1918.4</v>
      </c>
      <c r="E67">
        <v>1995.1</v>
      </c>
      <c r="F67">
        <v>292370749</v>
      </c>
      <c r="G67" s="3">
        <f t="shared" si="1"/>
        <v>-1.0624237494916679E-2</v>
      </c>
    </row>
    <row r="68" spans="1:7" x14ac:dyDescent="0.3">
      <c r="A68" s="1" t="s">
        <v>91</v>
      </c>
      <c r="B68">
        <v>1932.3</v>
      </c>
      <c r="C68">
        <v>1981.1</v>
      </c>
      <c r="D68">
        <v>1883.5</v>
      </c>
      <c r="E68">
        <v>1946.3</v>
      </c>
      <c r="F68">
        <v>136106890</v>
      </c>
      <c r="G68" s="3">
        <f t="shared" si="1"/>
        <v>-7.1931356933669019E-3</v>
      </c>
    </row>
    <row r="69" spans="1:7" x14ac:dyDescent="0.3">
      <c r="A69" s="1" t="s">
        <v>92</v>
      </c>
      <c r="B69">
        <v>2023</v>
      </c>
      <c r="C69">
        <v>2023</v>
      </c>
      <c r="D69">
        <v>1932.3</v>
      </c>
      <c r="E69">
        <v>1946.3</v>
      </c>
      <c r="F69">
        <v>241711574</v>
      </c>
      <c r="G69" s="3">
        <f t="shared" si="1"/>
        <v>4.6938881126119159E-2</v>
      </c>
    </row>
    <row r="70" spans="1:7" x14ac:dyDescent="0.3">
      <c r="A70" s="1" t="s">
        <v>93</v>
      </c>
      <c r="B70">
        <v>1925.3</v>
      </c>
      <c r="C70">
        <v>2085.8000000000002</v>
      </c>
      <c r="D70">
        <v>1904.4</v>
      </c>
      <c r="E70">
        <v>2023</v>
      </c>
      <c r="F70">
        <v>351010672</v>
      </c>
      <c r="G70" s="3">
        <f t="shared" si="1"/>
        <v>-4.8294611962432052E-2</v>
      </c>
    </row>
    <row r="71" spans="1:7" x14ac:dyDescent="0.3">
      <c r="A71" s="1" t="s">
        <v>94</v>
      </c>
      <c r="B71">
        <v>1974.2</v>
      </c>
      <c r="C71">
        <v>1981.1</v>
      </c>
      <c r="D71">
        <v>1855.6</v>
      </c>
      <c r="E71">
        <v>1862.5</v>
      </c>
      <c r="F71">
        <v>442565694</v>
      </c>
      <c r="G71" s="3">
        <f>((B71-B70)/B70)*100%</f>
        <v>2.5398639173115925E-2</v>
      </c>
    </row>
    <row r="72" spans="1:7" x14ac:dyDescent="0.3">
      <c r="A72" s="1" t="s">
        <v>95</v>
      </c>
      <c r="B72">
        <v>1939.3</v>
      </c>
      <c r="C72">
        <v>2023</v>
      </c>
      <c r="D72">
        <v>1925.3</v>
      </c>
      <c r="E72">
        <v>2009</v>
      </c>
      <c r="F72">
        <v>244213568</v>
      </c>
      <c r="G72" s="3">
        <f t="shared" si="1"/>
        <v>-1.7678046803768662E-2</v>
      </c>
    </row>
    <row r="73" spans="1:7" x14ac:dyDescent="0.3">
      <c r="A73" s="1" t="s">
        <v>96</v>
      </c>
      <c r="B73">
        <v>1897.4</v>
      </c>
      <c r="C73">
        <v>1946.3</v>
      </c>
      <c r="D73">
        <v>1876.5</v>
      </c>
      <c r="E73">
        <v>1918.4</v>
      </c>
      <c r="F73">
        <v>146163154</v>
      </c>
      <c r="G73" s="3">
        <f t="shared" si="1"/>
        <v>-2.16057340277419E-2</v>
      </c>
    </row>
    <row r="74" spans="1:7" x14ac:dyDescent="0.3">
      <c r="A74" s="1" t="s">
        <v>97</v>
      </c>
      <c r="B74">
        <v>1946.3</v>
      </c>
      <c r="C74">
        <v>1974.2</v>
      </c>
      <c r="D74">
        <v>1848.6</v>
      </c>
      <c r="E74">
        <v>1883.5</v>
      </c>
      <c r="F74">
        <v>197501041</v>
      </c>
      <c r="G74" s="3">
        <f t="shared" si="1"/>
        <v>2.5772109202065911E-2</v>
      </c>
    </row>
    <row r="75" spans="1:7" x14ac:dyDescent="0.3">
      <c r="A75" s="1" t="s">
        <v>98</v>
      </c>
      <c r="B75">
        <v>1953.2</v>
      </c>
      <c r="C75">
        <v>2009</v>
      </c>
      <c r="D75">
        <v>1946.3</v>
      </c>
      <c r="E75">
        <v>1974.2</v>
      </c>
      <c r="F75">
        <v>237791877</v>
      </c>
      <c r="G75" s="3">
        <f t="shared" si="1"/>
        <v>3.5451883060165909E-3</v>
      </c>
    </row>
    <row r="76" spans="1:7" x14ac:dyDescent="0.3">
      <c r="A76" s="1" t="s">
        <v>99</v>
      </c>
      <c r="B76">
        <v>1834.6</v>
      </c>
      <c r="C76">
        <v>1953.2</v>
      </c>
      <c r="D76">
        <v>1834.6</v>
      </c>
      <c r="E76">
        <v>1953.2</v>
      </c>
      <c r="F76">
        <v>323088010</v>
      </c>
      <c r="G76" s="3">
        <f t="shared" si="1"/>
        <v>-6.0720868318656633E-2</v>
      </c>
    </row>
    <row r="77" spans="1:7" x14ac:dyDescent="0.3">
      <c r="A77" s="1" t="s">
        <v>100</v>
      </c>
      <c r="B77">
        <v>1855.6</v>
      </c>
      <c r="C77">
        <v>1883.5</v>
      </c>
      <c r="D77">
        <v>1820.7</v>
      </c>
      <c r="E77">
        <v>1869.5</v>
      </c>
      <c r="F77">
        <v>200872709</v>
      </c>
      <c r="G77" s="3">
        <f t="shared" si="1"/>
        <v>1.1446636869072277E-2</v>
      </c>
    </row>
    <row r="78" spans="1:7" x14ac:dyDescent="0.3">
      <c r="A78" s="1" t="s">
        <v>101</v>
      </c>
      <c r="B78">
        <v>1806.7</v>
      </c>
      <c r="C78">
        <v>1876.5</v>
      </c>
      <c r="D78">
        <v>1792.8</v>
      </c>
      <c r="E78">
        <v>1869.5</v>
      </c>
      <c r="F78">
        <v>295130807</v>
      </c>
      <c r="G78" s="3">
        <f t="shared" si="1"/>
        <v>-2.6352662211683479E-2</v>
      </c>
    </row>
    <row r="79" spans="1:7" x14ac:dyDescent="0.3">
      <c r="A79" s="1" t="s">
        <v>102</v>
      </c>
      <c r="B79">
        <v>1799.8</v>
      </c>
      <c r="C79">
        <v>1827.7</v>
      </c>
      <c r="D79">
        <v>1785.8</v>
      </c>
      <c r="E79">
        <v>1813.7</v>
      </c>
      <c r="F79">
        <v>230054013</v>
      </c>
      <c r="G79" s="3">
        <f t="shared" si="1"/>
        <v>-3.8191177284552448E-3</v>
      </c>
    </row>
    <row r="80" spans="1:7" x14ac:dyDescent="0.3">
      <c r="A80" s="1" t="s">
        <v>103</v>
      </c>
      <c r="B80">
        <v>1904.4</v>
      </c>
      <c r="C80">
        <v>1911.4</v>
      </c>
      <c r="D80">
        <v>1820.7</v>
      </c>
      <c r="E80">
        <v>1827.7</v>
      </c>
      <c r="F80">
        <v>475289499</v>
      </c>
      <c r="G80" s="3">
        <f t="shared" si="1"/>
        <v>5.8117568618735495E-2</v>
      </c>
    </row>
    <row r="81" spans="1:7" x14ac:dyDescent="0.3">
      <c r="A81" s="1" t="s">
        <v>104</v>
      </c>
      <c r="B81">
        <v>1834.6</v>
      </c>
      <c r="C81">
        <v>1869.5</v>
      </c>
      <c r="D81">
        <v>1813.7</v>
      </c>
      <c r="E81">
        <v>1862.5</v>
      </c>
      <c r="F81">
        <v>220673601</v>
      </c>
      <c r="G81" s="3">
        <f t="shared" si="1"/>
        <v>-3.665196387313599E-2</v>
      </c>
    </row>
    <row r="82" spans="1:7" x14ac:dyDescent="0.3">
      <c r="A82" s="1" t="s">
        <v>105</v>
      </c>
      <c r="B82">
        <v>1834.6</v>
      </c>
      <c r="C82">
        <v>1869.5</v>
      </c>
      <c r="D82">
        <v>1820.7</v>
      </c>
      <c r="E82">
        <v>1834.6</v>
      </c>
      <c r="F82">
        <v>203241160</v>
      </c>
      <c r="G82" s="3">
        <f t="shared" si="1"/>
        <v>0</v>
      </c>
    </row>
    <row r="83" spans="1:7" x14ac:dyDescent="0.3">
      <c r="A83" s="1" t="s">
        <v>106</v>
      </c>
      <c r="B83">
        <v>1827.7</v>
      </c>
      <c r="C83">
        <v>1848.6</v>
      </c>
      <c r="D83">
        <v>1813.7</v>
      </c>
      <c r="E83">
        <v>1834.6</v>
      </c>
      <c r="F83">
        <v>190361478</v>
      </c>
      <c r="G83" s="3">
        <f t="shared" si="1"/>
        <v>-3.7610378284093885E-3</v>
      </c>
    </row>
    <row r="84" spans="1:7" x14ac:dyDescent="0.3">
      <c r="A84" s="1" t="s">
        <v>107</v>
      </c>
      <c r="B84">
        <v>1806.7</v>
      </c>
      <c r="C84">
        <v>1855.6</v>
      </c>
      <c r="D84">
        <v>1799.8</v>
      </c>
      <c r="E84">
        <v>1841.6</v>
      </c>
      <c r="F84">
        <v>226345299</v>
      </c>
      <c r="G84" s="3">
        <f t="shared" si="1"/>
        <v>-1.1489850631941785E-2</v>
      </c>
    </row>
    <row r="85" spans="1:7" x14ac:dyDescent="0.3">
      <c r="A85" s="1" t="s">
        <v>108</v>
      </c>
      <c r="B85">
        <v>1827.7</v>
      </c>
      <c r="C85">
        <v>1841.6</v>
      </c>
      <c r="D85">
        <v>1813.7</v>
      </c>
      <c r="E85">
        <v>1834.6</v>
      </c>
      <c r="F85">
        <v>170062057</v>
      </c>
      <c r="G85" s="3">
        <f t="shared" si="1"/>
        <v>1.162340178225494E-2</v>
      </c>
    </row>
    <row r="86" spans="1:7" x14ac:dyDescent="0.3">
      <c r="A86" s="1" t="s">
        <v>109</v>
      </c>
      <c r="B86">
        <v>1737</v>
      </c>
      <c r="C86">
        <v>1834.6</v>
      </c>
      <c r="D86">
        <v>1723</v>
      </c>
      <c r="E86">
        <v>1827.7</v>
      </c>
      <c r="F86">
        <v>405546974</v>
      </c>
      <c r="G86" s="3">
        <f t="shared" si="1"/>
        <v>-4.9625212015100971E-2</v>
      </c>
    </row>
    <row r="87" spans="1:7" x14ac:dyDescent="0.3">
      <c r="A87" s="1" t="s">
        <v>110</v>
      </c>
      <c r="B87">
        <v>1723</v>
      </c>
      <c r="C87">
        <v>1757.9</v>
      </c>
      <c r="D87">
        <v>1702.1</v>
      </c>
      <c r="E87">
        <v>1716.1</v>
      </c>
      <c r="F87">
        <v>372457853</v>
      </c>
      <c r="G87" s="3">
        <f t="shared" si="1"/>
        <v>-8.0598733448474374E-3</v>
      </c>
    </row>
    <row r="88" spans="1:7" x14ac:dyDescent="0.3">
      <c r="A88" s="1" t="s">
        <v>111</v>
      </c>
      <c r="B88">
        <v>1639.3</v>
      </c>
      <c r="C88">
        <v>1730</v>
      </c>
      <c r="D88">
        <v>1625.4</v>
      </c>
      <c r="E88">
        <v>1702.1</v>
      </c>
      <c r="F88">
        <v>517300545</v>
      </c>
      <c r="G88" s="3">
        <f t="shared" si="1"/>
        <v>-4.8578061520603621E-2</v>
      </c>
    </row>
    <row r="89" spans="1:7" x14ac:dyDescent="0.3">
      <c r="A89" s="1" t="s">
        <v>112</v>
      </c>
      <c r="B89">
        <v>1562.6</v>
      </c>
      <c r="C89">
        <v>1674.2</v>
      </c>
      <c r="D89">
        <v>1541.7</v>
      </c>
      <c r="E89">
        <v>1660.2</v>
      </c>
      <c r="F89">
        <v>654135428</v>
      </c>
      <c r="G89" s="3">
        <f t="shared" si="1"/>
        <v>-4.6788263283108672E-2</v>
      </c>
    </row>
    <row r="90" spans="1:7" x14ac:dyDescent="0.3">
      <c r="A90" s="1" t="s">
        <v>113</v>
      </c>
      <c r="B90">
        <v>1513.8</v>
      </c>
      <c r="C90">
        <v>1583.5</v>
      </c>
      <c r="D90">
        <v>1506.8</v>
      </c>
      <c r="E90">
        <v>1569.6</v>
      </c>
      <c r="F90">
        <v>501017513</v>
      </c>
      <c r="G90" s="3">
        <f t="shared" si="1"/>
        <v>-3.1230001279918058E-2</v>
      </c>
    </row>
    <row r="91" spans="1:7" x14ac:dyDescent="0.3">
      <c r="A91" s="1" t="s">
        <v>114</v>
      </c>
      <c r="B91">
        <v>1653.3</v>
      </c>
      <c r="C91">
        <v>1688.2</v>
      </c>
      <c r="D91">
        <v>1569.6</v>
      </c>
      <c r="E91">
        <v>1569.6</v>
      </c>
      <c r="F91">
        <v>584451204</v>
      </c>
      <c r="G91" s="3">
        <f t="shared" si="1"/>
        <v>9.2152199762187872E-2</v>
      </c>
    </row>
    <row r="92" spans="1:7" x14ac:dyDescent="0.3">
      <c r="A92" s="1" t="s">
        <v>115</v>
      </c>
      <c r="B92">
        <v>1730</v>
      </c>
      <c r="C92">
        <v>1744</v>
      </c>
      <c r="D92">
        <v>1618.4</v>
      </c>
      <c r="E92">
        <v>1646.3</v>
      </c>
      <c r="F92">
        <v>433842983</v>
      </c>
      <c r="G92" s="3">
        <f t="shared" si="1"/>
        <v>4.6392064356136242E-2</v>
      </c>
    </row>
    <row r="93" spans="1:7" x14ac:dyDescent="0.3">
      <c r="A93" s="1" t="s">
        <v>116</v>
      </c>
      <c r="B93">
        <v>1757.9</v>
      </c>
      <c r="C93">
        <v>1778.8</v>
      </c>
      <c r="D93">
        <v>1723</v>
      </c>
      <c r="E93">
        <v>1778.8</v>
      </c>
      <c r="F93">
        <v>444514707</v>
      </c>
      <c r="G93" s="3">
        <f t="shared" si="1"/>
        <v>1.6127167630057854E-2</v>
      </c>
    </row>
    <row r="94" spans="1:7" x14ac:dyDescent="0.3">
      <c r="A94" s="1" t="s">
        <v>117</v>
      </c>
      <c r="B94">
        <v>1834.6</v>
      </c>
      <c r="C94">
        <v>1834.6</v>
      </c>
      <c r="D94">
        <v>1757.9</v>
      </c>
      <c r="E94">
        <v>1771.9</v>
      </c>
      <c r="F94">
        <v>476102523</v>
      </c>
      <c r="G94" s="3">
        <f t="shared" si="1"/>
        <v>4.3631605893395424E-2</v>
      </c>
    </row>
    <row r="95" spans="1:7" x14ac:dyDescent="0.3">
      <c r="A95" s="1" t="s">
        <v>118</v>
      </c>
      <c r="B95">
        <v>1904.4</v>
      </c>
      <c r="C95">
        <v>1939.3</v>
      </c>
      <c r="D95">
        <v>1841.6</v>
      </c>
      <c r="E95">
        <v>1841.6</v>
      </c>
      <c r="F95">
        <v>498739044</v>
      </c>
      <c r="G95" s="3">
        <f t="shared" si="1"/>
        <v>3.8046440641011765E-2</v>
      </c>
    </row>
    <row r="96" spans="1:7" x14ac:dyDescent="0.3">
      <c r="A96" s="1" t="s">
        <v>119</v>
      </c>
      <c r="B96">
        <v>2057.9</v>
      </c>
      <c r="C96">
        <v>2057.9</v>
      </c>
      <c r="D96">
        <v>1883.5</v>
      </c>
      <c r="E96">
        <v>1883.5</v>
      </c>
      <c r="F96">
        <v>959884609</v>
      </c>
      <c r="G96" s="3">
        <f t="shared" si="1"/>
        <v>8.0602814534761605E-2</v>
      </c>
    </row>
    <row r="97" spans="1:7" x14ac:dyDescent="0.3">
      <c r="A97" s="1" t="s">
        <v>120</v>
      </c>
      <c r="B97">
        <v>2218.3000000000002</v>
      </c>
      <c r="C97">
        <v>2295.1</v>
      </c>
      <c r="D97">
        <v>2057.9</v>
      </c>
      <c r="E97">
        <v>2057.9</v>
      </c>
      <c r="F97">
        <v>514215761</v>
      </c>
      <c r="G97" s="3">
        <f t="shared" si="1"/>
        <v>7.794353467126687E-2</v>
      </c>
    </row>
    <row r="98" spans="1:7" x14ac:dyDescent="0.3">
      <c r="A98" s="1" t="s">
        <v>121</v>
      </c>
      <c r="B98">
        <v>2162.5</v>
      </c>
      <c r="C98">
        <v>2288.1</v>
      </c>
      <c r="D98">
        <v>2099.6999999999998</v>
      </c>
      <c r="E98">
        <v>2232.3000000000002</v>
      </c>
      <c r="F98">
        <v>481917223</v>
      </c>
      <c r="G98" s="3">
        <f t="shared" si="1"/>
        <v>-2.5154397511608067E-2</v>
      </c>
    </row>
    <row r="99" spans="1:7" x14ac:dyDescent="0.3">
      <c r="A99" s="1" t="s">
        <v>122</v>
      </c>
      <c r="B99">
        <v>2134.6</v>
      </c>
      <c r="C99">
        <v>2232.3000000000002</v>
      </c>
      <c r="D99">
        <v>2113.6999999999998</v>
      </c>
      <c r="E99">
        <v>2176.5</v>
      </c>
      <c r="F99">
        <v>275162272</v>
      </c>
      <c r="G99" s="3">
        <f t="shared" si="1"/>
        <v>-1.2901734104046285E-2</v>
      </c>
    </row>
    <row r="100" spans="1:7" x14ac:dyDescent="0.3">
      <c r="A100" s="1" t="s">
        <v>123</v>
      </c>
      <c r="B100">
        <v>2169.5</v>
      </c>
      <c r="C100">
        <v>2183.4</v>
      </c>
      <c r="D100">
        <v>2064.8000000000002</v>
      </c>
      <c r="E100">
        <v>2141.6</v>
      </c>
      <c r="F100">
        <v>294137820</v>
      </c>
      <c r="G100" s="3">
        <f t="shared" si="1"/>
        <v>1.6349667384990205E-2</v>
      </c>
    </row>
    <row r="101" spans="1:7" x14ac:dyDescent="0.3">
      <c r="A101" s="1" t="s">
        <v>124</v>
      </c>
      <c r="B101">
        <v>2302</v>
      </c>
      <c r="C101">
        <v>2350.9</v>
      </c>
      <c r="D101">
        <v>2211.3000000000002</v>
      </c>
      <c r="E101">
        <v>2218.3000000000002</v>
      </c>
      <c r="F101">
        <v>422772612</v>
      </c>
      <c r="G101" s="3">
        <f t="shared" si="1"/>
        <v>6.1073980179764925E-2</v>
      </c>
    </row>
    <row r="102" spans="1:7" x14ac:dyDescent="0.3">
      <c r="A102" s="1" t="s">
        <v>125</v>
      </c>
      <c r="B102">
        <v>2239.1999999999998</v>
      </c>
      <c r="C102">
        <v>2343.9</v>
      </c>
      <c r="D102">
        <v>2239.1999999999998</v>
      </c>
      <c r="E102">
        <v>2336.9</v>
      </c>
      <c r="F102">
        <v>279951975</v>
      </c>
      <c r="G102" s="3">
        <f t="shared" si="1"/>
        <v>-2.728062554300616E-2</v>
      </c>
    </row>
    <row r="103" spans="1:7" x14ac:dyDescent="0.3">
      <c r="A103" s="1" t="s">
        <v>126</v>
      </c>
      <c r="B103">
        <v>2113.6999999999998</v>
      </c>
      <c r="C103">
        <v>2218.3000000000002</v>
      </c>
      <c r="D103">
        <v>2092.8000000000002</v>
      </c>
      <c r="E103">
        <v>2218.3000000000002</v>
      </c>
      <c r="F103">
        <v>487562851</v>
      </c>
      <c r="G103" s="3">
        <f t="shared" si="1"/>
        <v>-5.6046802429439088E-2</v>
      </c>
    </row>
    <row r="104" spans="1:7" x14ac:dyDescent="0.3">
      <c r="A104" s="1" t="s">
        <v>127</v>
      </c>
      <c r="B104">
        <v>2071.8000000000002</v>
      </c>
      <c r="C104">
        <v>2183.4</v>
      </c>
      <c r="D104">
        <v>2023</v>
      </c>
      <c r="E104">
        <v>2183.4</v>
      </c>
      <c r="F104">
        <v>409589324</v>
      </c>
      <c r="G104" s="3">
        <f t="shared" si="1"/>
        <v>-1.9823059090693873E-2</v>
      </c>
    </row>
    <row r="105" spans="1:7" x14ac:dyDescent="0.3">
      <c r="A105" s="1" t="s">
        <v>128</v>
      </c>
      <c r="B105">
        <v>2113.6999999999998</v>
      </c>
      <c r="C105">
        <v>2120.6999999999998</v>
      </c>
      <c r="D105">
        <v>1953.2</v>
      </c>
      <c r="E105">
        <v>2023</v>
      </c>
      <c r="F105">
        <v>519350210</v>
      </c>
      <c r="G105" s="3">
        <f t="shared" si="1"/>
        <v>2.0223959841683382E-2</v>
      </c>
    </row>
    <row r="106" spans="1:7" x14ac:dyDescent="0.3">
      <c r="A106" s="1" t="s">
        <v>129</v>
      </c>
      <c r="B106">
        <v>2023</v>
      </c>
      <c r="C106">
        <v>2127.6</v>
      </c>
      <c r="D106">
        <v>2016</v>
      </c>
      <c r="E106">
        <v>2120.6999999999998</v>
      </c>
      <c r="F106">
        <v>253847754</v>
      </c>
      <c r="G106" s="3">
        <f t="shared" si="1"/>
        <v>-4.2910536026872226E-2</v>
      </c>
    </row>
    <row r="107" spans="1:7" x14ac:dyDescent="0.3">
      <c r="A107" s="1" t="s">
        <v>130</v>
      </c>
      <c r="B107">
        <v>2183.4</v>
      </c>
      <c r="C107">
        <v>2197.4</v>
      </c>
      <c r="D107">
        <v>2064.8000000000002</v>
      </c>
      <c r="E107">
        <v>2071.8000000000002</v>
      </c>
      <c r="F107">
        <v>372556634</v>
      </c>
      <c r="G107" s="3">
        <f t="shared" si="1"/>
        <v>7.9288185862580365E-2</v>
      </c>
    </row>
    <row r="108" spans="1:7" x14ac:dyDescent="0.3">
      <c r="A108" s="1" t="s">
        <v>131</v>
      </c>
      <c r="B108">
        <v>2162.5</v>
      </c>
      <c r="C108">
        <v>2232.3000000000002</v>
      </c>
      <c r="D108">
        <v>2148.6</v>
      </c>
      <c r="E108">
        <v>2232.3000000000002</v>
      </c>
      <c r="F108">
        <v>240003025</v>
      </c>
      <c r="G108" s="3">
        <f t="shared" si="1"/>
        <v>-9.572226802235087E-3</v>
      </c>
    </row>
    <row r="109" spans="1:7" x14ac:dyDescent="0.3">
      <c r="A109" s="1" t="s">
        <v>132</v>
      </c>
      <c r="B109">
        <v>2127.6</v>
      </c>
      <c r="C109">
        <v>2176.5</v>
      </c>
      <c r="D109">
        <v>2120.6999999999998</v>
      </c>
      <c r="E109">
        <v>2127.6</v>
      </c>
      <c r="F109">
        <v>144039347</v>
      </c>
      <c r="G109" s="3">
        <f t="shared" si="1"/>
        <v>-1.6138728323699465E-2</v>
      </c>
    </row>
    <row r="110" spans="1:7" x14ac:dyDescent="0.3">
      <c r="A110" s="1" t="s">
        <v>133</v>
      </c>
      <c r="B110">
        <v>2162.5</v>
      </c>
      <c r="C110">
        <v>2169.5</v>
      </c>
      <c r="D110">
        <v>2134.6</v>
      </c>
      <c r="E110">
        <v>2148.6</v>
      </c>
      <c r="F110">
        <v>183669732</v>
      </c>
      <c r="G110" s="3">
        <f t="shared" si="1"/>
        <v>1.6403459296860354E-2</v>
      </c>
    </row>
    <row r="111" spans="1:7" x14ac:dyDescent="0.3">
      <c r="A111" s="1" t="s">
        <v>134</v>
      </c>
      <c r="B111">
        <v>2134.6</v>
      </c>
      <c r="C111">
        <v>2169.5</v>
      </c>
      <c r="D111">
        <v>2113.6999999999998</v>
      </c>
      <c r="E111">
        <v>2162.5</v>
      </c>
      <c r="F111">
        <v>104916512</v>
      </c>
      <c r="G111" s="3">
        <f t="shared" si="1"/>
        <v>-1.2901734104046285E-2</v>
      </c>
    </row>
    <row r="112" spans="1:7" x14ac:dyDescent="0.3">
      <c r="A112" s="1" t="s">
        <v>135</v>
      </c>
      <c r="B112">
        <v>2099.6999999999998</v>
      </c>
      <c r="C112">
        <v>2134.6</v>
      </c>
      <c r="D112">
        <v>2078.8000000000002</v>
      </c>
      <c r="E112">
        <v>2106.6999999999998</v>
      </c>
      <c r="F112">
        <v>188566907</v>
      </c>
      <c r="G112" s="3">
        <f t="shared" si="1"/>
        <v>-1.6349667384990205E-2</v>
      </c>
    </row>
    <row r="113" spans="1:7" x14ac:dyDescent="0.3">
      <c r="A113" s="1" t="s">
        <v>136</v>
      </c>
      <c r="B113">
        <v>2176.5</v>
      </c>
      <c r="C113">
        <v>2190.4</v>
      </c>
      <c r="D113">
        <v>2099.6999999999998</v>
      </c>
      <c r="E113">
        <v>2127.6</v>
      </c>
      <c r="F113">
        <v>339338591</v>
      </c>
      <c r="G113" s="3">
        <f t="shared" si="1"/>
        <v>3.6576653807686904E-2</v>
      </c>
    </row>
    <row r="114" spans="1:7" x14ac:dyDescent="0.3">
      <c r="A114" s="1" t="s">
        <v>137</v>
      </c>
      <c r="B114">
        <v>2134.6</v>
      </c>
      <c r="C114">
        <v>2169.5</v>
      </c>
      <c r="D114">
        <v>2120.6999999999998</v>
      </c>
      <c r="E114">
        <v>2162.5</v>
      </c>
      <c r="F114">
        <v>174033235</v>
      </c>
      <c r="G114" s="3">
        <f t="shared" si="1"/>
        <v>-1.9251091201470293E-2</v>
      </c>
    </row>
    <row r="115" spans="1:7" x14ac:dyDescent="0.3">
      <c r="A115" s="1" t="s">
        <v>138</v>
      </c>
      <c r="B115">
        <v>2113.6999999999998</v>
      </c>
      <c r="C115">
        <v>2176.5</v>
      </c>
      <c r="D115">
        <v>2106.6999999999998</v>
      </c>
      <c r="E115">
        <v>2162.5</v>
      </c>
      <c r="F115">
        <v>162039618</v>
      </c>
      <c r="G115" s="3">
        <f t="shared" si="1"/>
        <v>-9.7910615572004561E-3</v>
      </c>
    </row>
    <row r="116" spans="1:7" x14ac:dyDescent="0.3">
      <c r="A116" s="1" t="s">
        <v>139</v>
      </c>
      <c r="B116">
        <v>2120.6999999999998</v>
      </c>
      <c r="C116">
        <v>2134.6</v>
      </c>
      <c r="D116">
        <v>2078.8000000000002</v>
      </c>
      <c r="E116">
        <v>2120.6999999999998</v>
      </c>
      <c r="F116">
        <v>130693147</v>
      </c>
      <c r="G116" s="3">
        <f t="shared" si="1"/>
        <v>3.3117282490419645E-3</v>
      </c>
    </row>
    <row r="117" spans="1:7" x14ac:dyDescent="0.3">
      <c r="A117" s="1" t="s">
        <v>140</v>
      </c>
      <c r="B117">
        <v>2113.6999999999998</v>
      </c>
      <c r="C117">
        <v>2169.5</v>
      </c>
      <c r="D117">
        <v>2113.6999999999998</v>
      </c>
      <c r="E117">
        <v>2141.6</v>
      </c>
      <c r="F117">
        <v>147418716</v>
      </c>
      <c r="G117" s="3">
        <f t="shared" si="1"/>
        <v>-3.3007969066817565E-3</v>
      </c>
    </row>
    <row r="118" spans="1:7" x14ac:dyDescent="0.3">
      <c r="A118" s="1" t="s">
        <v>141</v>
      </c>
      <c r="B118">
        <v>2134.6</v>
      </c>
      <c r="C118">
        <v>2141.6</v>
      </c>
      <c r="D118">
        <v>2113.6999999999998</v>
      </c>
      <c r="E118">
        <v>2120.6999999999998</v>
      </c>
      <c r="F118">
        <v>111421694</v>
      </c>
      <c r="G118" s="3">
        <f t="shared" si="1"/>
        <v>9.8878743435681943E-3</v>
      </c>
    </row>
    <row r="119" spans="1:7" x14ac:dyDescent="0.3">
      <c r="A119" s="1" t="s">
        <v>142</v>
      </c>
      <c r="B119">
        <v>2134.6</v>
      </c>
      <c r="C119">
        <v>2155.5</v>
      </c>
      <c r="D119">
        <v>2120.6999999999998</v>
      </c>
      <c r="E119">
        <v>2155.5</v>
      </c>
      <c r="F119">
        <v>186436280</v>
      </c>
      <c r="G119" s="3">
        <f t="shared" si="1"/>
        <v>0</v>
      </c>
    </row>
    <row r="120" spans="1:7" x14ac:dyDescent="0.3">
      <c r="A120" s="1" t="s">
        <v>143</v>
      </c>
      <c r="B120">
        <v>2127.6</v>
      </c>
      <c r="C120">
        <v>2155.5</v>
      </c>
      <c r="D120">
        <v>2120.6999999999998</v>
      </c>
      <c r="E120">
        <v>2134.6</v>
      </c>
      <c r="F120">
        <v>54421019</v>
      </c>
      <c r="G120" s="3">
        <f t="shared" si="1"/>
        <v>-3.2793029138948751E-3</v>
      </c>
    </row>
    <row r="121" spans="1:7" x14ac:dyDescent="0.3">
      <c r="A121" s="1" t="s">
        <v>144</v>
      </c>
      <c r="B121">
        <v>2120.6999999999998</v>
      </c>
      <c r="C121">
        <v>2162.5</v>
      </c>
      <c r="D121">
        <v>2113.6999999999998</v>
      </c>
      <c r="E121">
        <v>2141.6</v>
      </c>
      <c r="F121">
        <v>148148028</v>
      </c>
      <c r="G121" s="3">
        <f t="shared" si="1"/>
        <v>-3.2430908065426262E-3</v>
      </c>
    </row>
    <row r="122" spans="1:7" x14ac:dyDescent="0.3">
      <c r="A122" s="1" t="s">
        <v>145</v>
      </c>
      <c r="B122">
        <v>2113.6999999999998</v>
      </c>
      <c r="C122">
        <v>2148.6</v>
      </c>
      <c r="D122">
        <v>2113.6999999999998</v>
      </c>
      <c r="E122">
        <v>2141.6</v>
      </c>
      <c r="F122">
        <v>228112810</v>
      </c>
      <c r="G122" s="3">
        <f t="shared" si="1"/>
        <v>-3.3007969066817565E-3</v>
      </c>
    </row>
    <row r="123" spans="1:7" x14ac:dyDescent="0.3">
      <c r="A123" s="1" t="s">
        <v>146</v>
      </c>
      <c r="B123">
        <v>2225.3000000000002</v>
      </c>
      <c r="C123">
        <v>2232.3000000000002</v>
      </c>
      <c r="D123">
        <v>2113.6999999999998</v>
      </c>
      <c r="E123">
        <v>2120.6999999999998</v>
      </c>
      <c r="F123">
        <v>373640813</v>
      </c>
      <c r="G123" s="3">
        <f t="shared" si="1"/>
        <v>5.2798410370440634E-2</v>
      </c>
    </row>
    <row r="124" spans="1:7" x14ac:dyDescent="0.3">
      <c r="A124" s="1" t="s">
        <v>147</v>
      </c>
      <c r="B124">
        <v>2190.4</v>
      </c>
      <c r="C124">
        <v>2253.1999999999998</v>
      </c>
      <c r="D124">
        <v>2190.4</v>
      </c>
      <c r="E124">
        <v>2225.3000000000002</v>
      </c>
      <c r="F124">
        <v>211404181</v>
      </c>
      <c r="G124" s="3">
        <f t="shared" si="1"/>
        <v>-1.5683278659057245E-2</v>
      </c>
    </row>
    <row r="125" spans="1:7" x14ac:dyDescent="0.3">
      <c r="A125" s="1" t="s">
        <v>148</v>
      </c>
      <c r="B125">
        <v>2169.5</v>
      </c>
      <c r="C125">
        <v>2197.4</v>
      </c>
      <c r="D125">
        <v>2162.5</v>
      </c>
      <c r="E125">
        <v>2183.4</v>
      </c>
      <c r="F125">
        <v>117829855</v>
      </c>
      <c r="G125" s="3">
        <f t="shared" si="1"/>
        <v>-9.5416362308254603E-3</v>
      </c>
    </row>
    <row r="126" spans="1:7" x14ac:dyDescent="0.3">
      <c r="A126" s="1" t="s">
        <v>149</v>
      </c>
      <c r="B126">
        <v>2204.4</v>
      </c>
      <c r="C126">
        <v>2218.3000000000002</v>
      </c>
      <c r="D126">
        <v>2127.6</v>
      </c>
      <c r="E126">
        <v>2183.4</v>
      </c>
      <c r="F126">
        <v>105451891</v>
      </c>
      <c r="G126" s="3">
        <f t="shared" si="1"/>
        <v>1.6086655911500387E-2</v>
      </c>
    </row>
    <row r="127" spans="1:7" x14ac:dyDescent="0.3">
      <c r="A127" s="1" t="s">
        <v>150</v>
      </c>
      <c r="B127">
        <v>2211.3000000000002</v>
      </c>
      <c r="C127">
        <v>2267.1</v>
      </c>
      <c r="D127">
        <v>2183.4</v>
      </c>
      <c r="E127">
        <v>2204.4</v>
      </c>
      <c r="F127">
        <v>232365483</v>
      </c>
      <c r="G127" s="3">
        <f t="shared" si="1"/>
        <v>3.1301034295046683E-3</v>
      </c>
    </row>
    <row r="128" spans="1:7" x14ac:dyDescent="0.3">
      <c r="A128" s="1" t="s">
        <v>151</v>
      </c>
      <c r="B128">
        <v>2183.4</v>
      </c>
      <c r="C128">
        <v>2260.1999999999998</v>
      </c>
      <c r="D128">
        <v>2183.4</v>
      </c>
      <c r="E128">
        <v>2232.3000000000002</v>
      </c>
      <c r="F128">
        <v>182296468</v>
      </c>
      <c r="G128" s="3">
        <f t="shared" si="1"/>
        <v>-1.2617012617012657E-2</v>
      </c>
    </row>
    <row r="129" spans="1:7" x14ac:dyDescent="0.3">
      <c r="A129" s="1" t="s">
        <v>152</v>
      </c>
      <c r="B129">
        <v>2190.4</v>
      </c>
      <c r="C129">
        <v>2204.4</v>
      </c>
      <c r="D129">
        <v>2183.4</v>
      </c>
      <c r="E129">
        <v>2183.4</v>
      </c>
      <c r="F129">
        <v>128809144</v>
      </c>
      <c r="G129" s="3">
        <f t="shared" ref="G129:G191" si="2">((B129-B128)/B128)*100%</f>
        <v>3.2060089768251349E-3</v>
      </c>
    </row>
    <row r="130" spans="1:7" x14ac:dyDescent="0.3">
      <c r="A130" s="1" t="s">
        <v>153</v>
      </c>
      <c r="B130">
        <v>2162.5</v>
      </c>
      <c r="C130">
        <v>2197.4</v>
      </c>
      <c r="D130">
        <v>2162.5</v>
      </c>
      <c r="E130">
        <v>2190.4</v>
      </c>
      <c r="F130">
        <v>131548742</v>
      </c>
      <c r="G130" s="3">
        <f t="shared" si="2"/>
        <v>-1.2737399561723928E-2</v>
      </c>
    </row>
    <row r="131" spans="1:7" x14ac:dyDescent="0.3">
      <c r="A131" s="1" t="s">
        <v>154</v>
      </c>
      <c r="B131">
        <v>2127.6</v>
      </c>
      <c r="C131">
        <v>2183.4</v>
      </c>
      <c r="D131">
        <v>2113.6999999999998</v>
      </c>
      <c r="E131">
        <v>2162.5</v>
      </c>
      <c r="F131">
        <v>150206164</v>
      </c>
      <c r="G131" s="3">
        <f t="shared" si="2"/>
        <v>-1.6138728323699465E-2</v>
      </c>
    </row>
    <row r="132" spans="1:7" x14ac:dyDescent="0.3">
      <c r="A132" s="1" t="s">
        <v>155</v>
      </c>
      <c r="B132">
        <v>2197.4</v>
      </c>
      <c r="C132">
        <v>2218.3000000000002</v>
      </c>
      <c r="D132">
        <v>2127.6</v>
      </c>
      <c r="E132">
        <v>2127.6</v>
      </c>
      <c r="F132">
        <v>224576578</v>
      </c>
      <c r="G132" s="3">
        <f t="shared" si="2"/>
        <v>3.2806918593720709E-2</v>
      </c>
    </row>
    <row r="133" spans="1:7" x14ac:dyDescent="0.3">
      <c r="A133" s="1" t="s">
        <v>156</v>
      </c>
      <c r="B133">
        <v>2162.5</v>
      </c>
      <c r="C133">
        <v>2211.3000000000002</v>
      </c>
      <c r="D133">
        <v>2155.5</v>
      </c>
      <c r="E133">
        <v>2204.4</v>
      </c>
      <c r="F133">
        <v>190916547</v>
      </c>
      <c r="G133" s="3">
        <f t="shared" si="2"/>
        <v>-1.5882406480385951E-2</v>
      </c>
    </row>
    <row r="134" spans="1:7" x14ac:dyDescent="0.3">
      <c r="A134" s="1" t="s">
        <v>157</v>
      </c>
      <c r="B134">
        <v>2190.4</v>
      </c>
      <c r="C134">
        <v>2204.4</v>
      </c>
      <c r="D134">
        <v>2162.5</v>
      </c>
      <c r="E134">
        <v>2176.5</v>
      </c>
      <c r="F134">
        <v>162646279</v>
      </c>
      <c r="G134" s="3">
        <f t="shared" si="2"/>
        <v>1.2901734104046285E-2</v>
      </c>
    </row>
    <row r="135" spans="1:7" x14ac:dyDescent="0.3">
      <c r="A135" s="1" t="s">
        <v>158</v>
      </c>
      <c r="B135">
        <v>2155.5</v>
      </c>
      <c r="C135">
        <v>2190.4</v>
      </c>
      <c r="D135">
        <v>2155.5</v>
      </c>
      <c r="E135">
        <v>2183.4</v>
      </c>
      <c r="F135">
        <v>104287961</v>
      </c>
      <c r="G135" s="3">
        <f t="shared" si="2"/>
        <v>-1.5933162892622393E-2</v>
      </c>
    </row>
    <row r="136" spans="1:7" x14ac:dyDescent="0.3">
      <c r="A136" s="1" t="s">
        <v>159</v>
      </c>
      <c r="B136">
        <v>2197.4</v>
      </c>
      <c r="C136">
        <v>2197.4</v>
      </c>
      <c r="D136">
        <v>2155.5</v>
      </c>
      <c r="E136">
        <v>2155.5</v>
      </c>
      <c r="F136">
        <v>103970385</v>
      </c>
      <c r="G136" s="3">
        <f t="shared" si="2"/>
        <v>1.9438645325910504E-2</v>
      </c>
    </row>
    <row r="137" spans="1:7" x14ac:dyDescent="0.3">
      <c r="A137" s="1" t="s">
        <v>160</v>
      </c>
      <c r="B137">
        <v>2190.4</v>
      </c>
      <c r="C137">
        <v>2211.3000000000002</v>
      </c>
      <c r="D137">
        <v>2162.5</v>
      </c>
      <c r="E137">
        <v>2204.4</v>
      </c>
      <c r="F137">
        <v>113763744</v>
      </c>
      <c r="G137" s="3">
        <f t="shared" si="2"/>
        <v>-3.1855829616819877E-3</v>
      </c>
    </row>
    <row r="138" spans="1:7" x14ac:dyDescent="0.3">
      <c r="A138" s="1" t="s">
        <v>161</v>
      </c>
      <c r="B138">
        <v>2176.5</v>
      </c>
      <c r="C138">
        <v>2197.4</v>
      </c>
      <c r="D138">
        <v>2162.5</v>
      </c>
      <c r="E138">
        <v>2190.4</v>
      </c>
      <c r="F138">
        <v>73895646</v>
      </c>
      <c r="G138" s="3">
        <f t="shared" si="2"/>
        <v>-6.3458728999269956E-3</v>
      </c>
    </row>
    <row r="139" spans="1:7" x14ac:dyDescent="0.3">
      <c r="A139" s="1" t="s">
        <v>162</v>
      </c>
      <c r="B139">
        <v>2204.4</v>
      </c>
      <c r="C139">
        <v>2211.3000000000002</v>
      </c>
      <c r="D139">
        <v>2169.5</v>
      </c>
      <c r="E139">
        <v>2183.4</v>
      </c>
      <c r="F139">
        <v>86328061</v>
      </c>
      <c r="G139" s="3">
        <f t="shared" si="2"/>
        <v>1.2818745692625817E-2</v>
      </c>
    </row>
    <row r="140" spans="1:7" x14ac:dyDescent="0.3">
      <c r="A140" s="1" t="s">
        <v>163</v>
      </c>
      <c r="B140">
        <v>2085.8000000000002</v>
      </c>
      <c r="C140">
        <v>2218.3000000000002</v>
      </c>
      <c r="D140">
        <v>2071.8000000000002</v>
      </c>
      <c r="E140">
        <v>2211.3000000000002</v>
      </c>
      <c r="F140">
        <v>373214336</v>
      </c>
      <c r="G140" s="3">
        <f t="shared" si="2"/>
        <v>-5.3801487933224416E-2</v>
      </c>
    </row>
    <row r="141" spans="1:7" x14ac:dyDescent="0.3">
      <c r="A141" s="1" t="s">
        <v>164</v>
      </c>
      <c r="B141">
        <v>2148.6</v>
      </c>
      <c r="C141">
        <v>2148.6</v>
      </c>
      <c r="D141">
        <v>2092.8000000000002</v>
      </c>
      <c r="E141">
        <v>2092.8000000000002</v>
      </c>
      <c r="F141">
        <v>171919769</v>
      </c>
      <c r="G141" s="3">
        <f t="shared" si="2"/>
        <v>3.0108351711573365E-2</v>
      </c>
    </row>
    <row r="142" spans="1:7" x14ac:dyDescent="0.3">
      <c r="A142" s="1" t="s">
        <v>165</v>
      </c>
      <c r="B142">
        <v>2148.6</v>
      </c>
      <c r="C142">
        <v>2169.5</v>
      </c>
      <c r="D142">
        <v>2120.6999999999998</v>
      </c>
      <c r="E142">
        <v>2162.5</v>
      </c>
      <c r="F142">
        <v>177648668</v>
      </c>
      <c r="G142" s="3">
        <f t="shared" si="2"/>
        <v>0</v>
      </c>
    </row>
    <row r="143" spans="1:7" x14ac:dyDescent="0.3">
      <c r="A143" s="1" t="s">
        <v>166</v>
      </c>
      <c r="B143">
        <v>2169.5</v>
      </c>
      <c r="C143">
        <v>2183.4</v>
      </c>
      <c r="D143">
        <v>2155.5</v>
      </c>
      <c r="E143">
        <v>2162.5</v>
      </c>
      <c r="F143">
        <v>126064817</v>
      </c>
      <c r="G143" s="3">
        <f t="shared" si="2"/>
        <v>9.7272642651029008E-3</v>
      </c>
    </row>
    <row r="144" spans="1:7" x14ac:dyDescent="0.3">
      <c r="A144" s="1" t="s">
        <v>167</v>
      </c>
      <c r="B144">
        <v>2169.5</v>
      </c>
      <c r="C144">
        <v>2183.4</v>
      </c>
      <c r="D144">
        <v>2134.6</v>
      </c>
      <c r="E144">
        <v>2169.5</v>
      </c>
      <c r="F144">
        <v>98910738</v>
      </c>
      <c r="G144" s="3">
        <f t="shared" si="2"/>
        <v>0</v>
      </c>
    </row>
    <row r="145" spans="1:7" x14ac:dyDescent="0.3">
      <c r="A145" s="1" t="s">
        <v>168</v>
      </c>
      <c r="B145">
        <v>2225.3000000000002</v>
      </c>
      <c r="C145">
        <v>2246.1999999999998</v>
      </c>
      <c r="D145">
        <v>2183.4</v>
      </c>
      <c r="E145">
        <v>2183.4</v>
      </c>
      <c r="F145">
        <v>189708286</v>
      </c>
      <c r="G145" s="3">
        <f>((B145-B144)/B144)*100%</f>
        <v>2.5720212030421841E-2</v>
      </c>
    </row>
    <row r="146" spans="1:7" x14ac:dyDescent="0.3">
      <c r="A146" s="1" t="s">
        <v>169</v>
      </c>
      <c r="B146">
        <v>2336.9</v>
      </c>
      <c r="C146">
        <v>2350.9</v>
      </c>
      <c r="D146">
        <v>2225.3000000000002</v>
      </c>
      <c r="E146">
        <v>2225.3000000000002</v>
      </c>
      <c r="F146">
        <v>505369848</v>
      </c>
      <c r="G146" s="3">
        <f t="shared" si="2"/>
        <v>5.0150541500022426E-2</v>
      </c>
    </row>
    <row r="147" spans="1:7" x14ac:dyDescent="0.3">
      <c r="A147" s="1" t="s">
        <v>170</v>
      </c>
      <c r="B147">
        <v>2323</v>
      </c>
      <c r="C147">
        <v>2406.6999999999998</v>
      </c>
      <c r="D147">
        <v>2302</v>
      </c>
      <c r="E147">
        <v>2336.9</v>
      </c>
      <c r="F147">
        <v>235648930</v>
      </c>
      <c r="G147" s="3">
        <f t="shared" si="2"/>
        <v>-5.9480508365784114E-3</v>
      </c>
    </row>
    <row r="148" spans="1:7" x14ac:dyDescent="0.3">
      <c r="A148" s="1" t="s">
        <v>171</v>
      </c>
      <c r="B148">
        <v>2329.9</v>
      </c>
      <c r="C148">
        <v>2336.9</v>
      </c>
      <c r="D148">
        <v>2288.1</v>
      </c>
      <c r="E148">
        <v>2323</v>
      </c>
      <c r="F148">
        <v>109069303</v>
      </c>
      <c r="G148" s="3">
        <f t="shared" si="2"/>
        <v>2.9702970297030094E-3</v>
      </c>
    </row>
    <row r="149" spans="1:7" x14ac:dyDescent="0.3">
      <c r="A149" s="1" t="s">
        <v>172</v>
      </c>
      <c r="B149">
        <v>2455.5</v>
      </c>
      <c r="C149">
        <v>2462.5</v>
      </c>
      <c r="D149">
        <v>2329.9</v>
      </c>
      <c r="E149">
        <v>2329.9</v>
      </c>
      <c r="F149">
        <v>288206078</v>
      </c>
      <c r="G149" s="3">
        <f t="shared" si="2"/>
        <v>5.3907893042619816E-2</v>
      </c>
    </row>
    <row r="150" spans="1:7" x14ac:dyDescent="0.3">
      <c r="A150" s="1" t="s">
        <v>173</v>
      </c>
      <c r="B150">
        <v>2483.4</v>
      </c>
      <c r="C150">
        <v>2539.1999999999998</v>
      </c>
      <c r="D150">
        <v>2455.5</v>
      </c>
      <c r="E150">
        <v>2455.5</v>
      </c>
      <c r="F150">
        <v>239290433</v>
      </c>
      <c r="G150" s="3">
        <f t="shared" si="2"/>
        <v>1.1362248014661002E-2</v>
      </c>
    </row>
    <row r="151" spans="1:7" x14ac:dyDescent="0.3">
      <c r="A151" s="1" t="s">
        <v>174</v>
      </c>
      <c r="B151">
        <v>2539.1999999999998</v>
      </c>
      <c r="C151">
        <v>2546.1999999999998</v>
      </c>
      <c r="D151">
        <v>2455.5</v>
      </c>
      <c r="E151">
        <v>2462.5</v>
      </c>
      <c r="F151">
        <v>214473234</v>
      </c>
      <c r="G151" s="3">
        <f t="shared" si="2"/>
        <v>2.2469195457839947E-2</v>
      </c>
    </row>
    <row r="152" spans="1:7" x14ac:dyDescent="0.3">
      <c r="A152" s="1" t="s">
        <v>175</v>
      </c>
      <c r="B152">
        <v>2650.8</v>
      </c>
      <c r="C152">
        <v>2650.8</v>
      </c>
      <c r="D152">
        <v>2539.1999999999998</v>
      </c>
      <c r="E152">
        <v>2560.1</v>
      </c>
      <c r="F152">
        <v>197233406</v>
      </c>
      <c r="G152" s="3">
        <f t="shared" si="2"/>
        <v>4.3950850661625858E-2</v>
      </c>
    </row>
    <row r="153" spans="1:7" x14ac:dyDescent="0.3">
      <c r="A153" s="1" t="s">
        <v>176</v>
      </c>
      <c r="B153">
        <v>2609</v>
      </c>
      <c r="C153">
        <v>2664.8</v>
      </c>
      <c r="D153">
        <v>2581.1</v>
      </c>
      <c r="E153">
        <v>2650.8</v>
      </c>
      <c r="F153">
        <v>178162157</v>
      </c>
      <c r="G153" s="3">
        <f t="shared" si="2"/>
        <v>-1.5768824505809634E-2</v>
      </c>
    </row>
    <row r="154" spans="1:7" x14ac:dyDescent="0.3">
      <c r="A154" s="1" t="s">
        <v>177</v>
      </c>
      <c r="B154">
        <v>2581.1</v>
      </c>
      <c r="C154">
        <v>2636.9</v>
      </c>
      <c r="D154">
        <v>2553.1999999999998</v>
      </c>
      <c r="E154">
        <v>2609</v>
      </c>
      <c r="F154">
        <v>206786961</v>
      </c>
      <c r="G154" s="3">
        <f t="shared" si="2"/>
        <v>-1.0693752395553887E-2</v>
      </c>
    </row>
    <row r="155" spans="1:7" x14ac:dyDescent="0.3">
      <c r="A155" s="1" t="s">
        <v>178</v>
      </c>
      <c r="B155">
        <v>2574.1</v>
      </c>
      <c r="C155">
        <v>2609</v>
      </c>
      <c r="D155">
        <v>2546.1999999999998</v>
      </c>
      <c r="E155">
        <v>2588</v>
      </c>
      <c r="F155">
        <v>85678499</v>
      </c>
      <c r="G155" s="3">
        <f t="shared" si="2"/>
        <v>-2.7120220061214212E-3</v>
      </c>
    </row>
    <row r="156" spans="1:7" x14ac:dyDescent="0.3">
      <c r="A156" s="1" t="s">
        <v>179</v>
      </c>
      <c r="B156">
        <v>2448.5</v>
      </c>
      <c r="C156">
        <v>2609</v>
      </c>
      <c r="D156">
        <v>2441.5</v>
      </c>
      <c r="E156">
        <v>2581.1</v>
      </c>
      <c r="F156">
        <v>292651694</v>
      </c>
      <c r="G156" s="3">
        <f t="shared" si="2"/>
        <v>-4.8793753156442993E-2</v>
      </c>
    </row>
    <row r="157" spans="1:7" x14ac:dyDescent="0.3">
      <c r="A157" s="1" t="s">
        <v>180</v>
      </c>
      <c r="B157">
        <v>2518.3000000000002</v>
      </c>
      <c r="C157">
        <v>2532.1999999999998</v>
      </c>
      <c r="D157">
        <v>2427.6</v>
      </c>
      <c r="E157">
        <v>2476.4</v>
      </c>
      <c r="F157">
        <v>216658972</v>
      </c>
      <c r="G157" s="3">
        <f t="shared" si="2"/>
        <v>2.8507249336328439E-2</v>
      </c>
    </row>
    <row r="158" spans="1:7" x14ac:dyDescent="0.3">
      <c r="A158" s="1" t="s">
        <v>181</v>
      </c>
      <c r="B158">
        <v>2553.1999999999998</v>
      </c>
      <c r="C158">
        <v>2553.1999999999998</v>
      </c>
      <c r="D158">
        <v>2504.3000000000002</v>
      </c>
      <c r="E158">
        <v>2525.3000000000002</v>
      </c>
      <c r="F158">
        <v>117619091</v>
      </c>
      <c r="G158" s="3">
        <f t="shared" si="2"/>
        <v>1.3858555374657362E-2</v>
      </c>
    </row>
    <row r="159" spans="1:7" x14ac:dyDescent="0.3">
      <c r="A159" s="1" t="s">
        <v>182</v>
      </c>
      <c r="B159">
        <v>2497.4</v>
      </c>
      <c r="C159">
        <v>2574.1</v>
      </c>
      <c r="D159">
        <v>2476.4</v>
      </c>
      <c r="E159">
        <v>2553.1999999999998</v>
      </c>
      <c r="F159">
        <v>197577052</v>
      </c>
      <c r="G159" s="3">
        <f t="shared" si="2"/>
        <v>-2.1854927150242728E-2</v>
      </c>
    </row>
    <row r="160" spans="1:7" x14ac:dyDescent="0.3">
      <c r="A160" s="1" t="s">
        <v>183</v>
      </c>
      <c r="B160">
        <v>2476.4</v>
      </c>
      <c r="C160">
        <v>2518.3000000000002</v>
      </c>
      <c r="D160">
        <v>2427.6</v>
      </c>
      <c r="E160">
        <v>2518.3000000000002</v>
      </c>
      <c r="F160">
        <v>148013826</v>
      </c>
      <c r="G160" s="3">
        <f t="shared" si="2"/>
        <v>-8.4087450948986935E-3</v>
      </c>
    </row>
    <row r="161" spans="1:7" x14ac:dyDescent="0.3">
      <c r="A161" s="1" t="s">
        <v>184</v>
      </c>
      <c r="B161">
        <v>2448.5</v>
      </c>
      <c r="C161">
        <v>2490.4</v>
      </c>
      <c r="D161">
        <v>2441.5</v>
      </c>
      <c r="E161">
        <v>2476.4</v>
      </c>
      <c r="F161">
        <v>104297421</v>
      </c>
      <c r="G161" s="3">
        <f t="shared" si="2"/>
        <v>-1.1266354385398195E-2</v>
      </c>
    </row>
    <row r="162" spans="1:7" x14ac:dyDescent="0.3">
      <c r="A162" s="1" t="s">
        <v>185</v>
      </c>
      <c r="B162">
        <v>2455.5</v>
      </c>
      <c r="C162">
        <v>2490.4</v>
      </c>
      <c r="D162">
        <v>2448.5</v>
      </c>
      <c r="E162">
        <v>2448.5</v>
      </c>
      <c r="F162">
        <v>89521636</v>
      </c>
      <c r="G162" s="3">
        <f t="shared" si="2"/>
        <v>2.8588931999183175E-3</v>
      </c>
    </row>
    <row r="163" spans="1:7" x14ac:dyDescent="0.3">
      <c r="A163" s="1" t="s">
        <v>186</v>
      </c>
      <c r="B163">
        <v>2378.8000000000002</v>
      </c>
      <c r="C163">
        <v>2434.6</v>
      </c>
      <c r="D163">
        <v>2357.8000000000002</v>
      </c>
      <c r="E163">
        <v>2427.6</v>
      </c>
      <c r="F163">
        <v>196282440</v>
      </c>
      <c r="G163" s="3">
        <f t="shared" si="2"/>
        <v>-3.123600081449799E-2</v>
      </c>
    </row>
    <row r="164" spans="1:7" x14ac:dyDescent="0.3">
      <c r="A164" s="1" t="s">
        <v>187</v>
      </c>
      <c r="B164">
        <v>2218.3000000000002</v>
      </c>
      <c r="C164">
        <v>2302</v>
      </c>
      <c r="D164">
        <v>2218.3000000000002</v>
      </c>
      <c r="E164">
        <v>2302</v>
      </c>
      <c r="F164">
        <v>305637969</v>
      </c>
      <c r="G164" s="3">
        <f t="shared" si="2"/>
        <v>-6.7470993778375649E-2</v>
      </c>
    </row>
    <row r="165" spans="1:7" x14ac:dyDescent="0.3">
      <c r="A165" s="1" t="s">
        <v>188</v>
      </c>
      <c r="B165">
        <v>2267.1</v>
      </c>
      <c r="C165">
        <v>2309</v>
      </c>
      <c r="D165">
        <v>2099.6999999999998</v>
      </c>
      <c r="E165">
        <v>2106.6999999999998</v>
      </c>
      <c r="F165">
        <v>641858446</v>
      </c>
      <c r="G165" s="3">
        <f t="shared" si="2"/>
        <v>2.1998827931298617E-2</v>
      </c>
    </row>
    <row r="166" spans="1:7" x14ac:dyDescent="0.3">
      <c r="A166" s="1" t="s">
        <v>189</v>
      </c>
      <c r="B166">
        <v>2399.6999999999998</v>
      </c>
      <c r="C166">
        <v>2406.6999999999998</v>
      </c>
      <c r="D166">
        <v>2302</v>
      </c>
      <c r="E166">
        <v>2302</v>
      </c>
      <c r="F166">
        <v>303482811</v>
      </c>
      <c r="G166" s="3">
        <f t="shared" si="2"/>
        <v>5.8488818314145791E-2</v>
      </c>
    </row>
    <row r="167" spans="1:7" x14ac:dyDescent="0.3">
      <c r="A167" s="1" t="s">
        <v>190</v>
      </c>
      <c r="B167">
        <v>2323</v>
      </c>
      <c r="C167">
        <v>2413.6</v>
      </c>
      <c r="D167">
        <v>2309</v>
      </c>
      <c r="E167">
        <v>2399.6999999999998</v>
      </c>
      <c r="F167">
        <v>215087925</v>
      </c>
      <c r="G167" s="3">
        <f t="shared" si="2"/>
        <v>-3.1962328624411313E-2</v>
      </c>
    </row>
    <row r="168" spans="1:7" x14ac:dyDescent="0.3">
      <c r="A168" s="1" t="s">
        <v>191</v>
      </c>
      <c r="B168">
        <v>2274.1</v>
      </c>
      <c r="C168">
        <v>2364.8000000000002</v>
      </c>
      <c r="D168">
        <v>2260.1999999999998</v>
      </c>
      <c r="E168">
        <v>2350.9</v>
      </c>
      <c r="F168">
        <v>152384862</v>
      </c>
      <c r="G168" s="3">
        <f t="shared" si="2"/>
        <v>-2.1050365906155871E-2</v>
      </c>
    </row>
    <row r="169" spans="1:7" x14ac:dyDescent="0.3">
      <c r="A169" s="1" t="s">
        <v>192</v>
      </c>
      <c r="B169">
        <v>2232.3000000000002</v>
      </c>
      <c r="C169">
        <v>2309</v>
      </c>
      <c r="D169">
        <v>2211.3000000000002</v>
      </c>
      <c r="E169">
        <v>2281.1</v>
      </c>
      <c r="F169">
        <v>184375724</v>
      </c>
      <c r="G169" s="3">
        <f t="shared" si="2"/>
        <v>-1.8380897937645541E-2</v>
      </c>
    </row>
    <row r="170" spans="1:7" x14ac:dyDescent="0.3">
      <c r="A170" s="1" t="s">
        <v>193</v>
      </c>
      <c r="B170">
        <v>2246.1999999999998</v>
      </c>
      <c r="C170">
        <v>2281.1</v>
      </c>
      <c r="D170">
        <v>2225.3000000000002</v>
      </c>
      <c r="E170">
        <v>2232.3000000000002</v>
      </c>
      <c r="F170">
        <v>223172404</v>
      </c>
      <c r="G170" s="3">
        <f t="shared" si="2"/>
        <v>6.2267616359806639E-3</v>
      </c>
    </row>
    <row r="171" spans="1:7" x14ac:dyDescent="0.3">
      <c r="A171" s="1" t="s">
        <v>194</v>
      </c>
      <c r="B171">
        <v>2225.3000000000002</v>
      </c>
      <c r="C171">
        <v>2267.1</v>
      </c>
      <c r="D171">
        <v>2197.4</v>
      </c>
      <c r="E171">
        <v>2232.3000000000002</v>
      </c>
      <c r="F171">
        <v>125587849</v>
      </c>
      <c r="G171" s="3">
        <f t="shared" si="2"/>
        <v>-9.3046033300683995E-3</v>
      </c>
    </row>
    <row r="172" spans="1:7" x14ac:dyDescent="0.3">
      <c r="A172" s="1" t="s">
        <v>195</v>
      </c>
      <c r="B172">
        <v>2183.4</v>
      </c>
      <c r="C172">
        <v>2225.3000000000002</v>
      </c>
      <c r="D172">
        <v>2162.5</v>
      </c>
      <c r="E172">
        <v>2169.5</v>
      </c>
      <c r="F172">
        <v>148046607</v>
      </c>
      <c r="G172" s="3">
        <f t="shared" si="2"/>
        <v>-1.8828921943108833E-2</v>
      </c>
    </row>
    <row r="173" spans="1:7" x14ac:dyDescent="0.3">
      <c r="A173" s="1" t="s">
        <v>196</v>
      </c>
      <c r="B173">
        <v>2148.6</v>
      </c>
      <c r="C173">
        <v>2218.3000000000002</v>
      </c>
      <c r="D173">
        <v>2127.6</v>
      </c>
      <c r="E173">
        <v>2211.3000000000002</v>
      </c>
      <c r="F173">
        <v>132670981</v>
      </c>
      <c r="G173" s="3">
        <f t="shared" si="2"/>
        <v>-1.593844462764504E-2</v>
      </c>
    </row>
    <row r="174" spans="1:7" x14ac:dyDescent="0.3">
      <c r="A174" s="1" t="s">
        <v>197</v>
      </c>
      <c r="B174">
        <v>2113.6999999999998</v>
      </c>
      <c r="C174">
        <v>2148.6</v>
      </c>
      <c r="D174">
        <v>2099.6999999999998</v>
      </c>
      <c r="E174">
        <v>2113.6999999999998</v>
      </c>
      <c r="F174">
        <v>180569548</v>
      </c>
      <c r="G174" s="3">
        <f t="shared" si="2"/>
        <v>-1.6243135064693333E-2</v>
      </c>
    </row>
    <row r="175" spans="1:7" x14ac:dyDescent="0.3">
      <c r="A175" s="1" t="s">
        <v>198</v>
      </c>
      <c r="B175">
        <v>2204.4</v>
      </c>
      <c r="C175">
        <v>2218.3000000000002</v>
      </c>
      <c r="D175">
        <v>2120.6999999999998</v>
      </c>
      <c r="E175">
        <v>2134.6</v>
      </c>
      <c r="F175">
        <v>186363128</v>
      </c>
      <c r="G175" s="3">
        <f t="shared" si="2"/>
        <v>4.2910536026872441E-2</v>
      </c>
    </row>
    <row r="176" spans="1:7" x14ac:dyDescent="0.3">
      <c r="A176" s="1" t="s">
        <v>199</v>
      </c>
      <c r="B176">
        <v>2155.5</v>
      </c>
      <c r="C176">
        <v>2253.1999999999998</v>
      </c>
      <c r="D176">
        <v>2148.6</v>
      </c>
      <c r="E176">
        <v>2218.3000000000002</v>
      </c>
      <c r="F176">
        <v>149014953</v>
      </c>
      <c r="G176" s="3">
        <f t="shared" si="2"/>
        <v>-2.2182906913445877E-2</v>
      </c>
    </row>
    <row r="177" spans="1:7" x14ac:dyDescent="0.3">
      <c r="A177" s="1" t="s">
        <v>200</v>
      </c>
      <c r="B177">
        <v>2120.6999999999998</v>
      </c>
      <c r="C177">
        <v>2204.4</v>
      </c>
      <c r="D177">
        <v>2106.6999999999998</v>
      </c>
      <c r="E177">
        <v>2176.5</v>
      </c>
      <c r="F177">
        <v>200970281</v>
      </c>
      <c r="G177" s="3">
        <f t="shared" si="2"/>
        <v>-1.6144745998608295E-2</v>
      </c>
    </row>
    <row r="178" spans="1:7" x14ac:dyDescent="0.3">
      <c r="A178" s="1" t="s">
        <v>201</v>
      </c>
      <c r="B178">
        <v>2120.6999999999998</v>
      </c>
      <c r="C178">
        <v>2148.6</v>
      </c>
      <c r="D178">
        <v>2092.8000000000002</v>
      </c>
      <c r="E178">
        <v>2134.6</v>
      </c>
      <c r="F178">
        <v>184622458</v>
      </c>
      <c r="G178" s="3">
        <f t="shared" si="2"/>
        <v>0</v>
      </c>
    </row>
    <row r="179" spans="1:7" x14ac:dyDescent="0.3">
      <c r="A179" s="1" t="s">
        <v>202</v>
      </c>
      <c r="B179">
        <v>2204.4</v>
      </c>
      <c r="C179">
        <v>2211.3000000000002</v>
      </c>
      <c r="D179">
        <v>2134.6</v>
      </c>
      <c r="E179">
        <v>2155.5</v>
      </c>
      <c r="F179">
        <v>143036570</v>
      </c>
      <c r="G179" s="3">
        <f t="shared" si="2"/>
        <v>3.9468100155609129E-2</v>
      </c>
    </row>
    <row r="180" spans="1:7" x14ac:dyDescent="0.3">
      <c r="A180" s="1" t="s">
        <v>203</v>
      </c>
      <c r="B180">
        <v>2162.5</v>
      </c>
      <c r="C180">
        <v>2239.1999999999998</v>
      </c>
      <c r="D180">
        <v>2134.6</v>
      </c>
      <c r="E180">
        <v>2218.3000000000002</v>
      </c>
      <c r="F180">
        <v>172772944</v>
      </c>
      <c r="G180" s="3">
        <f t="shared" si="2"/>
        <v>-1.9007439666122342E-2</v>
      </c>
    </row>
    <row r="181" spans="1:7" x14ac:dyDescent="0.3">
      <c r="A181" s="1" t="s">
        <v>204</v>
      </c>
      <c r="B181">
        <v>2204.4</v>
      </c>
      <c r="C181">
        <v>2211.3000000000002</v>
      </c>
      <c r="D181">
        <v>2169.5</v>
      </c>
      <c r="E181">
        <v>2204.4</v>
      </c>
      <c r="F181">
        <v>101996951</v>
      </c>
      <c r="G181" s="3">
        <f t="shared" si="2"/>
        <v>1.9375722543352642E-2</v>
      </c>
    </row>
    <row r="182" spans="1:7" x14ac:dyDescent="0.3">
      <c r="A182" s="1" t="s">
        <v>205</v>
      </c>
      <c r="B182">
        <v>2225.3000000000002</v>
      </c>
      <c r="C182">
        <v>2260.1999999999998</v>
      </c>
      <c r="D182">
        <v>2218.3000000000002</v>
      </c>
      <c r="E182">
        <v>2246.1999999999998</v>
      </c>
      <c r="F182">
        <v>132900775</v>
      </c>
      <c r="G182" s="3">
        <f t="shared" si="2"/>
        <v>9.4810379241517372E-3</v>
      </c>
    </row>
    <row r="183" spans="1:7" x14ac:dyDescent="0.3">
      <c r="A183" s="1" t="s">
        <v>206</v>
      </c>
      <c r="B183">
        <v>2176.5</v>
      </c>
      <c r="C183">
        <v>2211.3000000000002</v>
      </c>
      <c r="D183">
        <v>2148.6</v>
      </c>
      <c r="E183">
        <v>2204.4</v>
      </c>
      <c r="F183">
        <v>317619596</v>
      </c>
      <c r="G183" s="3">
        <f t="shared" si="2"/>
        <v>-2.1929627465959726E-2</v>
      </c>
    </row>
    <row r="184" spans="1:7" x14ac:dyDescent="0.3">
      <c r="A184" s="1" t="s">
        <v>207</v>
      </c>
      <c r="B184">
        <v>2197.4</v>
      </c>
      <c r="C184">
        <v>2211.3000000000002</v>
      </c>
      <c r="D184">
        <v>2169.5</v>
      </c>
      <c r="E184">
        <v>2197.4</v>
      </c>
      <c r="F184">
        <v>136318754</v>
      </c>
      <c r="G184" s="3">
        <f t="shared" si="2"/>
        <v>9.6025729382035793E-3</v>
      </c>
    </row>
    <row r="185" spans="1:7" x14ac:dyDescent="0.3">
      <c r="A185" s="1" t="s">
        <v>208</v>
      </c>
      <c r="B185">
        <v>2197.4</v>
      </c>
      <c r="C185">
        <v>2211.3000000000002</v>
      </c>
      <c r="D185">
        <v>2176.5</v>
      </c>
      <c r="E185">
        <v>2197.4</v>
      </c>
      <c r="F185">
        <v>89241681</v>
      </c>
      <c r="G185" s="3">
        <f t="shared" si="2"/>
        <v>0</v>
      </c>
    </row>
    <row r="186" spans="1:7" x14ac:dyDescent="0.3">
      <c r="A186" s="1" t="s">
        <v>209</v>
      </c>
      <c r="B186">
        <v>2225.3000000000002</v>
      </c>
      <c r="C186">
        <v>2239.1999999999998</v>
      </c>
      <c r="D186">
        <v>2197.4</v>
      </c>
      <c r="E186">
        <v>2204.4</v>
      </c>
      <c r="F186">
        <v>172174643</v>
      </c>
      <c r="G186" s="3">
        <f t="shared" si="2"/>
        <v>1.2696823518703963E-2</v>
      </c>
    </row>
    <row r="187" spans="1:7" x14ac:dyDescent="0.3">
      <c r="A187" s="1" t="s">
        <v>210</v>
      </c>
      <c r="B187">
        <v>2288.1</v>
      </c>
      <c r="C187">
        <v>2302</v>
      </c>
      <c r="D187">
        <v>2197.4</v>
      </c>
      <c r="E187">
        <v>2225.3000000000002</v>
      </c>
      <c r="F187">
        <v>224885904</v>
      </c>
      <c r="G187" s="3">
        <f t="shared" si="2"/>
        <v>2.8220914034062697E-2</v>
      </c>
    </row>
    <row r="188" spans="1:7" x14ac:dyDescent="0.3">
      <c r="A188" s="1" t="s">
        <v>211</v>
      </c>
      <c r="B188">
        <v>2343.9</v>
      </c>
      <c r="C188">
        <v>2357.8000000000002</v>
      </c>
      <c r="D188">
        <v>2295.1</v>
      </c>
      <c r="E188">
        <v>2302</v>
      </c>
      <c r="F188">
        <v>213271353</v>
      </c>
      <c r="G188" s="3">
        <f t="shared" si="2"/>
        <v>2.4387046020715959E-2</v>
      </c>
    </row>
    <row r="189" spans="1:7" x14ac:dyDescent="0.3">
      <c r="A189" s="1" t="s">
        <v>212</v>
      </c>
      <c r="B189">
        <v>2309</v>
      </c>
      <c r="C189">
        <v>2357.8000000000002</v>
      </c>
      <c r="D189">
        <v>2309</v>
      </c>
      <c r="E189">
        <v>2343.9</v>
      </c>
      <c r="F189">
        <v>201627762</v>
      </c>
      <c r="G189" s="3">
        <f t="shared" si="2"/>
        <v>-1.4889713724988306E-2</v>
      </c>
    </row>
    <row r="190" spans="1:7" x14ac:dyDescent="0.3">
      <c r="A190" s="1" t="s">
        <v>213</v>
      </c>
      <c r="B190">
        <v>2267.1</v>
      </c>
      <c r="C190">
        <v>2343.9</v>
      </c>
      <c r="D190">
        <v>2239.1999999999998</v>
      </c>
      <c r="E190">
        <v>2329.9</v>
      </c>
      <c r="F190">
        <v>154490628</v>
      </c>
      <c r="G190" s="3">
        <f t="shared" si="2"/>
        <v>-1.8146383715894367E-2</v>
      </c>
    </row>
    <row r="191" spans="1:7" x14ac:dyDescent="0.3">
      <c r="A191" s="1" t="s">
        <v>214</v>
      </c>
      <c r="B191">
        <v>2288.1</v>
      </c>
      <c r="C191">
        <v>2295.1</v>
      </c>
      <c r="D191">
        <v>2253.1999999999998</v>
      </c>
      <c r="E191">
        <v>2274.1</v>
      </c>
      <c r="F191">
        <v>105821057</v>
      </c>
      <c r="G191" s="3">
        <f t="shared" si="2"/>
        <v>9.2629350271271668E-3</v>
      </c>
    </row>
    <row r="192" spans="1:7" x14ac:dyDescent="0.3">
      <c r="A192" s="1" t="s">
        <v>215</v>
      </c>
      <c r="B192">
        <v>2267.1</v>
      </c>
      <c r="C192">
        <v>2295.1</v>
      </c>
      <c r="D192">
        <v>2239.1999999999998</v>
      </c>
      <c r="E192">
        <v>2288.1</v>
      </c>
      <c r="F192">
        <v>147444676</v>
      </c>
      <c r="G192" s="3">
        <f t="shared" ref="G192:G255" si="3">((B192-B191)/B191)*100%</f>
        <v>-9.1779205454307067E-3</v>
      </c>
    </row>
    <row r="193" spans="1:7" x14ac:dyDescent="0.3">
      <c r="A193" s="1" t="s">
        <v>216</v>
      </c>
      <c r="B193">
        <v>2260.1999999999998</v>
      </c>
      <c r="C193">
        <v>2309</v>
      </c>
      <c r="D193">
        <v>2253.1999999999998</v>
      </c>
      <c r="E193">
        <v>2288.1</v>
      </c>
      <c r="F193">
        <v>128682202</v>
      </c>
      <c r="G193" s="3">
        <f t="shared" si="3"/>
        <v>-3.0435357946275378E-3</v>
      </c>
    </row>
    <row r="194" spans="1:7" x14ac:dyDescent="0.3">
      <c r="A194" s="1" t="s">
        <v>217</v>
      </c>
      <c r="B194">
        <v>2302</v>
      </c>
      <c r="C194">
        <v>2302</v>
      </c>
      <c r="D194">
        <v>2232.3000000000002</v>
      </c>
      <c r="E194">
        <v>2246.1999999999998</v>
      </c>
      <c r="F194">
        <v>176153302</v>
      </c>
      <c r="G194" s="3">
        <f t="shared" si="3"/>
        <v>1.8493938589505435E-2</v>
      </c>
    </row>
    <row r="195" spans="1:7" x14ac:dyDescent="0.3">
      <c r="A195" s="1" t="s">
        <v>218</v>
      </c>
      <c r="B195">
        <v>2295.1</v>
      </c>
      <c r="C195">
        <v>2336.9</v>
      </c>
      <c r="D195">
        <v>2281.1</v>
      </c>
      <c r="E195">
        <v>2336.9</v>
      </c>
      <c r="F195">
        <v>128973377</v>
      </c>
      <c r="G195" s="3">
        <f t="shared" si="3"/>
        <v>-2.9973935708080325E-3</v>
      </c>
    </row>
    <row r="196" spans="1:7" x14ac:dyDescent="0.3">
      <c r="A196" s="1" t="s">
        <v>219</v>
      </c>
      <c r="B196">
        <v>2329.9</v>
      </c>
      <c r="C196">
        <v>2343.9</v>
      </c>
      <c r="D196">
        <v>2295.1</v>
      </c>
      <c r="E196">
        <v>2302</v>
      </c>
      <c r="F196">
        <v>111346673</v>
      </c>
      <c r="G196" s="3">
        <f t="shared" si="3"/>
        <v>1.5162738007058595E-2</v>
      </c>
    </row>
    <row r="197" spans="1:7" x14ac:dyDescent="0.3">
      <c r="A197" s="1" t="s">
        <v>220</v>
      </c>
      <c r="B197">
        <v>2343.9</v>
      </c>
      <c r="C197">
        <v>2371.8000000000002</v>
      </c>
      <c r="D197">
        <v>2323</v>
      </c>
      <c r="E197">
        <v>2329.9</v>
      </c>
      <c r="F197">
        <v>201640192</v>
      </c>
      <c r="G197" s="3">
        <f t="shared" si="3"/>
        <v>6.0088415811837418E-3</v>
      </c>
    </row>
    <row r="198" spans="1:7" x14ac:dyDescent="0.3">
      <c r="A198" s="1" t="s">
        <v>221</v>
      </c>
      <c r="B198">
        <v>2357.8000000000002</v>
      </c>
      <c r="C198">
        <v>2364.8000000000002</v>
      </c>
      <c r="D198">
        <v>2302</v>
      </c>
      <c r="E198">
        <v>2343.9</v>
      </c>
      <c r="F198">
        <v>172465378</v>
      </c>
      <c r="G198" s="3">
        <f t="shared" si="3"/>
        <v>5.9302871282904948E-3</v>
      </c>
    </row>
    <row r="199" spans="1:7" x14ac:dyDescent="0.3">
      <c r="A199" s="1" t="s">
        <v>222</v>
      </c>
      <c r="B199">
        <v>2357.8000000000002</v>
      </c>
      <c r="C199">
        <v>2371.8000000000002</v>
      </c>
      <c r="D199">
        <v>2343.9</v>
      </c>
      <c r="E199">
        <v>2364.8000000000002</v>
      </c>
      <c r="F199">
        <v>133604017</v>
      </c>
      <c r="G199" s="3">
        <f t="shared" si="3"/>
        <v>0</v>
      </c>
    </row>
    <row r="200" spans="1:7" x14ac:dyDescent="0.3">
      <c r="A200" s="1" t="s">
        <v>223</v>
      </c>
      <c r="B200">
        <v>2295.1</v>
      </c>
      <c r="C200">
        <v>2385.6999999999998</v>
      </c>
      <c r="D200">
        <v>2295.1</v>
      </c>
      <c r="E200">
        <v>2385.6999999999998</v>
      </c>
      <c r="F200">
        <v>152055736</v>
      </c>
      <c r="G200" s="3">
        <f t="shared" si="3"/>
        <v>-2.6592586309271467E-2</v>
      </c>
    </row>
    <row r="201" spans="1:7" x14ac:dyDescent="0.3">
      <c r="A201" s="1" t="s">
        <v>224</v>
      </c>
      <c r="B201">
        <v>2434.6</v>
      </c>
      <c r="C201">
        <v>2434.6</v>
      </c>
      <c r="D201">
        <v>2343.9</v>
      </c>
      <c r="E201">
        <v>2350.9</v>
      </c>
      <c r="F201">
        <v>258276321</v>
      </c>
      <c r="G201" s="3">
        <f t="shared" si="3"/>
        <v>6.0781665286915608E-2</v>
      </c>
    </row>
    <row r="202" spans="1:7" x14ac:dyDescent="0.3">
      <c r="A202" s="1" t="s">
        <v>225</v>
      </c>
      <c r="B202">
        <v>2483.4</v>
      </c>
      <c r="C202">
        <v>2511.3000000000002</v>
      </c>
      <c r="D202">
        <v>2420.6</v>
      </c>
      <c r="E202">
        <v>2448.5</v>
      </c>
      <c r="F202">
        <v>295649686</v>
      </c>
      <c r="G202" s="3">
        <f t="shared" si="3"/>
        <v>2.0044360469892459E-2</v>
      </c>
    </row>
    <row r="203" spans="1:7" x14ac:dyDescent="0.3">
      <c r="A203" s="1" t="s">
        <v>226</v>
      </c>
      <c r="B203">
        <v>2574.1</v>
      </c>
      <c r="C203">
        <v>2574.1</v>
      </c>
      <c r="D203">
        <v>2497.4</v>
      </c>
      <c r="E203">
        <v>2567.1</v>
      </c>
      <c r="F203">
        <v>283205831</v>
      </c>
      <c r="G203" s="3">
        <f t="shared" si="3"/>
        <v>3.6522509462833135E-2</v>
      </c>
    </row>
    <row r="204" spans="1:7" x14ac:dyDescent="0.3">
      <c r="A204" s="1" t="s">
        <v>227</v>
      </c>
      <c r="B204">
        <v>2790.3</v>
      </c>
      <c r="C204">
        <v>2797.3</v>
      </c>
      <c r="D204">
        <v>2629.9</v>
      </c>
      <c r="E204">
        <v>2650.8</v>
      </c>
      <c r="F204">
        <v>622129055</v>
      </c>
      <c r="G204" s="3">
        <f t="shared" si="3"/>
        <v>8.3990520958781817E-2</v>
      </c>
    </row>
    <row r="205" spans="1:7" x14ac:dyDescent="0.3">
      <c r="A205" s="1" t="s">
        <v>228</v>
      </c>
      <c r="B205">
        <v>2874</v>
      </c>
      <c r="C205">
        <v>2922.9</v>
      </c>
      <c r="D205">
        <v>2755.5</v>
      </c>
      <c r="E205">
        <v>2769.4</v>
      </c>
      <c r="F205">
        <v>392814584</v>
      </c>
      <c r="G205" s="3">
        <f t="shared" si="3"/>
        <v>2.9996774540371935E-2</v>
      </c>
    </row>
    <row r="206" spans="1:7" x14ac:dyDescent="0.3">
      <c r="A206" s="1" t="s">
        <v>229</v>
      </c>
      <c r="B206">
        <v>2755.5</v>
      </c>
      <c r="C206">
        <v>2860.1</v>
      </c>
      <c r="D206">
        <v>2734.5</v>
      </c>
      <c r="E206">
        <v>2860.1</v>
      </c>
      <c r="F206">
        <v>366633582</v>
      </c>
      <c r="G206" s="3">
        <f t="shared" si="3"/>
        <v>-4.1231732776617951E-2</v>
      </c>
    </row>
    <row r="207" spans="1:7" x14ac:dyDescent="0.3">
      <c r="A207" s="1" t="s">
        <v>230</v>
      </c>
      <c r="B207">
        <v>2790.3</v>
      </c>
      <c r="C207">
        <v>2846.1</v>
      </c>
      <c r="D207">
        <v>2762.4</v>
      </c>
      <c r="E207">
        <v>2769.4</v>
      </c>
      <c r="F207">
        <v>261115910</v>
      </c>
      <c r="G207" s="3">
        <f t="shared" si="3"/>
        <v>1.2629286880783953E-2</v>
      </c>
    </row>
    <row r="208" spans="1:7" x14ac:dyDescent="0.3">
      <c r="A208" s="1" t="s">
        <v>231</v>
      </c>
      <c r="B208">
        <v>2762.4</v>
      </c>
      <c r="C208">
        <v>2839.2</v>
      </c>
      <c r="D208">
        <v>2741.5</v>
      </c>
      <c r="E208">
        <v>2825.2</v>
      </c>
      <c r="F208">
        <v>212327977</v>
      </c>
      <c r="G208" s="3">
        <f t="shared" si="3"/>
        <v>-9.9989248467906994E-3</v>
      </c>
    </row>
    <row r="209" spans="1:7" x14ac:dyDescent="0.3">
      <c r="A209" s="1" t="s">
        <v>232</v>
      </c>
      <c r="B209">
        <v>2762.4</v>
      </c>
      <c r="C209">
        <v>2804.3</v>
      </c>
      <c r="D209">
        <v>2741.5</v>
      </c>
      <c r="E209">
        <v>2790.3</v>
      </c>
      <c r="F209">
        <v>198939646</v>
      </c>
      <c r="G209" s="3">
        <f t="shared" si="3"/>
        <v>0</v>
      </c>
    </row>
    <row r="210" spans="1:7" x14ac:dyDescent="0.3">
      <c r="A210" s="1" t="s">
        <v>233</v>
      </c>
      <c r="B210">
        <v>2818.2</v>
      </c>
      <c r="C210">
        <v>2825.2</v>
      </c>
      <c r="D210">
        <v>2769.4</v>
      </c>
      <c r="E210">
        <v>2776.4</v>
      </c>
      <c r="F210">
        <v>200926500</v>
      </c>
      <c r="G210" s="3">
        <f t="shared" si="3"/>
        <v>2.0199826238053768E-2</v>
      </c>
    </row>
    <row r="211" spans="1:7" x14ac:dyDescent="0.3">
      <c r="A211" s="1" t="s">
        <v>234</v>
      </c>
      <c r="B211">
        <v>2818.2</v>
      </c>
      <c r="C211">
        <v>2881</v>
      </c>
      <c r="D211">
        <v>2776.4</v>
      </c>
      <c r="E211">
        <v>2797.3</v>
      </c>
      <c r="F211">
        <v>219674674</v>
      </c>
      <c r="G211" s="3">
        <f t="shared" si="3"/>
        <v>0</v>
      </c>
    </row>
    <row r="212" spans="1:7" x14ac:dyDescent="0.3">
      <c r="A212" s="1" t="s">
        <v>235</v>
      </c>
      <c r="B212">
        <v>2804.3</v>
      </c>
      <c r="C212">
        <v>2846.1</v>
      </c>
      <c r="D212">
        <v>2783.4</v>
      </c>
      <c r="E212">
        <v>2818.2</v>
      </c>
      <c r="F212">
        <v>137266310</v>
      </c>
      <c r="G212" s="3">
        <f t="shared" si="3"/>
        <v>-4.9322262437015247E-3</v>
      </c>
    </row>
    <row r="213" spans="1:7" x14ac:dyDescent="0.3">
      <c r="A213" s="1" t="s">
        <v>236</v>
      </c>
      <c r="B213">
        <v>2846.1</v>
      </c>
      <c r="C213">
        <v>2860.1</v>
      </c>
      <c r="D213">
        <v>2797.3</v>
      </c>
      <c r="E213">
        <v>2797.3</v>
      </c>
      <c r="F213">
        <v>135864336</v>
      </c>
      <c r="G213" s="3">
        <f t="shared" si="3"/>
        <v>1.4905680561993982E-2</v>
      </c>
    </row>
    <row r="214" spans="1:7" x14ac:dyDescent="0.3">
      <c r="A214" s="1" t="s">
        <v>237</v>
      </c>
      <c r="B214">
        <v>2929.9</v>
      </c>
      <c r="C214">
        <v>2950.8</v>
      </c>
      <c r="D214">
        <v>2846.1</v>
      </c>
      <c r="E214">
        <v>2874</v>
      </c>
      <c r="F214">
        <v>226784757</v>
      </c>
      <c r="G214" s="3">
        <f t="shared" si="3"/>
        <v>2.9443800288113622E-2</v>
      </c>
    </row>
    <row r="215" spans="1:7" x14ac:dyDescent="0.3">
      <c r="A215" s="1" t="s">
        <v>238</v>
      </c>
      <c r="B215">
        <v>3013.6</v>
      </c>
      <c r="C215">
        <v>3062.4</v>
      </c>
      <c r="D215">
        <v>2964.7</v>
      </c>
      <c r="E215">
        <v>3013.6</v>
      </c>
      <c r="F215">
        <v>311676963</v>
      </c>
      <c r="G215" s="3">
        <f t="shared" si="3"/>
        <v>2.8567527901976114E-2</v>
      </c>
    </row>
    <row r="216" spans="1:7" x14ac:dyDescent="0.3">
      <c r="A216" s="1" t="s">
        <v>239</v>
      </c>
      <c r="B216">
        <v>2992.6</v>
      </c>
      <c r="C216">
        <v>3013.6</v>
      </c>
      <c r="D216">
        <v>2943.8</v>
      </c>
      <c r="E216">
        <v>2943.8</v>
      </c>
      <c r="F216">
        <v>150181303</v>
      </c>
      <c r="G216" s="3">
        <f t="shared" si="3"/>
        <v>-6.9684098752322808E-3</v>
      </c>
    </row>
    <row r="217" spans="1:7" x14ac:dyDescent="0.3">
      <c r="A217" s="1" t="s">
        <v>240</v>
      </c>
      <c r="B217">
        <v>2978.7</v>
      </c>
      <c r="C217">
        <v>3048.4</v>
      </c>
      <c r="D217">
        <v>2978.7</v>
      </c>
      <c r="E217">
        <v>3020.5</v>
      </c>
      <c r="F217">
        <v>126437063</v>
      </c>
      <c r="G217" s="3">
        <f t="shared" si="3"/>
        <v>-4.6447904831919042E-3</v>
      </c>
    </row>
    <row r="218" spans="1:7" x14ac:dyDescent="0.3">
      <c r="A218" s="1" t="s">
        <v>241</v>
      </c>
      <c r="B218">
        <v>2853.1</v>
      </c>
      <c r="C218">
        <v>2985.7</v>
      </c>
      <c r="D218">
        <v>2783.4</v>
      </c>
      <c r="E218">
        <v>2964.7</v>
      </c>
      <c r="F218">
        <v>493687757</v>
      </c>
      <c r="G218" s="3">
        <f t="shared" si="3"/>
        <v>-4.2166045590358185E-2</v>
      </c>
    </row>
    <row r="219" spans="1:7" x14ac:dyDescent="0.3">
      <c r="A219" s="1" t="s">
        <v>242</v>
      </c>
      <c r="B219">
        <v>2957.8</v>
      </c>
      <c r="C219">
        <v>2971.7</v>
      </c>
      <c r="D219">
        <v>2839.2</v>
      </c>
      <c r="E219">
        <v>2881</v>
      </c>
      <c r="F219">
        <v>251258199</v>
      </c>
      <c r="G219" s="3">
        <f t="shared" si="3"/>
        <v>3.6696926150503059E-2</v>
      </c>
    </row>
    <row r="220" spans="1:7" x14ac:dyDescent="0.3">
      <c r="A220" s="1" t="s">
        <v>243</v>
      </c>
      <c r="B220">
        <v>2999.6</v>
      </c>
      <c r="C220">
        <v>3027.5</v>
      </c>
      <c r="D220">
        <v>2964.7</v>
      </c>
      <c r="E220">
        <v>3013.6</v>
      </c>
      <c r="F220">
        <v>149985830</v>
      </c>
      <c r="G220" s="3">
        <f t="shared" si="3"/>
        <v>1.4132125228210063E-2</v>
      </c>
    </row>
    <row r="221" spans="1:7" x14ac:dyDescent="0.3">
      <c r="A221" s="1" t="s">
        <v>244</v>
      </c>
      <c r="B221">
        <v>3069.4</v>
      </c>
      <c r="C221">
        <v>3069.4</v>
      </c>
      <c r="D221">
        <v>2999.6</v>
      </c>
      <c r="E221">
        <v>3034.5</v>
      </c>
      <c r="F221">
        <v>218887830</v>
      </c>
      <c r="G221" s="3">
        <f t="shared" si="3"/>
        <v>2.326976930257374E-2</v>
      </c>
    </row>
    <row r="222" spans="1:7" x14ac:dyDescent="0.3">
      <c r="A222" s="1" t="s">
        <v>245</v>
      </c>
      <c r="B222">
        <v>2999.6</v>
      </c>
      <c r="C222">
        <v>3069.4</v>
      </c>
      <c r="D222">
        <v>2978.7</v>
      </c>
      <c r="E222">
        <v>3069.4</v>
      </c>
      <c r="F222">
        <v>165420527</v>
      </c>
      <c r="G222" s="3">
        <f t="shared" si="3"/>
        <v>-2.274060076887997E-2</v>
      </c>
    </row>
    <row r="223" spans="1:7" x14ac:dyDescent="0.3">
      <c r="A223" s="1" t="s">
        <v>246</v>
      </c>
      <c r="B223">
        <v>3069.4</v>
      </c>
      <c r="C223">
        <v>3083.3</v>
      </c>
      <c r="D223">
        <v>3034.5</v>
      </c>
      <c r="E223">
        <v>3034.5</v>
      </c>
      <c r="F223">
        <v>154937236</v>
      </c>
      <c r="G223" s="3">
        <f t="shared" si="3"/>
        <v>2.326976930257374E-2</v>
      </c>
    </row>
    <row r="224" spans="1:7" x14ac:dyDescent="0.3">
      <c r="A224" s="1" t="s">
        <v>247</v>
      </c>
      <c r="B224">
        <v>3069.4</v>
      </c>
      <c r="C224">
        <v>3069.4</v>
      </c>
      <c r="D224">
        <v>3027.5</v>
      </c>
      <c r="E224">
        <v>3069.4</v>
      </c>
      <c r="F224">
        <v>89400744</v>
      </c>
      <c r="G224" s="3">
        <f t="shared" si="3"/>
        <v>0</v>
      </c>
    </row>
    <row r="225" spans="1:7" x14ac:dyDescent="0.3">
      <c r="A225" s="1" t="s">
        <v>248</v>
      </c>
      <c r="B225">
        <v>3020.5</v>
      </c>
      <c r="C225">
        <v>3104.2</v>
      </c>
      <c r="D225">
        <v>3020.5</v>
      </c>
      <c r="E225">
        <v>3104.2</v>
      </c>
      <c r="F225">
        <v>212997338</v>
      </c>
      <c r="G225" s="3">
        <f t="shared" si="3"/>
        <v>-1.5931452401120771E-2</v>
      </c>
    </row>
    <row r="226" spans="1:7" x14ac:dyDescent="0.3">
      <c r="A226" s="1" t="s">
        <v>249</v>
      </c>
      <c r="B226">
        <v>2985.7</v>
      </c>
      <c r="C226">
        <v>3069.4</v>
      </c>
      <c r="D226">
        <v>2971.7</v>
      </c>
      <c r="E226">
        <v>3069.4</v>
      </c>
      <c r="F226">
        <v>191894904</v>
      </c>
      <c r="G226" s="3">
        <f t="shared" si="3"/>
        <v>-1.1521271312696634E-2</v>
      </c>
    </row>
    <row r="227" spans="1:7" x14ac:dyDescent="0.3">
      <c r="A227" s="1" t="s">
        <v>250</v>
      </c>
      <c r="B227">
        <v>2985.7</v>
      </c>
      <c r="C227">
        <v>3006.6</v>
      </c>
      <c r="D227">
        <v>2978.7</v>
      </c>
      <c r="E227">
        <v>2999.6</v>
      </c>
      <c r="F227">
        <v>140126140</v>
      </c>
      <c r="G227" s="3">
        <f t="shared" si="3"/>
        <v>0</v>
      </c>
    </row>
    <row r="228" spans="1:7" x14ac:dyDescent="0.3">
      <c r="A228" s="1" t="s">
        <v>251</v>
      </c>
      <c r="B228">
        <v>2985.7</v>
      </c>
      <c r="C228">
        <v>2992.6</v>
      </c>
      <c r="D228">
        <v>2957.8</v>
      </c>
      <c r="E228">
        <v>2985.7</v>
      </c>
      <c r="F228">
        <v>147085740</v>
      </c>
      <c r="G228" s="3">
        <f t="shared" si="3"/>
        <v>0</v>
      </c>
    </row>
    <row r="229" spans="1:7" x14ac:dyDescent="0.3">
      <c r="A229" s="1" t="s">
        <v>252</v>
      </c>
      <c r="B229">
        <v>3013.6</v>
      </c>
      <c r="C229">
        <v>3034.5</v>
      </c>
      <c r="D229">
        <v>2999.6</v>
      </c>
      <c r="E229">
        <v>3027.5</v>
      </c>
      <c r="F229">
        <v>143051750</v>
      </c>
      <c r="G229" s="3">
        <f t="shared" si="3"/>
        <v>9.3445423183843301E-3</v>
      </c>
    </row>
    <row r="230" spans="1:7" x14ac:dyDescent="0.3">
      <c r="A230" s="1" t="s">
        <v>253</v>
      </c>
      <c r="B230">
        <v>3020.5</v>
      </c>
      <c r="C230">
        <v>3041.5</v>
      </c>
      <c r="D230">
        <v>3006.6</v>
      </c>
      <c r="E230">
        <v>3041.5</v>
      </c>
      <c r="F230">
        <v>155902502</v>
      </c>
      <c r="G230" s="3">
        <f t="shared" si="3"/>
        <v>2.2896203875763508E-3</v>
      </c>
    </row>
    <row r="231" spans="1:7" x14ac:dyDescent="0.3">
      <c r="A231" s="1" t="s">
        <v>254</v>
      </c>
      <c r="B231">
        <v>2985.7</v>
      </c>
      <c r="C231">
        <v>2999.6</v>
      </c>
      <c r="D231">
        <v>2978.7</v>
      </c>
      <c r="E231">
        <v>2978.7</v>
      </c>
      <c r="F231">
        <v>228155710</v>
      </c>
      <c r="G231" s="3">
        <f t="shared" si="3"/>
        <v>-1.1521271312696634E-2</v>
      </c>
    </row>
    <row r="232" spans="1:7" x14ac:dyDescent="0.3">
      <c r="A232" s="1" t="s">
        <v>255</v>
      </c>
      <c r="B232">
        <v>2936.8</v>
      </c>
      <c r="C232">
        <v>3027.5</v>
      </c>
      <c r="D232">
        <v>2936.8</v>
      </c>
      <c r="E232">
        <v>3020.5</v>
      </c>
      <c r="F232">
        <v>240869950</v>
      </c>
      <c r="G232" s="3">
        <f t="shared" si="3"/>
        <v>-1.6378068794587412E-2</v>
      </c>
    </row>
    <row r="233" spans="1:7" x14ac:dyDescent="0.3">
      <c r="A233" s="1" t="s">
        <v>256</v>
      </c>
      <c r="B233">
        <v>2881</v>
      </c>
      <c r="C233">
        <v>2985.7</v>
      </c>
      <c r="D233">
        <v>2874</v>
      </c>
      <c r="E233">
        <v>2957.8</v>
      </c>
      <c r="F233">
        <v>188635658</v>
      </c>
      <c r="G233" s="3">
        <f t="shared" si="3"/>
        <v>-1.9000272405339205E-2</v>
      </c>
    </row>
    <row r="234" spans="1:7" x14ac:dyDescent="0.3">
      <c r="A234" s="1" t="s">
        <v>257</v>
      </c>
      <c r="B234">
        <v>2901.9</v>
      </c>
      <c r="C234">
        <v>2915.9</v>
      </c>
      <c r="D234">
        <v>2755.5</v>
      </c>
      <c r="E234">
        <v>2895</v>
      </c>
      <c r="F234">
        <v>187175822</v>
      </c>
      <c r="G234" s="3">
        <f t="shared" si="3"/>
        <v>7.2544255466852102E-3</v>
      </c>
    </row>
    <row r="235" spans="1:7" x14ac:dyDescent="0.3">
      <c r="A235" s="1" t="s">
        <v>258</v>
      </c>
      <c r="B235">
        <v>2964.7</v>
      </c>
      <c r="C235">
        <v>2971.7</v>
      </c>
      <c r="D235">
        <v>2901.9</v>
      </c>
      <c r="E235">
        <v>2964.7</v>
      </c>
      <c r="F235">
        <v>94730336</v>
      </c>
      <c r="G235" s="3">
        <f t="shared" si="3"/>
        <v>2.1640993831627459E-2</v>
      </c>
    </row>
    <row r="236" spans="1:7" x14ac:dyDescent="0.3">
      <c r="A236" s="1" t="s">
        <v>259</v>
      </c>
      <c r="B236">
        <v>2915.9</v>
      </c>
      <c r="C236">
        <v>2985.7</v>
      </c>
      <c r="D236">
        <v>2908.9</v>
      </c>
      <c r="E236">
        <v>2964.7</v>
      </c>
      <c r="F236">
        <v>82725388</v>
      </c>
      <c r="G236" s="3">
        <f t="shared" si="3"/>
        <v>-1.6460350119742211E-2</v>
      </c>
    </row>
    <row r="237" spans="1:7" x14ac:dyDescent="0.3">
      <c r="A237" s="1" t="s">
        <v>260</v>
      </c>
      <c r="B237">
        <v>2908.9</v>
      </c>
      <c r="C237">
        <v>2936.8</v>
      </c>
      <c r="D237">
        <v>2881</v>
      </c>
      <c r="E237">
        <v>2922.9</v>
      </c>
      <c r="F237">
        <v>99024700</v>
      </c>
      <c r="G237" s="3">
        <f t="shared" si="3"/>
        <v>-2.4006310230117629E-3</v>
      </c>
    </row>
    <row r="238" spans="1:7" x14ac:dyDescent="0.3">
      <c r="A238" s="1" t="s">
        <v>261</v>
      </c>
      <c r="B238">
        <v>3006.6</v>
      </c>
      <c r="C238">
        <v>3013.6</v>
      </c>
      <c r="D238">
        <v>2895</v>
      </c>
      <c r="E238">
        <v>2895</v>
      </c>
      <c r="F238">
        <v>106226854</v>
      </c>
      <c r="G238" s="3">
        <f t="shared" si="3"/>
        <v>3.3586579119254639E-2</v>
      </c>
    </row>
    <row r="239" spans="1:7" x14ac:dyDescent="0.3">
      <c r="A239" s="1" t="s">
        <v>262</v>
      </c>
      <c r="B239">
        <v>2978.7</v>
      </c>
      <c r="C239">
        <v>2999.6</v>
      </c>
      <c r="D239">
        <v>2957.8</v>
      </c>
      <c r="E239">
        <v>2999.6</v>
      </c>
      <c r="F239">
        <v>106964857</v>
      </c>
      <c r="G239" s="3">
        <f t="shared" si="3"/>
        <v>-9.2795849131910111E-3</v>
      </c>
    </row>
    <row r="240" spans="1:7" x14ac:dyDescent="0.3">
      <c r="A240" s="1" t="s">
        <v>263</v>
      </c>
      <c r="B240">
        <v>2929.9</v>
      </c>
      <c r="C240">
        <v>2999.6</v>
      </c>
      <c r="D240">
        <v>2901.9</v>
      </c>
      <c r="E240">
        <v>2985.7</v>
      </c>
      <c r="F240">
        <v>128299616</v>
      </c>
      <c r="G240" s="3">
        <f t="shared" si="3"/>
        <v>-1.638298586631743E-2</v>
      </c>
    </row>
    <row r="241" spans="1:7" x14ac:dyDescent="0.3">
      <c r="A241" s="1" t="s">
        <v>264</v>
      </c>
      <c r="B241">
        <v>2985.7</v>
      </c>
      <c r="C241">
        <v>2992.6</v>
      </c>
      <c r="D241">
        <v>2936.8</v>
      </c>
      <c r="E241">
        <v>2971.7</v>
      </c>
      <c r="F241">
        <v>141798389</v>
      </c>
      <c r="G241" s="3">
        <f t="shared" si="3"/>
        <v>1.9045018601317357E-2</v>
      </c>
    </row>
    <row r="242" spans="1:7" x14ac:dyDescent="0.3">
      <c r="A242" s="1" t="s">
        <v>265</v>
      </c>
      <c r="B242">
        <v>3062.4</v>
      </c>
      <c r="C242">
        <v>3062.4</v>
      </c>
      <c r="D242">
        <v>2999.6</v>
      </c>
      <c r="E242">
        <v>3020.5</v>
      </c>
      <c r="F242">
        <v>205011531</v>
      </c>
      <c r="G242" s="3">
        <f t="shared" si="3"/>
        <v>2.5689118129751911E-2</v>
      </c>
    </row>
    <row r="243" spans="1:7" x14ac:dyDescent="0.3">
      <c r="A243" s="1" t="s">
        <v>266</v>
      </c>
      <c r="B243">
        <v>3243.8</v>
      </c>
      <c r="C243">
        <v>3250.7</v>
      </c>
      <c r="D243">
        <v>3076.3</v>
      </c>
      <c r="E243">
        <v>3083.3</v>
      </c>
      <c r="F243">
        <v>422093240</v>
      </c>
      <c r="G243" s="3">
        <f t="shared" si="3"/>
        <v>5.923458725182866E-2</v>
      </c>
    </row>
    <row r="244" spans="1:7" x14ac:dyDescent="0.3">
      <c r="A244" s="1" t="s">
        <v>267</v>
      </c>
      <c r="B244">
        <v>3292.6</v>
      </c>
      <c r="C244">
        <v>3327.5</v>
      </c>
      <c r="D244">
        <v>3257.7</v>
      </c>
      <c r="E244">
        <v>3264.7</v>
      </c>
      <c r="F244">
        <v>260390447</v>
      </c>
      <c r="G244" s="3">
        <f t="shared" si="3"/>
        <v>1.5044084098896271E-2</v>
      </c>
    </row>
    <row r="245" spans="1:7" x14ac:dyDescent="0.3">
      <c r="A245" s="1" t="s">
        <v>268</v>
      </c>
      <c r="B245">
        <v>3341.4</v>
      </c>
      <c r="C245">
        <v>3376.3</v>
      </c>
      <c r="D245">
        <v>3313.5</v>
      </c>
      <c r="E245">
        <v>3327.5</v>
      </c>
      <c r="F245">
        <v>231181533</v>
      </c>
      <c r="G245" s="3">
        <f t="shared" si="3"/>
        <v>1.4821114013241871E-2</v>
      </c>
    </row>
    <row r="246" spans="1:7" x14ac:dyDescent="0.3">
      <c r="A246" s="1" t="s">
        <v>269</v>
      </c>
      <c r="B246">
        <v>3327.5</v>
      </c>
      <c r="C246">
        <v>3369.3</v>
      </c>
      <c r="D246">
        <v>3292.6</v>
      </c>
      <c r="E246">
        <v>3362.4</v>
      </c>
      <c r="F246">
        <v>146980798</v>
      </c>
      <c r="G246" s="3">
        <f t="shared" si="3"/>
        <v>-4.1599329622314272E-3</v>
      </c>
    </row>
    <row r="247" spans="1:7" x14ac:dyDescent="0.3">
      <c r="A247" s="1" t="s">
        <v>270</v>
      </c>
      <c r="B247">
        <v>3194.9</v>
      </c>
      <c r="C247">
        <v>3327.5</v>
      </c>
      <c r="D247">
        <v>3174</v>
      </c>
      <c r="E247">
        <v>3327.5</v>
      </c>
      <c r="F247">
        <v>225189839</v>
      </c>
      <c r="G247" s="3">
        <f t="shared" si="3"/>
        <v>-3.9849737039819658E-2</v>
      </c>
    </row>
    <row r="248" spans="1:7" x14ac:dyDescent="0.3">
      <c r="A248" s="1" t="s">
        <v>271</v>
      </c>
      <c r="B248">
        <v>3222.8</v>
      </c>
      <c r="C248">
        <v>3243.8</v>
      </c>
      <c r="D248">
        <v>3167</v>
      </c>
      <c r="E248">
        <v>3194.9</v>
      </c>
      <c r="F248">
        <v>182568723</v>
      </c>
      <c r="G248" s="3">
        <f t="shared" si="3"/>
        <v>8.7326676891295793E-3</v>
      </c>
    </row>
    <row r="249" spans="1:7" x14ac:dyDescent="0.3">
      <c r="A249" s="1" t="s">
        <v>272</v>
      </c>
      <c r="B249">
        <v>3222.8</v>
      </c>
      <c r="C249">
        <v>3278.6</v>
      </c>
      <c r="D249">
        <v>3215.9</v>
      </c>
      <c r="E249">
        <v>3278.6</v>
      </c>
      <c r="F249">
        <v>152430182</v>
      </c>
      <c r="G249" s="3">
        <f t="shared" si="3"/>
        <v>0</v>
      </c>
    </row>
    <row r="250" spans="1:7" x14ac:dyDescent="0.3">
      <c r="A250" s="1" t="s">
        <v>273</v>
      </c>
      <c r="B250">
        <v>3411.2</v>
      </c>
      <c r="C250">
        <v>3432.1</v>
      </c>
      <c r="D250">
        <v>3243.8</v>
      </c>
      <c r="E250">
        <v>3257.7</v>
      </c>
      <c r="F250">
        <v>277723446</v>
      </c>
      <c r="G250" s="3">
        <f t="shared" si="3"/>
        <v>5.8458483306441489E-2</v>
      </c>
    </row>
    <row r="251" spans="1:7" x14ac:dyDescent="0.3">
      <c r="A251" s="1" t="s">
        <v>274</v>
      </c>
      <c r="B251">
        <v>3341.4</v>
      </c>
      <c r="C251">
        <v>3453</v>
      </c>
      <c r="D251">
        <v>3327.5</v>
      </c>
      <c r="E251">
        <v>3432.1</v>
      </c>
      <c r="F251">
        <v>177275431</v>
      </c>
      <c r="G251" s="3">
        <f t="shared" si="3"/>
        <v>-2.0462007504690353E-2</v>
      </c>
    </row>
    <row r="252" spans="1:7" x14ac:dyDescent="0.3">
      <c r="A252" s="1" t="s">
        <v>275</v>
      </c>
      <c r="B252">
        <v>3292.6</v>
      </c>
      <c r="C252">
        <v>3390.3</v>
      </c>
      <c r="D252">
        <v>3264.7</v>
      </c>
      <c r="E252">
        <v>3390.3</v>
      </c>
      <c r="F252">
        <v>183332136</v>
      </c>
      <c r="G252" s="3">
        <f t="shared" si="3"/>
        <v>-1.4604656730711731E-2</v>
      </c>
    </row>
    <row r="253" spans="1:7" x14ac:dyDescent="0.3">
      <c r="A253" s="1" t="s">
        <v>276</v>
      </c>
      <c r="B253">
        <v>3334.5</v>
      </c>
      <c r="C253">
        <v>3341.4</v>
      </c>
      <c r="D253">
        <v>3215.9</v>
      </c>
      <c r="E253">
        <v>3341.4</v>
      </c>
      <c r="F253">
        <v>165278734</v>
      </c>
      <c r="G253" s="3">
        <f t="shared" si="3"/>
        <v>1.2725505679402324E-2</v>
      </c>
    </row>
    <row r="254" spans="1:7" x14ac:dyDescent="0.3">
      <c r="A254" s="1" t="s">
        <v>277</v>
      </c>
      <c r="B254">
        <v>3243.8</v>
      </c>
      <c r="C254">
        <v>3341.4</v>
      </c>
      <c r="D254">
        <v>3222.8</v>
      </c>
      <c r="E254">
        <v>3334.5</v>
      </c>
      <c r="F254">
        <v>163850580</v>
      </c>
      <c r="G254" s="3">
        <f t="shared" si="3"/>
        <v>-2.7200479832058724E-2</v>
      </c>
    </row>
    <row r="255" spans="1:7" x14ac:dyDescent="0.3">
      <c r="A255" s="1" t="s">
        <v>278</v>
      </c>
      <c r="B255">
        <v>3222.8</v>
      </c>
      <c r="C255">
        <v>3292.6</v>
      </c>
      <c r="D255">
        <v>3139.1</v>
      </c>
      <c r="E255">
        <v>3243.8</v>
      </c>
      <c r="F255">
        <v>198692361</v>
      </c>
      <c r="G255" s="3">
        <f t="shared" si="3"/>
        <v>-6.4738886491152352E-3</v>
      </c>
    </row>
    <row r="256" spans="1:7" x14ac:dyDescent="0.3">
      <c r="A256" s="1" t="s">
        <v>279</v>
      </c>
      <c r="B256">
        <v>3118.2</v>
      </c>
      <c r="C256">
        <v>3243.8</v>
      </c>
      <c r="D256">
        <v>3083.3</v>
      </c>
      <c r="E256">
        <v>3194.9</v>
      </c>
      <c r="F256">
        <v>176270344</v>
      </c>
      <c r="G256" s="3">
        <f t="shared" ref="G256:G319" si="4">((B256-B255)/B255)*100%</f>
        <v>-3.2456249224277138E-2</v>
      </c>
    </row>
    <row r="257" spans="1:7" x14ac:dyDescent="0.3">
      <c r="A257" s="1" t="s">
        <v>280</v>
      </c>
      <c r="B257">
        <v>2915.9</v>
      </c>
      <c r="C257">
        <v>3215.9</v>
      </c>
      <c r="D257">
        <v>2915.9</v>
      </c>
      <c r="E257">
        <v>3188</v>
      </c>
      <c r="F257">
        <v>308226863</v>
      </c>
      <c r="G257" s="3">
        <f t="shared" si="4"/>
        <v>-6.4877172727855731E-2</v>
      </c>
    </row>
    <row r="258" spans="1:7" x14ac:dyDescent="0.3">
      <c r="A258" s="1" t="s">
        <v>281</v>
      </c>
      <c r="B258">
        <v>3069.4</v>
      </c>
      <c r="C258">
        <v>3097.3</v>
      </c>
      <c r="D258">
        <v>2762.4</v>
      </c>
      <c r="E258">
        <v>2915.9</v>
      </c>
      <c r="F258">
        <v>355113743</v>
      </c>
      <c r="G258" s="3">
        <f t="shared" si="4"/>
        <v>5.2642408861757944E-2</v>
      </c>
    </row>
    <row r="259" spans="1:7" x14ac:dyDescent="0.3">
      <c r="A259" s="1" t="s">
        <v>282</v>
      </c>
      <c r="B259">
        <v>3041.5</v>
      </c>
      <c r="C259">
        <v>3132.2</v>
      </c>
      <c r="D259">
        <v>2971.7</v>
      </c>
      <c r="E259">
        <v>3132.2</v>
      </c>
      <c r="F259">
        <v>167527833</v>
      </c>
      <c r="G259" s="3">
        <f t="shared" si="4"/>
        <v>-9.0897243760995929E-3</v>
      </c>
    </row>
    <row r="260" spans="1:7" x14ac:dyDescent="0.3">
      <c r="A260" s="1" t="s">
        <v>283</v>
      </c>
      <c r="B260">
        <v>3055.4</v>
      </c>
      <c r="C260">
        <v>3125.2</v>
      </c>
      <c r="D260">
        <v>3041.5</v>
      </c>
      <c r="E260">
        <v>3125.2</v>
      </c>
      <c r="F260">
        <v>124241205</v>
      </c>
      <c r="G260" s="3">
        <f t="shared" si="4"/>
        <v>4.5701134308729543E-3</v>
      </c>
    </row>
    <row r="261" spans="1:7" x14ac:dyDescent="0.3">
      <c r="A261" s="1" t="s">
        <v>284</v>
      </c>
      <c r="B261">
        <v>3132.2</v>
      </c>
      <c r="C261">
        <v>3194.9</v>
      </c>
      <c r="D261">
        <v>3048.4</v>
      </c>
      <c r="E261">
        <v>3104.2</v>
      </c>
      <c r="F261">
        <v>162519997</v>
      </c>
      <c r="G261" s="3">
        <f t="shared" si="4"/>
        <v>2.5135825096550279E-2</v>
      </c>
    </row>
    <row r="262" spans="1:7" x14ac:dyDescent="0.3">
      <c r="A262" s="1" t="s">
        <v>285</v>
      </c>
      <c r="B262">
        <v>3118.2</v>
      </c>
      <c r="C262">
        <v>3167</v>
      </c>
      <c r="D262">
        <v>3083.3</v>
      </c>
      <c r="E262">
        <v>3167</v>
      </c>
      <c r="F262">
        <v>99005120</v>
      </c>
      <c r="G262" s="3">
        <f t="shared" si="4"/>
        <v>-4.4697018070365881E-3</v>
      </c>
    </row>
    <row r="263" spans="1:7" x14ac:dyDescent="0.3">
      <c r="A263" s="1" t="s">
        <v>286</v>
      </c>
      <c r="B263">
        <v>3111.2</v>
      </c>
      <c r="C263">
        <v>3160.1</v>
      </c>
      <c r="D263">
        <v>3104.2</v>
      </c>
      <c r="E263">
        <v>3160.1</v>
      </c>
      <c r="F263">
        <v>120218986</v>
      </c>
      <c r="G263" s="3">
        <f t="shared" si="4"/>
        <v>-2.2448848694759799E-3</v>
      </c>
    </row>
    <row r="264" spans="1:7" x14ac:dyDescent="0.3">
      <c r="A264" s="1" t="s">
        <v>287</v>
      </c>
      <c r="B264">
        <v>3222.8</v>
      </c>
      <c r="C264">
        <v>3327.5</v>
      </c>
      <c r="D264">
        <v>3139.1</v>
      </c>
      <c r="E264">
        <v>3139.1</v>
      </c>
      <c r="F264">
        <v>464366860</v>
      </c>
      <c r="G264" s="3">
        <f t="shared" si="4"/>
        <v>3.587040370275147E-2</v>
      </c>
    </row>
    <row r="265" spans="1:7" x14ac:dyDescent="0.3">
      <c r="A265" s="1" t="s">
        <v>288</v>
      </c>
      <c r="B265">
        <v>3243.8</v>
      </c>
      <c r="C265">
        <v>3285.6</v>
      </c>
      <c r="D265">
        <v>3208.9</v>
      </c>
      <c r="E265">
        <v>3229.8</v>
      </c>
      <c r="F265">
        <v>202155881</v>
      </c>
      <c r="G265" s="3">
        <f t="shared" si="4"/>
        <v>6.5160729800173758E-3</v>
      </c>
    </row>
    <row r="266" spans="1:7" x14ac:dyDescent="0.3">
      <c r="A266" s="1" t="s">
        <v>289</v>
      </c>
      <c r="B266">
        <v>3264.7</v>
      </c>
      <c r="C266">
        <v>3285.6</v>
      </c>
      <c r="D266">
        <v>3229.8</v>
      </c>
      <c r="E266">
        <v>3278.6</v>
      </c>
      <c r="F266">
        <v>99681961</v>
      </c>
      <c r="G266" s="3">
        <f t="shared" si="4"/>
        <v>6.4430606079288596E-3</v>
      </c>
    </row>
    <row r="267" spans="1:7" x14ac:dyDescent="0.3">
      <c r="A267" s="1" t="s">
        <v>290</v>
      </c>
      <c r="B267">
        <v>3285.6</v>
      </c>
      <c r="C267">
        <v>3334.5</v>
      </c>
      <c r="D267">
        <v>3278.6</v>
      </c>
      <c r="E267">
        <v>3285.6</v>
      </c>
      <c r="F267">
        <v>93158189</v>
      </c>
      <c r="G267" s="3">
        <f t="shared" si="4"/>
        <v>6.4018133366006346E-3</v>
      </c>
    </row>
    <row r="268" spans="1:7" x14ac:dyDescent="0.3">
      <c r="A268" s="1" t="s">
        <v>291</v>
      </c>
      <c r="B268">
        <v>3257.7</v>
      </c>
      <c r="C268">
        <v>3306.5</v>
      </c>
      <c r="D268">
        <v>3250.7</v>
      </c>
      <c r="E268">
        <v>3306.5</v>
      </c>
      <c r="F268">
        <v>71623667</v>
      </c>
      <c r="G268" s="3">
        <f t="shared" si="4"/>
        <v>-8.4915997078159524E-3</v>
      </c>
    </row>
    <row r="269" spans="1:7" x14ac:dyDescent="0.3">
      <c r="A269" s="1" t="s">
        <v>292</v>
      </c>
      <c r="B269">
        <v>3229.8</v>
      </c>
      <c r="C269">
        <v>3299.6</v>
      </c>
      <c r="D269">
        <v>3222.8</v>
      </c>
      <c r="E269">
        <v>3285.6</v>
      </c>
      <c r="F269">
        <v>101529553</v>
      </c>
      <c r="G269" s="3">
        <f t="shared" si="4"/>
        <v>-8.5643245234366689E-3</v>
      </c>
    </row>
    <row r="270" spans="1:7" x14ac:dyDescent="0.3">
      <c r="A270" s="1" t="s">
        <v>293</v>
      </c>
      <c r="B270">
        <v>3257.7</v>
      </c>
      <c r="C270">
        <v>3327.5</v>
      </c>
      <c r="D270">
        <v>3243.8</v>
      </c>
      <c r="E270">
        <v>3278.6</v>
      </c>
      <c r="F270">
        <v>152089286</v>
      </c>
      <c r="G270" s="3">
        <f t="shared" si="4"/>
        <v>8.6383057774474074E-3</v>
      </c>
    </row>
    <row r="271" spans="1:7" x14ac:dyDescent="0.3">
      <c r="A271" s="1" t="s">
        <v>294</v>
      </c>
      <c r="B271">
        <v>3341.4</v>
      </c>
      <c r="C271">
        <v>3341.4</v>
      </c>
      <c r="D271">
        <v>3208.9</v>
      </c>
      <c r="E271">
        <v>3208.9</v>
      </c>
      <c r="F271">
        <v>109884637</v>
      </c>
      <c r="G271" s="3">
        <f t="shared" si="4"/>
        <v>2.5692973570310428E-2</v>
      </c>
    </row>
    <row r="272" spans="1:7" x14ac:dyDescent="0.3">
      <c r="A272" s="1" t="s">
        <v>295</v>
      </c>
      <c r="B272">
        <v>3341.4</v>
      </c>
      <c r="C272">
        <v>3397.2</v>
      </c>
      <c r="D272">
        <v>3320.5</v>
      </c>
      <c r="E272">
        <v>3383.3</v>
      </c>
      <c r="F272">
        <v>157619632</v>
      </c>
      <c r="G272" s="3">
        <f t="shared" si="4"/>
        <v>0</v>
      </c>
    </row>
    <row r="273" spans="1:7" x14ac:dyDescent="0.3">
      <c r="A273" s="1" t="s">
        <v>296</v>
      </c>
      <c r="B273">
        <v>3341.4</v>
      </c>
      <c r="C273">
        <v>3369.3</v>
      </c>
      <c r="D273">
        <v>3306.5</v>
      </c>
      <c r="E273">
        <v>3355.4</v>
      </c>
      <c r="F273">
        <v>107810772</v>
      </c>
      <c r="G273" s="3">
        <f t="shared" si="4"/>
        <v>0</v>
      </c>
    </row>
    <row r="274" spans="1:7" x14ac:dyDescent="0.3">
      <c r="A274" s="1" t="s">
        <v>297</v>
      </c>
      <c r="B274">
        <v>3299.6</v>
      </c>
      <c r="C274">
        <v>3362.4</v>
      </c>
      <c r="D274">
        <v>3285.6</v>
      </c>
      <c r="E274">
        <v>3341.4</v>
      </c>
      <c r="F274">
        <v>105582023</v>
      </c>
      <c r="G274" s="3">
        <f t="shared" si="4"/>
        <v>-1.2509726461962106E-2</v>
      </c>
    </row>
    <row r="275" spans="1:7" x14ac:dyDescent="0.3">
      <c r="A275" s="1" t="s">
        <v>298</v>
      </c>
      <c r="B275">
        <v>3299.6</v>
      </c>
      <c r="C275">
        <v>3327.5</v>
      </c>
      <c r="D275">
        <v>3257.7</v>
      </c>
      <c r="E275">
        <v>3327.5</v>
      </c>
      <c r="F275">
        <v>131635423</v>
      </c>
      <c r="G275" s="3">
        <f t="shared" si="4"/>
        <v>0</v>
      </c>
    </row>
    <row r="276" spans="1:7" x14ac:dyDescent="0.3">
      <c r="A276" s="1" t="s">
        <v>299</v>
      </c>
      <c r="B276">
        <v>3285.6</v>
      </c>
      <c r="C276">
        <v>3313.5</v>
      </c>
      <c r="D276">
        <v>3278.6</v>
      </c>
      <c r="E276">
        <v>3299.6</v>
      </c>
      <c r="F276">
        <v>161796404</v>
      </c>
      <c r="G276" s="3">
        <f t="shared" si="4"/>
        <v>-4.2429385380046069E-3</v>
      </c>
    </row>
    <row r="277" spans="1:7" x14ac:dyDescent="0.3">
      <c r="A277" s="1" t="s">
        <v>300</v>
      </c>
      <c r="B277">
        <v>3369.3</v>
      </c>
      <c r="C277">
        <v>3369.3</v>
      </c>
      <c r="D277">
        <v>3292.6</v>
      </c>
      <c r="E277">
        <v>3348.4</v>
      </c>
      <c r="F277">
        <v>127020403</v>
      </c>
      <c r="G277" s="3">
        <f t="shared" si="4"/>
        <v>2.5474799123447855E-2</v>
      </c>
    </row>
    <row r="278" spans="1:7" x14ac:dyDescent="0.3">
      <c r="A278" s="1" t="s">
        <v>301</v>
      </c>
      <c r="B278">
        <v>3348.4</v>
      </c>
      <c r="C278">
        <v>3404.2</v>
      </c>
      <c r="D278">
        <v>3348.4</v>
      </c>
      <c r="E278">
        <v>3397.2</v>
      </c>
      <c r="F278">
        <v>75195758</v>
      </c>
      <c r="G278" s="3">
        <f t="shared" si="4"/>
        <v>-6.2030688867124005E-3</v>
      </c>
    </row>
    <row r="279" spans="1:7" x14ac:dyDescent="0.3">
      <c r="A279" s="1" t="s">
        <v>302</v>
      </c>
      <c r="B279">
        <v>3383.3</v>
      </c>
      <c r="C279">
        <v>3383.3</v>
      </c>
      <c r="D279">
        <v>3306.5</v>
      </c>
      <c r="E279">
        <v>3348.4</v>
      </c>
      <c r="F279">
        <v>85026738</v>
      </c>
      <c r="G279" s="3">
        <f t="shared" si="4"/>
        <v>1.0422888543782132E-2</v>
      </c>
    </row>
    <row r="280" spans="1:7" x14ac:dyDescent="0.3">
      <c r="A280" s="1" t="s">
        <v>303</v>
      </c>
      <c r="B280">
        <v>3320.5</v>
      </c>
      <c r="C280">
        <v>3383.3</v>
      </c>
      <c r="D280">
        <v>3299.6</v>
      </c>
      <c r="E280">
        <v>3383.3</v>
      </c>
      <c r="F280">
        <v>117897176</v>
      </c>
      <c r="G280" s="3">
        <f t="shared" si="4"/>
        <v>-1.8561759229155018E-2</v>
      </c>
    </row>
    <row r="281" spans="1:7" x14ac:dyDescent="0.3">
      <c r="A281" s="1" t="s">
        <v>304</v>
      </c>
      <c r="B281">
        <v>3327.5</v>
      </c>
      <c r="C281">
        <v>3327.5</v>
      </c>
      <c r="D281">
        <v>3278.6</v>
      </c>
      <c r="E281">
        <v>3306.5</v>
      </c>
      <c r="F281">
        <v>71188389</v>
      </c>
      <c r="G281" s="3">
        <f t="shared" si="4"/>
        <v>2.1081162475530793E-3</v>
      </c>
    </row>
    <row r="282" spans="1:7" x14ac:dyDescent="0.3">
      <c r="A282" s="1" t="s">
        <v>305</v>
      </c>
      <c r="B282">
        <v>3299.6</v>
      </c>
      <c r="C282">
        <v>3362.4</v>
      </c>
      <c r="D282">
        <v>3299.6</v>
      </c>
      <c r="E282">
        <v>3348.4</v>
      </c>
      <c r="F282">
        <v>69917647</v>
      </c>
      <c r="G282" s="3">
        <f t="shared" si="4"/>
        <v>-8.3846731780616354E-3</v>
      </c>
    </row>
    <row r="283" spans="1:7" x14ac:dyDescent="0.3">
      <c r="A283" s="1" t="s">
        <v>306</v>
      </c>
      <c r="B283">
        <v>3194.9</v>
      </c>
      <c r="C283">
        <v>3313.5</v>
      </c>
      <c r="D283">
        <v>3181</v>
      </c>
      <c r="E283">
        <v>3313.5</v>
      </c>
      <c r="F283">
        <v>165527119</v>
      </c>
      <c r="G283" s="3">
        <f t="shared" si="4"/>
        <v>-3.1731118923505823E-2</v>
      </c>
    </row>
    <row r="284" spans="1:7" x14ac:dyDescent="0.3">
      <c r="A284" s="1" t="s">
        <v>307</v>
      </c>
      <c r="B284">
        <v>3229.8</v>
      </c>
      <c r="C284">
        <v>3250.7</v>
      </c>
      <c r="D284">
        <v>3201.9</v>
      </c>
      <c r="E284">
        <v>3243.8</v>
      </c>
      <c r="F284">
        <v>77405916</v>
      </c>
      <c r="G284" s="3">
        <f t="shared" si="4"/>
        <v>1.0923659582459572E-2</v>
      </c>
    </row>
    <row r="285" spans="1:7" x14ac:dyDescent="0.3">
      <c r="A285" s="1" t="s">
        <v>308</v>
      </c>
      <c r="B285">
        <v>3194.9</v>
      </c>
      <c r="C285">
        <v>3271.7</v>
      </c>
      <c r="D285">
        <v>3167</v>
      </c>
      <c r="E285">
        <v>3271.7</v>
      </c>
      <c r="F285">
        <v>152360111</v>
      </c>
      <c r="G285" s="3">
        <f t="shared" si="4"/>
        <v>-1.0805622639172731E-2</v>
      </c>
    </row>
    <row r="286" spans="1:7" x14ac:dyDescent="0.3">
      <c r="A286" s="1" t="s">
        <v>309</v>
      </c>
      <c r="B286">
        <v>3188</v>
      </c>
      <c r="C286">
        <v>3229.8</v>
      </c>
      <c r="D286">
        <v>3181</v>
      </c>
      <c r="E286">
        <v>3194.9</v>
      </c>
      <c r="F286">
        <v>95483079</v>
      </c>
      <c r="G286" s="3">
        <f t="shared" si="4"/>
        <v>-2.1596920091395944E-3</v>
      </c>
    </row>
    <row r="287" spans="1:7" x14ac:dyDescent="0.3">
      <c r="A287" s="1" t="s">
        <v>310</v>
      </c>
      <c r="B287">
        <v>3292.6</v>
      </c>
      <c r="C287">
        <v>3327.5</v>
      </c>
      <c r="D287">
        <v>3215.9</v>
      </c>
      <c r="E287">
        <v>3250.7</v>
      </c>
      <c r="F287">
        <v>151028868</v>
      </c>
      <c r="G287" s="3">
        <f t="shared" si="4"/>
        <v>3.2810539523212015E-2</v>
      </c>
    </row>
    <row r="288" spans="1:7" x14ac:dyDescent="0.3">
      <c r="A288" s="1" t="s">
        <v>311</v>
      </c>
      <c r="B288">
        <v>3257.7</v>
      </c>
      <c r="C288">
        <v>3278.6</v>
      </c>
      <c r="D288">
        <v>3208.9</v>
      </c>
      <c r="E288">
        <v>3264.7</v>
      </c>
      <c r="F288">
        <v>116245827</v>
      </c>
      <c r="G288" s="3">
        <f t="shared" si="4"/>
        <v>-1.0599526210289768E-2</v>
      </c>
    </row>
    <row r="289" spans="1:7" x14ac:dyDescent="0.3">
      <c r="A289" s="1" t="s">
        <v>312</v>
      </c>
      <c r="B289">
        <v>3320.5</v>
      </c>
      <c r="C289">
        <v>3327.5</v>
      </c>
      <c r="D289">
        <v>3271.7</v>
      </c>
      <c r="E289">
        <v>3285.6</v>
      </c>
      <c r="F289">
        <v>95635541</v>
      </c>
      <c r="G289" s="3">
        <f t="shared" si="4"/>
        <v>1.9277404303649871E-2</v>
      </c>
    </row>
    <row r="290" spans="1:7" x14ac:dyDescent="0.3">
      <c r="A290" s="1" t="s">
        <v>313</v>
      </c>
      <c r="B290">
        <v>3257.7</v>
      </c>
      <c r="C290">
        <v>3313.5</v>
      </c>
      <c r="D290">
        <v>3257.7</v>
      </c>
      <c r="E290">
        <v>3313.5</v>
      </c>
      <c r="F290">
        <v>166398004</v>
      </c>
      <c r="G290" s="3">
        <f t="shared" si="4"/>
        <v>-1.8912814335190539E-2</v>
      </c>
    </row>
    <row r="291" spans="1:7" x14ac:dyDescent="0.3">
      <c r="A291" s="1" t="s">
        <v>314</v>
      </c>
      <c r="B291">
        <v>3229.8</v>
      </c>
      <c r="C291">
        <v>3278.6</v>
      </c>
      <c r="D291">
        <v>3222.8</v>
      </c>
      <c r="E291">
        <v>3278.6</v>
      </c>
      <c r="F291">
        <v>67100278</v>
      </c>
      <c r="G291" s="3">
        <f t="shared" si="4"/>
        <v>-8.5643245234366689E-3</v>
      </c>
    </row>
    <row r="292" spans="1:7" x14ac:dyDescent="0.3">
      <c r="A292" s="1" t="s">
        <v>315</v>
      </c>
      <c r="B292">
        <v>3257.7</v>
      </c>
      <c r="C292">
        <v>3292.6</v>
      </c>
      <c r="D292">
        <v>3243.8</v>
      </c>
      <c r="E292">
        <v>3292.6</v>
      </c>
      <c r="F292">
        <v>115036356</v>
      </c>
      <c r="G292" s="3">
        <f t="shared" si="4"/>
        <v>8.6383057774474074E-3</v>
      </c>
    </row>
    <row r="293" spans="1:7" x14ac:dyDescent="0.3">
      <c r="A293" s="1" t="s">
        <v>316</v>
      </c>
      <c r="B293">
        <v>3257.7</v>
      </c>
      <c r="C293">
        <v>3299.6</v>
      </c>
      <c r="D293">
        <v>3243.8</v>
      </c>
      <c r="E293">
        <v>3299.6</v>
      </c>
      <c r="F293">
        <v>120514341</v>
      </c>
      <c r="G293" s="3">
        <f t="shared" si="4"/>
        <v>0</v>
      </c>
    </row>
    <row r="294" spans="1:7" x14ac:dyDescent="0.3">
      <c r="A294" s="1" t="s">
        <v>317</v>
      </c>
      <c r="B294">
        <v>3222.8</v>
      </c>
      <c r="C294">
        <v>3278.6</v>
      </c>
      <c r="D294">
        <v>3194.9</v>
      </c>
      <c r="E294">
        <v>3278.6</v>
      </c>
      <c r="F294">
        <v>95145043</v>
      </c>
      <c r="G294" s="3">
        <f t="shared" si="4"/>
        <v>-1.0713079780212922E-2</v>
      </c>
    </row>
    <row r="295" spans="1:7" x14ac:dyDescent="0.3">
      <c r="A295" s="1" t="s">
        <v>318</v>
      </c>
      <c r="B295">
        <v>3292.6</v>
      </c>
      <c r="C295">
        <v>3292.6</v>
      </c>
      <c r="D295">
        <v>3222.8</v>
      </c>
      <c r="E295">
        <v>3229.8</v>
      </c>
      <c r="F295">
        <v>106978057</v>
      </c>
      <c r="G295" s="3">
        <f t="shared" si="4"/>
        <v>2.1658185428819574E-2</v>
      </c>
    </row>
    <row r="296" spans="1:7" x14ac:dyDescent="0.3">
      <c r="A296" s="1" t="s">
        <v>319</v>
      </c>
      <c r="B296">
        <v>3292.6</v>
      </c>
      <c r="C296">
        <v>3334.5</v>
      </c>
      <c r="D296">
        <v>3292.6</v>
      </c>
      <c r="E296">
        <v>3334.5</v>
      </c>
      <c r="F296">
        <v>106807554</v>
      </c>
      <c r="G296" s="3">
        <f t="shared" si="4"/>
        <v>0</v>
      </c>
    </row>
    <row r="297" spans="1:7" x14ac:dyDescent="0.3">
      <c r="A297" s="1" t="s">
        <v>320</v>
      </c>
      <c r="B297">
        <v>3139.1</v>
      </c>
      <c r="C297">
        <v>3278.6</v>
      </c>
      <c r="D297">
        <v>3125.2</v>
      </c>
      <c r="E297">
        <v>3278.6</v>
      </c>
      <c r="F297">
        <v>214898061</v>
      </c>
      <c r="G297" s="3">
        <f t="shared" si="4"/>
        <v>-4.661969264411104E-2</v>
      </c>
    </row>
    <row r="298" spans="1:7" x14ac:dyDescent="0.3">
      <c r="A298" s="1" t="s">
        <v>321</v>
      </c>
      <c r="B298">
        <v>3069.4</v>
      </c>
      <c r="C298">
        <v>3125.2</v>
      </c>
      <c r="D298">
        <v>2971.7</v>
      </c>
      <c r="E298">
        <v>3104.2</v>
      </c>
      <c r="F298">
        <v>323139711</v>
      </c>
      <c r="G298" s="3">
        <f t="shared" si="4"/>
        <v>-2.2203816380491168E-2</v>
      </c>
    </row>
    <row r="299" spans="1:7" x14ac:dyDescent="0.3">
      <c r="A299" s="1" t="s">
        <v>322</v>
      </c>
      <c r="B299">
        <v>2992.6</v>
      </c>
      <c r="C299">
        <v>3048.4</v>
      </c>
      <c r="D299">
        <v>2936.8</v>
      </c>
      <c r="E299">
        <v>3034.5</v>
      </c>
      <c r="F299">
        <v>340183845</v>
      </c>
      <c r="G299" s="3">
        <f t="shared" si="4"/>
        <v>-2.5021176777220364E-2</v>
      </c>
    </row>
    <row r="300" spans="1:7" x14ac:dyDescent="0.3">
      <c r="A300" s="1" t="s">
        <v>323</v>
      </c>
      <c r="B300">
        <v>2929.9</v>
      </c>
      <c r="C300">
        <v>3020.5</v>
      </c>
      <c r="D300">
        <v>2901.9</v>
      </c>
      <c r="E300">
        <v>3013.6</v>
      </c>
      <c r="F300">
        <v>345533898</v>
      </c>
      <c r="G300" s="3">
        <f t="shared" si="4"/>
        <v>-2.0951680812671195E-2</v>
      </c>
    </row>
    <row r="301" spans="1:7" x14ac:dyDescent="0.3">
      <c r="A301" s="1" t="s">
        <v>324</v>
      </c>
      <c r="B301">
        <v>3000.5</v>
      </c>
      <c r="C301">
        <v>3021.9</v>
      </c>
      <c r="D301">
        <v>2964.8</v>
      </c>
      <c r="E301">
        <v>2979.1</v>
      </c>
      <c r="F301">
        <v>167319270</v>
      </c>
      <c r="G301" s="3">
        <f t="shared" si="4"/>
        <v>2.4096385542168641E-2</v>
      </c>
    </row>
    <row r="302" spans="1:7" x14ac:dyDescent="0.3">
      <c r="A302" s="1" t="s">
        <v>325</v>
      </c>
      <c r="B302">
        <v>3000.5</v>
      </c>
      <c r="C302">
        <v>3029.1</v>
      </c>
      <c r="D302">
        <v>2971.9</v>
      </c>
      <c r="E302">
        <v>3021.9</v>
      </c>
      <c r="F302">
        <v>116953800</v>
      </c>
      <c r="G302" s="3">
        <f t="shared" si="4"/>
        <v>0</v>
      </c>
    </row>
    <row r="303" spans="1:7" x14ac:dyDescent="0.3">
      <c r="A303" s="1" t="s">
        <v>326</v>
      </c>
      <c r="B303">
        <v>3107.7</v>
      </c>
      <c r="C303">
        <v>3114.8</v>
      </c>
      <c r="D303">
        <v>3021.9</v>
      </c>
      <c r="E303">
        <v>3036.2</v>
      </c>
      <c r="F303">
        <v>158572578</v>
      </c>
      <c r="G303" s="3">
        <f t="shared" si="4"/>
        <v>3.5727378770204904E-2</v>
      </c>
    </row>
    <row r="304" spans="1:7" x14ac:dyDescent="0.3">
      <c r="A304" s="1" t="s">
        <v>327</v>
      </c>
      <c r="B304">
        <v>3107.7</v>
      </c>
      <c r="C304">
        <v>3143.4</v>
      </c>
      <c r="D304">
        <v>3107.7</v>
      </c>
      <c r="E304">
        <v>3129.1</v>
      </c>
      <c r="F304">
        <v>125277643</v>
      </c>
      <c r="G304" s="3">
        <f t="shared" si="4"/>
        <v>0</v>
      </c>
    </row>
    <row r="305" spans="1:7" x14ac:dyDescent="0.3">
      <c r="A305" s="1" t="s">
        <v>328</v>
      </c>
      <c r="B305">
        <v>3007.7</v>
      </c>
      <c r="C305">
        <v>3136.2</v>
      </c>
      <c r="D305">
        <v>3000.5</v>
      </c>
      <c r="E305">
        <v>3136.2</v>
      </c>
      <c r="F305">
        <v>115119078</v>
      </c>
      <c r="G305" s="3">
        <f t="shared" si="4"/>
        <v>-3.2178138172925315E-2</v>
      </c>
    </row>
    <row r="306" spans="1:7" x14ac:dyDescent="0.3">
      <c r="A306" s="1" t="s">
        <v>329</v>
      </c>
      <c r="B306">
        <v>2971.9</v>
      </c>
      <c r="C306">
        <v>3043.4</v>
      </c>
      <c r="D306">
        <v>2943.4</v>
      </c>
      <c r="E306">
        <v>3007.7</v>
      </c>
      <c r="F306">
        <v>120186645</v>
      </c>
      <c r="G306" s="3">
        <f t="shared" si="4"/>
        <v>-1.1902782857332756E-2</v>
      </c>
    </row>
    <row r="307" spans="1:7" x14ac:dyDescent="0.3">
      <c r="A307" s="1" t="s">
        <v>330</v>
      </c>
      <c r="B307">
        <v>3107.7</v>
      </c>
      <c r="C307">
        <v>3107.7</v>
      </c>
      <c r="D307">
        <v>3014.8</v>
      </c>
      <c r="E307">
        <v>3057.7</v>
      </c>
      <c r="F307">
        <v>113531640</v>
      </c>
      <c r="G307" s="3">
        <f t="shared" si="4"/>
        <v>4.5694673441232792E-2</v>
      </c>
    </row>
    <row r="308" spans="1:7" x14ac:dyDescent="0.3">
      <c r="A308" s="1" t="s">
        <v>331</v>
      </c>
      <c r="B308">
        <v>3150.5</v>
      </c>
      <c r="C308">
        <v>3150.5</v>
      </c>
      <c r="D308">
        <v>3057.7</v>
      </c>
      <c r="E308">
        <v>3136.2</v>
      </c>
      <c r="F308">
        <v>86272180</v>
      </c>
      <c r="G308" s="3">
        <f t="shared" si="4"/>
        <v>1.3772243138012095E-2</v>
      </c>
    </row>
    <row r="309" spans="1:7" x14ac:dyDescent="0.3">
      <c r="A309" s="1" t="s">
        <v>332</v>
      </c>
      <c r="B309">
        <v>3100.5</v>
      </c>
      <c r="C309">
        <v>3186.3</v>
      </c>
      <c r="D309">
        <v>3079.1</v>
      </c>
      <c r="E309">
        <v>3179.1</v>
      </c>
      <c r="F309">
        <v>74495706</v>
      </c>
      <c r="G309" s="3">
        <f t="shared" si="4"/>
        <v>-1.5870496746548168E-2</v>
      </c>
    </row>
    <row r="310" spans="1:7" x14ac:dyDescent="0.3">
      <c r="A310" s="1" t="s">
        <v>333</v>
      </c>
      <c r="B310">
        <v>3129.1</v>
      </c>
      <c r="C310">
        <v>3129.1</v>
      </c>
      <c r="D310">
        <v>3079.1</v>
      </c>
      <c r="E310">
        <v>3114.8</v>
      </c>
      <c r="F310">
        <v>62185614</v>
      </c>
      <c r="G310" s="3">
        <f t="shared" si="4"/>
        <v>9.2243186582808938E-3</v>
      </c>
    </row>
    <row r="311" spans="1:7" x14ac:dyDescent="0.3">
      <c r="A311" s="1" t="s">
        <v>334</v>
      </c>
      <c r="B311">
        <v>3079.1</v>
      </c>
      <c r="C311">
        <v>3093.4</v>
      </c>
      <c r="D311">
        <v>3014.8</v>
      </c>
      <c r="E311">
        <v>3064.8</v>
      </c>
      <c r="F311">
        <v>98216076</v>
      </c>
      <c r="G311" s="3">
        <f t="shared" si="4"/>
        <v>-1.5979035505416895E-2</v>
      </c>
    </row>
    <row r="312" spans="1:7" x14ac:dyDescent="0.3">
      <c r="A312" s="1" t="s">
        <v>335</v>
      </c>
      <c r="B312">
        <v>3021.9</v>
      </c>
      <c r="C312">
        <v>3064.8</v>
      </c>
      <c r="D312">
        <v>3021.9</v>
      </c>
      <c r="E312">
        <v>3029.1</v>
      </c>
      <c r="F312">
        <v>51954007</v>
      </c>
      <c r="G312" s="3">
        <f t="shared" si="4"/>
        <v>-1.8576856873761757E-2</v>
      </c>
    </row>
    <row r="313" spans="1:7" x14ac:dyDescent="0.3">
      <c r="A313" s="1" t="s">
        <v>336</v>
      </c>
      <c r="B313">
        <v>3000.5</v>
      </c>
      <c r="C313">
        <v>3043.4</v>
      </c>
      <c r="D313">
        <v>3000.5</v>
      </c>
      <c r="E313">
        <v>3021.9</v>
      </c>
      <c r="F313">
        <v>118813822</v>
      </c>
      <c r="G313" s="3">
        <f t="shared" si="4"/>
        <v>-7.0816373804560347E-3</v>
      </c>
    </row>
    <row r="314" spans="1:7" x14ac:dyDescent="0.3">
      <c r="A314" s="1" t="s">
        <v>337</v>
      </c>
      <c r="B314">
        <v>3036.2</v>
      </c>
      <c r="C314">
        <v>3057.7</v>
      </c>
      <c r="D314">
        <v>2993.4</v>
      </c>
      <c r="E314">
        <v>3000.5</v>
      </c>
      <c r="F314">
        <v>120513461</v>
      </c>
      <c r="G314" s="3">
        <f t="shared" si="4"/>
        <v>1.1898016997167079E-2</v>
      </c>
    </row>
    <row r="315" spans="1:7" x14ac:dyDescent="0.3">
      <c r="A315" s="1" t="s">
        <v>338</v>
      </c>
      <c r="B315">
        <v>2957.6</v>
      </c>
      <c r="C315">
        <v>3036.2</v>
      </c>
      <c r="D315">
        <v>2950.5</v>
      </c>
      <c r="E315">
        <v>3029.1</v>
      </c>
      <c r="F315">
        <v>157367288</v>
      </c>
      <c r="G315" s="3">
        <f t="shared" si="4"/>
        <v>-2.5887622686252523E-2</v>
      </c>
    </row>
    <row r="316" spans="1:7" x14ac:dyDescent="0.3">
      <c r="A316" s="1" t="s">
        <v>339</v>
      </c>
      <c r="B316">
        <v>2979.1</v>
      </c>
      <c r="C316">
        <v>3000.5</v>
      </c>
      <c r="D316">
        <v>2964.8</v>
      </c>
      <c r="E316">
        <v>3000.5</v>
      </c>
      <c r="F316">
        <v>146082083</v>
      </c>
      <c r="G316" s="3">
        <f t="shared" si="4"/>
        <v>7.2694076278063298E-3</v>
      </c>
    </row>
    <row r="317" spans="1:7" x14ac:dyDescent="0.3">
      <c r="A317" s="1" t="s">
        <v>340</v>
      </c>
      <c r="B317">
        <v>2950.5</v>
      </c>
      <c r="C317">
        <v>3014.8</v>
      </c>
      <c r="D317">
        <v>2950.5</v>
      </c>
      <c r="E317">
        <v>2979.1</v>
      </c>
      <c r="F317">
        <v>126586116</v>
      </c>
      <c r="G317" s="3">
        <f t="shared" si="4"/>
        <v>-9.6002148299821795E-3</v>
      </c>
    </row>
    <row r="318" spans="1:7" x14ac:dyDescent="0.3">
      <c r="A318" s="1" t="s">
        <v>341</v>
      </c>
      <c r="B318">
        <v>2971.9</v>
      </c>
      <c r="C318">
        <v>3000.5</v>
      </c>
      <c r="D318">
        <v>2957.6</v>
      </c>
      <c r="E318">
        <v>2993.4</v>
      </c>
      <c r="F318">
        <v>124711354</v>
      </c>
      <c r="G318" s="3">
        <f t="shared" si="4"/>
        <v>7.2530079647517677E-3</v>
      </c>
    </row>
    <row r="319" spans="1:7" x14ac:dyDescent="0.3">
      <c r="A319" s="1" t="s">
        <v>342</v>
      </c>
      <c r="B319">
        <v>2893.4</v>
      </c>
      <c r="C319">
        <v>2971.9</v>
      </c>
      <c r="D319">
        <v>2893.4</v>
      </c>
      <c r="E319">
        <v>2964.8</v>
      </c>
      <c r="F319">
        <v>257497837</v>
      </c>
      <c r="G319" s="3">
        <f t="shared" si="4"/>
        <v>-2.6414078535616944E-2</v>
      </c>
    </row>
    <row r="320" spans="1:7" x14ac:dyDescent="0.3">
      <c r="A320" s="1" t="s">
        <v>343</v>
      </c>
      <c r="B320">
        <v>2864.8</v>
      </c>
      <c r="C320">
        <v>2907.6</v>
      </c>
      <c r="D320">
        <v>2857.6</v>
      </c>
      <c r="E320">
        <v>2900.5</v>
      </c>
      <c r="F320">
        <v>124235705</v>
      </c>
      <c r="G320" s="3">
        <f t="shared" ref="G320:G383" si="5">((B320-B319)/B319)*100%</f>
        <v>-9.884564871777116E-3</v>
      </c>
    </row>
    <row r="321" spans="1:7" x14ac:dyDescent="0.3">
      <c r="A321" s="1" t="s">
        <v>344</v>
      </c>
      <c r="B321">
        <v>2900.5</v>
      </c>
      <c r="C321">
        <v>2907.6</v>
      </c>
      <c r="D321">
        <v>2864.8</v>
      </c>
      <c r="E321">
        <v>2871.9</v>
      </c>
      <c r="F321">
        <v>84287635</v>
      </c>
      <c r="G321" s="3">
        <f t="shared" si="5"/>
        <v>1.2461602904216634E-2</v>
      </c>
    </row>
    <row r="322" spans="1:7" x14ac:dyDescent="0.3">
      <c r="A322" s="1" t="s">
        <v>345</v>
      </c>
      <c r="B322">
        <v>2921.9</v>
      </c>
      <c r="C322">
        <v>2950.5</v>
      </c>
      <c r="D322">
        <v>2914.8</v>
      </c>
      <c r="E322">
        <v>2936.2</v>
      </c>
      <c r="F322">
        <v>117321536</v>
      </c>
      <c r="G322" s="3">
        <f t="shared" si="5"/>
        <v>7.3780382692639514E-3</v>
      </c>
    </row>
    <row r="323" spans="1:7" x14ac:dyDescent="0.3">
      <c r="A323" s="1" t="s">
        <v>346</v>
      </c>
      <c r="B323">
        <v>2936.2</v>
      </c>
      <c r="C323">
        <v>2950.5</v>
      </c>
      <c r="D323">
        <v>2907.6</v>
      </c>
      <c r="E323">
        <v>2950.5</v>
      </c>
      <c r="F323">
        <v>86226199</v>
      </c>
      <c r="G323" s="3">
        <f t="shared" si="5"/>
        <v>4.8940757726136166E-3</v>
      </c>
    </row>
    <row r="324" spans="1:7" x14ac:dyDescent="0.3">
      <c r="A324" s="1" t="s">
        <v>347</v>
      </c>
      <c r="B324">
        <v>2893.4</v>
      </c>
      <c r="C324">
        <v>2957.6</v>
      </c>
      <c r="D324">
        <v>2886.2</v>
      </c>
      <c r="E324">
        <v>2957.6</v>
      </c>
      <c r="F324">
        <v>83358229</v>
      </c>
      <c r="G324" s="3">
        <f t="shared" si="5"/>
        <v>-1.4576663715005697E-2</v>
      </c>
    </row>
    <row r="325" spans="1:7" x14ac:dyDescent="0.3">
      <c r="A325" s="1" t="s">
        <v>348</v>
      </c>
      <c r="B325">
        <v>2893.4</v>
      </c>
      <c r="C325">
        <v>2921.9</v>
      </c>
      <c r="D325">
        <v>2893.4</v>
      </c>
      <c r="E325">
        <v>2893.4</v>
      </c>
      <c r="F325">
        <v>81377755</v>
      </c>
      <c r="G325" s="3">
        <f t="shared" si="5"/>
        <v>0</v>
      </c>
    </row>
    <row r="326" spans="1:7" x14ac:dyDescent="0.3">
      <c r="A326" s="1" t="s">
        <v>349</v>
      </c>
      <c r="B326">
        <v>2850.5</v>
      </c>
      <c r="C326">
        <v>2886.2</v>
      </c>
      <c r="D326">
        <v>2843.3</v>
      </c>
      <c r="E326">
        <v>2879.1</v>
      </c>
      <c r="F326">
        <v>167031505</v>
      </c>
      <c r="G326" s="3">
        <f t="shared" si="5"/>
        <v>-1.4826847307665753E-2</v>
      </c>
    </row>
    <row r="327" spans="1:7" x14ac:dyDescent="0.3">
      <c r="A327" s="1" t="s">
        <v>350</v>
      </c>
      <c r="B327">
        <v>2786.2</v>
      </c>
      <c r="C327">
        <v>2857.6</v>
      </c>
      <c r="D327">
        <v>2786.2</v>
      </c>
      <c r="E327">
        <v>2829.1</v>
      </c>
      <c r="F327">
        <v>214824800</v>
      </c>
      <c r="G327" s="3">
        <f t="shared" si="5"/>
        <v>-2.2557446062094432E-2</v>
      </c>
    </row>
    <row r="328" spans="1:7" x14ac:dyDescent="0.3">
      <c r="A328" s="1" t="s">
        <v>351</v>
      </c>
      <c r="B328">
        <v>2786.2</v>
      </c>
      <c r="C328">
        <v>2829.1</v>
      </c>
      <c r="D328">
        <v>2779</v>
      </c>
      <c r="E328">
        <v>2829.1</v>
      </c>
      <c r="F328">
        <v>127276708</v>
      </c>
      <c r="G328" s="3">
        <f t="shared" si="5"/>
        <v>0</v>
      </c>
    </row>
    <row r="329" spans="1:7" x14ac:dyDescent="0.3">
      <c r="A329" s="1" t="s">
        <v>352</v>
      </c>
      <c r="B329">
        <v>2764.8</v>
      </c>
      <c r="C329">
        <v>2814.8</v>
      </c>
      <c r="D329">
        <v>2750.5</v>
      </c>
      <c r="E329">
        <v>2750.5</v>
      </c>
      <c r="F329">
        <v>135307947</v>
      </c>
      <c r="G329" s="3">
        <f t="shared" si="5"/>
        <v>-7.6807120809703677E-3</v>
      </c>
    </row>
    <row r="330" spans="1:7" x14ac:dyDescent="0.3">
      <c r="A330" s="1" t="s">
        <v>353</v>
      </c>
      <c r="B330">
        <v>2771.9</v>
      </c>
      <c r="C330">
        <v>2807.6</v>
      </c>
      <c r="D330">
        <v>2729</v>
      </c>
      <c r="E330">
        <v>2743.3</v>
      </c>
      <c r="F330">
        <v>164832677</v>
      </c>
      <c r="G330" s="3">
        <f t="shared" si="5"/>
        <v>2.5679976851851519E-3</v>
      </c>
    </row>
    <row r="331" spans="1:7" x14ac:dyDescent="0.3">
      <c r="A331" s="1" t="s">
        <v>354</v>
      </c>
      <c r="B331">
        <v>2779</v>
      </c>
      <c r="C331">
        <v>2821.9</v>
      </c>
      <c r="D331">
        <v>2757.6</v>
      </c>
      <c r="E331">
        <v>2800.5</v>
      </c>
      <c r="F331">
        <v>121124632</v>
      </c>
      <c r="G331" s="3">
        <f t="shared" si="5"/>
        <v>2.5614199646451564E-3</v>
      </c>
    </row>
    <row r="332" spans="1:7" x14ac:dyDescent="0.3">
      <c r="A332" s="1" t="s">
        <v>355</v>
      </c>
      <c r="B332">
        <v>2886.2</v>
      </c>
      <c r="C332">
        <v>2900.5</v>
      </c>
      <c r="D332">
        <v>2793.3</v>
      </c>
      <c r="E332">
        <v>2836.2</v>
      </c>
      <c r="F332">
        <v>147190132</v>
      </c>
      <c r="G332" s="3">
        <f t="shared" si="5"/>
        <v>3.8575026988125156E-2</v>
      </c>
    </row>
    <row r="333" spans="1:7" x14ac:dyDescent="0.3">
      <c r="A333" s="1" t="s">
        <v>356</v>
      </c>
      <c r="B333">
        <v>2900.5</v>
      </c>
      <c r="C333">
        <v>2957.6</v>
      </c>
      <c r="D333">
        <v>2886.2</v>
      </c>
      <c r="E333">
        <v>2907.6</v>
      </c>
      <c r="F333">
        <v>168676803</v>
      </c>
      <c r="G333" s="3">
        <f t="shared" si="5"/>
        <v>4.9546116000277812E-3</v>
      </c>
    </row>
    <row r="334" spans="1:7" x14ac:dyDescent="0.3">
      <c r="A334" s="1" t="s">
        <v>357</v>
      </c>
      <c r="B334">
        <v>2821.9</v>
      </c>
      <c r="C334">
        <v>2993.4</v>
      </c>
      <c r="D334">
        <v>2821.9</v>
      </c>
      <c r="E334">
        <v>2957.6</v>
      </c>
      <c r="F334">
        <v>622692705</v>
      </c>
      <c r="G334" s="3">
        <f t="shared" si="5"/>
        <v>-2.7098776073090816E-2</v>
      </c>
    </row>
    <row r="335" spans="1:7" x14ac:dyDescent="0.3">
      <c r="A335" s="1" t="s">
        <v>358</v>
      </c>
      <c r="B335">
        <v>2907.6</v>
      </c>
      <c r="C335">
        <v>2979.1</v>
      </c>
      <c r="D335">
        <v>2871.9</v>
      </c>
      <c r="E335">
        <v>2886.2</v>
      </c>
      <c r="F335">
        <v>274099434</v>
      </c>
      <c r="G335" s="3">
        <f t="shared" si="5"/>
        <v>3.0369609128601233E-2</v>
      </c>
    </row>
    <row r="336" spans="1:7" x14ac:dyDescent="0.3">
      <c r="A336" s="1" t="s">
        <v>359</v>
      </c>
      <c r="B336">
        <v>3043.4</v>
      </c>
      <c r="C336">
        <v>3057.7</v>
      </c>
      <c r="D336">
        <v>2936.2</v>
      </c>
      <c r="E336">
        <v>2950.5</v>
      </c>
      <c r="F336">
        <v>326538660</v>
      </c>
      <c r="G336" s="3">
        <f t="shared" si="5"/>
        <v>4.6705186408034179E-2</v>
      </c>
    </row>
    <row r="337" spans="1:7" x14ac:dyDescent="0.3">
      <c r="A337" s="1" t="s">
        <v>360</v>
      </c>
      <c r="B337">
        <v>3043.4</v>
      </c>
      <c r="C337">
        <v>3129.1</v>
      </c>
      <c r="D337">
        <v>3021.9</v>
      </c>
      <c r="E337">
        <v>3107.7</v>
      </c>
      <c r="F337">
        <v>312257333</v>
      </c>
      <c r="G337" s="3">
        <f t="shared" si="5"/>
        <v>0</v>
      </c>
    </row>
    <row r="338" spans="1:7" x14ac:dyDescent="0.3">
      <c r="A338" s="1" t="s">
        <v>361</v>
      </c>
      <c r="B338">
        <v>3114.8</v>
      </c>
      <c r="C338">
        <v>3114.8</v>
      </c>
      <c r="D338">
        <v>3014.8</v>
      </c>
      <c r="E338">
        <v>3050.5</v>
      </c>
      <c r="F338">
        <v>173444725</v>
      </c>
      <c r="G338" s="3">
        <f t="shared" si="5"/>
        <v>2.3460603272655613E-2</v>
      </c>
    </row>
    <row r="339" spans="1:7" x14ac:dyDescent="0.3">
      <c r="A339" s="1" t="s">
        <v>362</v>
      </c>
      <c r="B339">
        <v>3100.5</v>
      </c>
      <c r="C339">
        <v>3136.2</v>
      </c>
      <c r="D339">
        <v>3064.8</v>
      </c>
      <c r="E339">
        <v>3129.1</v>
      </c>
      <c r="F339">
        <v>138144236</v>
      </c>
      <c r="G339" s="3">
        <f t="shared" si="5"/>
        <v>-4.5909849749583218E-3</v>
      </c>
    </row>
    <row r="340" spans="1:7" x14ac:dyDescent="0.3">
      <c r="A340" s="1" t="s">
        <v>363</v>
      </c>
      <c r="B340">
        <v>3036.2</v>
      </c>
      <c r="C340">
        <v>3107.7</v>
      </c>
      <c r="D340">
        <v>3007.7</v>
      </c>
      <c r="E340">
        <v>3100.5</v>
      </c>
      <c r="F340">
        <v>152755788</v>
      </c>
      <c r="G340" s="3">
        <f t="shared" si="5"/>
        <v>-2.0738590549911364E-2</v>
      </c>
    </row>
    <row r="341" spans="1:7" x14ac:dyDescent="0.3">
      <c r="A341" s="1" t="s">
        <v>364</v>
      </c>
      <c r="B341">
        <v>3000.5</v>
      </c>
      <c r="C341">
        <v>3057.7</v>
      </c>
      <c r="D341">
        <v>2993.4</v>
      </c>
      <c r="E341">
        <v>3057.7</v>
      </c>
      <c r="F341">
        <v>108888570</v>
      </c>
      <c r="G341" s="3">
        <f t="shared" si="5"/>
        <v>-1.1758118701007779E-2</v>
      </c>
    </row>
    <row r="342" spans="1:7" x14ac:dyDescent="0.3">
      <c r="A342" s="1" t="s">
        <v>365</v>
      </c>
      <c r="B342">
        <v>3014.8</v>
      </c>
      <c r="C342">
        <v>3050.5</v>
      </c>
      <c r="D342">
        <v>2929.1</v>
      </c>
      <c r="E342">
        <v>2929.1</v>
      </c>
      <c r="F342">
        <v>107433795</v>
      </c>
      <c r="G342" s="3">
        <f t="shared" si="5"/>
        <v>4.7658723546076262E-3</v>
      </c>
    </row>
    <row r="343" spans="1:7" x14ac:dyDescent="0.3">
      <c r="A343" s="1" t="s">
        <v>366</v>
      </c>
      <c r="B343">
        <v>3072</v>
      </c>
      <c r="C343">
        <v>3086.2</v>
      </c>
      <c r="D343">
        <v>3043.4</v>
      </c>
      <c r="E343">
        <v>3057.7</v>
      </c>
      <c r="F343">
        <v>106984877</v>
      </c>
      <c r="G343" s="3">
        <f t="shared" si="5"/>
        <v>1.8973066206713483E-2</v>
      </c>
    </row>
    <row r="344" spans="1:7" x14ac:dyDescent="0.3">
      <c r="A344" s="1" t="s">
        <v>367</v>
      </c>
      <c r="B344">
        <v>3057.7</v>
      </c>
      <c r="C344">
        <v>3107.7</v>
      </c>
      <c r="D344">
        <v>3057.7</v>
      </c>
      <c r="E344">
        <v>3107.7</v>
      </c>
      <c r="F344">
        <v>57809408</v>
      </c>
      <c r="G344" s="3">
        <f t="shared" si="5"/>
        <v>-4.6549479166667256E-3</v>
      </c>
    </row>
    <row r="345" spans="1:7" x14ac:dyDescent="0.3">
      <c r="A345" s="1" t="s">
        <v>368</v>
      </c>
      <c r="B345">
        <v>3107.7</v>
      </c>
      <c r="C345">
        <v>3107.7</v>
      </c>
      <c r="D345">
        <v>3057.7</v>
      </c>
      <c r="E345">
        <v>3093.4</v>
      </c>
      <c r="F345">
        <v>133363443</v>
      </c>
      <c r="G345" s="3">
        <f t="shared" si="5"/>
        <v>1.63521601203519E-2</v>
      </c>
    </row>
    <row r="346" spans="1:7" x14ac:dyDescent="0.3">
      <c r="A346" s="1" t="s">
        <v>369</v>
      </c>
      <c r="B346">
        <v>3021.9</v>
      </c>
      <c r="C346">
        <v>3107.7</v>
      </c>
      <c r="D346">
        <v>3007.7</v>
      </c>
      <c r="E346">
        <v>3107.7</v>
      </c>
      <c r="F346">
        <v>200713646</v>
      </c>
      <c r="G346" s="3">
        <f t="shared" si="5"/>
        <v>-2.7608842552369835E-2</v>
      </c>
    </row>
    <row r="347" spans="1:7" x14ac:dyDescent="0.3">
      <c r="A347" s="1" t="s">
        <v>370</v>
      </c>
      <c r="B347">
        <v>2864.8</v>
      </c>
      <c r="C347">
        <v>2979.1</v>
      </c>
      <c r="D347">
        <v>2864.8</v>
      </c>
      <c r="E347">
        <v>2964.8</v>
      </c>
      <c r="F347">
        <v>481002668</v>
      </c>
      <c r="G347" s="3">
        <f t="shared" si="5"/>
        <v>-5.1987160395777457E-2</v>
      </c>
    </row>
    <row r="348" spans="1:7" x14ac:dyDescent="0.3">
      <c r="A348" s="1" t="s">
        <v>371</v>
      </c>
      <c r="B348">
        <v>2879.1</v>
      </c>
      <c r="C348">
        <v>2907.6</v>
      </c>
      <c r="D348">
        <v>2807.6</v>
      </c>
      <c r="E348">
        <v>2843.3</v>
      </c>
      <c r="F348">
        <v>336253477</v>
      </c>
      <c r="G348" s="3">
        <f t="shared" si="5"/>
        <v>4.9916224518290024E-3</v>
      </c>
    </row>
    <row r="349" spans="1:7" x14ac:dyDescent="0.3">
      <c r="A349" s="1" t="s">
        <v>372</v>
      </c>
      <c r="B349">
        <v>2793.3</v>
      </c>
      <c r="C349">
        <v>2900.5</v>
      </c>
      <c r="D349">
        <v>2793.3</v>
      </c>
      <c r="E349">
        <v>2900.5</v>
      </c>
      <c r="F349">
        <v>325605954</v>
      </c>
      <c r="G349" s="3">
        <f t="shared" si="5"/>
        <v>-2.9800979472751808E-2</v>
      </c>
    </row>
    <row r="350" spans="1:7" x14ac:dyDescent="0.3">
      <c r="A350" s="1" t="s">
        <v>373</v>
      </c>
      <c r="B350">
        <v>2814.8</v>
      </c>
      <c r="C350">
        <v>2836.2</v>
      </c>
      <c r="D350">
        <v>2757.6</v>
      </c>
      <c r="E350">
        <v>2771.9</v>
      </c>
      <c r="F350">
        <v>159544775</v>
      </c>
      <c r="G350" s="3">
        <f t="shared" si="5"/>
        <v>7.6969892242150853E-3</v>
      </c>
    </row>
    <row r="351" spans="1:7" x14ac:dyDescent="0.3">
      <c r="A351" s="1" t="s">
        <v>374</v>
      </c>
      <c r="B351">
        <v>2886.2</v>
      </c>
      <c r="C351">
        <v>2907.6</v>
      </c>
      <c r="D351">
        <v>2800.5</v>
      </c>
      <c r="E351">
        <v>2814.8</v>
      </c>
      <c r="F351">
        <v>132832794</v>
      </c>
      <c r="G351" s="3">
        <f t="shared" si="5"/>
        <v>2.5365922978541861E-2</v>
      </c>
    </row>
    <row r="352" spans="1:7" x14ac:dyDescent="0.3">
      <c r="A352" s="1" t="s">
        <v>375</v>
      </c>
      <c r="B352">
        <v>2814.8</v>
      </c>
      <c r="C352">
        <v>2907.6</v>
      </c>
      <c r="D352">
        <v>2814.8</v>
      </c>
      <c r="E352">
        <v>2893.4</v>
      </c>
      <c r="F352">
        <v>178751767</v>
      </c>
      <c r="G352" s="3">
        <f t="shared" si="5"/>
        <v>-2.4738410366571838E-2</v>
      </c>
    </row>
    <row r="353" spans="1:7" x14ac:dyDescent="0.3">
      <c r="A353" s="1" t="s">
        <v>376</v>
      </c>
      <c r="B353">
        <v>2850.5</v>
      </c>
      <c r="C353">
        <v>2864.8</v>
      </c>
      <c r="D353">
        <v>2829.1</v>
      </c>
      <c r="E353">
        <v>2857.6</v>
      </c>
      <c r="F353">
        <v>55421157</v>
      </c>
      <c r="G353" s="3">
        <f t="shared" si="5"/>
        <v>1.2682961489270931E-2</v>
      </c>
    </row>
    <row r="354" spans="1:7" x14ac:dyDescent="0.3">
      <c r="A354" s="1" t="s">
        <v>377</v>
      </c>
      <c r="B354">
        <v>2850.5</v>
      </c>
      <c r="C354">
        <v>2886.2</v>
      </c>
      <c r="D354">
        <v>2850.5</v>
      </c>
      <c r="E354">
        <v>2879.1</v>
      </c>
      <c r="F354">
        <v>83150216</v>
      </c>
      <c r="G354" s="3">
        <f t="shared" si="5"/>
        <v>0</v>
      </c>
    </row>
    <row r="355" spans="1:7" x14ac:dyDescent="0.3">
      <c r="A355" s="1" t="s">
        <v>378</v>
      </c>
      <c r="B355">
        <v>2807.6</v>
      </c>
      <c r="C355">
        <v>2850.5</v>
      </c>
      <c r="D355">
        <v>2807.6</v>
      </c>
      <c r="E355">
        <v>2843.3</v>
      </c>
      <c r="F355">
        <v>155357663</v>
      </c>
      <c r="G355" s="3">
        <f t="shared" si="5"/>
        <v>-1.5049991229608872E-2</v>
      </c>
    </row>
    <row r="356" spans="1:7" x14ac:dyDescent="0.3">
      <c r="A356" s="1" t="s">
        <v>379</v>
      </c>
      <c r="B356">
        <v>2786.2</v>
      </c>
      <c r="C356">
        <v>2793.3</v>
      </c>
      <c r="D356">
        <v>2757.6</v>
      </c>
      <c r="E356">
        <v>2757.6</v>
      </c>
      <c r="F356">
        <v>133952393</v>
      </c>
      <c r="G356" s="3">
        <f t="shared" si="5"/>
        <v>-7.6221684000570208E-3</v>
      </c>
    </row>
    <row r="357" spans="1:7" x14ac:dyDescent="0.3">
      <c r="A357" s="1" t="s">
        <v>380</v>
      </c>
      <c r="B357">
        <v>2814.8</v>
      </c>
      <c r="C357">
        <v>2836.2</v>
      </c>
      <c r="D357">
        <v>2779</v>
      </c>
      <c r="E357">
        <v>2786.2</v>
      </c>
      <c r="F357">
        <v>124133954</v>
      </c>
      <c r="G357" s="3">
        <f t="shared" si="5"/>
        <v>1.0264876893259767E-2</v>
      </c>
    </row>
    <row r="358" spans="1:7" x14ac:dyDescent="0.3">
      <c r="A358" s="1" t="s">
        <v>381</v>
      </c>
      <c r="B358">
        <v>2814.8</v>
      </c>
      <c r="C358">
        <v>2836.2</v>
      </c>
      <c r="D358">
        <v>2793.3</v>
      </c>
      <c r="E358">
        <v>2814.8</v>
      </c>
      <c r="F358">
        <v>105240907</v>
      </c>
      <c r="G358" s="3">
        <f t="shared" si="5"/>
        <v>0</v>
      </c>
    </row>
    <row r="359" spans="1:7" x14ac:dyDescent="0.3">
      <c r="A359" s="1" t="s">
        <v>382</v>
      </c>
      <c r="B359">
        <v>2850.5</v>
      </c>
      <c r="C359">
        <v>2879.1</v>
      </c>
      <c r="D359">
        <v>2836.2</v>
      </c>
      <c r="E359">
        <v>2857.6</v>
      </c>
      <c r="F359">
        <v>93832940</v>
      </c>
      <c r="G359" s="3">
        <f t="shared" si="5"/>
        <v>1.2682961489270931E-2</v>
      </c>
    </row>
    <row r="360" spans="1:7" x14ac:dyDescent="0.3">
      <c r="A360" s="1" t="s">
        <v>383</v>
      </c>
      <c r="B360">
        <v>2786.2</v>
      </c>
      <c r="C360">
        <v>2829.1</v>
      </c>
      <c r="D360">
        <v>2771.9</v>
      </c>
      <c r="E360">
        <v>2807.6</v>
      </c>
      <c r="F360">
        <v>93466744</v>
      </c>
      <c r="G360" s="3">
        <f t="shared" si="5"/>
        <v>-2.2557446062094432E-2</v>
      </c>
    </row>
    <row r="361" spans="1:7" x14ac:dyDescent="0.3">
      <c r="A361" s="1" t="s">
        <v>384</v>
      </c>
      <c r="B361">
        <v>2779</v>
      </c>
      <c r="C361">
        <v>2821.9</v>
      </c>
      <c r="D361">
        <v>2779</v>
      </c>
      <c r="E361">
        <v>2821.9</v>
      </c>
      <c r="F361">
        <v>60849751</v>
      </c>
      <c r="G361" s="3">
        <f t="shared" si="5"/>
        <v>-2.584164812289074E-3</v>
      </c>
    </row>
    <row r="362" spans="1:7" x14ac:dyDescent="0.3">
      <c r="A362" s="1" t="s">
        <v>385</v>
      </c>
      <c r="B362">
        <v>2729</v>
      </c>
      <c r="C362">
        <v>2814.8</v>
      </c>
      <c r="D362">
        <v>2721.9</v>
      </c>
      <c r="E362">
        <v>2800.5</v>
      </c>
      <c r="F362">
        <v>163599005</v>
      </c>
      <c r="G362" s="3">
        <f t="shared" si="5"/>
        <v>-1.7992083483267363E-2</v>
      </c>
    </row>
    <row r="363" spans="1:7" x14ac:dyDescent="0.3">
      <c r="A363" s="1" t="s">
        <v>386</v>
      </c>
      <c r="B363">
        <v>2764.8</v>
      </c>
      <c r="C363">
        <v>2786.2</v>
      </c>
      <c r="D363">
        <v>2729</v>
      </c>
      <c r="E363">
        <v>2779</v>
      </c>
      <c r="F363">
        <v>162349164</v>
      </c>
      <c r="G363" s="3">
        <f t="shared" si="5"/>
        <v>1.311835837303048E-2</v>
      </c>
    </row>
    <row r="364" spans="1:7" x14ac:dyDescent="0.3">
      <c r="A364" s="1" t="s">
        <v>387</v>
      </c>
      <c r="B364">
        <v>2714.7</v>
      </c>
      <c r="C364">
        <v>2764.8</v>
      </c>
      <c r="D364">
        <v>2700.5</v>
      </c>
      <c r="E364">
        <v>2757.6</v>
      </c>
      <c r="F364">
        <v>140611578</v>
      </c>
      <c r="G364" s="3">
        <f t="shared" si="5"/>
        <v>-1.8120659722222352E-2</v>
      </c>
    </row>
    <row r="365" spans="1:7" x14ac:dyDescent="0.3">
      <c r="A365" s="1" t="s">
        <v>388</v>
      </c>
      <c r="B365">
        <v>2686.2</v>
      </c>
      <c r="C365">
        <v>2729</v>
      </c>
      <c r="D365">
        <v>2679</v>
      </c>
      <c r="E365">
        <v>2714.7</v>
      </c>
      <c r="F365">
        <v>131702194</v>
      </c>
      <c r="G365" s="3">
        <f t="shared" si="5"/>
        <v>-1.0498397612995912E-2</v>
      </c>
    </row>
    <row r="366" spans="1:7" x14ac:dyDescent="0.3">
      <c r="A366" s="1" t="s">
        <v>389</v>
      </c>
      <c r="B366">
        <v>2700.5</v>
      </c>
      <c r="C366">
        <v>2714.7</v>
      </c>
      <c r="D366">
        <v>2686.2</v>
      </c>
      <c r="E366">
        <v>2714.7</v>
      </c>
      <c r="F366">
        <v>175683484</v>
      </c>
      <c r="G366" s="3">
        <f t="shared" si="5"/>
        <v>5.3235053235053918E-3</v>
      </c>
    </row>
    <row r="367" spans="1:7" x14ac:dyDescent="0.3">
      <c r="A367" s="1" t="s">
        <v>390</v>
      </c>
      <c r="B367">
        <v>2650.5</v>
      </c>
      <c r="C367">
        <v>2714.7</v>
      </c>
      <c r="D367">
        <v>2643.3</v>
      </c>
      <c r="E367">
        <v>2700.5</v>
      </c>
      <c r="F367">
        <v>115704508</v>
      </c>
      <c r="G367" s="3">
        <f t="shared" si="5"/>
        <v>-1.851508979818552E-2</v>
      </c>
    </row>
    <row r="368" spans="1:7" x14ac:dyDescent="0.3">
      <c r="A368" s="1" t="s">
        <v>391</v>
      </c>
      <c r="B368">
        <v>2721.9</v>
      </c>
      <c r="C368">
        <v>2743.3</v>
      </c>
      <c r="D368">
        <v>2664.7</v>
      </c>
      <c r="E368">
        <v>2679</v>
      </c>
      <c r="F368">
        <v>139855425</v>
      </c>
      <c r="G368" s="3">
        <f t="shared" si="5"/>
        <v>2.6938313525749893E-2</v>
      </c>
    </row>
    <row r="369" spans="1:7" x14ac:dyDescent="0.3">
      <c r="A369" s="1" t="s">
        <v>392</v>
      </c>
      <c r="B369">
        <v>2743.3</v>
      </c>
      <c r="C369">
        <v>2757.6</v>
      </c>
      <c r="D369">
        <v>2721.9</v>
      </c>
      <c r="E369">
        <v>2750.5</v>
      </c>
      <c r="F369">
        <v>108336691</v>
      </c>
      <c r="G369" s="3">
        <f t="shared" si="5"/>
        <v>7.8621551122378085E-3</v>
      </c>
    </row>
    <row r="370" spans="1:7" x14ac:dyDescent="0.3">
      <c r="A370" s="1" t="s">
        <v>393</v>
      </c>
      <c r="B370">
        <v>2700.5</v>
      </c>
      <c r="C370">
        <v>2750.5</v>
      </c>
      <c r="D370">
        <v>2700.5</v>
      </c>
      <c r="E370">
        <v>2750.5</v>
      </c>
      <c r="F370">
        <v>69326497</v>
      </c>
      <c r="G370" s="3">
        <f t="shared" si="5"/>
        <v>-1.5601647650639806E-2</v>
      </c>
    </row>
    <row r="371" spans="1:7" x14ac:dyDescent="0.3">
      <c r="A371" s="1" t="s">
        <v>394</v>
      </c>
      <c r="B371">
        <v>2729</v>
      </c>
      <c r="C371">
        <v>2771.9</v>
      </c>
      <c r="D371">
        <v>2721.9</v>
      </c>
      <c r="E371">
        <v>2750.5</v>
      </c>
      <c r="F371">
        <v>111008747</v>
      </c>
      <c r="G371" s="3">
        <f t="shared" si="5"/>
        <v>1.0553601184965747E-2</v>
      </c>
    </row>
    <row r="372" spans="1:7" x14ac:dyDescent="0.3">
      <c r="A372" s="1" t="s">
        <v>395</v>
      </c>
      <c r="B372">
        <v>2786.2</v>
      </c>
      <c r="C372">
        <v>2793.3</v>
      </c>
      <c r="D372">
        <v>2743.3</v>
      </c>
      <c r="E372">
        <v>2764.8</v>
      </c>
      <c r="F372">
        <v>93842180</v>
      </c>
      <c r="G372" s="3">
        <f t="shared" si="5"/>
        <v>2.096005862953456E-2</v>
      </c>
    </row>
    <row r="373" spans="1:7" x14ac:dyDescent="0.3">
      <c r="A373" s="1" t="s">
        <v>396</v>
      </c>
      <c r="B373">
        <v>2764.8</v>
      </c>
      <c r="C373">
        <v>2821.9</v>
      </c>
      <c r="D373">
        <v>2736.2</v>
      </c>
      <c r="E373">
        <v>2814.8</v>
      </c>
      <c r="F373">
        <v>95960267</v>
      </c>
      <c r="G373" s="3">
        <f t="shared" si="5"/>
        <v>-7.6807120809703677E-3</v>
      </c>
    </row>
    <row r="374" spans="1:7" x14ac:dyDescent="0.3">
      <c r="A374" s="1" t="s">
        <v>397</v>
      </c>
      <c r="B374">
        <v>2736.2</v>
      </c>
      <c r="C374">
        <v>2786.2</v>
      </c>
      <c r="D374">
        <v>2729</v>
      </c>
      <c r="E374">
        <v>2786.2</v>
      </c>
      <c r="F374">
        <v>90198037</v>
      </c>
      <c r="G374" s="3">
        <f t="shared" si="5"/>
        <v>-1.0344328703703835E-2</v>
      </c>
    </row>
    <row r="375" spans="1:7" x14ac:dyDescent="0.3">
      <c r="A375" s="1" t="s">
        <v>398</v>
      </c>
      <c r="B375">
        <v>2714.7</v>
      </c>
      <c r="C375">
        <v>2757.6</v>
      </c>
      <c r="D375">
        <v>2693.3</v>
      </c>
      <c r="E375">
        <v>2757.6</v>
      </c>
      <c r="F375">
        <v>99741692</v>
      </c>
      <c r="G375" s="3">
        <f t="shared" si="5"/>
        <v>-7.8576127476061696E-3</v>
      </c>
    </row>
    <row r="376" spans="1:7" x14ac:dyDescent="0.3">
      <c r="A376" s="1" t="s">
        <v>399</v>
      </c>
      <c r="B376">
        <v>2664.7</v>
      </c>
      <c r="C376">
        <v>2721.9</v>
      </c>
      <c r="D376">
        <v>2657.6</v>
      </c>
      <c r="E376">
        <v>2714.7</v>
      </c>
      <c r="F376">
        <v>77777283</v>
      </c>
      <c r="G376" s="3">
        <f t="shared" si="5"/>
        <v>-1.8418241426308619E-2</v>
      </c>
    </row>
    <row r="377" spans="1:7" x14ac:dyDescent="0.3">
      <c r="A377" s="1" t="s">
        <v>400</v>
      </c>
      <c r="B377">
        <v>2693.3</v>
      </c>
      <c r="C377">
        <v>2743.3</v>
      </c>
      <c r="D377">
        <v>2679</v>
      </c>
      <c r="E377">
        <v>2686.2</v>
      </c>
      <c r="F377">
        <v>102817895</v>
      </c>
      <c r="G377" s="3">
        <f t="shared" si="5"/>
        <v>1.0732915525199973E-2</v>
      </c>
    </row>
    <row r="378" spans="1:7" x14ac:dyDescent="0.3">
      <c r="A378" s="1" t="s">
        <v>401</v>
      </c>
      <c r="B378">
        <v>2650.5</v>
      </c>
      <c r="C378">
        <v>2736.2</v>
      </c>
      <c r="D378">
        <v>2650.5</v>
      </c>
      <c r="E378">
        <v>2736.2</v>
      </c>
      <c r="F378">
        <v>113633172</v>
      </c>
      <c r="G378" s="3">
        <f t="shared" si="5"/>
        <v>-1.5891285783239957E-2</v>
      </c>
    </row>
    <row r="379" spans="1:7" x14ac:dyDescent="0.3">
      <c r="A379" s="1" t="s">
        <v>402</v>
      </c>
      <c r="B379">
        <v>2671.9</v>
      </c>
      <c r="C379">
        <v>2693.3</v>
      </c>
      <c r="D379">
        <v>2643.3</v>
      </c>
      <c r="E379">
        <v>2693.3</v>
      </c>
      <c r="F379">
        <v>105807637</v>
      </c>
      <c r="G379" s="3">
        <f t="shared" si="5"/>
        <v>8.0739483116393472E-3</v>
      </c>
    </row>
    <row r="380" spans="1:7" x14ac:dyDescent="0.3">
      <c r="A380" s="1" t="s">
        <v>403</v>
      </c>
      <c r="B380">
        <v>2679</v>
      </c>
      <c r="C380">
        <v>2700.5</v>
      </c>
      <c r="D380">
        <v>2657.6</v>
      </c>
      <c r="E380">
        <v>2671.9</v>
      </c>
      <c r="F380">
        <v>87862477</v>
      </c>
      <c r="G380" s="3">
        <f t="shared" si="5"/>
        <v>2.6572850780343235E-3</v>
      </c>
    </row>
    <row r="381" spans="1:7" x14ac:dyDescent="0.3">
      <c r="A381" s="1" t="s">
        <v>404</v>
      </c>
      <c r="B381">
        <v>2750.5</v>
      </c>
      <c r="C381">
        <v>2750.5</v>
      </c>
      <c r="D381">
        <v>2693.3</v>
      </c>
      <c r="E381">
        <v>2707.6</v>
      </c>
      <c r="F381">
        <v>91847406</v>
      </c>
      <c r="G381" s="3">
        <f t="shared" si="5"/>
        <v>2.6689063083240015E-2</v>
      </c>
    </row>
    <row r="382" spans="1:7" x14ac:dyDescent="0.3">
      <c r="A382" s="1" t="s">
        <v>405</v>
      </c>
      <c r="B382">
        <v>2893.4</v>
      </c>
      <c r="C382">
        <v>2921.9</v>
      </c>
      <c r="D382">
        <v>2786.2</v>
      </c>
      <c r="E382">
        <v>2786.2</v>
      </c>
      <c r="F382">
        <v>294149590</v>
      </c>
      <c r="G382" s="3">
        <f t="shared" si="5"/>
        <v>5.195419014724599E-2</v>
      </c>
    </row>
    <row r="383" spans="1:7" x14ac:dyDescent="0.3">
      <c r="A383" s="1" t="s">
        <v>406</v>
      </c>
      <c r="B383">
        <v>2807.6</v>
      </c>
      <c r="C383">
        <v>2900.5</v>
      </c>
      <c r="D383">
        <v>2786.2</v>
      </c>
      <c r="E383">
        <v>2893.4</v>
      </c>
      <c r="F383">
        <v>152456913</v>
      </c>
      <c r="G383" s="3">
        <f t="shared" si="5"/>
        <v>-2.9653694615331506E-2</v>
      </c>
    </row>
    <row r="384" spans="1:7" x14ac:dyDescent="0.3">
      <c r="A384" s="1" t="s">
        <v>407</v>
      </c>
      <c r="B384">
        <v>2750.5</v>
      </c>
      <c r="C384">
        <v>2821.9</v>
      </c>
      <c r="D384">
        <v>2729</v>
      </c>
      <c r="E384">
        <v>2814.8</v>
      </c>
      <c r="F384">
        <v>102404178</v>
      </c>
      <c r="G384" s="3">
        <f t="shared" ref="G384:G447" si="6">((B384-B383)/B383)*100%</f>
        <v>-2.0337654936600624E-2</v>
      </c>
    </row>
    <row r="385" spans="1:7" x14ac:dyDescent="0.3">
      <c r="A385" s="1" t="s">
        <v>408</v>
      </c>
      <c r="B385">
        <v>2729</v>
      </c>
      <c r="C385">
        <v>2779</v>
      </c>
      <c r="D385">
        <v>2721.9</v>
      </c>
      <c r="E385">
        <v>2779</v>
      </c>
      <c r="F385">
        <v>94349949</v>
      </c>
      <c r="G385" s="3">
        <f t="shared" si="6"/>
        <v>-7.8167605889838208E-3</v>
      </c>
    </row>
    <row r="386" spans="1:7" x14ac:dyDescent="0.3">
      <c r="A386" s="1" t="s">
        <v>409</v>
      </c>
      <c r="B386">
        <v>2721.9</v>
      </c>
      <c r="C386">
        <v>2750.5</v>
      </c>
      <c r="D386">
        <v>2714.7</v>
      </c>
      <c r="E386">
        <v>2750.5</v>
      </c>
      <c r="F386">
        <v>94464021</v>
      </c>
      <c r="G386" s="3">
        <f t="shared" si="6"/>
        <v>-2.6016855991205234E-3</v>
      </c>
    </row>
    <row r="387" spans="1:7" x14ac:dyDescent="0.3">
      <c r="A387" s="1" t="s">
        <v>410</v>
      </c>
      <c r="B387">
        <v>2764.8</v>
      </c>
      <c r="C387">
        <v>2771.9</v>
      </c>
      <c r="D387">
        <v>2729</v>
      </c>
      <c r="E387">
        <v>2729</v>
      </c>
      <c r="F387">
        <v>104829940</v>
      </c>
      <c r="G387" s="3">
        <f t="shared" si="6"/>
        <v>1.5761049267056133E-2</v>
      </c>
    </row>
    <row r="388" spans="1:7" x14ac:dyDescent="0.3">
      <c r="A388" s="1" t="s">
        <v>411</v>
      </c>
      <c r="B388">
        <v>2807.6</v>
      </c>
      <c r="C388">
        <v>2807.6</v>
      </c>
      <c r="D388">
        <v>2743.3</v>
      </c>
      <c r="E388">
        <v>2764.8</v>
      </c>
      <c r="F388">
        <v>70083530</v>
      </c>
      <c r="G388" s="3">
        <f t="shared" si="6"/>
        <v>1.5480324074073975E-2</v>
      </c>
    </row>
    <row r="389" spans="1:7" x14ac:dyDescent="0.3">
      <c r="A389" s="1" t="s">
        <v>412</v>
      </c>
      <c r="B389">
        <v>2907.6</v>
      </c>
      <c r="C389">
        <v>2921.9</v>
      </c>
      <c r="D389">
        <v>2807.6</v>
      </c>
      <c r="E389">
        <v>2850.5</v>
      </c>
      <c r="F389">
        <v>247351372</v>
      </c>
      <c r="G389" s="3">
        <f t="shared" si="6"/>
        <v>3.5617609346060695E-2</v>
      </c>
    </row>
    <row r="390" spans="1:7" x14ac:dyDescent="0.3">
      <c r="A390" s="1" t="s">
        <v>413</v>
      </c>
      <c r="B390">
        <v>2771.9</v>
      </c>
      <c r="C390">
        <v>2871.9</v>
      </c>
      <c r="D390">
        <v>2757.6</v>
      </c>
      <c r="E390">
        <v>2857.6</v>
      </c>
      <c r="F390">
        <v>218214729</v>
      </c>
      <c r="G390" s="3">
        <f t="shared" si="6"/>
        <v>-4.6670793781813116E-2</v>
      </c>
    </row>
    <row r="391" spans="1:7" x14ac:dyDescent="0.3">
      <c r="A391" s="1" t="s">
        <v>414</v>
      </c>
      <c r="B391">
        <v>2807.6</v>
      </c>
      <c r="C391">
        <v>2814.8</v>
      </c>
      <c r="D391">
        <v>2736.2</v>
      </c>
      <c r="E391">
        <v>2771.9</v>
      </c>
      <c r="F391">
        <v>88330535</v>
      </c>
      <c r="G391" s="3">
        <f t="shared" si="6"/>
        <v>1.2879252498286307E-2</v>
      </c>
    </row>
    <row r="392" spans="1:7" x14ac:dyDescent="0.3">
      <c r="A392" s="1" t="s">
        <v>415</v>
      </c>
      <c r="B392">
        <v>2829.1</v>
      </c>
      <c r="C392">
        <v>2850.5</v>
      </c>
      <c r="D392">
        <v>2807.6</v>
      </c>
      <c r="E392">
        <v>2843.3</v>
      </c>
      <c r="F392">
        <v>68133856</v>
      </c>
      <c r="G392" s="3">
        <f t="shared" si="6"/>
        <v>7.6577860094030493E-3</v>
      </c>
    </row>
    <row r="393" spans="1:7" x14ac:dyDescent="0.3">
      <c r="A393" s="1" t="s">
        <v>416</v>
      </c>
      <c r="B393">
        <v>2779</v>
      </c>
      <c r="C393">
        <v>2829.1</v>
      </c>
      <c r="D393">
        <v>2736.2</v>
      </c>
      <c r="E393">
        <v>2821.9</v>
      </c>
      <c r="F393">
        <v>150882016</v>
      </c>
      <c r="G393" s="3">
        <f t="shared" si="6"/>
        <v>-1.7708811989678663E-2</v>
      </c>
    </row>
    <row r="394" spans="1:7" x14ac:dyDescent="0.3">
      <c r="A394" s="1" t="s">
        <v>417</v>
      </c>
      <c r="B394">
        <v>2779</v>
      </c>
      <c r="C394">
        <v>2786.2</v>
      </c>
      <c r="D394">
        <v>2750.5</v>
      </c>
      <c r="E394">
        <v>2750.5</v>
      </c>
      <c r="F394">
        <v>86571495</v>
      </c>
      <c r="G394" s="3">
        <f t="shared" si="6"/>
        <v>0</v>
      </c>
    </row>
    <row r="395" spans="1:7" x14ac:dyDescent="0.3">
      <c r="A395" s="1" t="s">
        <v>418</v>
      </c>
      <c r="B395">
        <v>2764.8</v>
      </c>
      <c r="C395">
        <v>2786.2</v>
      </c>
      <c r="D395">
        <v>2743.3</v>
      </c>
      <c r="E395">
        <v>2779</v>
      </c>
      <c r="F395">
        <v>69144334</v>
      </c>
      <c r="G395" s="3">
        <f t="shared" si="6"/>
        <v>-5.1097517092478653E-3</v>
      </c>
    </row>
    <row r="396" spans="1:7" x14ac:dyDescent="0.3">
      <c r="A396" s="1" t="s">
        <v>419</v>
      </c>
      <c r="B396">
        <v>2743.3</v>
      </c>
      <c r="C396">
        <v>2779</v>
      </c>
      <c r="D396">
        <v>2736.2</v>
      </c>
      <c r="E396">
        <v>2779</v>
      </c>
      <c r="F396">
        <v>79498923</v>
      </c>
      <c r="G396" s="3">
        <f t="shared" si="6"/>
        <v>-7.7763310185185184E-3</v>
      </c>
    </row>
    <row r="397" spans="1:7" x14ac:dyDescent="0.3">
      <c r="A397" s="1" t="s">
        <v>420</v>
      </c>
      <c r="B397">
        <v>2814.8</v>
      </c>
      <c r="C397">
        <v>2814.8</v>
      </c>
      <c r="D397">
        <v>2743.3</v>
      </c>
      <c r="E397">
        <v>2750.5</v>
      </c>
      <c r="F397">
        <v>128539860</v>
      </c>
      <c r="G397" s="3">
        <f t="shared" si="6"/>
        <v>2.6063500164036014E-2</v>
      </c>
    </row>
    <row r="398" spans="1:7" x14ac:dyDescent="0.3">
      <c r="A398" s="1" t="s">
        <v>421</v>
      </c>
      <c r="B398">
        <v>2807.6</v>
      </c>
      <c r="C398">
        <v>2821.9</v>
      </c>
      <c r="D398">
        <v>2764.8</v>
      </c>
      <c r="E398">
        <v>2814.8</v>
      </c>
      <c r="F398">
        <v>134879489</v>
      </c>
      <c r="G398" s="3">
        <f t="shared" si="6"/>
        <v>-2.5579081995169362E-3</v>
      </c>
    </row>
    <row r="399" spans="1:7" x14ac:dyDescent="0.3">
      <c r="A399" s="1" t="s">
        <v>422</v>
      </c>
      <c r="B399">
        <v>2779</v>
      </c>
      <c r="C399">
        <v>2807.6</v>
      </c>
      <c r="D399">
        <v>2771.9</v>
      </c>
      <c r="E399">
        <v>2807.6</v>
      </c>
      <c r="F399">
        <v>97691477</v>
      </c>
      <c r="G399" s="3">
        <f t="shared" si="6"/>
        <v>-1.0186636272973325E-2</v>
      </c>
    </row>
    <row r="400" spans="1:7" x14ac:dyDescent="0.3">
      <c r="A400" s="1" t="s">
        <v>423</v>
      </c>
      <c r="B400">
        <v>2764.8</v>
      </c>
      <c r="C400">
        <v>2779</v>
      </c>
      <c r="D400">
        <v>2743.3</v>
      </c>
      <c r="E400">
        <v>2757.6</v>
      </c>
      <c r="F400">
        <v>81242343</v>
      </c>
      <c r="G400" s="3">
        <f t="shared" si="6"/>
        <v>-5.1097517092478653E-3</v>
      </c>
    </row>
    <row r="401" spans="1:7" x14ac:dyDescent="0.3">
      <c r="A401" s="1" t="s">
        <v>424</v>
      </c>
      <c r="B401">
        <v>2807.6</v>
      </c>
      <c r="C401">
        <v>2807.6</v>
      </c>
      <c r="D401">
        <v>2721.9</v>
      </c>
      <c r="E401">
        <v>2750.5</v>
      </c>
      <c r="F401">
        <v>165056860</v>
      </c>
      <c r="G401" s="3">
        <f t="shared" si="6"/>
        <v>1.5480324074073975E-2</v>
      </c>
    </row>
    <row r="402" spans="1:7" x14ac:dyDescent="0.3">
      <c r="A402" s="1" t="s">
        <v>425</v>
      </c>
      <c r="B402">
        <v>2750.5</v>
      </c>
      <c r="C402">
        <v>2843.3</v>
      </c>
      <c r="D402">
        <v>2750.5</v>
      </c>
      <c r="E402">
        <v>2821.9</v>
      </c>
      <c r="F402">
        <v>188929693</v>
      </c>
      <c r="G402" s="3">
        <f t="shared" si="6"/>
        <v>-2.0337654936600624E-2</v>
      </c>
    </row>
    <row r="403" spans="1:7" x14ac:dyDescent="0.3">
      <c r="A403" s="1" t="s">
        <v>426</v>
      </c>
      <c r="B403">
        <v>2793.3</v>
      </c>
      <c r="C403">
        <v>2800.5</v>
      </c>
      <c r="D403">
        <v>2764.8</v>
      </c>
      <c r="E403">
        <v>2779</v>
      </c>
      <c r="F403">
        <v>140380354</v>
      </c>
      <c r="G403" s="3">
        <f t="shared" si="6"/>
        <v>1.556080712597716E-2</v>
      </c>
    </row>
    <row r="404" spans="1:7" x14ac:dyDescent="0.3">
      <c r="A404" s="1" t="s">
        <v>427</v>
      </c>
      <c r="B404">
        <v>2931.3</v>
      </c>
      <c r="C404">
        <v>3049.1</v>
      </c>
      <c r="D404">
        <v>2923.4</v>
      </c>
      <c r="E404">
        <v>3002</v>
      </c>
      <c r="F404">
        <v>228087900</v>
      </c>
      <c r="G404" s="3">
        <f t="shared" si="6"/>
        <v>4.9403930834496831E-2</v>
      </c>
    </row>
    <row r="405" spans="1:7" x14ac:dyDescent="0.3">
      <c r="A405" s="1" t="s">
        <v>428</v>
      </c>
      <c r="B405">
        <v>2931.3</v>
      </c>
      <c r="C405">
        <v>2962.7</v>
      </c>
      <c r="D405">
        <v>2868.4</v>
      </c>
      <c r="E405">
        <v>2907.7</v>
      </c>
      <c r="F405">
        <v>306319600</v>
      </c>
      <c r="G405" s="3">
        <f t="shared" si="6"/>
        <v>0</v>
      </c>
    </row>
    <row r="406" spans="1:7" x14ac:dyDescent="0.3">
      <c r="A406" s="1" t="s">
        <v>429</v>
      </c>
      <c r="B406">
        <v>2970.6</v>
      </c>
      <c r="C406">
        <v>2978.4</v>
      </c>
      <c r="D406">
        <v>2884.1</v>
      </c>
      <c r="E406">
        <v>2915.5</v>
      </c>
      <c r="F406">
        <v>177033000</v>
      </c>
      <c r="G406" s="3">
        <f t="shared" si="6"/>
        <v>1.3407020775764925E-2</v>
      </c>
    </row>
    <row r="407" spans="1:7" x14ac:dyDescent="0.3">
      <c r="A407" s="1" t="s">
        <v>430</v>
      </c>
      <c r="B407">
        <v>2907.7</v>
      </c>
      <c r="C407">
        <v>2947</v>
      </c>
      <c r="D407">
        <v>2876.3</v>
      </c>
      <c r="E407">
        <v>2915.5</v>
      </c>
      <c r="F407">
        <v>169825000</v>
      </c>
      <c r="G407" s="3">
        <f t="shared" si="6"/>
        <v>-2.1174173567629465E-2</v>
      </c>
    </row>
    <row r="408" spans="1:7" x14ac:dyDescent="0.3">
      <c r="A408" s="1" t="s">
        <v>431</v>
      </c>
      <c r="B408">
        <v>2907.7</v>
      </c>
      <c r="C408">
        <v>2931.3</v>
      </c>
      <c r="D408">
        <v>2876.3</v>
      </c>
      <c r="E408">
        <v>2923.4</v>
      </c>
      <c r="F408">
        <v>216363400</v>
      </c>
      <c r="G408" s="3">
        <f t="shared" si="6"/>
        <v>0</v>
      </c>
    </row>
    <row r="409" spans="1:7" x14ac:dyDescent="0.3">
      <c r="A409" s="1" t="s">
        <v>432</v>
      </c>
      <c r="B409">
        <v>2876.3</v>
      </c>
      <c r="C409">
        <v>2884.1</v>
      </c>
      <c r="D409">
        <v>2844.8</v>
      </c>
      <c r="E409">
        <v>2884.1</v>
      </c>
      <c r="F409">
        <v>263544000</v>
      </c>
      <c r="G409" s="3">
        <f t="shared" si="6"/>
        <v>-1.0798913230388155E-2</v>
      </c>
    </row>
    <row r="410" spans="1:7" x14ac:dyDescent="0.3">
      <c r="A410" s="1" t="s">
        <v>433</v>
      </c>
      <c r="B410">
        <v>2860.5</v>
      </c>
      <c r="C410">
        <v>2876.3</v>
      </c>
      <c r="D410">
        <v>2837</v>
      </c>
      <c r="E410">
        <v>2868.4</v>
      </c>
      <c r="F410">
        <v>194782800</v>
      </c>
      <c r="G410" s="3">
        <f t="shared" si="6"/>
        <v>-5.4931683065049478E-3</v>
      </c>
    </row>
    <row r="411" spans="1:7" x14ac:dyDescent="0.3">
      <c r="A411" s="1" t="s">
        <v>434</v>
      </c>
      <c r="B411">
        <v>2837</v>
      </c>
      <c r="C411">
        <v>2860.5</v>
      </c>
      <c r="D411">
        <v>2805.5</v>
      </c>
      <c r="E411">
        <v>2852.7</v>
      </c>
      <c r="F411">
        <v>346529100</v>
      </c>
      <c r="G411" s="3">
        <f t="shared" si="6"/>
        <v>-8.2153469673134066E-3</v>
      </c>
    </row>
    <row r="412" spans="1:7" x14ac:dyDescent="0.3">
      <c r="A412" s="1" t="s">
        <v>435</v>
      </c>
      <c r="B412">
        <v>2821.2</v>
      </c>
      <c r="C412">
        <v>2821.2</v>
      </c>
      <c r="D412">
        <v>2758.4</v>
      </c>
      <c r="E412">
        <v>2821.2</v>
      </c>
      <c r="F412">
        <v>357971300</v>
      </c>
      <c r="G412" s="3">
        <f t="shared" si="6"/>
        <v>-5.5692633063095459E-3</v>
      </c>
    </row>
    <row r="413" spans="1:7" x14ac:dyDescent="0.3">
      <c r="A413" s="1" t="s">
        <v>436</v>
      </c>
      <c r="B413">
        <v>2805.5</v>
      </c>
      <c r="C413">
        <v>2813.4</v>
      </c>
      <c r="D413">
        <v>2750.5</v>
      </c>
      <c r="E413">
        <v>2758.4</v>
      </c>
      <c r="F413">
        <v>410533900</v>
      </c>
      <c r="G413" s="3">
        <f t="shared" si="6"/>
        <v>-5.5650077981000351E-3</v>
      </c>
    </row>
    <row r="414" spans="1:7" x14ac:dyDescent="0.3">
      <c r="A414" s="1" t="s">
        <v>437</v>
      </c>
      <c r="B414">
        <v>2837</v>
      </c>
      <c r="C414">
        <v>2868.4</v>
      </c>
      <c r="D414">
        <v>2766.2</v>
      </c>
      <c r="E414">
        <v>2766.2</v>
      </c>
      <c r="F414">
        <v>416087300</v>
      </c>
      <c r="G414" s="3">
        <f t="shared" si="6"/>
        <v>1.1227945107823918E-2</v>
      </c>
    </row>
    <row r="415" spans="1:7" x14ac:dyDescent="0.3">
      <c r="A415" s="1" t="s">
        <v>438</v>
      </c>
      <c r="B415">
        <v>2962.7</v>
      </c>
      <c r="C415">
        <v>2962.7</v>
      </c>
      <c r="D415">
        <v>2821.2</v>
      </c>
      <c r="E415">
        <v>2829.1</v>
      </c>
      <c r="F415">
        <v>432390800</v>
      </c>
      <c r="G415" s="3">
        <f t="shared" si="6"/>
        <v>4.4307366936905117E-2</v>
      </c>
    </row>
    <row r="416" spans="1:7" x14ac:dyDescent="0.3">
      <c r="A416" s="1" t="s">
        <v>439</v>
      </c>
      <c r="B416">
        <v>3002</v>
      </c>
      <c r="C416">
        <v>3033.4</v>
      </c>
      <c r="D416">
        <v>2962.7</v>
      </c>
      <c r="E416">
        <v>2978.4</v>
      </c>
      <c r="F416">
        <v>634549600</v>
      </c>
      <c r="G416" s="3">
        <f t="shared" si="6"/>
        <v>1.3264927262294592E-2</v>
      </c>
    </row>
    <row r="417" spans="1:7" x14ac:dyDescent="0.3">
      <c r="A417" s="1" t="s">
        <v>440</v>
      </c>
      <c r="B417">
        <v>2947</v>
      </c>
      <c r="C417">
        <v>2986.3</v>
      </c>
      <c r="D417">
        <v>2931.3</v>
      </c>
      <c r="E417">
        <v>2962.7</v>
      </c>
      <c r="F417">
        <v>380151200</v>
      </c>
      <c r="G417" s="3">
        <f t="shared" si="6"/>
        <v>-1.832111925383078E-2</v>
      </c>
    </row>
    <row r="418" spans="1:7" x14ac:dyDescent="0.3">
      <c r="A418" s="1" t="s">
        <v>441</v>
      </c>
      <c r="B418">
        <v>2923.4</v>
      </c>
      <c r="C418">
        <v>2962.7</v>
      </c>
      <c r="D418">
        <v>2899.8</v>
      </c>
      <c r="E418">
        <v>2962.7</v>
      </c>
      <c r="F418">
        <v>306827400</v>
      </c>
      <c r="G418" s="3">
        <f t="shared" si="6"/>
        <v>-8.0081438751272178E-3</v>
      </c>
    </row>
    <row r="419" spans="1:7" x14ac:dyDescent="0.3">
      <c r="A419" s="1" t="s">
        <v>442</v>
      </c>
      <c r="B419">
        <v>2939.1</v>
      </c>
      <c r="C419">
        <v>2947</v>
      </c>
      <c r="D419">
        <v>2899.8</v>
      </c>
      <c r="E419">
        <v>2923.4</v>
      </c>
      <c r="F419">
        <v>143081800</v>
      </c>
      <c r="G419" s="3">
        <f t="shared" si="6"/>
        <v>5.3704590545254902E-3</v>
      </c>
    </row>
    <row r="420" spans="1:7" x14ac:dyDescent="0.3">
      <c r="A420" s="1" t="s">
        <v>443</v>
      </c>
      <c r="B420">
        <v>3025.6</v>
      </c>
      <c r="C420">
        <v>3041.3</v>
      </c>
      <c r="D420">
        <v>2947</v>
      </c>
      <c r="E420">
        <v>2954.8</v>
      </c>
      <c r="F420">
        <v>416099000</v>
      </c>
      <c r="G420" s="3">
        <f t="shared" si="6"/>
        <v>2.943077812935933E-2</v>
      </c>
    </row>
    <row r="421" spans="1:7" x14ac:dyDescent="0.3">
      <c r="A421" s="1" t="s">
        <v>444</v>
      </c>
      <c r="B421">
        <v>3064.9</v>
      </c>
      <c r="C421">
        <v>3080.6</v>
      </c>
      <c r="D421">
        <v>3009.9</v>
      </c>
      <c r="E421">
        <v>3025.6</v>
      </c>
      <c r="F421">
        <v>359864700</v>
      </c>
      <c r="G421" s="3">
        <f t="shared" si="6"/>
        <v>1.2989159175039722E-2</v>
      </c>
    </row>
    <row r="422" spans="1:7" x14ac:dyDescent="0.3">
      <c r="A422" s="1" t="s">
        <v>445</v>
      </c>
      <c r="B422">
        <v>3119.9</v>
      </c>
      <c r="C422">
        <v>3151.3</v>
      </c>
      <c r="D422">
        <v>3057</v>
      </c>
      <c r="E422">
        <v>3064.9</v>
      </c>
      <c r="F422">
        <v>335762600</v>
      </c>
      <c r="G422" s="3">
        <f t="shared" si="6"/>
        <v>1.7945120558582661E-2</v>
      </c>
    </row>
    <row r="423" spans="1:7" x14ac:dyDescent="0.3">
      <c r="A423" s="1" t="s">
        <v>446</v>
      </c>
      <c r="B423">
        <v>3088.4</v>
      </c>
      <c r="C423">
        <v>3127.7</v>
      </c>
      <c r="D423">
        <v>3072.7</v>
      </c>
      <c r="E423">
        <v>3104.2</v>
      </c>
      <c r="F423">
        <v>236562700</v>
      </c>
      <c r="G423" s="3">
        <f t="shared" si="6"/>
        <v>-1.0096477451200358E-2</v>
      </c>
    </row>
    <row r="424" spans="1:7" x14ac:dyDescent="0.3">
      <c r="A424" s="1" t="s">
        <v>447</v>
      </c>
      <c r="B424">
        <v>3237.8</v>
      </c>
      <c r="C424">
        <v>3261.3</v>
      </c>
      <c r="D424">
        <v>3080.6</v>
      </c>
      <c r="E424">
        <v>3080.6</v>
      </c>
      <c r="F424">
        <v>446708800</v>
      </c>
      <c r="G424" s="3">
        <f t="shared" si="6"/>
        <v>4.8374562880455926E-2</v>
      </c>
    </row>
    <row r="425" spans="1:7" x14ac:dyDescent="0.3">
      <c r="A425" s="1" t="s">
        <v>448</v>
      </c>
      <c r="B425">
        <v>3237.8</v>
      </c>
      <c r="C425">
        <v>3277</v>
      </c>
      <c r="D425">
        <v>3198.5</v>
      </c>
      <c r="E425">
        <v>3261.3</v>
      </c>
      <c r="F425">
        <v>264905400</v>
      </c>
      <c r="G425" s="3">
        <f t="shared" si="6"/>
        <v>0</v>
      </c>
    </row>
    <row r="426" spans="1:7" x14ac:dyDescent="0.3">
      <c r="A426" s="1" t="s">
        <v>449</v>
      </c>
      <c r="B426">
        <v>3269.2</v>
      </c>
      <c r="C426">
        <v>3332.1</v>
      </c>
      <c r="D426">
        <v>3245.6</v>
      </c>
      <c r="E426">
        <v>3292.8</v>
      </c>
      <c r="F426">
        <v>196631600</v>
      </c>
      <c r="G426" s="3">
        <f t="shared" si="6"/>
        <v>9.6979430477483579E-3</v>
      </c>
    </row>
    <row r="427" spans="1:7" x14ac:dyDescent="0.3">
      <c r="A427" s="1" t="s">
        <v>450</v>
      </c>
      <c r="B427">
        <v>3284.9</v>
      </c>
      <c r="C427">
        <v>3300.6</v>
      </c>
      <c r="D427">
        <v>3245.6</v>
      </c>
      <c r="E427">
        <v>3269.2</v>
      </c>
      <c r="F427">
        <v>146720100</v>
      </c>
      <c r="G427" s="3">
        <f t="shared" si="6"/>
        <v>4.802398140217874E-3</v>
      </c>
    </row>
    <row r="428" spans="1:7" x14ac:dyDescent="0.3">
      <c r="A428" s="1" t="s">
        <v>451</v>
      </c>
      <c r="B428">
        <v>3316.3</v>
      </c>
      <c r="C428">
        <v>3332.1</v>
      </c>
      <c r="D428">
        <v>3284.9</v>
      </c>
      <c r="E428">
        <v>3284.9</v>
      </c>
      <c r="F428">
        <v>241196000</v>
      </c>
      <c r="G428" s="3">
        <f t="shared" si="6"/>
        <v>9.5588906816037288E-3</v>
      </c>
    </row>
    <row r="429" spans="1:7" x14ac:dyDescent="0.3">
      <c r="A429" s="1" t="s">
        <v>452</v>
      </c>
      <c r="B429">
        <v>3363.5</v>
      </c>
      <c r="C429">
        <v>3379.2</v>
      </c>
      <c r="D429">
        <v>3316.3</v>
      </c>
      <c r="E429">
        <v>3324.2</v>
      </c>
      <c r="F429">
        <v>264629400</v>
      </c>
      <c r="G429" s="3">
        <f t="shared" si="6"/>
        <v>1.42327292464493E-2</v>
      </c>
    </row>
    <row r="430" spans="1:7" x14ac:dyDescent="0.3">
      <c r="A430" s="1" t="s">
        <v>453</v>
      </c>
      <c r="B430">
        <v>3339.9</v>
      </c>
      <c r="C430">
        <v>3418.5</v>
      </c>
      <c r="D430">
        <v>3324.2</v>
      </c>
      <c r="E430">
        <v>3363.5</v>
      </c>
      <c r="F430">
        <v>196989500</v>
      </c>
      <c r="G430" s="3">
        <f t="shared" si="6"/>
        <v>-7.0165006689460116E-3</v>
      </c>
    </row>
    <row r="431" spans="1:7" x14ac:dyDescent="0.3">
      <c r="A431" s="1" t="s">
        <v>454</v>
      </c>
      <c r="B431">
        <v>3394.9</v>
      </c>
      <c r="C431">
        <v>3402.8</v>
      </c>
      <c r="D431">
        <v>3316.3</v>
      </c>
      <c r="E431">
        <v>3339.9</v>
      </c>
      <c r="F431">
        <v>318189600</v>
      </c>
      <c r="G431" s="3">
        <f t="shared" si="6"/>
        <v>1.6467558908949371E-2</v>
      </c>
    </row>
    <row r="432" spans="1:7" x14ac:dyDescent="0.3">
      <c r="A432" s="1" t="s">
        <v>455</v>
      </c>
      <c r="B432">
        <v>3465.7</v>
      </c>
      <c r="C432">
        <v>3465.7</v>
      </c>
      <c r="D432">
        <v>3410.6</v>
      </c>
      <c r="E432">
        <v>3418.5</v>
      </c>
      <c r="F432">
        <v>286829000</v>
      </c>
      <c r="G432" s="3">
        <f t="shared" si="6"/>
        <v>2.0854811629208436E-2</v>
      </c>
    </row>
    <row r="433" spans="1:7" x14ac:dyDescent="0.3">
      <c r="A433" s="1" t="s">
        <v>456</v>
      </c>
      <c r="B433">
        <v>3457.8</v>
      </c>
      <c r="C433">
        <v>3497.1</v>
      </c>
      <c r="D433">
        <v>3426.4</v>
      </c>
      <c r="E433">
        <v>3497.1</v>
      </c>
      <c r="F433">
        <v>161256300</v>
      </c>
      <c r="G433" s="3">
        <f t="shared" si="6"/>
        <v>-2.2794817785727665E-3</v>
      </c>
    </row>
    <row r="434" spans="1:7" x14ac:dyDescent="0.3">
      <c r="A434" s="1" t="s">
        <v>457</v>
      </c>
      <c r="B434">
        <v>3426.4</v>
      </c>
      <c r="C434">
        <v>3504.9</v>
      </c>
      <c r="D434">
        <v>3394.9</v>
      </c>
      <c r="E434">
        <v>3497.1</v>
      </c>
      <c r="F434">
        <v>319230200</v>
      </c>
      <c r="G434" s="3">
        <f t="shared" si="6"/>
        <v>-9.0809185030944796E-3</v>
      </c>
    </row>
    <row r="435" spans="1:7" x14ac:dyDescent="0.3">
      <c r="A435" s="1" t="s">
        <v>458</v>
      </c>
      <c r="B435">
        <v>3457.8</v>
      </c>
      <c r="C435">
        <v>3457.8</v>
      </c>
      <c r="D435">
        <v>3394.9</v>
      </c>
      <c r="E435">
        <v>3410.6</v>
      </c>
      <c r="F435">
        <v>160459300</v>
      </c>
      <c r="G435" s="3">
        <f t="shared" si="6"/>
        <v>9.1641372869484261E-3</v>
      </c>
    </row>
    <row r="436" spans="1:7" x14ac:dyDescent="0.3">
      <c r="A436" s="1" t="s">
        <v>459</v>
      </c>
      <c r="B436">
        <v>3379.2</v>
      </c>
      <c r="C436">
        <v>3434.2</v>
      </c>
      <c r="D436">
        <v>3379.2</v>
      </c>
      <c r="E436">
        <v>3402.8</v>
      </c>
      <c r="F436">
        <v>128240100</v>
      </c>
      <c r="G436" s="3">
        <f t="shared" si="6"/>
        <v>-2.2731216380357556E-2</v>
      </c>
    </row>
    <row r="437" spans="1:7" x14ac:dyDescent="0.3">
      <c r="A437" s="1" t="s">
        <v>460</v>
      </c>
      <c r="B437">
        <v>3418.5</v>
      </c>
      <c r="C437">
        <v>3434.2</v>
      </c>
      <c r="D437">
        <v>3355.6</v>
      </c>
      <c r="E437">
        <v>3363.5</v>
      </c>
      <c r="F437">
        <v>108782400</v>
      </c>
      <c r="G437" s="3">
        <f t="shared" si="6"/>
        <v>1.1629971590909146E-2</v>
      </c>
    </row>
    <row r="438" spans="1:7" x14ac:dyDescent="0.3">
      <c r="A438" s="1" t="s">
        <v>461</v>
      </c>
      <c r="B438">
        <v>3371.3</v>
      </c>
      <c r="C438">
        <v>3410.6</v>
      </c>
      <c r="D438">
        <v>3347.8</v>
      </c>
      <c r="E438">
        <v>3402.8</v>
      </c>
      <c r="F438">
        <v>258038300</v>
      </c>
      <c r="G438" s="3">
        <f t="shared" si="6"/>
        <v>-1.3807225391253421E-2</v>
      </c>
    </row>
    <row r="439" spans="1:7" x14ac:dyDescent="0.3">
      <c r="A439" s="1" t="s">
        <v>462</v>
      </c>
      <c r="B439">
        <v>3332.1</v>
      </c>
      <c r="C439">
        <v>3379.2</v>
      </c>
      <c r="D439">
        <v>3300.6</v>
      </c>
      <c r="E439">
        <v>3308.5</v>
      </c>
      <c r="F439">
        <v>159645200</v>
      </c>
      <c r="G439" s="3">
        <f t="shared" si="6"/>
        <v>-1.1627562068045048E-2</v>
      </c>
    </row>
    <row r="440" spans="1:7" x14ac:dyDescent="0.3">
      <c r="A440" s="1" t="s">
        <v>463</v>
      </c>
      <c r="B440">
        <v>3339.9</v>
      </c>
      <c r="C440">
        <v>3379.2</v>
      </c>
      <c r="D440">
        <v>3316.3</v>
      </c>
      <c r="E440">
        <v>3379.2</v>
      </c>
      <c r="F440">
        <v>155011100</v>
      </c>
      <c r="G440" s="3">
        <f t="shared" si="6"/>
        <v>2.3408661204646266E-3</v>
      </c>
    </row>
    <row r="441" spans="1:7" x14ac:dyDescent="0.3">
      <c r="A441" s="1" t="s">
        <v>464</v>
      </c>
      <c r="B441">
        <v>3324.2</v>
      </c>
      <c r="C441">
        <v>3402.8</v>
      </c>
      <c r="D441">
        <v>3316.3</v>
      </c>
      <c r="E441">
        <v>3402.8</v>
      </c>
      <c r="F441">
        <v>102079300</v>
      </c>
      <c r="G441" s="3">
        <f t="shared" si="6"/>
        <v>-4.700739543100174E-3</v>
      </c>
    </row>
    <row r="442" spans="1:7" x14ac:dyDescent="0.3">
      <c r="A442" s="1" t="s">
        <v>465</v>
      </c>
      <c r="B442">
        <v>3308.5</v>
      </c>
      <c r="C442">
        <v>3355.6</v>
      </c>
      <c r="D442">
        <v>3308.5</v>
      </c>
      <c r="E442">
        <v>3355.6</v>
      </c>
      <c r="F442">
        <v>124799700</v>
      </c>
      <c r="G442" s="3">
        <f t="shared" si="6"/>
        <v>-4.7229408579507305E-3</v>
      </c>
    </row>
    <row r="443" spans="1:7" x14ac:dyDescent="0.3">
      <c r="A443" s="1" t="s">
        <v>466</v>
      </c>
      <c r="B443">
        <v>3371.3</v>
      </c>
      <c r="C443">
        <v>3379.2</v>
      </c>
      <c r="D443">
        <v>3308.5</v>
      </c>
      <c r="E443">
        <v>3339.9</v>
      </c>
      <c r="F443">
        <v>100486300</v>
      </c>
      <c r="G443" s="3">
        <f t="shared" si="6"/>
        <v>1.8981411515792711E-2</v>
      </c>
    </row>
    <row r="444" spans="1:7" x14ac:dyDescent="0.3">
      <c r="A444" s="1" t="s">
        <v>467</v>
      </c>
      <c r="B444">
        <v>3339.9</v>
      </c>
      <c r="C444">
        <v>3410.6</v>
      </c>
      <c r="D444">
        <v>3339.9</v>
      </c>
      <c r="E444">
        <v>3402.8</v>
      </c>
      <c r="F444">
        <v>119591100</v>
      </c>
      <c r="G444" s="3">
        <f t="shared" si="6"/>
        <v>-9.3139145136891081E-3</v>
      </c>
    </row>
    <row r="445" spans="1:7" x14ac:dyDescent="0.3">
      <c r="A445" s="1" t="s">
        <v>468</v>
      </c>
      <c r="B445">
        <v>3332.1</v>
      </c>
      <c r="C445">
        <v>3355.6</v>
      </c>
      <c r="D445">
        <v>3308.5</v>
      </c>
      <c r="E445">
        <v>3355.6</v>
      </c>
      <c r="F445">
        <v>74347000</v>
      </c>
      <c r="G445" s="3">
        <f t="shared" si="6"/>
        <v>-2.3353992634510558E-3</v>
      </c>
    </row>
    <row r="446" spans="1:7" x14ac:dyDescent="0.3">
      <c r="A446" s="1" t="s">
        <v>469</v>
      </c>
      <c r="B446">
        <v>3324.2</v>
      </c>
      <c r="C446">
        <v>3347.8</v>
      </c>
      <c r="D446">
        <v>3316.3</v>
      </c>
      <c r="E446">
        <v>3339.9</v>
      </c>
      <c r="F446">
        <v>79465600</v>
      </c>
      <c r="G446" s="3">
        <f t="shared" si="6"/>
        <v>-2.3708772245731196E-3</v>
      </c>
    </row>
    <row r="447" spans="1:7" x14ac:dyDescent="0.3">
      <c r="A447" s="1" t="s">
        <v>470</v>
      </c>
      <c r="B447">
        <v>3339.9</v>
      </c>
      <c r="C447">
        <v>3339.9</v>
      </c>
      <c r="D447">
        <v>3316.3</v>
      </c>
      <c r="E447">
        <v>3324.2</v>
      </c>
      <c r="F447">
        <v>92453200</v>
      </c>
      <c r="G447" s="3">
        <f t="shared" si="6"/>
        <v>4.7229408579508676E-3</v>
      </c>
    </row>
    <row r="448" spans="1:7" x14ac:dyDescent="0.3">
      <c r="A448" s="1" t="s">
        <v>471</v>
      </c>
      <c r="B448">
        <v>3339.9</v>
      </c>
      <c r="C448">
        <v>3347.8</v>
      </c>
      <c r="D448">
        <v>3308.5</v>
      </c>
      <c r="E448">
        <v>3324.2</v>
      </c>
      <c r="F448">
        <v>69475400</v>
      </c>
      <c r="G448" s="3">
        <f t="shared" ref="G448:G510" si="7">((B448-B447)/B447)*100%</f>
        <v>0</v>
      </c>
    </row>
    <row r="449" spans="1:7" x14ac:dyDescent="0.3">
      <c r="A449" s="1" t="s">
        <v>472</v>
      </c>
      <c r="B449">
        <v>3339.9</v>
      </c>
      <c r="C449">
        <v>3379.2</v>
      </c>
      <c r="D449">
        <v>3324.2</v>
      </c>
      <c r="E449">
        <v>3371.3</v>
      </c>
      <c r="F449">
        <v>149637700</v>
      </c>
      <c r="G449" s="3">
        <f t="shared" si="7"/>
        <v>0</v>
      </c>
    </row>
    <row r="450" spans="1:7" x14ac:dyDescent="0.3">
      <c r="A450" s="1" t="s">
        <v>473</v>
      </c>
      <c r="B450">
        <v>3316.3</v>
      </c>
      <c r="C450">
        <v>3371.3</v>
      </c>
      <c r="D450">
        <v>3308.5</v>
      </c>
      <c r="E450">
        <v>3355.6</v>
      </c>
      <c r="F450">
        <v>80234400</v>
      </c>
      <c r="G450" s="3">
        <f t="shared" si="7"/>
        <v>-7.0660798227491564E-3</v>
      </c>
    </row>
    <row r="451" spans="1:7" x14ac:dyDescent="0.3">
      <c r="A451" s="1" t="s">
        <v>474</v>
      </c>
      <c r="B451">
        <v>3269.2</v>
      </c>
      <c r="C451">
        <v>3316.3</v>
      </c>
      <c r="D451">
        <v>3253.5</v>
      </c>
      <c r="E451">
        <v>3316.3</v>
      </c>
      <c r="F451">
        <v>220142300</v>
      </c>
      <c r="G451" s="3">
        <f t="shared" si="7"/>
        <v>-1.4202575159062919E-2</v>
      </c>
    </row>
    <row r="452" spans="1:7" x14ac:dyDescent="0.3">
      <c r="A452" s="1" t="s">
        <v>475</v>
      </c>
      <c r="B452">
        <v>3245.6</v>
      </c>
      <c r="C452">
        <v>3277</v>
      </c>
      <c r="D452">
        <v>3237.8</v>
      </c>
      <c r="E452">
        <v>3237.8</v>
      </c>
      <c r="F452">
        <v>163555000</v>
      </c>
      <c r="G452" s="3">
        <f t="shared" si="7"/>
        <v>-7.218891471919708E-3</v>
      </c>
    </row>
    <row r="453" spans="1:7" x14ac:dyDescent="0.3">
      <c r="A453" s="1" t="s">
        <v>476</v>
      </c>
      <c r="B453">
        <v>3300.6</v>
      </c>
      <c r="C453">
        <v>3300.6</v>
      </c>
      <c r="D453">
        <v>3269.2</v>
      </c>
      <c r="E453">
        <v>3277</v>
      </c>
      <c r="F453">
        <v>126523700</v>
      </c>
      <c r="G453" s="3">
        <f t="shared" si="7"/>
        <v>1.6946019226029087E-2</v>
      </c>
    </row>
    <row r="454" spans="1:7" x14ac:dyDescent="0.3">
      <c r="A454" s="1" t="s">
        <v>477</v>
      </c>
      <c r="B454">
        <v>3284.9</v>
      </c>
      <c r="C454">
        <v>3292.8</v>
      </c>
      <c r="D454">
        <v>3253.5</v>
      </c>
      <c r="E454">
        <v>3261.3</v>
      </c>
      <c r="F454">
        <v>114881200</v>
      </c>
      <c r="G454" s="3">
        <f t="shared" si="7"/>
        <v>-4.7567109010482394E-3</v>
      </c>
    </row>
    <row r="455" spans="1:7" x14ac:dyDescent="0.3">
      <c r="A455" s="1" t="s">
        <v>478</v>
      </c>
      <c r="B455">
        <v>3363.5</v>
      </c>
      <c r="C455">
        <v>3371.3</v>
      </c>
      <c r="D455">
        <v>3316.3</v>
      </c>
      <c r="E455">
        <v>3316.3</v>
      </c>
      <c r="F455">
        <v>182167700</v>
      </c>
      <c r="G455" s="3">
        <f t="shared" si="7"/>
        <v>2.3927669031020702E-2</v>
      </c>
    </row>
    <row r="456" spans="1:7" x14ac:dyDescent="0.3">
      <c r="A456" s="1" t="s">
        <v>479</v>
      </c>
      <c r="B456">
        <v>3363.5</v>
      </c>
      <c r="C456">
        <v>3387.1</v>
      </c>
      <c r="D456">
        <v>3339.9</v>
      </c>
      <c r="E456">
        <v>3387.1</v>
      </c>
      <c r="F456">
        <v>151514000</v>
      </c>
      <c r="G456" s="3">
        <f t="shared" si="7"/>
        <v>0</v>
      </c>
    </row>
    <row r="457" spans="1:7" x14ac:dyDescent="0.3">
      <c r="A457" s="1" t="s">
        <v>480</v>
      </c>
      <c r="B457">
        <v>3308.5</v>
      </c>
      <c r="C457">
        <v>3363.5</v>
      </c>
      <c r="D457">
        <v>3300.6</v>
      </c>
      <c r="E457">
        <v>3363.5</v>
      </c>
      <c r="F457">
        <v>104294200</v>
      </c>
      <c r="G457" s="3">
        <f t="shared" si="7"/>
        <v>-1.6352014270848817E-2</v>
      </c>
    </row>
    <row r="458" spans="1:7" x14ac:dyDescent="0.3">
      <c r="A458" s="1" t="s">
        <v>481</v>
      </c>
      <c r="B458">
        <v>3308.5</v>
      </c>
      <c r="C458">
        <v>3324.2</v>
      </c>
      <c r="D458">
        <v>3292.8</v>
      </c>
      <c r="E458">
        <v>3300.6</v>
      </c>
      <c r="F458">
        <v>111072800</v>
      </c>
      <c r="G458" s="3">
        <f t="shared" si="7"/>
        <v>0</v>
      </c>
    </row>
    <row r="459" spans="1:7" x14ac:dyDescent="0.3">
      <c r="A459" s="1" t="s">
        <v>482</v>
      </c>
      <c r="B459">
        <v>3316.3</v>
      </c>
      <c r="C459">
        <v>3339.9</v>
      </c>
      <c r="D459">
        <v>3284.9</v>
      </c>
      <c r="E459">
        <v>3284.9</v>
      </c>
      <c r="F459">
        <v>123609400</v>
      </c>
      <c r="G459" s="3">
        <f t="shared" si="7"/>
        <v>2.3575638506876779E-3</v>
      </c>
    </row>
    <row r="460" spans="1:7" x14ac:dyDescent="0.3">
      <c r="A460" s="1" t="s">
        <v>483</v>
      </c>
      <c r="B460">
        <v>3269.2</v>
      </c>
      <c r="C460">
        <v>3316.3</v>
      </c>
      <c r="D460">
        <v>3261.3</v>
      </c>
      <c r="E460">
        <v>3292.8</v>
      </c>
      <c r="F460">
        <v>148652500</v>
      </c>
      <c r="G460" s="3">
        <f t="shared" si="7"/>
        <v>-1.4202575159062919E-2</v>
      </c>
    </row>
    <row r="461" spans="1:7" x14ac:dyDescent="0.3">
      <c r="A461" s="1" t="s">
        <v>484</v>
      </c>
      <c r="B461">
        <v>3214.2</v>
      </c>
      <c r="C461">
        <v>3316.3</v>
      </c>
      <c r="D461">
        <v>3214.2</v>
      </c>
      <c r="E461">
        <v>3261.3</v>
      </c>
      <c r="F461">
        <v>316653200</v>
      </c>
      <c r="G461" s="3">
        <f>((B461-B460)/B460)*100%</f>
        <v>-1.6823687752355317E-2</v>
      </c>
    </row>
    <row r="462" spans="1:7" x14ac:dyDescent="0.3">
      <c r="A462" s="1" t="s">
        <v>485</v>
      </c>
      <c r="B462">
        <v>3206.3</v>
      </c>
      <c r="C462">
        <v>3284.9</v>
      </c>
      <c r="D462">
        <v>3198.5</v>
      </c>
      <c r="E462">
        <v>3214.2</v>
      </c>
      <c r="F462">
        <v>163457900</v>
      </c>
      <c r="G462" s="3">
        <f t="shared" si="7"/>
        <v>-2.457843320266205E-3</v>
      </c>
    </row>
    <row r="463" spans="1:7" x14ac:dyDescent="0.3">
      <c r="A463" s="1" t="s">
        <v>486</v>
      </c>
      <c r="B463">
        <v>3300.6</v>
      </c>
      <c r="C463">
        <v>3316.3</v>
      </c>
      <c r="D463">
        <v>3190.6</v>
      </c>
      <c r="E463">
        <v>3190.6</v>
      </c>
      <c r="F463">
        <v>139281800</v>
      </c>
      <c r="G463" s="3">
        <f t="shared" si="7"/>
        <v>2.9410847394192596E-2</v>
      </c>
    </row>
    <row r="464" spans="1:7" x14ac:dyDescent="0.3">
      <c r="A464" s="1" t="s">
        <v>487</v>
      </c>
      <c r="B464">
        <v>3277</v>
      </c>
      <c r="C464">
        <v>3316.3</v>
      </c>
      <c r="D464">
        <v>3277</v>
      </c>
      <c r="E464">
        <v>3308.5</v>
      </c>
      <c r="F464">
        <v>93227100</v>
      </c>
      <c r="G464" s="3">
        <f t="shared" si="7"/>
        <v>-7.1502151124037778E-3</v>
      </c>
    </row>
    <row r="465" spans="1:7" x14ac:dyDescent="0.3">
      <c r="A465" s="1" t="s">
        <v>488</v>
      </c>
      <c r="B465">
        <v>3229.9</v>
      </c>
      <c r="C465">
        <v>3316.3</v>
      </c>
      <c r="D465">
        <v>3229.9</v>
      </c>
      <c r="E465">
        <v>3300.6</v>
      </c>
      <c r="F465">
        <v>106610000</v>
      </c>
      <c r="G465" s="3">
        <f t="shared" si="7"/>
        <v>-1.4372902044552917E-2</v>
      </c>
    </row>
    <row r="466" spans="1:7" x14ac:dyDescent="0.3">
      <c r="A466" s="1" t="s">
        <v>489</v>
      </c>
      <c r="B466">
        <v>3324.2</v>
      </c>
      <c r="C466">
        <v>3324.2</v>
      </c>
      <c r="D466">
        <v>3269.2</v>
      </c>
      <c r="E466">
        <v>3292.8</v>
      </c>
      <c r="F466">
        <v>182048000</v>
      </c>
      <c r="G466" s="3">
        <f t="shared" si="7"/>
        <v>2.9195950339019699E-2</v>
      </c>
    </row>
    <row r="467" spans="1:7" x14ac:dyDescent="0.3">
      <c r="A467" s="1" t="s">
        <v>490</v>
      </c>
      <c r="B467">
        <v>3308.5</v>
      </c>
      <c r="C467">
        <v>3339.9</v>
      </c>
      <c r="D467">
        <v>3277</v>
      </c>
      <c r="E467">
        <v>3339.9</v>
      </c>
      <c r="F467">
        <v>143230200</v>
      </c>
      <c r="G467" s="3">
        <f t="shared" si="7"/>
        <v>-4.7229408579507305E-3</v>
      </c>
    </row>
    <row r="468" spans="1:7" x14ac:dyDescent="0.3">
      <c r="A468" s="1" t="s">
        <v>491</v>
      </c>
      <c r="B468">
        <v>3292.8</v>
      </c>
      <c r="C468">
        <v>3316.3</v>
      </c>
      <c r="D468">
        <v>3269.2</v>
      </c>
      <c r="E468">
        <v>3316.3</v>
      </c>
      <c r="F468">
        <v>90471500</v>
      </c>
      <c r="G468" s="3">
        <f t="shared" si="7"/>
        <v>-4.7453528789481092E-3</v>
      </c>
    </row>
    <row r="469" spans="1:7" x14ac:dyDescent="0.3">
      <c r="A469" s="1" t="s">
        <v>492</v>
      </c>
      <c r="B469">
        <v>3245.6</v>
      </c>
      <c r="C469">
        <v>3269.2</v>
      </c>
      <c r="D469">
        <v>3245.6</v>
      </c>
      <c r="E469">
        <v>3245.6</v>
      </c>
      <c r="F469">
        <v>122999200</v>
      </c>
      <c r="G469" s="3">
        <f t="shared" si="7"/>
        <v>-1.4334305150631763E-2</v>
      </c>
    </row>
    <row r="470" spans="1:7" x14ac:dyDescent="0.3">
      <c r="A470" s="1" t="s">
        <v>493</v>
      </c>
      <c r="B470">
        <v>3269.2</v>
      </c>
      <c r="C470">
        <v>3300.6</v>
      </c>
      <c r="D470">
        <v>3269.2</v>
      </c>
      <c r="E470">
        <v>3277</v>
      </c>
      <c r="F470">
        <v>86848900</v>
      </c>
      <c r="G470" s="3">
        <f t="shared" si="7"/>
        <v>7.2713827951688161E-3</v>
      </c>
    </row>
    <row r="471" spans="1:7" x14ac:dyDescent="0.3">
      <c r="A471" s="1" t="s">
        <v>494</v>
      </c>
      <c r="B471">
        <v>3245.6</v>
      </c>
      <c r="C471">
        <v>3269.2</v>
      </c>
      <c r="D471">
        <v>3245.6</v>
      </c>
      <c r="E471">
        <v>3261.3</v>
      </c>
      <c r="F471">
        <v>100110000</v>
      </c>
      <c r="G471" s="3">
        <f t="shared" si="7"/>
        <v>-7.218891471919708E-3</v>
      </c>
    </row>
    <row r="472" spans="1:7" x14ac:dyDescent="0.3">
      <c r="A472" s="1" t="s">
        <v>495</v>
      </c>
      <c r="B472">
        <v>3300.6</v>
      </c>
      <c r="C472">
        <v>3324.2</v>
      </c>
      <c r="D472">
        <v>3253.5</v>
      </c>
      <c r="E472">
        <v>3261.3</v>
      </c>
      <c r="F472">
        <v>124522800</v>
      </c>
      <c r="G472" s="3">
        <f t="shared" si="7"/>
        <v>1.6946019226029087E-2</v>
      </c>
    </row>
    <row r="473" spans="1:7" x14ac:dyDescent="0.3">
      <c r="A473" s="1" t="s">
        <v>496</v>
      </c>
      <c r="B473">
        <v>3253.5</v>
      </c>
      <c r="C473">
        <v>3316.3</v>
      </c>
      <c r="D473">
        <v>3237.8</v>
      </c>
      <c r="E473">
        <v>3316.3</v>
      </c>
      <c r="F473">
        <v>136646600</v>
      </c>
      <c r="G473" s="3">
        <f t="shared" si="7"/>
        <v>-1.4270132703144856E-2</v>
      </c>
    </row>
    <row r="474" spans="1:7" x14ac:dyDescent="0.3">
      <c r="A474" s="1" t="s">
        <v>497</v>
      </c>
      <c r="B474">
        <v>3229.9</v>
      </c>
      <c r="C474">
        <v>3253.5</v>
      </c>
      <c r="D474">
        <v>3214.2</v>
      </c>
      <c r="E474">
        <v>3214.2</v>
      </c>
      <c r="F474">
        <v>153165400</v>
      </c>
      <c r="G474" s="3">
        <f t="shared" si="7"/>
        <v>-7.2537267558014165E-3</v>
      </c>
    </row>
    <row r="475" spans="1:7" x14ac:dyDescent="0.3">
      <c r="A475" s="1" t="s">
        <v>498</v>
      </c>
      <c r="B475">
        <v>3237.8</v>
      </c>
      <c r="C475">
        <v>3245.6</v>
      </c>
      <c r="D475">
        <v>3190.6</v>
      </c>
      <c r="E475">
        <v>3198.5</v>
      </c>
      <c r="F475">
        <v>89198900</v>
      </c>
      <c r="G475" s="3">
        <f t="shared" si="7"/>
        <v>2.4458961577758106E-3</v>
      </c>
    </row>
    <row r="476" spans="1:7" x14ac:dyDescent="0.3">
      <c r="A476" s="1" t="s">
        <v>499</v>
      </c>
      <c r="B476">
        <v>3206.3</v>
      </c>
      <c r="C476">
        <v>3237.8</v>
      </c>
      <c r="D476">
        <v>3206.3</v>
      </c>
      <c r="E476">
        <v>3222</v>
      </c>
      <c r="F476">
        <v>109561800</v>
      </c>
      <c r="G476" s="3">
        <f t="shared" si="7"/>
        <v>-9.7288282166903446E-3</v>
      </c>
    </row>
    <row r="477" spans="1:7" x14ac:dyDescent="0.3">
      <c r="A477" s="1" t="s">
        <v>500</v>
      </c>
      <c r="B477">
        <v>3182.7</v>
      </c>
      <c r="C477">
        <v>3229.9</v>
      </c>
      <c r="D477">
        <v>3182.7</v>
      </c>
      <c r="E477">
        <v>3222</v>
      </c>
      <c r="F477">
        <v>104738000</v>
      </c>
      <c r="G477" s="3">
        <f t="shared" si="7"/>
        <v>-7.3605089979104773E-3</v>
      </c>
    </row>
    <row r="478" spans="1:7" x14ac:dyDescent="0.3">
      <c r="A478" s="1" t="s">
        <v>501</v>
      </c>
      <c r="B478">
        <v>3222</v>
      </c>
      <c r="C478">
        <v>3229.9</v>
      </c>
      <c r="D478">
        <v>3190.6</v>
      </c>
      <c r="E478">
        <v>3214.2</v>
      </c>
      <c r="F478">
        <v>72736800</v>
      </c>
      <c r="G478" s="3">
        <f t="shared" si="7"/>
        <v>1.2348006409652239E-2</v>
      </c>
    </row>
    <row r="479" spans="1:7" x14ac:dyDescent="0.3">
      <c r="A479" s="1" t="s">
        <v>502</v>
      </c>
      <c r="B479">
        <v>3198.5</v>
      </c>
      <c r="C479">
        <v>3237.8</v>
      </c>
      <c r="D479">
        <v>3182.7</v>
      </c>
      <c r="E479">
        <v>3222</v>
      </c>
      <c r="F479">
        <v>59795000</v>
      </c>
      <c r="G479" s="3">
        <f t="shared" si="7"/>
        <v>-7.2936064556176289E-3</v>
      </c>
    </row>
    <row r="480" spans="1:7" x14ac:dyDescent="0.3">
      <c r="A480" s="1" t="s">
        <v>503</v>
      </c>
      <c r="B480">
        <v>3190.6</v>
      </c>
      <c r="C480">
        <v>3229.9</v>
      </c>
      <c r="D480">
        <v>3190.6</v>
      </c>
      <c r="E480">
        <v>3198.5</v>
      </c>
      <c r="F480">
        <v>65491200</v>
      </c>
      <c r="G480" s="3">
        <f t="shared" si="7"/>
        <v>-2.4699077692668723E-3</v>
      </c>
    </row>
    <row r="481" spans="1:7" x14ac:dyDescent="0.3">
      <c r="A481" s="1" t="s">
        <v>504</v>
      </c>
      <c r="B481">
        <v>3214.2</v>
      </c>
      <c r="C481">
        <v>3229.9</v>
      </c>
      <c r="D481">
        <v>3198.5</v>
      </c>
      <c r="E481">
        <v>3214.2</v>
      </c>
      <c r="F481">
        <v>52952500</v>
      </c>
      <c r="G481" s="3">
        <f t="shared" si="7"/>
        <v>7.3967278881714752E-3</v>
      </c>
    </row>
    <row r="482" spans="1:7" x14ac:dyDescent="0.3">
      <c r="A482" s="1" t="s">
        <v>505</v>
      </c>
      <c r="B482">
        <v>3206.3</v>
      </c>
      <c r="C482">
        <v>3222</v>
      </c>
      <c r="D482">
        <v>3198.5</v>
      </c>
      <c r="E482">
        <v>3214.2</v>
      </c>
      <c r="F482">
        <v>27676500</v>
      </c>
      <c r="G482" s="3">
        <f t="shared" si="7"/>
        <v>-2.457843320266205E-3</v>
      </c>
    </row>
    <row r="483" spans="1:7" x14ac:dyDescent="0.3">
      <c r="A483" s="1" t="s">
        <v>506</v>
      </c>
      <c r="B483">
        <v>3229.9</v>
      </c>
      <c r="C483">
        <v>3253.5</v>
      </c>
      <c r="D483">
        <v>3190.6</v>
      </c>
      <c r="E483">
        <v>3206.3</v>
      </c>
      <c r="F483">
        <v>146989400</v>
      </c>
      <c r="G483" s="3">
        <f t="shared" si="7"/>
        <v>7.3605089979103351E-3</v>
      </c>
    </row>
    <row r="484" spans="1:7" x14ac:dyDescent="0.3">
      <c r="A484" s="1" t="s">
        <v>507</v>
      </c>
      <c r="B484">
        <v>3284.9</v>
      </c>
      <c r="C484">
        <v>3292.8</v>
      </c>
      <c r="D484">
        <v>3214.2</v>
      </c>
      <c r="E484">
        <v>3237.8</v>
      </c>
      <c r="F484">
        <v>90842500</v>
      </c>
      <c r="G484" s="3">
        <f t="shared" si="7"/>
        <v>1.7028390971856714E-2</v>
      </c>
    </row>
    <row r="485" spans="1:7" x14ac:dyDescent="0.3">
      <c r="A485" s="1" t="s">
        <v>508</v>
      </c>
      <c r="B485">
        <v>3269.2</v>
      </c>
      <c r="C485">
        <v>3308.5</v>
      </c>
      <c r="D485">
        <v>3269.2</v>
      </c>
      <c r="E485">
        <v>3300.6</v>
      </c>
      <c r="F485">
        <v>93950000</v>
      </c>
      <c r="G485" s="3">
        <f t="shared" si="7"/>
        <v>-4.7794453408019338E-3</v>
      </c>
    </row>
    <row r="486" spans="1:7" x14ac:dyDescent="0.3">
      <c r="A486" s="1" t="s">
        <v>509</v>
      </c>
      <c r="B486">
        <v>3308.5</v>
      </c>
      <c r="C486">
        <v>3324.2</v>
      </c>
      <c r="D486">
        <v>3245.6</v>
      </c>
      <c r="E486">
        <v>3284.9</v>
      </c>
      <c r="F486">
        <v>174376400</v>
      </c>
      <c r="G486" s="3">
        <f t="shared" si="7"/>
        <v>1.2021289612137583E-2</v>
      </c>
    </row>
    <row r="487" spans="1:7" x14ac:dyDescent="0.3">
      <c r="A487" s="1" t="s">
        <v>510</v>
      </c>
      <c r="B487">
        <v>3269.2</v>
      </c>
      <c r="C487">
        <v>3332.1</v>
      </c>
      <c r="D487">
        <v>3253.5</v>
      </c>
      <c r="E487">
        <v>3332.1</v>
      </c>
      <c r="F487">
        <v>137280000</v>
      </c>
      <c r="G487" s="3">
        <f t="shared" si="7"/>
        <v>-1.1878494786156924E-2</v>
      </c>
    </row>
    <row r="488" spans="1:7" x14ac:dyDescent="0.3">
      <c r="A488" s="1" t="s">
        <v>511</v>
      </c>
      <c r="B488">
        <v>3292.8</v>
      </c>
      <c r="C488">
        <v>3300.6</v>
      </c>
      <c r="D488">
        <v>3261.3</v>
      </c>
      <c r="E488">
        <v>3277</v>
      </c>
      <c r="F488">
        <v>101275000</v>
      </c>
      <c r="G488" s="3">
        <f t="shared" si="7"/>
        <v>7.2188914719198477E-3</v>
      </c>
    </row>
    <row r="489" spans="1:7" x14ac:dyDescent="0.3">
      <c r="A489" s="1" t="s">
        <v>512</v>
      </c>
      <c r="B489">
        <v>3284.9</v>
      </c>
      <c r="C489">
        <v>3308.5</v>
      </c>
      <c r="D489">
        <v>3284.9</v>
      </c>
      <c r="E489">
        <v>3292.8</v>
      </c>
      <c r="F489">
        <v>70722600</v>
      </c>
      <c r="G489" s="3">
        <f t="shared" si="7"/>
        <v>-2.3991739552964319E-3</v>
      </c>
    </row>
    <row r="490" spans="1:7" x14ac:dyDescent="0.3">
      <c r="A490" s="1" t="s">
        <v>513</v>
      </c>
      <c r="B490">
        <v>3261.3</v>
      </c>
      <c r="C490">
        <v>3284.9</v>
      </c>
      <c r="D490">
        <v>3245.6</v>
      </c>
      <c r="E490">
        <v>3284.9</v>
      </c>
      <c r="F490">
        <v>99404900</v>
      </c>
      <c r="G490" s="3">
        <f t="shared" si="7"/>
        <v>-7.1843891747084866E-3</v>
      </c>
    </row>
    <row r="491" spans="1:7" x14ac:dyDescent="0.3">
      <c r="A491" s="1" t="s">
        <v>514</v>
      </c>
      <c r="B491">
        <v>3269.2</v>
      </c>
      <c r="C491">
        <v>3284.9</v>
      </c>
      <c r="D491">
        <v>3245.6</v>
      </c>
      <c r="E491">
        <v>3277</v>
      </c>
      <c r="F491">
        <v>65907000</v>
      </c>
      <c r="G491" s="3">
        <f t="shared" si="7"/>
        <v>2.4223469168735278E-3</v>
      </c>
    </row>
    <row r="492" spans="1:7" x14ac:dyDescent="0.3">
      <c r="A492" s="1" t="s">
        <v>515</v>
      </c>
      <c r="B492">
        <v>3292.8</v>
      </c>
      <c r="C492">
        <v>3292.8</v>
      </c>
      <c r="D492">
        <v>3277</v>
      </c>
      <c r="E492">
        <v>3284.9</v>
      </c>
      <c r="F492">
        <v>103522400</v>
      </c>
      <c r="G492" s="3">
        <f t="shared" si="7"/>
        <v>7.2188914719198477E-3</v>
      </c>
    </row>
    <row r="493" spans="1:7" x14ac:dyDescent="0.3">
      <c r="A493" s="1" t="s">
        <v>516</v>
      </c>
      <c r="B493">
        <v>3284.9</v>
      </c>
      <c r="C493">
        <v>3308.5</v>
      </c>
      <c r="D493">
        <v>3269.2</v>
      </c>
      <c r="E493">
        <v>3292.8</v>
      </c>
      <c r="F493">
        <v>110213800</v>
      </c>
      <c r="G493" s="3">
        <f t="shared" si="7"/>
        <v>-2.3991739552964319E-3</v>
      </c>
    </row>
    <row r="494" spans="1:7" x14ac:dyDescent="0.3">
      <c r="A494" s="1" t="s">
        <v>517</v>
      </c>
      <c r="B494">
        <v>3308.5</v>
      </c>
      <c r="C494">
        <v>3308.5</v>
      </c>
      <c r="D494">
        <v>3284.9</v>
      </c>
      <c r="E494">
        <v>3300.6</v>
      </c>
      <c r="F494">
        <v>102957100</v>
      </c>
      <c r="G494" s="3">
        <f t="shared" si="7"/>
        <v>7.1843891747084866E-3</v>
      </c>
    </row>
    <row r="495" spans="1:7" x14ac:dyDescent="0.3">
      <c r="A495" s="1" t="s">
        <v>518</v>
      </c>
      <c r="B495">
        <v>3292.8</v>
      </c>
      <c r="C495">
        <v>3332.1</v>
      </c>
      <c r="D495">
        <v>3253.5</v>
      </c>
      <c r="E495">
        <v>3332.1</v>
      </c>
      <c r="F495">
        <v>120275000</v>
      </c>
      <c r="G495" s="3">
        <f t="shared" si="7"/>
        <v>-4.7453528789481092E-3</v>
      </c>
    </row>
    <row r="496" spans="1:7" x14ac:dyDescent="0.3">
      <c r="A496" s="1" t="s">
        <v>519</v>
      </c>
      <c r="B496">
        <v>3245.6</v>
      </c>
      <c r="C496">
        <v>3308.5</v>
      </c>
      <c r="D496">
        <v>3245.6</v>
      </c>
      <c r="E496">
        <v>3308.5</v>
      </c>
      <c r="F496">
        <v>109954700</v>
      </c>
      <c r="G496" s="3">
        <f t="shared" si="7"/>
        <v>-1.4334305150631763E-2</v>
      </c>
    </row>
    <row r="497" spans="1:7" x14ac:dyDescent="0.3">
      <c r="A497" s="1" t="s">
        <v>520</v>
      </c>
      <c r="B497">
        <v>3245.6</v>
      </c>
      <c r="C497">
        <v>3269.2</v>
      </c>
      <c r="D497">
        <v>3229.9</v>
      </c>
      <c r="E497">
        <v>3245.6</v>
      </c>
      <c r="F497">
        <v>86394600</v>
      </c>
      <c r="G497" s="3">
        <f t="shared" si="7"/>
        <v>0</v>
      </c>
    </row>
    <row r="498" spans="1:7" x14ac:dyDescent="0.3">
      <c r="A498" s="1" t="s">
        <v>521</v>
      </c>
      <c r="B498">
        <v>3277</v>
      </c>
      <c r="C498">
        <v>3277</v>
      </c>
      <c r="D498">
        <v>3229.9</v>
      </c>
      <c r="E498">
        <v>3245.6</v>
      </c>
      <c r="F498">
        <v>84972500</v>
      </c>
      <c r="G498" s="3">
        <f t="shared" si="7"/>
        <v>9.6746364308602697E-3</v>
      </c>
    </row>
    <row r="499" spans="1:7" x14ac:dyDescent="0.3">
      <c r="A499" s="1" t="s">
        <v>522</v>
      </c>
      <c r="B499">
        <v>3237.8</v>
      </c>
      <c r="C499">
        <v>3269.2</v>
      </c>
      <c r="D499">
        <v>3222</v>
      </c>
      <c r="E499">
        <v>3253.5</v>
      </c>
      <c r="F499">
        <v>76709900</v>
      </c>
      <c r="G499" s="3">
        <f t="shared" si="7"/>
        <v>-1.1962160512663966E-2</v>
      </c>
    </row>
    <row r="500" spans="1:7" x14ac:dyDescent="0.3">
      <c r="A500" s="1" t="s">
        <v>523</v>
      </c>
      <c r="B500">
        <v>3198.5</v>
      </c>
      <c r="C500">
        <v>3229.9</v>
      </c>
      <c r="D500">
        <v>3143.4</v>
      </c>
      <c r="E500">
        <v>3222</v>
      </c>
      <c r="F500">
        <v>185007800</v>
      </c>
      <c r="G500" s="3">
        <f t="shared" si="7"/>
        <v>-1.2137871394156582E-2</v>
      </c>
    </row>
    <row r="501" spans="1:7" x14ac:dyDescent="0.3">
      <c r="A501" s="1" t="s">
        <v>524</v>
      </c>
      <c r="B501">
        <v>3214.2</v>
      </c>
      <c r="C501">
        <v>3222</v>
      </c>
      <c r="D501">
        <v>3167</v>
      </c>
      <c r="E501">
        <v>3167</v>
      </c>
      <c r="F501">
        <v>97589500</v>
      </c>
      <c r="G501" s="3">
        <f t="shared" si="7"/>
        <v>4.9085508832264558E-3</v>
      </c>
    </row>
    <row r="502" spans="1:7" x14ac:dyDescent="0.3">
      <c r="A502" s="1" t="s">
        <v>525</v>
      </c>
      <c r="B502">
        <v>3253.5</v>
      </c>
      <c r="C502">
        <v>3253.5</v>
      </c>
      <c r="D502">
        <v>3190.6</v>
      </c>
      <c r="E502">
        <v>3198.5</v>
      </c>
      <c r="F502">
        <v>80682900</v>
      </c>
      <c r="G502" s="3">
        <f t="shared" si="7"/>
        <v>1.2226992719805919E-2</v>
      </c>
    </row>
    <row r="503" spans="1:7" x14ac:dyDescent="0.3">
      <c r="A503" s="1" t="s">
        <v>526</v>
      </c>
      <c r="B503">
        <v>3253.5</v>
      </c>
      <c r="C503">
        <v>3277</v>
      </c>
      <c r="D503">
        <v>3214.2</v>
      </c>
      <c r="E503">
        <v>3277</v>
      </c>
      <c r="F503">
        <v>84812100</v>
      </c>
      <c r="G503" s="3">
        <f t="shared" si="7"/>
        <v>0</v>
      </c>
    </row>
    <row r="504" spans="1:7" x14ac:dyDescent="0.3">
      <c r="A504" s="1" t="s">
        <v>527</v>
      </c>
      <c r="B504">
        <v>3198.5</v>
      </c>
      <c r="C504">
        <v>3277</v>
      </c>
      <c r="D504">
        <v>3198.5</v>
      </c>
      <c r="E504">
        <v>3277</v>
      </c>
      <c r="F504">
        <v>78498500</v>
      </c>
      <c r="G504" s="3">
        <f t="shared" si="7"/>
        <v>-1.690487167665591E-2</v>
      </c>
    </row>
    <row r="505" spans="1:7" x14ac:dyDescent="0.3">
      <c r="A505" s="1" t="s">
        <v>528</v>
      </c>
      <c r="B505">
        <v>3198.5</v>
      </c>
      <c r="C505">
        <v>3237.8</v>
      </c>
      <c r="D505">
        <v>3190.6</v>
      </c>
      <c r="E505">
        <v>3237.8</v>
      </c>
      <c r="F505">
        <v>81546300</v>
      </c>
      <c r="G505" s="3">
        <f t="shared" si="7"/>
        <v>0</v>
      </c>
    </row>
    <row r="506" spans="1:7" x14ac:dyDescent="0.3">
      <c r="A506" s="1" t="s">
        <v>529</v>
      </c>
      <c r="B506">
        <v>3245.6</v>
      </c>
      <c r="C506">
        <v>3284.9</v>
      </c>
      <c r="D506">
        <v>3245.6</v>
      </c>
      <c r="E506">
        <v>3284.9</v>
      </c>
      <c r="F506">
        <v>157898800</v>
      </c>
      <c r="G506" s="3">
        <f t="shared" si="7"/>
        <v>1.4725652649679509E-2</v>
      </c>
    </row>
    <row r="507" spans="1:7" x14ac:dyDescent="0.3">
      <c r="A507" s="1" t="s">
        <v>530</v>
      </c>
      <c r="B507">
        <v>3308.5</v>
      </c>
      <c r="C507">
        <v>3308.5</v>
      </c>
      <c r="D507">
        <v>3261.3</v>
      </c>
      <c r="E507">
        <v>3277</v>
      </c>
      <c r="F507">
        <v>236602900</v>
      </c>
      <c r="G507" s="3">
        <f t="shared" si="7"/>
        <v>1.9380083805767837E-2</v>
      </c>
    </row>
    <row r="508" spans="1:7" x14ac:dyDescent="0.3">
      <c r="A508" s="1" t="s">
        <v>531</v>
      </c>
      <c r="B508">
        <v>3457.8</v>
      </c>
      <c r="C508">
        <v>3465.7</v>
      </c>
      <c r="D508">
        <v>3316.3</v>
      </c>
      <c r="E508">
        <v>3332.1</v>
      </c>
      <c r="F508">
        <v>468016600</v>
      </c>
      <c r="G508" s="3">
        <f t="shared" si="7"/>
        <v>4.5126190116366989E-2</v>
      </c>
    </row>
    <row r="509" spans="1:7" x14ac:dyDescent="0.3">
      <c r="A509" s="1" t="s">
        <v>532</v>
      </c>
      <c r="B509">
        <v>3489.2</v>
      </c>
      <c r="C509">
        <v>3575.7</v>
      </c>
      <c r="D509">
        <v>3457.8</v>
      </c>
      <c r="E509">
        <v>3497.1</v>
      </c>
      <c r="F509">
        <v>310878100</v>
      </c>
      <c r="G509" s="3">
        <f t="shared" si="7"/>
        <v>9.0809185030943478E-3</v>
      </c>
    </row>
    <row r="510" spans="1:7" x14ac:dyDescent="0.3">
      <c r="A510" s="1" t="s">
        <v>533</v>
      </c>
      <c r="B510">
        <v>3497.1</v>
      </c>
      <c r="C510">
        <v>3536.4</v>
      </c>
      <c r="D510">
        <v>3442.1</v>
      </c>
      <c r="E510">
        <v>3457.8</v>
      </c>
      <c r="F510">
        <v>149000100</v>
      </c>
      <c r="G510" s="3">
        <f t="shared" si="7"/>
        <v>2.2641293133096674E-3</v>
      </c>
    </row>
    <row r="511" spans="1:7" x14ac:dyDescent="0.3">
      <c r="A511" s="1" t="s">
        <v>534</v>
      </c>
      <c r="B511">
        <v>3512.8</v>
      </c>
      <c r="C511">
        <v>3536.4</v>
      </c>
      <c r="D511">
        <v>3497.1</v>
      </c>
      <c r="E511">
        <v>3536.4</v>
      </c>
      <c r="F511">
        <v>112521600</v>
      </c>
      <c r="G511" s="3">
        <f t="shared" ref="G511:G573" si="8">((B511-B510)/B510)*100%</f>
        <v>4.4894341025421844E-3</v>
      </c>
    </row>
    <row r="512" spans="1:7" x14ac:dyDescent="0.3">
      <c r="A512" s="1" t="s">
        <v>535</v>
      </c>
      <c r="B512">
        <v>3497.1</v>
      </c>
      <c r="C512">
        <v>3497.1</v>
      </c>
      <c r="D512">
        <v>3442.1</v>
      </c>
      <c r="E512">
        <v>3473.5</v>
      </c>
      <c r="F512">
        <v>103418200</v>
      </c>
      <c r="G512" s="3">
        <f t="shared" si="8"/>
        <v>-4.4693691641995766E-3</v>
      </c>
    </row>
    <row r="513" spans="1:7" x14ac:dyDescent="0.3">
      <c r="A513" s="1" t="s">
        <v>536</v>
      </c>
      <c r="B513">
        <v>3465.7</v>
      </c>
      <c r="C513">
        <v>3497.1</v>
      </c>
      <c r="D513">
        <v>3442.1</v>
      </c>
      <c r="E513">
        <v>3497.1</v>
      </c>
      <c r="F513">
        <v>105260000</v>
      </c>
      <c r="G513" s="3">
        <f t="shared" si="8"/>
        <v>-8.9788682050842387E-3</v>
      </c>
    </row>
    <row r="514" spans="1:7" x14ac:dyDescent="0.3">
      <c r="A514" s="1" t="s">
        <v>537</v>
      </c>
      <c r="B514">
        <v>3481.4</v>
      </c>
      <c r="C514">
        <v>3497.1</v>
      </c>
      <c r="D514">
        <v>3449.9</v>
      </c>
      <c r="E514">
        <v>3489.2</v>
      </c>
      <c r="F514">
        <v>96658500</v>
      </c>
      <c r="G514" s="3">
        <f t="shared" si="8"/>
        <v>4.5301093574170509E-3</v>
      </c>
    </row>
    <row r="515" spans="1:7" x14ac:dyDescent="0.3">
      <c r="A515" s="1" t="s">
        <v>538</v>
      </c>
      <c r="B515">
        <v>3473.5</v>
      </c>
      <c r="C515">
        <v>3512.8</v>
      </c>
      <c r="D515">
        <v>3465.7</v>
      </c>
      <c r="E515">
        <v>3512.8</v>
      </c>
      <c r="F515">
        <v>89636300</v>
      </c>
      <c r="G515" s="3">
        <f t="shared" si="8"/>
        <v>-2.2692020451542745E-3</v>
      </c>
    </row>
    <row r="516" spans="1:7" x14ac:dyDescent="0.3">
      <c r="A516" s="1" t="s">
        <v>539</v>
      </c>
      <c r="B516">
        <v>3457.8</v>
      </c>
      <c r="C516">
        <v>3465.7</v>
      </c>
      <c r="D516">
        <v>3410.6</v>
      </c>
      <c r="E516">
        <v>3449.9</v>
      </c>
      <c r="F516">
        <v>118305100</v>
      </c>
      <c r="G516" s="3">
        <f t="shared" si="8"/>
        <v>-4.5199366633078501E-3</v>
      </c>
    </row>
    <row r="517" spans="1:7" x14ac:dyDescent="0.3">
      <c r="A517" s="1" t="s">
        <v>540</v>
      </c>
      <c r="B517">
        <v>3481.4</v>
      </c>
      <c r="C517">
        <v>3489.2</v>
      </c>
      <c r="D517">
        <v>3434.2</v>
      </c>
      <c r="E517">
        <v>3457.8</v>
      </c>
      <c r="F517">
        <v>127058000</v>
      </c>
      <c r="G517" s="3">
        <f t="shared" si="8"/>
        <v>6.8251489386314734E-3</v>
      </c>
    </row>
    <row r="518" spans="1:7" x14ac:dyDescent="0.3">
      <c r="A518" s="1" t="s">
        <v>541</v>
      </c>
      <c r="B518">
        <v>3528.5</v>
      </c>
      <c r="C518">
        <v>3528.5</v>
      </c>
      <c r="D518">
        <v>3489.2</v>
      </c>
      <c r="E518">
        <v>3504.9</v>
      </c>
      <c r="F518">
        <v>133717300</v>
      </c>
      <c r="G518" s="3">
        <f t="shared" si="8"/>
        <v>1.3529040041362643E-2</v>
      </c>
    </row>
    <row r="519" spans="1:7" x14ac:dyDescent="0.3">
      <c r="A519" s="1" t="s">
        <v>542</v>
      </c>
      <c r="B519">
        <v>3481.4</v>
      </c>
      <c r="C519">
        <v>3512.8</v>
      </c>
      <c r="D519">
        <v>3473.5</v>
      </c>
      <c r="E519">
        <v>3489.2</v>
      </c>
      <c r="F519">
        <v>109060900</v>
      </c>
      <c r="G519" s="3">
        <f t="shared" si="8"/>
        <v>-1.3348448349156839E-2</v>
      </c>
    </row>
    <row r="520" spans="1:7" x14ac:dyDescent="0.3">
      <c r="A520" s="1" t="s">
        <v>543</v>
      </c>
      <c r="B520">
        <v>3520.7</v>
      </c>
      <c r="C520">
        <v>3552.1</v>
      </c>
      <c r="D520">
        <v>3504.9</v>
      </c>
      <c r="E520">
        <v>3552.1</v>
      </c>
      <c r="F520">
        <v>160827800</v>
      </c>
      <c r="G520" s="3">
        <f t="shared" si="8"/>
        <v>1.1288562072729283E-2</v>
      </c>
    </row>
    <row r="521" spans="1:7" x14ac:dyDescent="0.3">
      <c r="A521" s="1" t="s">
        <v>544</v>
      </c>
      <c r="B521">
        <v>3449.9</v>
      </c>
      <c r="C521">
        <v>3512.8</v>
      </c>
      <c r="D521">
        <v>3434.2</v>
      </c>
      <c r="E521">
        <v>3512.8</v>
      </c>
      <c r="F521">
        <v>217523600</v>
      </c>
      <c r="G521" s="3">
        <f t="shared" si="8"/>
        <v>-2.0109637288039234E-2</v>
      </c>
    </row>
    <row r="522" spans="1:7" x14ac:dyDescent="0.3">
      <c r="A522" s="1" t="s">
        <v>545</v>
      </c>
      <c r="B522">
        <v>3575.7</v>
      </c>
      <c r="C522">
        <v>3575.7</v>
      </c>
      <c r="D522">
        <v>3465.7</v>
      </c>
      <c r="E522">
        <v>3497.1</v>
      </c>
      <c r="F522">
        <v>301346400</v>
      </c>
      <c r="G522" s="3">
        <f t="shared" si="8"/>
        <v>3.6464825067393181E-2</v>
      </c>
    </row>
    <row r="523" spans="1:7" x14ac:dyDescent="0.3">
      <c r="A523" s="1" t="s">
        <v>546</v>
      </c>
      <c r="B523">
        <v>3638.5</v>
      </c>
      <c r="C523">
        <v>3819.3</v>
      </c>
      <c r="D523">
        <v>3638.5</v>
      </c>
      <c r="E523">
        <v>3811.4</v>
      </c>
      <c r="F523">
        <v>494657800</v>
      </c>
      <c r="G523" s="3">
        <f t="shared" si="8"/>
        <v>1.756299465838862E-2</v>
      </c>
    </row>
    <row r="524" spans="1:7" x14ac:dyDescent="0.3">
      <c r="A524" s="1" t="s">
        <v>547</v>
      </c>
      <c r="B524">
        <v>3583.5</v>
      </c>
      <c r="C524">
        <v>3685.7</v>
      </c>
      <c r="D524">
        <v>3575.7</v>
      </c>
      <c r="E524">
        <v>3677.8</v>
      </c>
      <c r="F524">
        <v>186635200</v>
      </c>
      <c r="G524" s="3">
        <f t="shared" si="8"/>
        <v>-1.5116119279923046E-2</v>
      </c>
    </row>
    <row r="525" spans="1:7" x14ac:dyDescent="0.3">
      <c r="A525" s="1" t="s">
        <v>548</v>
      </c>
      <c r="B525">
        <v>3670</v>
      </c>
      <c r="C525">
        <v>3717.1</v>
      </c>
      <c r="D525">
        <v>3622.8</v>
      </c>
      <c r="E525">
        <v>3709.3</v>
      </c>
      <c r="F525">
        <v>292022600</v>
      </c>
      <c r="G525" s="3">
        <f t="shared" si="8"/>
        <v>2.4138412166875959E-2</v>
      </c>
    </row>
    <row r="526" spans="1:7" x14ac:dyDescent="0.3">
      <c r="A526" s="1" t="s">
        <v>549</v>
      </c>
      <c r="B526">
        <v>3552.1</v>
      </c>
      <c r="C526">
        <v>3638.5</v>
      </c>
      <c r="D526">
        <v>3552.1</v>
      </c>
      <c r="E526">
        <v>3599.2</v>
      </c>
      <c r="F526">
        <v>224515800</v>
      </c>
      <c r="G526" s="3">
        <f t="shared" si="8"/>
        <v>-3.2125340599455064E-2</v>
      </c>
    </row>
    <row r="527" spans="1:7" x14ac:dyDescent="0.3">
      <c r="A527" s="1" t="s">
        <v>550</v>
      </c>
      <c r="B527">
        <v>3481.4</v>
      </c>
      <c r="C527">
        <v>3583.5</v>
      </c>
      <c r="D527">
        <v>3481.4</v>
      </c>
      <c r="E527">
        <v>3536.4</v>
      </c>
      <c r="F527">
        <v>214870200</v>
      </c>
      <c r="G527" s="3">
        <f t="shared" si="8"/>
        <v>-1.9903718926831963E-2</v>
      </c>
    </row>
    <row r="528" spans="1:7" x14ac:dyDescent="0.3">
      <c r="A528" s="1" t="s">
        <v>551</v>
      </c>
      <c r="B528">
        <v>3591.4</v>
      </c>
      <c r="C528">
        <v>3607.1</v>
      </c>
      <c r="D528">
        <v>3536.4</v>
      </c>
      <c r="E528">
        <v>3560</v>
      </c>
      <c r="F528">
        <v>191967100</v>
      </c>
      <c r="G528" s="3">
        <f t="shared" si="8"/>
        <v>3.1596484173033838E-2</v>
      </c>
    </row>
    <row r="529" spans="1:7" x14ac:dyDescent="0.3">
      <c r="A529" s="1" t="s">
        <v>552</v>
      </c>
      <c r="B529">
        <v>3591.4</v>
      </c>
      <c r="C529">
        <v>3646.4</v>
      </c>
      <c r="D529">
        <v>3544.2</v>
      </c>
      <c r="E529">
        <v>3646.4</v>
      </c>
      <c r="F529">
        <v>225575800</v>
      </c>
      <c r="G529" s="3">
        <f t="shared" si="8"/>
        <v>0</v>
      </c>
    </row>
    <row r="530" spans="1:7" x14ac:dyDescent="0.3">
      <c r="A530" s="1" t="s">
        <v>553</v>
      </c>
      <c r="B530">
        <v>3594.9</v>
      </c>
      <c r="C530">
        <v>3627.5</v>
      </c>
      <c r="D530">
        <v>3570.4</v>
      </c>
      <c r="E530">
        <v>3594.9</v>
      </c>
      <c r="F530">
        <v>275965300</v>
      </c>
      <c r="G530" s="3">
        <f t="shared" si="8"/>
        <v>9.7455031464053013E-4</v>
      </c>
    </row>
    <row r="531" spans="1:7" x14ac:dyDescent="0.3">
      <c r="A531" s="1" t="s">
        <v>554</v>
      </c>
      <c r="B531">
        <v>3692.9</v>
      </c>
      <c r="C531">
        <v>3709.2</v>
      </c>
      <c r="D531">
        <v>3603</v>
      </c>
      <c r="E531">
        <v>3627.5</v>
      </c>
      <c r="F531">
        <v>212052100</v>
      </c>
      <c r="G531" s="3">
        <f t="shared" si="8"/>
        <v>2.7260841748031932E-2</v>
      </c>
    </row>
    <row r="532" spans="1:7" x14ac:dyDescent="0.3">
      <c r="A532" s="1" t="s">
        <v>555</v>
      </c>
      <c r="B532">
        <v>3766.4</v>
      </c>
      <c r="C532">
        <v>3790.9</v>
      </c>
      <c r="D532">
        <v>3701.1</v>
      </c>
      <c r="E532">
        <v>3717.4</v>
      </c>
      <c r="F532">
        <v>357755700</v>
      </c>
      <c r="G532" s="3">
        <f t="shared" si="8"/>
        <v>1.9903057217904627E-2</v>
      </c>
    </row>
    <row r="533" spans="1:7" x14ac:dyDescent="0.3">
      <c r="A533" s="1" t="s">
        <v>556</v>
      </c>
      <c r="B533">
        <v>3799.1</v>
      </c>
      <c r="C533">
        <v>3807.3</v>
      </c>
      <c r="D533">
        <v>3766.4</v>
      </c>
      <c r="E533">
        <v>3799.1</v>
      </c>
      <c r="F533">
        <v>226817000</v>
      </c>
      <c r="G533" s="3">
        <f t="shared" si="8"/>
        <v>8.682030586236145E-3</v>
      </c>
    </row>
    <row r="534" spans="1:7" x14ac:dyDescent="0.3">
      <c r="A534" s="1" t="s">
        <v>557</v>
      </c>
      <c r="B534">
        <v>3799.1</v>
      </c>
      <c r="C534">
        <v>3840</v>
      </c>
      <c r="D534">
        <v>3766.4</v>
      </c>
      <c r="E534">
        <v>3831.8</v>
      </c>
      <c r="F534">
        <v>224068000</v>
      </c>
      <c r="G534" s="3">
        <f t="shared" si="8"/>
        <v>0</v>
      </c>
    </row>
    <row r="535" spans="1:7" x14ac:dyDescent="0.3">
      <c r="A535" s="1" t="s">
        <v>558</v>
      </c>
      <c r="B535">
        <v>3741.9</v>
      </c>
      <c r="C535">
        <v>3840</v>
      </c>
      <c r="D535">
        <v>3741.9</v>
      </c>
      <c r="E535">
        <v>3840</v>
      </c>
      <c r="F535">
        <v>257863400</v>
      </c>
      <c r="G535" s="3">
        <f t="shared" si="8"/>
        <v>-1.5056197520465326E-2</v>
      </c>
    </row>
    <row r="536" spans="1:7" x14ac:dyDescent="0.3">
      <c r="A536" s="1" t="s">
        <v>559</v>
      </c>
      <c r="B536">
        <v>3750.1</v>
      </c>
      <c r="C536">
        <v>3782.8</v>
      </c>
      <c r="D536">
        <v>3725.6</v>
      </c>
      <c r="E536">
        <v>3758.3</v>
      </c>
      <c r="F536">
        <v>118791900</v>
      </c>
      <c r="G536" s="3">
        <f t="shared" si="8"/>
        <v>2.1914000908628819E-3</v>
      </c>
    </row>
    <row r="537" spans="1:7" x14ac:dyDescent="0.3">
      <c r="A537" s="1" t="s">
        <v>560</v>
      </c>
      <c r="B537">
        <v>3790.9</v>
      </c>
      <c r="C537">
        <v>3848.1</v>
      </c>
      <c r="D537">
        <v>3790.9</v>
      </c>
      <c r="E537">
        <v>3831.8</v>
      </c>
      <c r="F537">
        <v>177758500</v>
      </c>
      <c r="G537" s="3">
        <f t="shared" si="8"/>
        <v>1.0879709874403398E-2</v>
      </c>
    </row>
    <row r="538" spans="1:7" x14ac:dyDescent="0.3">
      <c r="A538" s="1" t="s">
        <v>561</v>
      </c>
      <c r="B538">
        <v>3799.1</v>
      </c>
      <c r="C538">
        <v>3831.8</v>
      </c>
      <c r="D538">
        <v>3774.6</v>
      </c>
      <c r="E538">
        <v>3823.6</v>
      </c>
      <c r="F538">
        <v>146545100</v>
      </c>
      <c r="G538" s="3">
        <f t="shared" si="8"/>
        <v>2.1630747315940324E-3</v>
      </c>
    </row>
    <row r="539" spans="1:7" x14ac:dyDescent="0.3">
      <c r="A539" s="1" t="s">
        <v>562</v>
      </c>
      <c r="B539">
        <v>3864.5</v>
      </c>
      <c r="C539">
        <v>3864.5</v>
      </c>
      <c r="D539">
        <v>3774.6</v>
      </c>
      <c r="E539">
        <v>3790.9</v>
      </c>
      <c r="F539">
        <v>206271600</v>
      </c>
      <c r="G539" s="3">
        <f t="shared" si="8"/>
        <v>1.721460345871393E-2</v>
      </c>
    </row>
    <row r="540" spans="1:7" x14ac:dyDescent="0.3">
      <c r="A540" s="1" t="s">
        <v>563</v>
      </c>
      <c r="B540">
        <v>3848.1</v>
      </c>
      <c r="C540">
        <v>3889</v>
      </c>
      <c r="D540">
        <v>3799.1</v>
      </c>
      <c r="E540">
        <v>3889</v>
      </c>
      <c r="F540">
        <v>137104800</v>
      </c>
      <c r="G540" s="3">
        <f t="shared" si="8"/>
        <v>-4.2437572777849894E-3</v>
      </c>
    </row>
    <row r="541" spans="1:7" x14ac:dyDescent="0.3">
      <c r="A541" s="1" t="s">
        <v>564</v>
      </c>
      <c r="B541">
        <v>3864.5</v>
      </c>
      <c r="C541">
        <v>3872.6</v>
      </c>
      <c r="D541">
        <v>3815.5</v>
      </c>
      <c r="E541">
        <v>3864.5</v>
      </c>
      <c r="F541">
        <v>106801800</v>
      </c>
      <c r="G541" s="3">
        <f t="shared" si="8"/>
        <v>4.2618435071853878E-3</v>
      </c>
    </row>
    <row r="542" spans="1:7" x14ac:dyDescent="0.3">
      <c r="A542" s="1" t="s">
        <v>565</v>
      </c>
      <c r="B542">
        <v>3831.8</v>
      </c>
      <c r="C542">
        <v>3880.8</v>
      </c>
      <c r="D542">
        <v>3815.5</v>
      </c>
      <c r="E542">
        <v>3880.8</v>
      </c>
      <c r="F542">
        <v>93155100</v>
      </c>
      <c r="G542" s="3">
        <f t="shared" si="8"/>
        <v>-8.4616379868029026E-3</v>
      </c>
    </row>
    <row r="543" spans="1:7" x14ac:dyDescent="0.3">
      <c r="A543" s="1" t="s">
        <v>566</v>
      </c>
      <c r="B543">
        <v>3848.1</v>
      </c>
      <c r="C543">
        <v>3872.6</v>
      </c>
      <c r="D543">
        <v>3831.8</v>
      </c>
      <c r="E543">
        <v>3872.6</v>
      </c>
      <c r="F543">
        <v>83364400</v>
      </c>
      <c r="G543" s="3">
        <f t="shared" si="8"/>
        <v>4.2538754632286983E-3</v>
      </c>
    </row>
    <row r="544" spans="1:7" x14ac:dyDescent="0.3">
      <c r="A544" s="1" t="s">
        <v>567</v>
      </c>
      <c r="B544">
        <v>3807.3</v>
      </c>
      <c r="C544">
        <v>3880.8</v>
      </c>
      <c r="D544">
        <v>3807.3</v>
      </c>
      <c r="E544">
        <v>3840</v>
      </c>
      <c r="F544">
        <v>158650000</v>
      </c>
      <c r="G544" s="3">
        <f t="shared" si="8"/>
        <v>-1.0602635066656201E-2</v>
      </c>
    </row>
    <row r="545" spans="1:7" x14ac:dyDescent="0.3">
      <c r="A545" s="1" t="s">
        <v>568</v>
      </c>
      <c r="B545">
        <v>3864.5</v>
      </c>
      <c r="C545">
        <v>3864.5</v>
      </c>
      <c r="D545">
        <v>3782.8</v>
      </c>
      <c r="E545">
        <v>3831.8</v>
      </c>
      <c r="F545">
        <v>145105000</v>
      </c>
      <c r="G545" s="3">
        <f t="shared" si="8"/>
        <v>1.5023770125810893E-2</v>
      </c>
    </row>
    <row r="546" spans="1:7" x14ac:dyDescent="0.3">
      <c r="A546" s="1" t="s">
        <v>569</v>
      </c>
      <c r="B546">
        <v>3840</v>
      </c>
      <c r="C546">
        <v>3864.5</v>
      </c>
      <c r="D546">
        <v>3807.3</v>
      </c>
      <c r="E546">
        <v>3864.5</v>
      </c>
      <c r="F546">
        <v>103902000</v>
      </c>
      <c r="G546" s="3">
        <f t="shared" si="8"/>
        <v>-6.3397593479104673E-3</v>
      </c>
    </row>
    <row r="547" spans="1:7" x14ac:dyDescent="0.3">
      <c r="A547" s="1" t="s">
        <v>570</v>
      </c>
      <c r="B547">
        <v>3840</v>
      </c>
      <c r="C547">
        <v>3872.6</v>
      </c>
      <c r="D547">
        <v>3815.5</v>
      </c>
      <c r="E547">
        <v>3864.5</v>
      </c>
      <c r="F547">
        <v>76154300</v>
      </c>
      <c r="G547" s="3">
        <f t="shared" si="8"/>
        <v>0</v>
      </c>
    </row>
    <row r="548" spans="1:7" x14ac:dyDescent="0.3">
      <c r="A548" s="1" t="s">
        <v>571</v>
      </c>
      <c r="B548">
        <v>3758.3</v>
      </c>
      <c r="C548">
        <v>3831.8</v>
      </c>
      <c r="D548">
        <v>3758.3</v>
      </c>
      <c r="E548">
        <v>3831.8</v>
      </c>
      <c r="F548">
        <v>111009800</v>
      </c>
      <c r="G548" s="3">
        <f t="shared" si="8"/>
        <v>-2.127604166666662E-2</v>
      </c>
    </row>
    <row r="549" spans="1:7" x14ac:dyDescent="0.3">
      <c r="A549" s="1" t="s">
        <v>572</v>
      </c>
      <c r="B549">
        <v>3782.8</v>
      </c>
      <c r="C549">
        <v>3815.5</v>
      </c>
      <c r="D549">
        <v>3774.6</v>
      </c>
      <c r="E549">
        <v>3815.5</v>
      </c>
      <c r="F549">
        <v>91942500</v>
      </c>
      <c r="G549" s="3">
        <f t="shared" si="8"/>
        <v>6.5189048239895691E-3</v>
      </c>
    </row>
    <row r="550" spans="1:7" x14ac:dyDescent="0.3">
      <c r="A550" s="1" t="s">
        <v>573</v>
      </c>
      <c r="B550">
        <v>3766.4</v>
      </c>
      <c r="C550">
        <v>3799.1</v>
      </c>
      <c r="D550">
        <v>3758.3</v>
      </c>
      <c r="E550">
        <v>3782.8</v>
      </c>
      <c r="F550">
        <v>125657900</v>
      </c>
      <c r="G550" s="3">
        <f t="shared" si="8"/>
        <v>-4.3354129216453662E-3</v>
      </c>
    </row>
    <row r="551" spans="1:7" x14ac:dyDescent="0.3">
      <c r="A551" s="1" t="s">
        <v>574</v>
      </c>
      <c r="B551">
        <v>3733.8</v>
      </c>
      <c r="C551">
        <v>3774.6</v>
      </c>
      <c r="D551">
        <v>3733.8</v>
      </c>
      <c r="E551">
        <v>3758.3</v>
      </c>
      <c r="F551">
        <v>109861100</v>
      </c>
      <c r="G551" s="3">
        <f t="shared" si="8"/>
        <v>-8.6554800339846832E-3</v>
      </c>
    </row>
    <row r="552" spans="1:7" x14ac:dyDescent="0.3">
      <c r="A552" s="1" t="s">
        <v>575</v>
      </c>
      <c r="B552">
        <v>3766.4</v>
      </c>
      <c r="C552">
        <v>3766.4</v>
      </c>
      <c r="D552">
        <v>3717.4</v>
      </c>
      <c r="E552">
        <v>3717.4</v>
      </c>
      <c r="F552">
        <v>96961200</v>
      </c>
      <c r="G552" s="3">
        <f t="shared" si="8"/>
        <v>8.7310514757083686E-3</v>
      </c>
    </row>
    <row r="553" spans="1:7" x14ac:dyDescent="0.3">
      <c r="A553" s="1" t="s">
        <v>576</v>
      </c>
      <c r="B553">
        <v>3766.4</v>
      </c>
      <c r="C553">
        <v>3790.9</v>
      </c>
      <c r="D553">
        <v>3750.1</v>
      </c>
      <c r="E553">
        <v>3790.9</v>
      </c>
      <c r="F553">
        <v>112327600</v>
      </c>
      <c r="G553" s="3">
        <f t="shared" si="8"/>
        <v>0</v>
      </c>
    </row>
    <row r="554" spans="1:7" x14ac:dyDescent="0.3">
      <c r="A554" s="1" t="s">
        <v>577</v>
      </c>
      <c r="B554">
        <v>3709.2</v>
      </c>
      <c r="C554">
        <v>3766.4</v>
      </c>
      <c r="D554">
        <v>3701.1</v>
      </c>
      <c r="E554">
        <v>3758.3</v>
      </c>
      <c r="F554">
        <v>150659600</v>
      </c>
      <c r="G554" s="3">
        <f t="shared" si="8"/>
        <v>-1.518691588785054E-2</v>
      </c>
    </row>
    <row r="555" spans="1:7" x14ac:dyDescent="0.3">
      <c r="A555" s="1" t="s">
        <v>578</v>
      </c>
      <c r="B555">
        <v>3717.4</v>
      </c>
      <c r="C555">
        <v>3741.9</v>
      </c>
      <c r="D555">
        <v>3709.2</v>
      </c>
      <c r="E555">
        <v>3717.4</v>
      </c>
      <c r="F555">
        <v>82795100</v>
      </c>
      <c r="G555" s="3">
        <f t="shared" si="8"/>
        <v>2.2107192925699E-3</v>
      </c>
    </row>
    <row r="556" spans="1:7" x14ac:dyDescent="0.3">
      <c r="A556" s="1" t="s">
        <v>579</v>
      </c>
      <c r="B556">
        <v>3733.8</v>
      </c>
      <c r="C556">
        <v>3758.3</v>
      </c>
      <c r="D556">
        <v>3709.2</v>
      </c>
      <c r="E556">
        <v>3717.4</v>
      </c>
      <c r="F556">
        <v>148475600</v>
      </c>
      <c r="G556" s="3">
        <f t="shared" si="8"/>
        <v>4.4116855867004064E-3</v>
      </c>
    </row>
    <row r="557" spans="1:7" x14ac:dyDescent="0.3">
      <c r="A557" s="1" t="s">
        <v>580</v>
      </c>
      <c r="B557">
        <v>3962.5</v>
      </c>
      <c r="C557">
        <v>3978.9</v>
      </c>
      <c r="D557">
        <v>3758.3</v>
      </c>
      <c r="E557">
        <v>3766.4</v>
      </c>
      <c r="F557">
        <v>404383100</v>
      </c>
      <c r="G557" s="3">
        <f t="shared" si="8"/>
        <v>6.1251272162408221E-2</v>
      </c>
    </row>
    <row r="558" spans="1:7" x14ac:dyDescent="0.3">
      <c r="A558" s="1" t="s">
        <v>581</v>
      </c>
      <c r="B558">
        <v>3921.7</v>
      </c>
      <c r="C558">
        <v>3962.5</v>
      </c>
      <c r="D558">
        <v>3889</v>
      </c>
      <c r="E558">
        <v>3962.5</v>
      </c>
      <c r="F558">
        <v>208253300</v>
      </c>
      <c r="G558" s="3">
        <f t="shared" si="8"/>
        <v>-1.0296529968454305E-2</v>
      </c>
    </row>
    <row r="559" spans="1:7" x14ac:dyDescent="0.3">
      <c r="A559" s="1" t="s">
        <v>582</v>
      </c>
      <c r="B559">
        <v>3880.8</v>
      </c>
      <c r="C559">
        <v>3962.5</v>
      </c>
      <c r="D559">
        <v>3856.3</v>
      </c>
      <c r="E559">
        <v>3880.8</v>
      </c>
      <c r="F559">
        <v>174349500</v>
      </c>
      <c r="G559" s="3">
        <f t="shared" si="8"/>
        <v>-1.0429150623454023E-2</v>
      </c>
    </row>
    <row r="560" spans="1:7" x14ac:dyDescent="0.3">
      <c r="A560" s="1" t="s">
        <v>583</v>
      </c>
      <c r="B560">
        <v>3954.3</v>
      </c>
      <c r="C560">
        <v>3962.5</v>
      </c>
      <c r="D560">
        <v>3815.5</v>
      </c>
      <c r="E560">
        <v>3840</v>
      </c>
      <c r="F560">
        <v>235752400</v>
      </c>
      <c r="G560" s="3">
        <f t="shared" si="8"/>
        <v>1.893939393939394E-2</v>
      </c>
    </row>
    <row r="561" spans="1:7" x14ac:dyDescent="0.3">
      <c r="A561" s="1" t="s">
        <v>584</v>
      </c>
      <c r="B561">
        <v>4036</v>
      </c>
      <c r="C561">
        <v>4068.7</v>
      </c>
      <c r="D561">
        <v>3946.2</v>
      </c>
      <c r="E561">
        <v>3954.3</v>
      </c>
      <c r="F561">
        <v>262734300</v>
      </c>
      <c r="G561" s="3">
        <f t="shared" si="8"/>
        <v>2.0661052525099213E-2</v>
      </c>
    </row>
    <row r="562" spans="1:7" x14ac:dyDescent="0.3">
      <c r="A562" s="1" t="s">
        <v>585</v>
      </c>
      <c r="B562">
        <v>3962.5</v>
      </c>
      <c r="C562">
        <v>4027.9</v>
      </c>
      <c r="D562">
        <v>3962.5</v>
      </c>
      <c r="E562">
        <v>4003.4</v>
      </c>
      <c r="F562">
        <v>191955100</v>
      </c>
      <c r="G562" s="3">
        <f t="shared" si="8"/>
        <v>-1.8211100099108028E-2</v>
      </c>
    </row>
    <row r="563" spans="1:7" x14ac:dyDescent="0.3">
      <c r="A563" s="1" t="s">
        <v>586</v>
      </c>
      <c r="B563">
        <v>3978.9</v>
      </c>
      <c r="C563">
        <v>4027.9</v>
      </c>
      <c r="D563">
        <v>3970.7</v>
      </c>
      <c r="E563">
        <v>3978.9</v>
      </c>
      <c r="F563">
        <v>193821200</v>
      </c>
      <c r="G563" s="3">
        <f t="shared" si="8"/>
        <v>4.1388012618296761E-3</v>
      </c>
    </row>
    <row r="564" spans="1:7" x14ac:dyDescent="0.3">
      <c r="A564" s="1" t="s">
        <v>587</v>
      </c>
      <c r="B564">
        <v>3701.1</v>
      </c>
      <c r="C564">
        <v>3889</v>
      </c>
      <c r="D564">
        <v>3701.1</v>
      </c>
      <c r="E564">
        <v>3880.8</v>
      </c>
      <c r="F564">
        <v>561600400</v>
      </c>
      <c r="G564" s="3">
        <f t="shared" si="8"/>
        <v>-6.981829148759712E-2</v>
      </c>
    </row>
    <row r="565" spans="1:7" x14ac:dyDescent="0.3">
      <c r="A565" s="1" t="s">
        <v>588</v>
      </c>
      <c r="B565">
        <v>3701.1</v>
      </c>
      <c r="C565">
        <v>3701.1</v>
      </c>
      <c r="D565">
        <v>3480.5</v>
      </c>
      <c r="E565">
        <v>3480.5</v>
      </c>
      <c r="F565">
        <v>435782800</v>
      </c>
      <c r="G565" s="3">
        <f t="shared" si="8"/>
        <v>0</v>
      </c>
    </row>
    <row r="566" spans="1:7" x14ac:dyDescent="0.3">
      <c r="A566" s="1" t="s">
        <v>589</v>
      </c>
      <c r="B566">
        <v>3529.5</v>
      </c>
      <c r="C566">
        <v>3668.4</v>
      </c>
      <c r="D566">
        <v>3513.2</v>
      </c>
      <c r="E566">
        <v>3668.4</v>
      </c>
      <c r="F566">
        <v>207373600</v>
      </c>
      <c r="G566" s="3">
        <f>((B566-B565)/B565)*100%</f>
        <v>-4.6364594309799764E-2</v>
      </c>
    </row>
    <row r="567" spans="1:7" x14ac:dyDescent="0.3">
      <c r="A567" s="1" t="s">
        <v>590</v>
      </c>
      <c r="B567">
        <v>3472.3</v>
      </c>
      <c r="C567">
        <v>3562.2</v>
      </c>
      <c r="D567">
        <v>3472.3</v>
      </c>
      <c r="E567">
        <v>3472.3</v>
      </c>
      <c r="F567">
        <v>336711300</v>
      </c>
      <c r="G567" s="3">
        <f t="shared" si="8"/>
        <v>-1.6206261510128862E-2</v>
      </c>
    </row>
    <row r="568" spans="1:7" x14ac:dyDescent="0.3">
      <c r="A568" s="1" t="s">
        <v>591</v>
      </c>
      <c r="B568">
        <v>3635.7</v>
      </c>
      <c r="C568">
        <v>3692.9</v>
      </c>
      <c r="D568">
        <v>3488.6</v>
      </c>
      <c r="E568">
        <v>3488.6</v>
      </c>
      <c r="F568">
        <v>272650400</v>
      </c>
      <c r="G568" s="3">
        <f t="shared" si="8"/>
        <v>4.7058145897531788E-2</v>
      </c>
    </row>
    <row r="569" spans="1:7" x14ac:dyDescent="0.3">
      <c r="A569" s="1" t="s">
        <v>592</v>
      </c>
      <c r="B569">
        <v>3635.7</v>
      </c>
      <c r="C569">
        <v>3701.1</v>
      </c>
      <c r="D569">
        <v>3619.4</v>
      </c>
      <c r="E569">
        <v>3676.6</v>
      </c>
      <c r="F569">
        <v>129716500</v>
      </c>
      <c r="G569" s="3">
        <f t="shared" si="8"/>
        <v>0</v>
      </c>
    </row>
    <row r="570" spans="1:7" x14ac:dyDescent="0.3">
      <c r="A570" s="1" t="s">
        <v>593</v>
      </c>
      <c r="B570">
        <v>3627.5</v>
      </c>
      <c r="C570">
        <v>3643.9</v>
      </c>
      <c r="D570">
        <v>3513.2</v>
      </c>
      <c r="E570">
        <v>3554</v>
      </c>
      <c r="F570">
        <v>132614900</v>
      </c>
      <c r="G570" s="3">
        <f t="shared" si="8"/>
        <v>-2.2554116126192532E-3</v>
      </c>
    </row>
    <row r="571" spans="1:7" x14ac:dyDescent="0.3">
      <c r="A571" s="1" t="s">
        <v>594</v>
      </c>
      <c r="B571">
        <v>3619.4</v>
      </c>
      <c r="C571">
        <v>3668.4</v>
      </c>
      <c r="D571">
        <v>3603</v>
      </c>
      <c r="E571">
        <v>3627.5</v>
      </c>
      <c r="F571">
        <v>122101000</v>
      </c>
      <c r="G571" s="3">
        <f t="shared" si="8"/>
        <v>-2.2329427980702712E-3</v>
      </c>
    </row>
    <row r="572" spans="1:7" x14ac:dyDescent="0.3">
      <c r="A572" s="1" t="s">
        <v>595</v>
      </c>
      <c r="B572">
        <v>3537.7</v>
      </c>
      <c r="C572">
        <v>3627.5</v>
      </c>
      <c r="D572">
        <v>3529.5</v>
      </c>
      <c r="E572">
        <v>3603</v>
      </c>
      <c r="F572">
        <v>175709000</v>
      </c>
      <c r="G572" s="3">
        <f t="shared" si="8"/>
        <v>-2.2572802121898734E-2</v>
      </c>
    </row>
    <row r="573" spans="1:7" x14ac:dyDescent="0.3">
      <c r="A573" s="1" t="s">
        <v>596</v>
      </c>
      <c r="B573">
        <v>3643.9</v>
      </c>
      <c r="C573">
        <v>3676.6</v>
      </c>
      <c r="D573">
        <v>3529.5</v>
      </c>
      <c r="E573">
        <v>3529.5</v>
      </c>
      <c r="F573">
        <v>165758600</v>
      </c>
      <c r="G573" s="3">
        <f t="shared" si="8"/>
        <v>3.0019504197642616E-2</v>
      </c>
    </row>
    <row r="574" spans="1:7" x14ac:dyDescent="0.3">
      <c r="A574" s="1" t="s">
        <v>597</v>
      </c>
      <c r="B574">
        <v>3554</v>
      </c>
      <c r="C574">
        <v>3635.7</v>
      </c>
      <c r="D574">
        <v>3554</v>
      </c>
      <c r="E574">
        <v>3619.4</v>
      </c>
      <c r="F574">
        <v>138961700</v>
      </c>
      <c r="G574" s="3">
        <f t="shared" ref="G574:G637" si="9">((B574-B573)/B573)*100%</f>
        <v>-2.467136858860015E-2</v>
      </c>
    </row>
    <row r="575" spans="1:7" x14ac:dyDescent="0.3">
      <c r="A575" s="1" t="s">
        <v>598</v>
      </c>
      <c r="B575">
        <v>3709.2</v>
      </c>
      <c r="C575">
        <v>3709.2</v>
      </c>
      <c r="D575">
        <v>3627.5</v>
      </c>
      <c r="E575">
        <v>3676.6</v>
      </c>
      <c r="F575">
        <v>209962100</v>
      </c>
      <c r="G575" s="3">
        <f t="shared" si="9"/>
        <v>4.3669105233539625E-2</v>
      </c>
    </row>
    <row r="576" spans="1:7" x14ac:dyDescent="0.3">
      <c r="A576" s="1" t="s">
        <v>599</v>
      </c>
      <c r="B576">
        <v>3619.4</v>
      </c>
      <c r="C576">
        <v>3709.2</v>
      </c>
      <c r="D576">
        <v>3586.7</v>
      </c>
      <c r="E576">
        <v>3709.2</v>
      </c>
      <c r="F576">
        <v>193724500</v>
      </c>
      <c r="G576" s="3">
        <f t="shared" si="9"/>
        <v>-2.4210072252776806E-2</v>
      </c>
    </row>
    <row r="577" spans="1:7" x14ac:dyDescent="0.3">
      <c r="A577" s="1" t="s">
        <v>600</v>
      </c>
      <c r="B577">
        <v>3782.8</v>
      </c>
      <c r="C577">
        <v>3782.8</v>
      </c>
      <c r="D577">
        <v>3635.7</v>
      </c>
      <c r="E577">
        <v>3652.1</v>
      </c>
      <c r="F577">
        <v>379626500</v>
      </c>
      <c r="G577" s="3">
        <f t="shared" si="9"/>
        <v>4.5145604243797335E-2</v>
      </c>
    </row>
    <row r="578" spans="1:7" x14ac:dyDescent="0.3">
      <c r="A578" s="1" t="s">
        <v>601</v>
      </c>
      <c r="B578">
        <v>3660.2</v>
      </c>
      <c r="C578">
        <v>3758.3</v>
      </c>
      <c r="D578">
        <v>3660.2</v>
      </c>
      <c r="E578">
        <v>3709.2</v>
      </c>
      <c r="F578">
        <v>225697500</v>
      </c>
      <c r="G578" s="3">
        <f t="shared" si="9"/>
        <v>-3.2409855133763446E-2</v>
      </c>
    </row>
    <row r="579" spans="1:7" x14ac:dyDescent="0.3">
      <c r="A579" s="1" t="s">
        <v>602</v>
      </c>
      <c r="B579">
        <v>3692.9</v>
      </c>
      <c r="C579">
        <v>3733.8</v>
      </c>
      <c r="D579">
        <v>3684.7</v>
      </c>
      <c r="E579">
        <v>3701.1</v>
      </c>
      <c r="F579">
        <v>117643300</v>
      </c>
      <c r="G579" s="3">
        <f t="shared" si="9"/>
        <v>8.9339380361729611E-3</v>
      </c>
    </row>
    <row r="580" spans="1:7" x14ac:dyDescent="0.3">
      <c r="A580" s="1" t="s">
        <v>603</v>
      </c>
      <c r="B580">
        <v>3619.4</v>
      </c>
      <c r="C580">
        <v>3684.7</v>
      </c>
      <c r="D580">
        <v>3594.9</v>
      </c>
      <c r="E580">
        <v>3652.1</v>
      </c>
      <c r="F580">
        <v>157277700</v>
      </c>
      <c r="G580" s="3">
        <f t="shared" si="9"/>
        <v>-1.9903057217904627E-2</v>
      </c>
    </row>
    <row r="581" spans="1:7" x14ac:dyDescent="0.3">
      <c r="A581" s="1" t="s">
        <v>604</v>
      </c>
      <c r="B581">
        <v>3594.9</v>
      </c>
      <c r="C581">
        <v>3643.9</v>
      </c>
      <c r="D581">
        <v>3594.9</v>
      </c>
      <c r="E581">
        <v>3643.9</v>
      </c>
      <c r="F581">
        <v>133318000</v>
      </c>
      <c r="G581" s="3">
        <f t="shared" si="9"/>
        <v>-6.7690777476929875E-3</v>
      </c>
    </row>
    <row r="582" spans="1:7" x14ac:dyDescent="0.3">
      <c r="A582" s="1" t="s">
        <v>605</v>
      </c>
      <c r="B582">
        <v>3652.1</v>
      </c>
      <c r="C582">
        <v>3652.1</v>
      </c>
      <c r="D582">
        <v>3578.5</v>
      </c>
      <c r="E582">
        <v>3594.9</v>
      </c>
      <c r="F582">
        <v>150604000</v>
      </c>
      <c r="G582" s="3">
        <f t="shared" si="9"/>
        <v>1.5911430081504304E-2</v>
      </c>
    </row>
    <row r="583" spans="1:7" x14ac:dyDescent="0.3">
      <c r="A583" s="1" t="s">
        <v>606</v>
      </c>
      <c r="B583">
        <v>3668.4</v>
      </c>
      <c r="C583">
        <v>3692.9</v>
      </c>
      <c r="D583">
        <v>3660.2</v>
      </c>
      <c r="E583">
        <v>3676.6</v>
      </c>
      <c r="F583">
        <v>161768800</v>
      </c>
      <c r="G583" s="3">
        <f t="shared" si="9"/>
        <v>4.4631855644698074E-3</v>
      </c>
    </row>
    <row r="584" spans="1:7" x14ac:dyDescent="0.3">
      <c r="A584" s="1" t="s">
        <v>607</v>
      </c>
      <c r="B584">
        <v>3594.9</v>
      </c>
      <c r="C584">
        <v>3652.1</v>
      </c>
      <c r="D584">
        <v>3562.2</v>
      </c>
      <c r="E584">
        <v>3652.1</v>
      </c>
      <c r="F584">
        <v>222410400</v>
      </c>
      <c r="G584" s="3">
        <f t="shared" si="9"/>
        <v>-2.0035982989859338E-2</v>
      </c>
    </row>
    <row r="585" spans="1:7" x14ac:dyDescent="0.3">
      <c r="A585" s="1" t="s">
        <v>608</v>
      </c>
      <c r="B585">
        <v>3545.8</v>
      </c>
      <c r="C585">
        <v>3554</v>
      </c>
      <c r="D585">
        <v>3480.5</v>
      </c>
      <c r="E585">
        <v>3480.5</v>
      </c>
      <c r="F585">
        <v>164017200</v>
      </c>
      <c r="G585" s="3">
        <f t="shared" si="9"/>
        <v>-1.3658238059473117E-2</v>
      </c>
    </row>
    <row r="586" spans="1:7" x14ac:dyDescent="0.3">
      <c r="A586" s="1" t="s">
        <v>609</v>
      </c>
      <c r="B586">
        <v>3562.2</v>
      </c>
      <c r="C586">
        <v>3603</v>
      </c>
      <c r="D586">
        <v>3513.2</v>
      </c>
      <c r="E586">
        <v>3513.2</v>
      </c>
      <c r="F586">
        <v>150381800</v>
      </c>
      <c r="G586" s="3">
        <f t="shared" si="9"/>
        <v>4.6251903660667936E-3</v>
      </c>
    </row>
    <row r="587" spans="1:7" x14ac:dyDescent="0.3">
      <c r="A587" s="1" t="s">
        <v>610</v>
      </c>
      <c r="B587">
        <v>3635.7</v>
      </c>
      <c r="C587">
        <v>3635.7</v>
      </c>
      <c r="D587">
        <v>3562.2</v>
      </c>
      <c r="E587">
        <v>3562.2</v>
      </c>
      <c r="F587">
        <v>160729900</v>
      </c>
      <c r="G587" s="3">
        <f t="shared" si="9"/>
        <v>2.0633316489809671E-2</v>
      </c>
    </row>
    <row r="588" spans="1:7" x14ac:dyDescent="0.3">
      <c r="A588" s="1" t="s">
        <v>611</v>
      </c>
      <c r="B588">
        <v>3619.4</v>
      </c>
      <c r="C588">
        <v>3701.1</v>
      </c>
      <c r="D588">
        <v>3603</v>
      </c>
      <c r="E588">
        <v>3611.2</v>
      </c>
      <c r="F588">
        <v>240023000</v>
      </c>
      <c r="G588" s="3">
        <f t="shared" si="9"/>
        <v>-4.4833182055724419E-3</v>
      </c>
    </row>
    <row r="589" spans="1:7" x14ac:dyDescent="0.3">
      <c r="A589" s="1" t="s">
        <v>612</v>
      </c>
      <c r="B589">
        <v>3570.4</v>
      </c>
      <c r="C589">
        <v>3594.9</v>
      </c>
      <c r="D589">
        <v>3554</v>
      </c>
      <c r="E589">
        <v>3570.4</v>
      </c>
      <c r="F589">
        <v>185763100</v>
      </c>
      <c r="G589" s="3">
        <f t="shared" si="9"/>
        <v>-1.3538155495385975E-2</v>
      </c>
    </row>
    <row r="590" spans="1:7" x14ac:dyDescent="0.3">
      <c r="A590" s="1" t="s">
        <v>613</v>
      </c>
      <c r="B590">
        <v>3594.9</v>
      </c>
      <c r="C590">
        <v>3603</v>
      </c>
      <c r="D590">
        <v>3545.8</v>
      </c>
      <c r="E590">
        <v>3594.9</v>
      </c>
      <c r="F590">
        <v>95058800</v>
      </c>
      <c r="G590" s="3">
        <f t="shared" si="9"/>
        <v>6.8619762491597576E-3</v>
      </c>
    </row>
    <row r="591" spans="1:7" x14ac:dyDescent="0.3">
      <c r="A591" s="1" t="s">
        <v>614</v>
      </c>
      <c r="B591">
        <v>3578.5</v>
      </c>
      <c r="C591">
        <v>3619.4</v>
      </c>
      <c r="D591">
        <v>3578.5</v>
      </c>
      <c r="E591">
        <v>3619.4</v>
      </c>
      <c r="F591">
        <v>103964600</v>
      </c>
      <c r="G591" s="3">
        <f t="shared" si="9"/>
        <v>-4.5620184149767979E-3</v>
      </c>
    </row>
    <row r="592" spans="1:7" x14ac:dyDescent="0.3">
      <c r="A592" s="1" t="s">
        <v>615</v>
      </c>
      <c r="B592">
        <v>3529.5</v>
      </c>
      <c r="C592">
        <v>3603</v>
      </c>
      <c r="D592">
        <v>3521.3</v>
      </c>
      <c r="E592">
        <v>3603</v>
      </c>
      <c r="F592">
        <v>106208500</v>
      </c>
      <c r="G592" s="3">
        <f t="shared" si="9"/>
        <v>-1.3692888081598435E-2</v>
      </c>
    </row>
    <row r="593" spans="1:7" x14ac:dyDescent="0.3">
      <c r="A593" s="1" t="s">
        <v>616</v>
      </c>
      <c r="B593">
        <v>3521.3</v>
      </c>
      <c r="C593">
        <v>3562.2</v>
      </c>
      <c r="D593">
        <v>3513.2</v>
      </c>
      <c r="E593">
        <v>3513.2</v>
      </c>
      <c r="F593">
        <v>127600700</v>
      </c>
      <c r="G593" s="3">
        <f t="shared" si="9"/>
        <v>-2.3232752514519956E-3</v>
      </c>
    </row>
    <row r="594" spans="1:7" x14ac:dyDescent="0.3">
      <c r="A594" s="1" t="s">
        <v>617</v>
      </c>
      <c r="B594">
        <v>3545.8</v>
      </c>
      <c r="C594">
        <v>3554</v>
      </c>
      <c r="D594">
        <v>3521.3</v>
      </c>
      <c r="E594">
        <v>3529.5</v>
      </c>
      <c r="F594">
        <v>66083900</v>
      </c>
      <c r="G594" s="3">
        <f t="shared" si="9"/>
        <v>6.9576576832419837E-3</v>
      </c>
    </row>
    <row r="595" spans="1:7" x14ac:dyDescent="0.3">
      <c r="A595" s="1" t="s">
        <v>618</v>
      </c>
      <c r="B595">
        <v>3496.8</v>
      </c>
      <c r="C595">
        <v>3537.7</v>
      </c>
      <c r="D595">
        <v>3488.6</v>
      </c>
      <c r="E595">
        <v>3521.3</v>
      </c>
      <c r="F595">
        <v>152306100</v>
      </c>
      <c r="G595" s="3">
        <f t="shared" si="9"/>
        <v>-1.3819166337638897E-2</v>
      </c>
    </row>
    <row r="596" spans="1:7" x14ac:dyDescent="0.3">
      <c r="A596" s="1" t="s">
        <v>619</v>
      </c>
      <c r="B596">
        <v>3513.2</v>
      </c>
      <c r="C596">
        <v>3537.7</v>
      </c>
      <c r="D596">
        <v>3496.8</v>
      </c>
      <c r="E596">
        <v>3529.5</v>
      </c>
      <c r="F596">
        <v>178535800</v>
      </c>
      <c r="G596" s="3">
        <f t="shared" si="9"/>
        <v>4.6900022878058898E-3</v>
      </c>
    </row>
    <row r="597" spans="1:7" x14ac:dyDescent="0.3">
      <c r="A597" s="1" t="s">
        <v>620</v>
      </c>
      <c r="B597">
        <v>3415.1</v>
      </c>
      <c r="C597">
        <v>3521.3</v>
      </c>
      <c r="D597">
        <v>3415.1</v>
      </c>
      <c r="E597">
        <v>3496.8</v>
      </c>
      <c r="F597">
        <v>228536100</v>
      </c>
      <c r="G597" s="3">
        <f t="shared" si="9"/>
        <v>-2.7923260844813821E-2</v>
      </c>
    </row>
    <row r="598" spans="1:7" x14ac:dyDescent="0.3">
      <c r="A598" s="1" t="s">
        <v>621</v>
      </c>
      <c r="B598">
        <v>3390.6</v>
      </c>
      <c r="C598">
        <v>3447.8</v>
      </c>
      <c r="D598">
        <v>3366.1</v>
      </c>
      <c r="E598">
        <v>3366.1</v>
      </c>
      <c r="F598">
        <v>239939100</v>
      </c>
      <c r="G598" s="3">
        <f t="shared" si="9"/>
        <v>-7.1740212585283012E-3</v>
      </c>
    </row>
    <row r="599" spans="1:7" x14ac:dyDescent="0.3">
      <c r="A599" s="1" t="s">
        <v>622</v>
      </c>
      <c r="B599">
        <v>3382.4</v>
      </c>
      <c r="C599">
        <v>3431.5</v>
      </c>
      <c r="D599">
        <v>3357.9</v>
      </c>
      <c r="E599">
        <v>3390.6</v>
      </c>
      <c r="F599">
        <v>154659500</v>
      </c>
      <c r="G599" s="3">
        <f t="shared" si="9"/>
        <v>-2.4184510116203087E-3</v>
      </c>
    </row>
    <row r="600" spans="1:7" x14ac:dyDescent="0.3">
      <c r="A600" s="1" t="s">
        <v>623</v>
      </c>
      <c r="B600">
        <v>3300.7</v>
      </c>
      <c r="C600">
        <v>3366.1</v>
      </c>
      <c r="D600">
        <v>3235.4</v>
      </c>
      <c r="E600">
        <v>3341.6</v>
      </c>
      <c r="F600">
        <v>246853600</v>
      </c>
      <c r="G600" s="3">
        <f t="shared" si="9"/>
        <v>-2.4154446546830733E-2</v>
      </c>
    </row>
    <row r="601" spans="1:7" x14ac:dyDescent="0.3">
      <c r="A601" s="1" t="s">
        <v>624</v>
      </c>
      <c r="B601">
        <v>3341.6</v>
      </c>
      <c r="C601">
        <v>3398.8</v>
      </c>
      <c r="D601">
        <v>3300.7</v>
      </c>
      <c r="E601">
        <v>3300.7</v>
      </c>
      <c r="F601">
        <v>180648400</v>
      </c>
      <c r="G601" s="3">
        <f t="shared" si="9"/>
        <v>1.2391310934044322E-2</v>
      </c>
    </row>
    <row r="602" spans="1:7" x14ac:dyDescent="0.3">
      <c r="A602" s="1" t="s">
        <v>625</v>
      </c>
      <c r="B602">
        <v>3333.4</v>
      </c>
      <c r="C602">
        <v>3349.8</v>
      </c>
      <c r="D602">
        <v>3284.4</v>
      </c>
      <c r="E602">
        <v>3308.9</v>
      </c>
      <c r="F602">
        <v>125309100</v>
      </c>
      <c r="G602" s="3">
        <f t="shared" si="9"/>
        <v>-2.4539142925544106E-3</v>
      </c>
    </row>
    <row r="603" spans="1:7" x14ac:dyDescent="0.3">
      <c r="A603" s="1" t="s">
        <v>626</v>
      </c>
      <c r="B603">
        <v>3308.9</v>
      </c>
      <c r="C603">
        <v>3357.9</v>
      </c>
      <c r="D603">
        <v>3300.7</v>
      </c>
      <c r="E603">
        <v>3300.7</v>
      </c>
      <c r="F603">
        <v>172127500</v>
      </c>
      <c r="G603" s="3">
        <f t="shared" si="9"/>
        <v>-7.3498530029399408E-3</v>
      </c>
    </row>
    <row r="604" spans="1:7" x14ac:dyDescent="0.3">
      <c r="A604" s="1" t="s">
        <v>627</v>
      </c>
      <c r="B604">
        <v>3431.5</v>
      </c>
      <c r="C604">
        <v>3431.5</v>
      </c>
      <c r="D604">
        <v>3308.9</v>
      </c>
      <c r="E604">
        <v>3341.6</v>
      </c>
      <c r="F604">
        <v>112914000</v>
      </c>
      <c r="G604" s="3">
        <f t="shared" si="9"/>
        <v>3.7051588141074045E-2</v>
      </c>
    </row>
    <row r="605" spans="1:7" x14ac:dyDescent="0.3">
      <c r="A605" s="1" t="s">
        <v>628</v>
      </c>
      <c r="B605">
        <v>3366.1</v>
      </c>
      <c r="C605">
        <v>3406.9</v>
      </c>
      <c r="D605">
        <v>3349.8</v>
      </c>
      <c r="E605">
        <v>3390.6</v>
      </c>
      <c r="F605">
        <v>80867700</v>
      </c>
      <c r="G605" s="3">
        <f t="shared" si="9"/>
        <v>-1.90587206760892E-2</v>
      </c>
    </row>
    <row r="606" spans="1:7" x14ac:dyDescent="0.3">
      <c r="A606" s="1" t="s">
        <v>629</v>
      </c>
      <c r="B606">
        <v>3357.9</v>
      </c>
      <c r="C606">
        <v>3382.4</v>
      </c>
      <c r="D606">
        <v>3349.8</v>
      </c>
      <c r="E606">
        <v>3366.1</v>
      </c>
      <c r="F606">
        <v>56085200</v>
      </c>
      <c r="G606" s="3">
        <f t="shared" si="9"/>
        <v>-2.436053593178996E-3</v>
      </c>
    </row>
    <row r="607" spans="1:7" x14ac:dyDescent="0.3">
      <c r="A607" s="1" t="s">
        <v>630</v>
      </c>
      <c r="B607">
        <v>3317.1</v>
      </c>
      <c r="C607">
        <v>3374.3</v>
      </c>
      <c r="D607">
        <v>3292.6</v>
      </c>
      <c r="E607">
        <v>3357.9</v>
      </c>
      <c r="F607">
        <v>165745200</v>
      </c>
      <c r="G607" s="3">
        <f t="shared" si="9"/>
        <v>-1.2150451174841473E-2</v>
      </c>
    </row>
    <row r="608" spans="1:7" x14ac:dyDescent="0.3">
      <c r="A608" s="1" t="s">
        <v>631</v>
      </c>
      <c r="B608">
        <v>3325.2</v>
      </c>
      <c r="C608">
        <v>3341.6</v>
      </c>
      <c r="D608">
        <v>3276.2</v>
      </c>
      <c r="E608">
        <v>3276.2</v>
      </c>
      <c r="F608">
        <v>188729700</v>
      </c>
      <c r="G608" s="3">
        <f t="shared" si="9"/>
        <v>2.4418920141086819E-3</v>
      </c>
    </row>
    <row r="609" spans="1:7" x14ac:dyDescent="0.3">
      <c r="A609" s="1" t="s">
        <v>632</v>
      </c>
      <c r="B609">
        <v>3357.9</v>
      </c>
      <c r="C609">
        <v>3366.1</v>
      </c>
      <c r="D609">
        <v>3308.9</v>
      </c>
      <c r="E609">
        <v>3317.1</v>
      </c>
      <c r="F609">
        <v>91362800</v>
      </c>
      <c r="G609" s="3">
        <f t="shared" si="9"/>
        <v>9.8339949476724028E-3</v>
      </c>
    </row>
    <row r="610" spans="1:7" x14ac:dyDescent="0.3">
      <c r="A610" s="1" t="s">
        <v>633</v>
      </c>
      <c r="B610">
        <v>3382.4</v>
      </c>
      <c r="C610">
        <v>3382.4</v>
      </c>
      <c r="D610">
        <v>3333.4</v>
      </c>
      <c r="E610">
        <v>3357.9</v>
      </c>
      <c r="F610">
        <v>135284500</v>
      </c>
      <c r="G610" s="3">
        <f t="shared" si="9"/>
        <v>7.2962268084219304E-3</v>
      </c>
    </row>
    <row r="611" spans="1:7" x14ac:dyDescent="0.3">
      <c r="A611" s="1" t="s">
        <v>634</v>
      </c>
      <c r="B611">
        <v>3357.9</v>
      </c>
      <c r="C611">
        <v>3390.6</v>
      </c>
      <c r="D611">
        <v>3357.9</v>
      </c>
      <c r="E611">
        <v>3390.6</v>
      </c>
      <c r="F611">
        <v>122905900</v>
      </c>
      <c r="G611" s="3">
        <f t="shared" si="9"/>
        <v>-7.2433774834437083E-3</v>
      </c>
    </row>
    <row r="612" spans="1:7" x14ac:dyDescent="0.3">
      <c r="A612" s="1" t="s">
        <v>635</v>
      </c>
      <c r="B612">
        <v>3513.2</v>
      </c>
      <c r="C612">
        <v>3513.2</v>
      </c>
      <c r="D612">
        <v>3398.8</v>
      </c>
      <c r="E612">
        <v>3415.1</v>
      </c>
      <c r="F612">
        <v>220223600</v>
      </c>
      <c r="G612" s="3">
        <f t="shared" si="9"/>
        <v>4.6249143810119339E-2</v>
      </c>
    </row>
    <row r="613" spans="1:7" x14ac:dyDescent="0.3">
      <c r="A613" s="1" t="s">
        <v>636</v>
      </c>
      <c r="B613">
        <v>3521.3</v>
      </c>
      <c r="C613">
        <v>3521.3</v>
      </c>
      <c r="D613">
        <v>3456</v>
      </c>
      <c r="E613">
        <v>3513.2</v>
      </c>
      <c r="F613">
        <v>130405400</v>
      </c>
      <c r="G613" s="3">
        <f t="shared" si="9"/>
        <v>2.3055903449847332E-3</v>
      </c>
    </row>
    <row r="614" spans="1:7" x14ac:dyDescent="0.3">
      <c r="A614" s="1" t="s">
        <v>637</v>
      </c>
      <c r="B614">
        <v>3488.6</v>
      </c>
      <c r="C614">
        <v>3537.7</v>
      </c>
      <c r="D614">
        <v>3488.6</v>
      </c>
      <c r="E614">
        <v>3537.7</v>
      </c>
      <c r="F614">
        <v>86561100</v>
      </c>
      <c r="G614" s="3">
        <f t="shared" si="9"/>
        <v>-9.2863431119189713E-3</v>
      </c>
    </row>
    <row r="615" spans="1:7" x14ac:dyDescent="0.3">
      <c r="A615" s="1" t="s">
        <v>638</v>
      </c>
      <c r="B615">
        <v>3472.3</v>
      </c>
      <c r="C615">
        <v>3513.2</v>
      </c>
      <c r="D615">
        <v>3472.3</v>
      </c>
      <c r="E615">
        <v>3472.3</v>
      </c>
      <c r="F615">
        <v>60952800</v>
      </c>
      <c r="G615" s="3">
        <f t="shared" si="9"/>
        <v>-4.6723614057214147E-3</v>
      </c>
    </row>
    <row r="616" spans="1:7" x14ac:dyDescent="0.3">
      <c r="A616" s="1" t="s">
        <v>639</v>
      </c>
      <c r="B616">
        <v>3537.7</v>
      </c>
      <c r="C616">
        <v>3554</v>
      </c>
      <c r="D616">
        <v>3480.5</v>
      </c>
      <c r="E616">
        <v>3488.7</v>
      </c>
      <c r="F616">
        <v>97709800</v>
      </c>
      <c r="G616" s="3">
        <f t="shared" si="9"/>
        <v>1.8834778100970433E-2</v>
      </c>
    </row>
    <row r="617" spans="1:7" x14ac:dyDescent="0.3">
      <c r="A617" s="1" t="s">
        <v>640</v>
      </c>
      <c r="B617">
        <v>3529.5</v>
      </c>
      <c r="C617">
        <v>3578.5</v>
      </c>
      <c r="D617">
        <v>3513.2</v>
      </c>
      <c r="E617">
        <v>3578.5</v>
      </c>
      <c r="F617">
        <v>88570800</v>
      </c>
      <c r="G617" s="3">
        <f t="shared" si="9"/>
        <v>-2.3178901546201821E-3</v>
      </c>
    </row>
    <row r="618" spans="1:7" x14ac:dyDescent="0.3">
      <c r="A618" s="1" t="s">
        <v>641</v>
      </c>
      <c r="B618">
        <v>3562.2</v>
      </c>
      <c r="C618">
        <v>3594.9</v>
      </c>
      <c r="D618">
        <v>3545.8</v>
      </c>
      <c r="E618">
        <v>3545.8</v>
      </c>
      <c r="F618">
        <v>136421400</v>
      </c>
      <c r="G618" s="3">
        <f t="shared" si="9"/>
        <v>9.2647683807904283E-3</v>
      </c>
    </row>
    <row r="619" spans="1:7" x14ac:dyDescent="0.3">
      <c r="A619" s="1" t="s">
        <v>642</v>
      </c>
      <c r="B619">
        <v>3562.2</v>
      </c>
      <c r="C619">
        <v>3619.4</v>
      </c>
      <c r="D619">
        <v>3545.8</v>
      </c>
      <c r="E619">
        <v>3586.7</v>
      </c>
      <c r="F619">
        <v>228669400</v>
      </c>
      <c r="G619" s="3">
        <f t="shared" si="9"/>
        <v>0</v>
      </c>
    </row>
    <row r="620" spans="1:7" x14ac:dyDescent="0.3">
      <c r="A620" s="1" t="s">
        <v>643</v>
      </c>
      <c r="B620">
        <v>3562.2</v>
      </c>
      <c r="C620">
        <v>3603</v>
      </c>
      <c r="D620">
        <v>3537.7</v>
      </c>
      <c r="E620">
        <v>3586.7</v>
      </c>
      <c r="F620">
        <v>200791700</v>
      </c>
      <c r="G620" s="3">
        <f t="shared" si="9"/>
        <v>0</v>
      </c>
    </row>
    <row r="621" spans="1:7" x14ac:dyDescent="0.3">
      <c r="A621" s="1" t="s">
        <v>644</v>
      </c>
      <c r="B621">
        <v>3594.9</v>
      </c>
      <c r="C621">
        <v>3594.9</v>
      </c>
      <c r="D621">
        <v>3513.2</v>
      </c>
      <c r="E621">
        <v>3562.2</v>
      </c>
      <c r="F621">
        <v>173931000</v>
      </c>
      <c r="G621" s="3">
        <f t="shared" si="9"/>
        <v>9.179720397507236E-3</v>
      </c>
    </row>
    <row r="622" spans="1:7" x14ac:dyDescent="0.3">
      <c r="A622" s="1" t="s">
        <v>645</v>
      </c>
      <c r="B622">
        <v>3578.5</v>
      </c>
      <c r="C622">
        <v>3611.2</v>
      </c>
      <c r="D622">
        <v>3554</v>
      </c>
      <c r="E622">
        <v>3603</v>
      </c>
      <c r="F622">
        <v>103412300</v>
      </c>
      <c r="G622" s="3">
        <f t="shared" si="9"/>
        <v>-4.5620184149767979E-3</v>
      </c>
    </row>
    <row r="623" spans="1:7" x14ac:dyDescent="0.3">
      <c r="A623" s="1" t="s">
        <v>646</v>
      </c>
      <c r="B623">
        <v>3562.2</v>
      </c>
      <c r="C623">
        <v>3586.7</v>
      </c>
      <c r="D623">
        <v>3554</v>
      </c>
      <c r="E623">
        <v>3578.5</v>
      </c>
      <c r="F623">
        <v>120175700</v>
      </c>
      <c r="G623" s="3">
        <f t="shared" si="9"/>
        <v>-4.5549811373481021E-3</v>
      </c>
    </row>
    <row r="624" spans="1:7" x14ac:dyDescent="0.3">
      <c r="A624" s="1" t="s">
        <v>647</v>
      </c>
      <c r="B624">
        <v>3562.2</v>
      </c>
      <c r="C624">
        <v>3594.9</v>
      </c>
      <c r="D624">
        <v>3529.5</v>
      </c>
      <c r="E624">
        <v>3562.2</v>
      </c>
      <c r="F624">
        <v>168879400</v>
      </c>
      <c r="G624" s="3">
        <f t="shared" si="9"/>
        <v>0</v>
      </c>
    </row>
    <row r="625" spans="1:7" x14ac:dyDescent="0.3">
      <c r="A625" s="1" t="s">
        <v>648</v>
      </c>
      <c r="B625">
        <v>3570.4</v>
      </c>
      <c r="C625">
        <v>3594.9</v>
      </c>
      <c r="D625">
        <v>3545.8</v>
      </c>
      <c r="E625">
        <v>3562.2</v>
      </c>
      <c r="F625">
        <v>107242600</v>
      </c>
      <c r="G625" s="3">
        <f t="shared" si="9"/>
        <v>2.3019482342373459E-3</v>
      </c>
    </row>
    <row r="626" spans="1:7" x14ac:dyDescent="0.3">
      <c r="A626" s="1" t="s">
        <v>649</v>
      </c>
      <c r="B626">
        <v>3603</v>
      </c>
      <c r="C626">
        <v>3652.1</v>
      </c>
      <c r="D626">
        <v>3586.7</v>
      </c>
      <c r="E626">
        <v>3594.9</v>
      </c>
      <c r="F626">
        <v>181747100</v>
      </c>
      <c r="G626" s="3">
        <f t="shared" si="9"/>
        <v>9.1306296213309168E-3</v>
      </c>
    </row>
    <row r="627" spans="1:7" x14ac:dyDescent="0.3">
      <c r="A627" s="1" t="s">
        <v>650</v>
      </c>
      <c r="B627">
        <v>3521.3</v>
      </c>
      <c r="C627">
        <v>3570.4</v>
      </c>
      <c r="D627">
        <v>3513.2</v>
      </c>
      <c r="E627">
        <v>3554</v>
      </c>
      <c r="F627">
        <v>205341100</v>
      </c>
      <c r="G627" s="3">
        <f t="shared" si="9"/>
        <v>-2.2675548154315796E-2</v>
      </c>
    </row>
    <row r="628" spans="1:7" x14ac:dyDescent="0.3">
      <c r="A628" s="1" t="s">
        <v>651</v>
      </c>
      <c r="B628">
        <v>3554</v>
      </c>
      <c r="C628">
        <v>3603</v>
      </c>
      <c r="D628">
        <v>3545.8</v>
      </c>
      <c r="E628">
        <v>3578.5</v>
      </c>
      <c r="F628">
        <v>193329000</v>
      </c>
      <c r="G628" s="3">
        <f t="shared" si="9"/>
        <v>9.2863431119188412E-3</v>
      </c>
    </row>
    <row r="629" spans="1:7" x14ac:dyDescent="0.3">
      <c r="A629" s="1" t="s">
        <v>652</v>
      </c>
      <c r="B629">
        <v>3529.5</v>
      </c>
      <c r="C629">
        <v>3554</v>
      </c>
      <c r="D629">
        <v>3529.5</v>
      </c>
      <c r="E629">
        <v>3545.8</v>
      </c>
      <c r="F629">
        <v>103916700</v>
      </c>
      <c r="G629" s="3">
        <f t="shared" si="9"/>
        <v>-6.8936409679234666E-3</v>
      </c>
    </row>
    <row r="630" spans="1:7" x14ac:dyDescent="0.3">
      <c r="A630" s="1" t="s">
        <v>653</v>
      </c>
      <c r="B630">
        <v>3513.2</v>
      </c>
      <c r="C630">
        <v>3554</v>
      </c>
      <c r="D630">
        <v>3513.2</v>
      </c>
      <c r="E630">
        <v>3537.7</v>
      </c>
      <c r="F630">
        <v>135099400</v>
      </c>
      <c r="G630" s="3">
        <f t="shared" si="9"/>
        <v>-4.618217877886438E-3</v>
      </c>
    </row>
    <row r="631" spans="1:7" x14ac:dyDescent="0.3">
      <c r="A631" s="1" t="s">
        <v>654</v>
      </c>
      <c r="B631">
        <v>3496.8</v>
      </c>
      <c r="C631">
        <v>3554</v>
      </c>
      <c r="D631">
        <v>3488.6</v>
      </c>
      <c r="E631">
        <v>3554</v>
      </c>
      <c r="F631">
        <v>205432400</v>
      </c>
      <c r="G631" s="3">
        <f t="shared" si="9"/>
        <v>-4.668108846635443E-3</v>
      </c>
    </row>
    <row r="632" spans="1:7" x14ac:dyDescent="0.3">
      <c r="A632" s="1" t="s">
        <v>655</v>
      </c>
      <c r="B632">
        <v>3537.7</v>
      </c>
      <c r="C632">
        <v>3545.8</v>
      </c>
      <c r="D632">
        <v>3521.3</v>
      </c>
      <c r="E632">
        <v>3537.7</v>
      </c>
      <c r="F632">
        <v>138795300</v>
      </c>
      <c r="G632" s="3">
        <f t="shared" si="9"/>
        <v>1.1696408144589235E-2</v>
      </c>
    </row>
    <row r="633" spans="1:7" x14ac:dyDescent="0.3">
      <c r="A633" s="1" t="s">
        <v>656</v>
      </c>
      <c r="B633">
        <v>3513.2</v>
      </c>
      <c r="C633">
        <v>3545.8</v>
      </c>
      <c r="D633">
        <v>3513.2</v>
      </c>
      <c r="E633">
        <v>3545.8</v>
      </c>
      <c r="F633">
        <v>84552100</v>
      </c>
      <c r="G633" s="3">
        <f t="shared" si="9"/>
        <v>-6.925403510755576E-3</v>
      </c>
    </row>
    <row r="634" spans="1:7" x14ac:dyDescent="0.3">
      <c r="A634" s="1" t="s">
        <v>657</v>
      </c>
      <c r="B634">
        <v>3488.6</v>
      </c>
      <c r="C634">
        <v>3537.7</v>
      </c>
      <c r="D634">
        <v>3488.6</v>
      </c>
      <c r="E634">
        <v>3529.5</v>
      </c>
      <c r="F634">
        <v>121124400</v>
      </c>
      <c r="G634" s="3">
        <f t="shared" si="9"/>
        <v>-7.0021632699532937E-3</v>
      </c>
    </row>
    <row r="635" spans="1:7" x14ac:dyDescent="0.3">
      <c r="A635" s="1" t="s">
        <v>658</v>
      </c>
      <c r="B635">
        <v>3513.2</v>
      </c>
      <c r="C635">
        <v>3521.3</v>
      </c>
      <c r="D635">
        <v>3480.5</v>
      </c>
      <c r="E635">
        <v>3480.5</v>
      </c>
      <c r="F635">
        <v>107799500</v>
      </c>
      <c r="G635" s="3">
        <f t="shared" si="9"/>
        <v>7.0515392994324111E-3</v>
      </c>
    </row>
    <row r="636" spans="1:7" x14ac:dyDescent="0.3">
      <c r="A636" s="1" t="s">
        <v>659</v>
      </c>
      <c r="B636">
        <v>3505</v>
      </c>
      <c r="C636">
        <v>3537.7</v>
      </c>
      <c r="D636">
        <v>3496.8</v>
      </c>
      <c r="E636">
        <v>3513.2</v>
      </c>
      <c r="F636">
        <v>75055900</v>
      </c>
      <c r="G636" s="3">
        <f t="shared" si="9"/>
        <v>-2.3340544233177215E-3</v>
      </c>
    </row>
    <row r="637" spans="1:7" x14ac:dyDescent="0.3">
      <c r="A637" s="1" t="s">
        <v>660</v>
      </c>
      <c r="B637">
        <v>3488.6</v>
      </c>
      <c r="C637">
        <v>3513.2</v>
      </c>
      <c r="D637">
        <v>3488.6</v>
      </c>
      <c r="E637">
        <v>3496.8</v>
      </c>
      <c r="F637">
        <v>117653800</v>
      </c>
      <c r="G637" s="3">
        <f t="shared" si="9"/>
        <v>-4.6790299572040204E-3</v>
      </c>
    </row>
    <row r="638" spans="1:7" x14ac:dyDescent="0.3">
      <c r="A638" s="1" t="s">
        <v>661</v>
      </c>
      <c r="B638">
        <v>3488.6</v>
      </c>
      <c r="C638">
        <v>3505</v>
      </c>
      <c r="D638">
        <v>3488.6</v>
      </c>
      <c r="E638">
        <v>3496.8</v>
      </c>
      <c r="F638">
        <v>87375200</v>
      </c>
      <c r="G638" s="3">
        <f t="shared" ref="G638:G701" si="10">((B638-B637)/B637)*100%</f>
        <v>0</v>
      </c>
    </row>
    <row r="639" spans="1:7" x14ac:dyDescent="0.3">
      <c r="A639" s="1" t="s">
        <v>662</v>
      </c>
      <c r="B639">
        <v>3472.3</v>
      </c>
      <c r="C639">
        <v>3488.6</v>
      </c>
      <c r="D639">
        <v>3447.8</v>
      </c>
      <c r="E639">
        <v>3472.3</v>
      </c>
      <c r="F639">
        <v>88409800</v>
      </c>
      <c r="G639" s="3">
        <f t="shared" si="10"/>
        <v>-4.6723614057214147E-3</v>
      </c>
    </row>
    <row r="640" spans="1:7" x14ac:dyDescent="0.3">
      <c r="A640" s="1" t="s">
        <v>663</v>
      </c>
      <c r="B640">
        <v>3480.5</v>
      </c>
      <c r="C640">
        <v>3513.2</v>
      </c>
      <c r="D640">
        <v>3472.3</v>
      </c>
      <c r="E640">
        <v>3472.3</v>
      </c>
      <c r="F640">
        <v>157219500</v>
      </c>
      <c r="G640" s="3">
        <f t="shared" si="10"/>
        <v>2.3615471013448772E-3</v>
      </c>
    </row>
    <row r="641" spans="1:7" x14ac:dyDescent="0.3">
      <c r="A641" s="1" t="s">
        <v>664</v>
      </c>
      <c r="B641">
        <v>3545.8</v>
      </c>
      <c r="C641">
        <v>3554</v>
      </c>
      <c r="D641">
        <v>3464.1</v>
      </c>
      <c r="E641">
        <v>3472.3</v>
      </c>
      <c r="F641">
        <v>191475700</v>
      </c>
      <c r="G641" s="3">
        <f t="shared" si="10"/>
        <v>1.8761672173538337E-2</v>
      </c>
    </row>
    <row r="642" spans="1:7" x14ac:dyDescent="0.3">
      <c r="A642" s="1" t="s">
        <v>665</v>
      </c>
      <c r="B642">
        <v>3586.7</v>
      </c>
      <c r="C642">
        <v>3586.7</v>
      </c>
      <c r="D642">
        <v>3521.3</v>
      </c>
      <c r="E642">
        <v>3529.5</v>
      </c>
      <c r="F642">
        <v>139929300</v>
      </c>
      <c r="G642" s="3">
        <f t="shared" si="10"/>
        <v>1.1534773534886241E-2</v>
      </c>
    </row>
    <row r="643" spans="1:7" x14ac:dyDescent="0.3">
      <c r="A643" s="1" t="s">
        <v>666</v>
      </c>
      <c r="B643">
        <v>3635.7</v>
      </c>
      <c r="C643">
        <v>3635.7</v>
      </c>
      <c r="D643">
        <v>3578.5</v>
      </c>
      <c r="E643">
        <v>3603</v>
      </c>
      <c r="F643">
        <v>220616600</v>
      </c>
      <c r="G643" s="3">
        <f t="shared" si="10"/>
        <v>1.3661583070789306E-2</v>
      </c>
    </row>
    <row r="644" spans="1:7" x14ac:dyDescent="0.3">
      <c r="A644" s="1" t="s">
        <v>667</v>
      </c>
      <c r="B644">
        <v>3750.1</v>
      </c>
      <c r="C644">
        <v>3758.3</v>
      </c>
      <c r="D644">
        <v>3611.2</v>
      </c>
      <c r="E644">
        <v>3619.4</v>
      </c>
      <c r="F644">
        <v>261126600</v>
      </c>
      <c r="G644" s="3">
        <f t="shared" si="10"/>
        <v>3.1465742498005912E-2</v>
      </c>
    </row>
    <row r="645" spans="1:7" x14ac:dyDescent="0.3">
      <c r="A645" s="1" t="s">
        <v>668</v>
      </c>
      <c r="B645">
        <v>3725.6</v>
      </c>
      <c r="C645">
        <v>3831.8</v>
      </c>
      <c r="D645">
        <v>3717.4</v>
      </c>
      <c r="E645">
        <v>3815.5</v>
      </c>
      <c r="F645">
        <v>188042700</v>
      </c>
      <c r="G645" s="3">
        <f t="shared" si="10"/>
        <v>-6.5331591157569129E-3</v>
      </c>
    </row>
    <row r="646" spans="1:7" x14ac:dyDescent="0.3">
      <c r="A646" s="1" t="s">
        <v>669</v>
      </c>
      <c r="B646">
        <v>3643.9</v>
      </c>
      <c r="C646">
        <v>3717.4</v>
      </c>
      <c r="D646">
        <v>3643.9</v>
      </c>
      <c r="E646">
        <v>3684.7</v>
      </c>
      <c r="F646">
        <v>231936700</v>
      </c>
      <c r="G646" s="3">
        <f t="shared" si="10"/>
        <v>-2.1929353661155202E-2</v>
      </c>
    </row>
    <row r="647" spans="1:7" x14ac:dyDescent="0.3">
      <c r="A647" s="1" t="s">
        <v>670</v>
      </c>
      <c r="B647">
        <v>3758.3</v>
      </c>
      <c r="C647">
        <v>3774.6</v>
      </c>
      <c r="D647">
        <v>3660.2</v>
      </c>
      <c r="E647">
        <v>3660.2</v>
      </c>
      <c r="F647">
        <v>250373200</v>
      </c>
      <c r="G647" s="3">
        <f t="shared" si="10"/>
        <v>3.1394933999286501E-2</v>
      </c>
    </row>
    <row r="648" spans="1:7" x14ac:dyDescent="0.3">
      <c r="A648" s="1" t="s">
        <v>671</v>
      </c>
      <c r="B648">
        <v>3766.4</v>
      </c>
      <c r="C648">
        <v>3790.9</v>
      </c>
      <c r="D648">
        <v>3733.8</v>
      </c>
      <c r="E648">
        <v>3790.9</v>
      </c>
      <c r="F648">
        <v>119286700</v>
      </c>
      <c r="G648" s="3">
        <f t="shared" si="10"/>
        <v>2.1552297581353026E-3</v>
      </c>
    </row>
    <row r="649" spans="1:7" x14ac:dyDescent="0.3">
      <c r="A649" s="1" t="s">
        <v>672</v>
      </c>
      <c r="B649">
        <v>3725.6</v>
      </c>
      <c r="C649">
        <v>3782.8</v>
      </c>
      <c r="D649">
        <v>3725.6</v>
      </c>
      <c r="E649">
        <v>3766.4</v>
      </c>
      <c r="F649">
        <v>97988000</v>
      </c>
      <c r="G649" s="3">
        <f t="shared" si="10"/>
        <v>-1.0832625318606674E-2</v>
      </c>
    </row>
    <row r="650" spans="1:7" x14ac:dyDescent="0.3">
      <c r="A650" s="1" t="s">
        <v>673</v>
      </c>
      <c r="B650">
        <v>3741.9</v>
      </c>
      <c r="C650">
        <v>3790.9</v>
      </c>
      <c r="D650">
        <v>3725.6</v>
      </c>
      <c r="E650">
        <v>3725.6</v>
      </c>
      <c r="F650">
        <v>141828800</v>
      </c>
      <c r="G650" s="3">
        <f t="shared" si="10"/>
        <v>4.3751342065708023E-3</v>
      </c>
    </row>
    <row r="651" spans="1:7" x14ac:dyDescent="0.3">
      <c r="A651" s="1" t="s">
        <v>674</v>
      </c>
      <c r="B651">
        <v>3741.9</v>
      </c>
      <c r="C651">
        <v>3766.4</v>
      </c>
      <c r="D651">
        <v>3684.7</v>
      </c>
      <c r="E651">
        <v>3692.9</v>
      </c>
      <c r="F651">
        <v>149960600</v>
      </c>
      <c r="G651" s="3">
        <f t="shared" si="10"/>
        <v>0</v>
      </c>
    </row>
    <row r="652" spans="1:7" x14ac:dyDescent="0.3">
      <c r="A652" s="1" t="s">
        <v>675</v>
      </c>
      <c r="B652">
        <v>3766.4</v>
      </c>
      <c r="C652">
        <v>3840</v>
      </c>
      <c r="D652">
        <v>3750.1</v>
      </c>
      <c r="E652">
        <v>3758.3</v>
      </c>
      <c r="F652">
        <v>295664100</v>
      </c>
      <c r="G652" s="3">
        <f t="shared" si="10"/>
        <v>6.5474758812368045E-3</v>
      </c>
    </row>
    <row r="653" spans="1:7" x14ac:dyDescent="0.3">
      <c r="A653" s="1" t="s">
        <v>676</v>
      </c>
      <c r="B653">
        <v>3676.6</v>
      </c>
      <c r="C653">
        <v>3774.6</v>
      </c>
      <c r="D653">
        <v>3676.6</v>
      </c>
      <c r="E653">
        <v>3766.4</v>
      </c>
      <c r="F653">
        <v>282492200</v>
      </c>
      <c r="G653" s="3">
        <f t="shared" si="10"/>
        <v>-2.3842395921835222E-2</v>
      </c>
    </row>
    <row r="654" spans="1:7" x14ac:dyDescent="0.3">
      <c r="A654" s="1" t="s">
        <v>677</v>
      </c>
      <c r="B654">
        <v>3733.8</v>
      </c>
      <c r="C654">
        <v>3758.3</v>
      </c>
      <c r="D654">
        <v>3676.6</v>
      </c>
      <c r="E654">
        <v>3692.9</v>
      </c>
      <c r="F654">
        <v>134432000</v>
      </c>
      <c r="G654" s="3">
        <f t="shared" si="10"/>
        <v>1.5557852363596875E-2</v>
      </c>
    </row>
    <row r="655" spans="1:7" x14ac:dyDescent="0.3">
      <c r="A655" s="1" t="s">
        <v>678</v>
      </c>
      <c r="B655">
        <v>3668.4</v>
      </c>
      <c r="C655">
        <v>3758.3</v>
      </c>
      <c r="D655">
        <v>3668.4</v>
      </c>
      <c r="E655">
        <v>3733.8</v>
      </c>
      <c r="F655">
        <v>138695500</v>
      </c>
      <c r="G655" s="3">
        <f t="shared" si="10"/>
        <v>-1.7515667684396618E-2</v>
      </c>
    </row>
    <row r="656" spans="1:7" x14ac:dyDescent="0.3">
      <c r="A656" s="1" t="s">
        <v>679</v>
      </c>
      <c r="B656">
        <v>3717.4</v>
      </c>
      <c r="C656">
        <v>3717.4</v>
      </c>
      <c r="D656">
        <v>3652.1</v>
      </c>
      <c r="E656">
        <v>3668.4</v>
      </c>
      <c r="F656">
        <v>159976900</v>
      </c>
      <c r="G656" s="3">
        <f t="shared" si="10"/>
        <v>1.3357321993239558E-2</v>
      </c>
    </row>
    <row r="657" spans="1:7" x14ac:dyDescent="0.3">
      <c r="A657" s="1" t="s">
        <v>680</v>
      </c>
      <c r="B657">
        <v>3725.6</v>
      </c>
      <c r="C657">
        <v>3741.9</v>
      </c>
      <c r="D657">
        <v>3676.6</v>
      </c>
      <c r="E657">
        <v>3676.6</v>
      </c>
      <c r="F657">
        <v>100425300</v>
      </c>
      <c r="G657" s="3">
        <f t="shared" si="10"/>
        <v>2.2058427933501421E-3</v>
      </c>
    </row>
    <row r="658" spans="1:7" x14ac:dyDescent="0.3">
      <c r="A658" s="1" t="s">
        <v>681</v>
      </c>
      <c r="B658">
        <v>3660.2</v>
      </c>
      <c r="C658">
        <v>3725.6</v>
      </c>
      <c r="D658">
        <v>3660.2</v>
      </c>
      <c r="E658">
        <v>3709.2</v>
      </c>
      <c r="F658">
        <v>139074000</v>
      </c>
      <c r="G658" s="3">
        <f t="shared" si="10"/>
        <v>-1.7554219454584522E-2</v>
      </c>
    </row>
    <row r="659" spans="1:7" x14ac:dyDescent="0.3">
      <c r="A659" s="1" t="s">
        <v>682</v>
      </c>
      <c r="B659">
        <v>3709.2</v>
      </c>
      <c r="C659">
        <v>3709.2</v>
      </c>
      <c r="D659">
        <v>3603</v>
      </c>
      <c r="E659">
        <v>3660.2</v>
      </c>
      <c r="F659">
        <v>280747500</v>
      </c>
      <c r="G659" s="3">
        <f t="shared" si="10"/>
        <v>1.3387246598546529E-2</v>
      </c>
    </row>
    <row r="660" spans="1:7" x14ac:dyDescent="0.3">
      <c r="A660" s="1" t="s">
        <v>683</v>
      </c>
      <c r="B660">
        <v>3701.1</v>
      </c>
      <c r="C660">
        <v>3717.4</v>
      </c>
      <c r="D660">
        <v>3660.2</v>
      </c>
      <c r="E660">
        <v>3676.6</v>
      </c>
      <c r="F660">
        <v>213704600</v>
      </c>
      <c r="G660" s="3">
        <f t="shared" si="10"/>
        <v>-2.1837593011969992E-3</v>
      </c>
    </row>
    <row r="661" spans="1:7" x14ac:dyDescent="0.3">
      <c r="A661" s="1" t="s">
        <v>684</v>
      </c>
      <c r="B661">
        <v>3692.9</v>
      </c>
      <c r="C661">
        <v>3725.6</v>
      </c>
      <c r="D661">
        <v>3660.2</v>
      </c>
      <c r="E661">
        <v>3684.7</v>
      </c>
      <c r="F661">
        <v>161815300</v>
      </c>
      <c r="G661" s="3">
        <f t="shared" si="10"/>
        <v>-2.2155575369484258E-3</v>
      </c>
    </row>
    <row r="662" spans="1:7" x14ac:dyDescent="0.3">
      <c r="A662" s="1" t="s">
        <v>685</v>
      </c>
      <c r="B662">
        <v>3660.2</v>
      </c>
      <c r="C662">
        <v>3709.2</v>
      </c>
      <c r="D662">
        <v>3643.9</v>
      </c>
      <c r="E662">
        <v>3692.9</v>
      </c>
      <c r="F662">
        <v>169368600</v>
      </c>
      <c r="G662" s="3">
        <f t="shared" si="10"/>
        <v>-8.8548295377617239E-3</v>
      </c>
    </row>
    <row r="663" spans="1:7" x14ac:dyDescent="0.3">
      <c r="A663" s="1" t="s">
        <v>686</v>
      </c>
      <c r="B663">
        <v>3668.4</v>
      </c>
      <c r="C663">
        <v>3684.7</v>
      </c>
      <c r="D663">
        <v>3603</v>
      </c>
      <c r="E663">
        <v>3635.7</v>
      </c>
      <c r="F663">
        <v>224229200</v>
      </c>
      <c r="G663" s="3">
        <f t="shared" si="10"/>
        <v>2.2403147368996977E-3</v>
      </c>
    </row>
    <row r="664" spans="1:7" x14ac:dyDescent="0.3">
      <c r="A664" s="1" t="s">
        <v>687</v>
      </c>
      <c r="B664">
        <v>3701.1</v>
      </c>
      <c r="C664">
        <v>3717.4</v>
      </c>
      <c r="D664">
        <v>3660.2</v>
      </c>
      <c r="E664">
        <v>3676.6</v>
      </c>
      <c r="F664">
        <v>159559600</v>
      </c>
      <c r="G664" s="3">
        <f t="shared" si="10"/>
        <v>8.9139679424271659E-3</v>
      </c>
    </row>
    <row r="665" spans="1:7" x14ac:dyDescent="0.3">
      <c r="A665" s="1" t="s">
        <v>688</v>
      </c>
      <c r="B665">
        <v>3790.9</v>
      </c>
      <c r="C665">
        <v>3799.1</v>
      </c>
      <c r="D665">
        <v>3725.6</v>
      </c>
      <c r="E665">
        <v>3725.6</v>
      </c>
      <c r="F665">
        <v>256367100</v>
      </c>
      <c r="G665" s="3">
        <f t="shared" si="10"/>
        <v>2.4263056929021153E-2</v>
      </c>
    </row>
    <row r="666" spans="1:7" x14ac:dyDescent="0.3">
      <c r="A666" s="1" t="s">
        <v>689</v>
      </c>
      <c r="B666">
        <v>3709.2</v>
      </c>
      <c r="C666">
        <v>3807.3</v>
      </c>
      <c r="D666">
        <v>3709.2</v>
      </c>
      <c r="E666">
        <v>3807.3</v>
      </c>
      <c r="F666">
        <v>182246200</v>
      </c>
      <c r="G666" s="3">
        <f t="shared" si="10"/>
        <v>-2.1551610435516705E-2</v>
      </c>
    </row>
    <row r="667" spans="1:7" x14ac:dyDescent="0.3">
      <c r="A667" s="1" t="s">
        <v>690</v>
      </c>
      <c r="B667">
        <v>3684.7</v>
      </c>
      <c r="C667">
        <v>3733.8</v>
      </c>
      <c r="D667">
        <v>3684.7</v>
      </c>
      <c r="E667">
        <v>3709.2</v>
      </c>
      <c r="F667">
        <v>123346200</v>
      </c>
      <c r="G667" s="3">
        <f t="shared" si="10"/>
        <v>-6.6051978863366769E-3</v>
      </c>
    </row>
    <row r="668" spans="1:7" x14ac:dyDescent="0.3">
      <c r="A668" s="1" t="s">
        <v>691</v>
      </c>
      <c r="B668">
        <v>3627.5</v>
      </c>
      <c r="C668">
        <v>3668.4</v>
      </c>
      <c r="D668">
        <v>3619.4</v>
      </c>
      <c r="E668">
        <v>3660.2</v>
      </c>
      <c r="F668">
        <v>133678600</v>
      </c>
      <c r="G668" s="3">
        <f t="shared" si="10"/>
        <v>-1.5523651857681717E-2</v>
      </c>
    </row>
    <row r="669" spans="1:7" x14ac:dyDescent="0.3">
      <c r="A669" s="1" t="s">
        <v>692</v>
      </c>
      <c r="B669">
        <v>3570.4</v>
      </c>
      <c r="C669">
        <v>3619.4</v>
      </c>
      <c r="D669">
        <v>3545.8</v>
      </c>
      <c r="E669">
        <v>3611.2</v>
      </c>
      <c r="F669">
        <v>193923600</v>
      </c>
      <c r="G669" s="3">
        <f t="shared" si="10"/>
        <v>-1.5740868366643668E-2</v>
      </c>
    </row>
    <row r="670" spans="1:7" x14ac:dyDescent="0.3">
      <c r="A670" s="1" t="s">
        <v>693</v>
      </c>
      <c r="B670">
        <v>3619.4</v>
      </c>
      <c r="C670">
        <v>3619.4</v>
      </c>
      <c r="D670">
        <v>3570.4</v>
      </c>
      <c r="E670">
        <v>3586.7</v>
      </c>
      <c r="F670">
        <v>133742200</v>
      </c>
      <c r="G670" s="3">
        <f t="shared" si="10"/>
        <v>1.3723952498319515E-2</v>
      </c>
    </row>
    <row r="671" spans="1:7" x14ac:dyDescent="0.3">
      <c r="A671" s="1" t="s">
        <v>694</v>
      </c>
      <c r="B671">
        <v>3594.9</v>
      </c>
      <c r="C671">
        <v>3652.1</v>
      </c>
      <c r="D671">
        <v>3594.9</v>
      </c>
      <c r="E671">
        <v>3652.1</v>
      </c>
      <c r="F671">
        <v>128741800</v>
      </c>
      <c r="G671" s="3">
        <f t="shared" si="10"/>
        <v>-6.7690777476929875E-3</v>
      </c>
    </row>
    <row r="672" spans="1:7" x14ac:dyDescent="0.3">
      <c r="A672" s="1" t="s">
        <v>695</v>
      </c>
      <c r="B672">
        <v>3554</v>
      </c>
      <c r="C672">
        <v>3611.2</v>
      </c>
      <c r="D672">
        <v>3554</v>
      </c>
      <c r="E672">
        <v>3586.7</v>
      </c>
      <c r="F672">
        <v>104269900</v>
      </c>
      <c r="G672" s="3">
        <f t="shared" si="10"/>
        <v>-1.1377228851984781E-2</v>
      </c>
    </row>
    <row r="673" spans="1:7" x14ac:dyDescent="0.3">
      <c r="A673" s="1" t="s">
        <v>696</v>
      </c>
      <c r="B673">
        <v>3488.6</v>
      </c>
      <c r="C673">
        <v>3586.7</v>
      </c>
      <c r="D673">
        <v>3488.6</v>
      </c>
      <c r="E673">
        <v>3578.5</v>
      </c>
      <c r="F673">
        <v>180841100</v>
      </c>
      <c r="G673" s="3">
        <f t="shared" si="10"/>
        <v>-1.8401800787844709E-2</v>
      </c>
    </row>
    <row r="674" spans="1:7" x14ac:dyDescent="0.3">
      <c r="A674" s="1" t="s">
        <v>697</v>
      </c>
      <c r="B674">
        <v>3513.2</v>
      </c>
      <c r="C674">
        <v>3529.5</v>
      </c>
      <c r="D674">
        <v>3480.5</v>
      </c>
      <c r="E674">
        <v>3488.6</v>
      </c>
      <c r="F674">
        <v>145506000</v>
      </c>
      <c r="G674" s="3">
        <f t="shared" si="10"/>
        <v>7.0515392994324111E-3</v>
      </c>
    </row>
    <row r="675" spans="1:7" x14ac:dyDescent="0.3">
      <c r="A675" s="1" t="s">
        <v>698</v>
      </c>
      <c r="B675">
        <v>3505</v>
      </c>
      <c r="C675">
        <v>3545.8</v>
      </c>
      <c r="D675">
        <v>3496.8</v>
      </c>
      <c r="E675">
        <v>3496.8</v>
      </c>
      <c r="F675">
        <v>161444100</v>
      </c>
      <c r="G675" s="3">
        <f t="shared" si="10"/>
        <v>-2.3340544233177215E-3</v>
      </c>
    </row>
    <row r="676" spans="1:7" x14ac:dyDescent="0.3">
      <c r="A676" s="1" t="s">
        <v>699</v>
      </c>
      <c r="B676">
        <v>3513.2</v>
      </c>
      <c r="C676">
        <v>3545.8</v>
      </c>
      <c r="D676">
        <v>3496.8</v>
      </c>
      <c r="E676">
        <v>3496.8</v>
      </c>
      <c r="F676">
        <v>81682300</v>
      </c>
      <c r="G676" s="3">
        <f t="shared" si="10"/>
        <v>2.3395149786019451E-3</v>
      </c>
    </row>
    <row r="677" spans="1:7" x14ac:dyDescent="0.3">
      <c r="A677" s="1" t="s">
        <v>700</v>
      </c>
      <c r="B677">
        <v>3586.7</v>
      </c>
      <c r="C677">
        <v>3594.9</v>
      </c>
      <c r="D677">
        <v>3496.8</v>
      </c>
      <c r="E677">
        <v>3496.8</v>
      </c>
      <c r="F677">
        <v>149521700</v>
      </c>
      <c r="G677" s="3">
        <f t="shared" si="10"/>
        <v>2.0921097574860527E-2</v>
      </c>
    </row>
    <row r="678" spans="1:7" x14ac:dyDescent="0.3">
      <c r="A678" s="1" t="s">
        <v>701</v>
      </c>
      <c r="B678">
        <v>3619.4</v>
      </c>
      <c r="C678">
        <v>3643.9</v>
      </c>
      <c r="D678">
        <v>3562.2</v>
      </c>
      <c r="E678">
        <v>3562.2</v>
      </c>
      <c r="F678">
        <v>165052200</v>
      </c>
      <c r="G678" s="3">
        <f t="shared" si="10"/>
        <v>9.1170156411186538E-3</v>
      </c>
    </row>
    <row r="679" spans="1:7" x14ac:dyDescent="0.3">
      <c r="A679" s="1" t="s">
        <v>702</v>
      </c>
      <c r="B679">
        <v>3676.6</v>
      </c>
      <c r="C679">
        <v>3709.2</v>
      </c>
      <c r="D679">
        <v>3619.4</v>
      </c>
      <c r="E679">
        <v>3619.4</v>
      </c>
      <c r="F679">
        <v>186997700</v>
      </c>
      <c r="G679" s="3">
        <f t="shared" si="10"/>
        <v>1.580372437420562E-2</v>
      </c>
    </row>
    <row r="680" spans="1:7" x14ac:dyDescent="0.3">
      <c r="A680" s="1" t="s">
        <v>703</v>
      </c>
      <c r="B680">
        <v>3750.1</v>
      </c>
      <c r="C680">
        <v>3766.4</v>
      </c>
      <c r="D680">
        <v>3717.4</v>
      </c>
      <c r="E680">
        <v>3725.6</v>
      </c>
      <c r="F680">
        <v>233948800</v>
      </c>
      <c r="G680" s="3">
        <f t="shared" si="10"/>
        <v>1.9991296306370015E-2</v>
      </c>
    </row>
    <row r="681" spans="1:7" x14ac:dyDescent="0.3">
      <c r="A681" s="1" t="s">
        <v>704</v>
      </c>
      <c r="B681">
        <v>3701.1</v>
      </c>
      <c r="C681">
        <v>3766.4</v>
      </c>
      <c r="D681">
        <v>3676.6</v>
      </c>
      <c r="E681">
        <v>3758.3</v>
      </c>
      <c r="F681">
        <v>178298500</v>
      </c>
      <c r="G681" s="3">
        <f t="shared" si="10"/>
        <v>-1.3066318231513826E-2</v>
      </c>
    </row>
    <row r="682" spans="1:7" x14ac:dyDescent="0.3">
      <c r="A682" s="1" t="s">
        <v>705</v>
      </c>
      <c r="B682">
        <v>3758.3</v>
      </c>
      <c r="C682">
        <v>3758.3</v>
      </c>
      <c r="D682">
        <v>3701.1</v>
      </c>
      <c r="E682">
        <v>3717.4</v>
      </c>
      <c r="F682">
        <v>131385300</v>
      </c>
      <c r="G682" s="3">
        <f t="shared" si="10"/>
        <v>1.5454864769933338E-2</v>
      </c>
    </row>
    <row r="683" spans="1:7" x14ac:dyDescent="0.3">
      <c r="A683" s="1" t="s">
        <v>706</v>
      </c>
      <c r="B683">
        <v>3782.8</v>
      </c>
      <c r="C683">
        <v>3782.8</v>
      </c>
      <c r="D683">
        <v>3725.6</v>
      </c>
      <c r="E683">
        <v>3758.3</v>
      </c>
      <c r="F683">
        <v>227256400</v>
      </c>
      <c r="G683" s="3">
        <f t="shared" si="10"/>
        <v>6.5189048239895691E-3</v>
      </c>
    </row>
    <row r="684" spans="1:7" x14ac:dyDescent="0.3">
      <c r="A684" s="1" t="s">
        <v>707</v>
      </c>
      <c r="B684">
        <v>3799.1</v>
      </c>
      <c r="C684">
        <v>3823.6</v>
      </c>
      <c r="D684">
        <v>3782.8</v>
      </c>
      <c r="E684">
        <v>3782.8</v>
      </c>
      <c r="F684">
        <v>275184000</v>
      </c>
      <c r="G684" s="3">
        <f t="shared" si="10"/>
        <v>4.3089774770010908E-3</v>
      </c>
    </row>
    <row r="685" spans="1:7" x14ac:dyDescent="0.3">
      <c r="A685" s="1" t="s">
        <v>708</v>
      </c>
      <c r="B685">
        <v>3807.3</v>
      </c>
      <c r="C685">
        <v>3840</v>
      </c>
      <c r="D685">
        <v>3782.8</v>
      </c>
      <c r="E685">
        <v>3831.8</v>
      </c>
      <c r="F685">
        <v>230590200</v>
      </c>
      <c r="G685" s="3">
        <f t="shared" si="10"/>
        <v>2.1584059382486042E-3</v>
      </c>
    </row>
    <row r="686" spans="1:7" x14ac:dyDescent="0.3">
      <c r="A686" s="1" t="s">
        <v>709</v>
      </c>
      <c r="B686">
        <v>3766.4</v>
      </c>
      <c r="C686">
        <v>3823.6</v>
      </c>
      <c r="D686">
        <v>3733.8</v>
      </c>
      <c r="E686">
        <v>3823.6</v>
      </c>
      <c r="F686">
        <v>163816900</v>
      </c>
      <c r="G686" s="3">
        <f t="shared" si="10"/>
        <v>-1.0742520946602602E-2</v>
      </c>
    </row>
    <row r="687" spans="1:7" x14ac:dyDescent="0.3">
      <c r="A687" s="1" t="s">
        <v>710</v>
      </c>
      <c r="B687">
        <v>3799.1</v>
      </c>
      <c r="C687">
        <v>3807.3</v>
      </c>
      <c r="D687">
        <v>3750.1</v>
      </c>
      <c r="E687">
        <v>3782.8</v>
      </c>
      <c r="F687">
        <v>174423000</v>
      </c>
      <c r="G687" s="3">
        <f t="shared" si="10"/>
        <v>8.682030586236145E-3</v>
      </c>
    </row>
    <row r="688" spans="1:7" x14ac:dyDescent="0.3">
      <c r="A688" s="1" t="s">
        <v>711</v>
      </c>
      <c r="B688">
        <v>3799.1</v>
      </c>
      <c r="C688">
        <v>3807.3</v>
      </c>
      <c r="D688">
        <v>3766.4</v>
      </c>
      <c r="E688">
        <v>3799.1</v>
      </c>
      <c r="F688">
        <v>85292300</v>
      </c>
      <c r="G688" s="3">
        <f t="shared" si="10"/>
        <v>0</v>
      </c>
    </row>
    <row r="689" spans="1:7" x14ac:dyDescent="0.3">
      <c r="A689" s="1" t="s">
        <v>712</v>
      </c>
      <c r="B689">
        <v>3831.8</v>
      </c>
      <c r="C689">
        <v>3831.8</v>
      </c>
      <c r="D689">
        <v>3766.4</v>
      </c>
      <c r="E689">
        <v>3799.1</v>
      </c>
      <c r="F689">
        <v>112070500</v>
      </c>
      <c r="G689" s="3">
        <f t="shared" si="10"/>
        <v>8.6073017293570257E-3</v>
      </c>
    </row>
    <row r="690" spans="1:7" x14ac:dyDescent="0.3">
      <c r="A690" s="1" t="s">
        <v>713</v>
      </c>
      <c r="B690">
        <v>3774.6</v>
      </c>
      <c r="C690">
        <v>3831.8</v>
      </c>
      <c r="D690">
        <v>3766.4</v>
      </c>
      <c r="E690">
        <v>3831.8</v>
      </c>
      <c r="F690">
        <v>80916300</v>
      </c>
      <c r="G690" s="3">
        <f t="shared" si="10"/>
        <v>-1.4927710214520662E-2</v>
      </c>
    </row>
    <row r="691" spans="1:7" x14ac:dyDescent="0.3">
      <c r="A691" s="1" t="s">
        <v>714</v>
      </c>
      <c r="B691">
        <v>3799.1</v>
      </c>
      <c r="C691">
        <v>3799.1</v>
      </c>
      <c r="D691">
        <v>3758.3</v>
      </c>
      <c r="E691">
        <v>3758.3</v>
      </c>
      <c r="F691">
        <v>126493900</v>
      </c>
      <c r="G691" s="3">
        <f t="shared" si="10"/>
        <v>6.4907539871774493E-3</v>
      </c>
    </row>
    <row r="692" spans="1:7" x14ac:dyDescent="0.3">
      <c r="A692" s="1" t="s">
        <v>715</v>
      </c>
      <c r="B692">
        <v>3701.1</v>
      </c>
      <c r="C692">
        <v>3741.9</v>
      </c>
      <c r="D692">
        <v>3692.9</v>
      </c>
      <c r="E692">
        <v>3725.6</v>
      </c>
      <c r="F692">
        <v>196277400</v>
      </c>
      <c r="G692" s="3">
        <f t="shared" si="10"/>
        <v>-2.5795583164433682E-2</v>
      </c>
    </row>
    <row r="693" spans="1:7" x14ac:dyDescent="0.3">
      <c r="A693" s="1" t="s">
        <v>716</v>
      </c>
      <c r="B693">
        <v>3799.1</v>
      </c>
      <c r="C693">
        <v>3799.1</v>
      </c>
      <c r="D693">
        <v>3750.1</v>
      </c>
      <c r="E693">
        <v>3774.6</v>
      </c>
      <c r="F693">
        <v>153238500</v>
      </c>
      <c r="G693" s="3">
        <f t="shared" si="10"/>
        <v>2.6478614465969576E-2</v>
      </c>
    </row>
    <row r="694" spans="1:7" x14ac:dyDescent="0.3">
      <c r="A694" s="1" t="s">
        <v>717</v>
      </c>
      <c r="B694">
        <v>3741.9</v>
      </c>
      <c r="C694">
        <v>3790.9</v>
      </c>
      <c r="D694">
        <v>3717.4</v>
      </c>
      <c r="E694">
        <v>3774.6</v>
      </c>
      <c r="F694">
        <v>140187600</v>
      </c>
      <c r="G694" s="3">
        <f t="shared" si="10"/>
        <v>-1.5056197520465326E-2</v>
      </c>
    </row>
    <row r="695" spans="1:7" x14ac:dyDescent="0.3">
      <c r="A695" s="1" t="s">
        <v>718</v>
      </c>
      <c r="B695">
        <v>3741.9</v>
      </c>
      <c r="C695">
        <v>3766.4</v>
      </c>
      <c r="D695">
        <v>3725.6</v>
      </c>
      <c r="E695">
        <v>3741.9</v>
      </c>
      <c r="F695">
        <v>87986300</v>
      </c>
      <c r="G695" s="3">
        <f t="shared" si="10"/>
        <v>0</v>
      </c>
    </row>
    <row r="696" spans="1:7" x14ac:dyDescent="0.3">
      <c r="A696" s="1" t="s">
        <v>719</v>
      </c>
      <c r="B696">
        <v>3692.9</v>
      </c>
      <c r="C696">
        <v>3766.4</v>
      </c>
      <c r="D696">
        <v>3668.4</v>
      </c>
      <c r="E696">
        <v>3750.1</v>
      </c>
      <c r="F696">
        <v>245789200</v>
      </c>
      <c r="G696" s="3">
        <f t="shared" si="10"/>
        <v>-1.3094951762473609E-2</v>
      </c>
    </row>
    <row r="697" spans="1:7" x14ac:dyDescent="0.3">
      <c r="A697" s="1" t="s">
        <v>720</v>
      </c>
      <c r="B697">
        <v>3815.5</v>
      </c>
      <c r="C697">
        <v>3815.5</v>
      </c>
      <c r="D697">
        <v>3676.6</v>
      </c>
      <c r="E697">
        <v>3692.9</v>
      </c>
      <c r="F697">
        <v>214514600</v>
      </c>
      <c r="G697" s="3">
        <f t="shared" si="10"/>
        <v>3.3198841019253134E-2</v>
      </c>
    </row>
    <row r="698" spans="1:7" x14ac:dyDescent="0.3">
      <c r="A698" s="1" t="s">
        <v>721</v>
      </c>
      <c r="B698">
        <v>3766.4</v>
      </c>
      <c r="C698">
        <v>3823.6</v>
      </c>
      <c r="D698">
        <v>3766.4</v>
      </c>
      <c r="E698">
        <v>3815.5</v>
      </c>
      <c r="F698">
        <v>105313200</v>
      </c>
      <c r="G698" s="3">
        <f t="shared" si="10"/>
        <v>-1.2868562442668041E-2</v>
      </c>
    </row>
    <row r="699" spans="1:7" x14ac:dyDescent="0.3">
      <c r="A699" s="1" t="s">
        <v>722</v>
      </c>
      <c r="B699">
        <v>3750.1</v>
      </c>
      <c r="C699">
        <v>3782.8</v>
      </c>
      <c r="D699">
        <v>3725.6</v>
      </c>
      <c r="E699">
        <v>3774.6</v>
      </c>
      <c r="F699">
        <v>82279300</v>
      </c>
      <c r="G699" s="3">
        <f t="shared" si="10"/>
        <v>-4.3277400169924015E-3</v>
      </c>
    </row>
    <row r="700" spans="1:7" x14ac:dyDescent="0.3">
      <c r="A700" s="1" t="s">
        <v>723</v>
      </c>
      <c r="B700">
        <v>3750.1</v>
      </c>
      <c r="C700">
        <v>3815.5</v>
      </c>
      <c r="D700">
        <v>3733.8</v>
      </c>
      <c r="E700">
        <v>3733.8</v>
      </c>
      <c r="F700">
        <v>154866000</v>
      </c>
      <c r="G700" s="3">
        <f t="shared" si="10"/>
        <v>0</v>
      </c>
    </row>
    <row r="701" spans="1:7" x14ac:dyDescent="0.3">
      <c r="A701" s="1" t="s">
        <v>724</v>
      </c>
      <c r="B701">
        <v>3815.5</v>
      </c>
      <c r="C701">
        <v>3815.5</v>
      </c>
      <c r="D701">
        <v>3782.8</v>
      </c>
      <c r="E701">
        <v>3790.9</v>
      </c>
      <c r="F701">
        <v>147280600</v>
      </c>
      <c r="G701" s="3">
        <f t="shared" si="10"/>
        <v>1.7439534945734806E-2</v>
      </c>
    </row>
    <row r="702" spans="1:7" x14ac:dyDescent="0.3">
      <c r="A702" s="1" t="s">
        <v>725</v>
      </c>
      <c r="B702">
        <v>3856.3</v>
      </c>
      <c r="C702">
        <v>3872.6</v>
      </c>
      <c r="D702">
        <v>3815.5</v>
      </c>
      <c r="E702">
        <v>3840</v>
      </c>
      <c r="F702">
        <v>156735700</v>
      </c>
      <c r="G702" s="3">
        <f t="shared" ref="G702:G765" si="11">((B702-B701)/B701)*100%</f>
        <v>1.0693225003276158E-2</v>
      </c>
    </row>
    <row r="703" spans="1:7" x14ac:dyDescent="0.3">
      <c r="A703" s="1" t="s">
        <v>726</v>
      </c>
      <c r="B703">
        <v>3880.8</v>
      </c>
      <c r="C703">
        <v>3880.8</v>
      </c>
      <c r="D703">
        <v>3831.8</v>
      </c>
      <c r="E703">
        <v>3840</v>
      </c>
      <c r="F703">
        <v>177861100</v>
      </c>
      <c r="G703" s="3">
        <f t="shared" si="11"/>
        <v>6.3532401524777635E-3</v>
      </c>
    </row>
    <row r="704" spans="1:7" x14ac:dyDescent="0.3">
      <c r="A704" s="1" t="s">
        <v>727</v>
      </c>
      <c r="B704">
        <v>3938</v>
      </c>
      <c r="C704">
        <v>3946.2</v>
      </c>
      <c r="D704">
        <v>3864.5</v>
      </c>
      <c r="E704">
        <v>3864.5</v>
      </c>
      <c r="F704">
        <v>214611600</v>
      </c>
      <c r="G704" s="3">
        <f t="shared" si="11"/>
        <v>1.4739229024943262E-2</v>
      </c>
    </row>
    <row r="705" spans="1:7" x14ac:dyDescent="0.3">
      <c r="A705" s="1" t="s">
        <v>728</v>
      </c>
      <c r="B705">
        <v>3962.5</v>
      </c>
      <c r="C705">
        <v>3970.7</v>
      </c>
      <c r="D705">
        <v>3913.5</v>
      </c>
      <c r="E705">
        <v>3938</v>
      </c>
      <c r="F705">
        <v>184916300</v>
      </c>
      <c r="G705" s="3">
        <f t="shared" si="11"/>
        <v>6.2214321990858301E-3</v>
      </c>
    </row>
    <row r="706" spans="1:7" x14ac:dyDescent="0.3">
      <c r="A706" s="1" t="s">
        <v>729</v>
      </c>
      <c r="B706">
        <v>4068.7</v>
      </c>
      <c r="C706">
        <v>4068.7</v>
      </c>
      <c r="D706">
        <v>3921.7</v>
      </c>
      <c r="E706">
        <v>3929.8</v>
      </c>
      <c r="F706">
        <v>560639800</v>
      </c>
      <c r="G706" s="3">
        <f t="shared" si="11"/>
        <v>2.680126182965295E-2</v>
      </c>
    </row>
    <row r="707" spans="1:7" x14ac:dyDescent="0.3">
      <c r="A707" s="1" t="s">
        <v>730</v>
      </c>
      <c r="B707">
        <v>4036</v>
      </c>
      <c r="C707">
        <v>4105.5</v>
      </c>
      <c r="D707">
        <v>4003.4</v>
      </c>
      <c r="E707">
        <v>4085.1</v>
      </c>
      <c r="F707">
        <v>267382600</v>
      </c>
      <c r="G707" s="3">
        <f t="shared" si="11"/>
        <v>-8.0369651239953349E-3</v>
      </c>
    </row>
    <row r="708" spans="1:7" x14ac:dyDescent="0.3">
      <c r="A708" s="1" t="s">
        <v>731</v>
      </c>
      <c r="B708">
        <v>3995.2</v>
      </c>
      <c r="C708">
        <v>4027.9</v>
      </c>
      <c r="D708">
        <v>3970.7</v>
      </c>
      <c r="E708">
        <v>4003.4</v>
      </c>
      <c r="F708">
        <v>199981400</v>
      </c>
      <c r="G708" s="3">
        <f t="shared" si="11"/>
        <v>-1.0109018830525318E-2</v>
      </c>
    </row>
    <row r="709" spans="1:7" x14ac:dyDescent="0.3">
      <c r="A709" s="1" t="s">
        <v>732</v>
      </c>
      <c r="B709">
        <v>3995.2</v>
      </c>
      <c r="C709">
        <v>4027.9</v>
      </c>
      <c r="D709">
        <v>3970.7</v>
      </c>
      <c r="E709">
        <v>4011.5</v>
      </c>
      <c r="F709">
        <v>88463000</v>
      </c>
      <c r="G709" s="3">
        <f t="shared" si="11"/>
        <v>0</v>
      </c>
    </row>
    <row r="710" spans="1:7" x14ac:dyDescent="0.3">
      <c r="A710" s="1" t="s">
        <v>733</v>
      </c>
      <c r="B710">
        <v>3970.7</v>
      </c>
      <c r="C710">
        <v>3995.2</v>
      </c>
      <c r="D710">
        <v>3921.7</v>
      </c>
      <c r="E710">
        <v>3970.7</v>
      </c>
      <c r="F710">
        <v>151325300</v>
      </c>
      <c r="G710" s="3">
        <f t="shared" si="11"/>
        <v>-6.1323588305967165E-3</v>
      </c>
    </row>
    <row r="711" spans="1:7" x14ac:dyDescent="0.3">
      <c r="A711" s="1" t="s">
        <v>734</v>
      </c>
      <c r="B711">
        <v>3889</v>
      </c>
      <c r="C711">
        <v>3954.3</v>
      </c>
      <c r="D711">
        <v>3872.6</v>
      </c>
      <c r="E711">
        <v>3954.3</v>
      </c>
      <c r="F711">
        <v>253330100</v>
      </c>
      <c r="G711" s="3">
        <f t="shared" si="11"/>
        <v>-2.057571712796228E-2</v>
      </c>
    </row>
    <row r="712" spans="1:7" x14ac:dyDescent="0.3">
      <c r="A712" s="1" t="s">
        <v>735</v>
      </c>
      <c r="B712">
        <v>3954.3</v>
      </c>
      <c r="C712">
        <v>3954.3</v>
      </c>
      <c r="D712">
        <v>3848.1</v>
      </c>
      <c r="E712">
        <v>3889</v>
      </c>
      <c r="F712">
        <v>154313900</v>
      </c>
      <c r="G712" s="3">
        <f t="shared" si="11"/>
        <v>1.6790948830033476E-2</v>
      </c>
    </row>
    <row r="713" spans="1:7" x14ac:dyDescent="0.3">
      <c r="A713" s="1" t="s">
        <v>736</v>
      </c>
      <c r="B713">
        <v>3921.7</v>
      </c>
      <c r="C713">
        <v>3954.3</v>
      </c>
      <c r="D713">
        <v>3889</v>
      </c>
      <c r="E713">
        <v>3946.2</v>
      </c>
      <c r="F713">
        <v>203573100</v>
      </c>
      <c r="G713" s="3">
        <f t="shared" si="11"/>
        <v>-8.2441898692563447E-3</v>
      </c>
    </row>
    <row r="714" spans="1:7" x14ac:dyDescent="0.3">
      <c r="A714" s="1" t="s">
        <v>737</v>
      </c>
      <c r="B714">
        <v>3962.5</v>
      </c>
      <c r="C714">
        <v>3962.5</v>
      </c>
      <c r="D714">
        <v>3889</v>
      </c>
      <c r="E714">
        <v>3921.7</v>
      </c>
      <c r="F714">
        <v>139582400</v>
      </c>
      <c r="G714" s="3">
        <f t="shared" si="11"/>
        <v>1.0403651477675545E-2</v>
      </c>
    </row>
    <row r="715" spans="1:7" x14ac:dyDescent="0.3">
      <c r="A715" s="1" t="s">
        <v>738</v>
      </c>
      <c r="B715">
        <v>4060.6</v>
      </c>
      <c r="C715">
        <v>4068.7</v>
      </c>
      <c r="D715">
        <v>3954.3</v>
      </c>
      <c r="E715">
        <v>3978.9</v>
      </c>
      <c r="F715">
        <v>194233200</v>
      </c>
      <c r="G715" s="3">
        <f t="shared" si="11"/>
        <v>2.4757097791798084E-2</v>
      </c>
    </row>
    <row r="716" spans="1:7" x14ac:dyDescent="0.3">
      <c r="A716" s="1" t="s">
        <v>739</v>
      </c>
      <c r="B716">
        <v>4068.7</v>
      </c>
      <c r="C716">
        <v>4085.1</v>
      </c>
      <c r="D716">
        <v>3978.9</v>
      </c>
      <c r="E716">
        <v>4085.1</v>
      </c>
      <c r="F716">
        <v>201275800</v>
      </c>
      <c r="G716" s="3">
        <f t="shared" si="11"/>
        <v>1.9947790966851967E-3</v>
      </c>
    </row>
    <row r="717" spans="1:7" x14ac:dyDescent="0.3">
      <c r="A717" s="1" t="s">
        <v>740</v>
      </c>
      <c r="B717">
        <v>4011.5</v>
      </c>
      <c r="C717">
        <v>4036</v>
      </c>
      <c r="D717">
        <v>3987</v>
      </c>
      <c r="E717">
        <v>4003.4</v>
      </c>
      <c r="F717">
        <v>170702300</v>
      </c>
      <c r="G717" s="3">
        <f t="shared" si="11"/>
        <v>-1.4058544498242637E-2</v>
      </c>
    </row>
    <row r="718" spans="1:7" x14ac:dyDescent="0.3">
      <c r="A718" s="1" t="s">
        <v>741</v>
      </c>
      <c r="B718">
        <v>4068.7</v>
      </c>
      <c r="C718">
        <v>4068.7</v>
      </c>
      <c r="D718">
        <v>3938</v>
      </c>
      <c r="E718">
        <v>3938</v>
      </c>
      <c r="F718">
        <v>594601900</v>
      </c>
      <c r="G718" s="3">
        <f t="shared" si="11"/>
        <v>1.4259005359591129E-2</v>
      </c>
    </row>
    <row r="719" spans="1:7" x14ac:dyDescent="0.3">
      <c r="A719" s="1" t="s">
        <v>742</v>
      </c>
      <c r="B719">
        <v>4060.6</v>
      </c>
      <c r="C719">
        <v>4068.7</v>
      </c>
      <c r="D719">
        <v>4019.7</v>
      </c>
      <c r="E719">
        <v>4060.6</v>
      </c>
      <c r="F719">
        <v>82959800</v>
      </c>
      <c r="G719" s="3">
        <f t="shared" si="11"/>
        <v>-1.9908078747511268E-3</v>
      </c>
    </row>
    <row r="720" spans="1:7" x14ac:dyDescent="0.3">
      <c r="A720" s="1" t="s">
        <v>743</v>
      </c>
      <c r="B720">
        <v>4011.5</v>
      </c>
      <c r="C720">
        <v>4060.6</v>
      </c>
      <c r="D720">
        <v>3995.2</v>
      </c>
      <c r="E720">
        <v>4027.9</v>
      </c>
      <c r="F720">
        <v>78671600</v>
      </c>
      <c r="G720" s="3">
        <f t="shared" si="11"/>
        <v>-1.2091809092252354E-2</v>
      </c>
    </row>
    <row r="721" spans="1:7" x14ac:dyDescent="0.3">
      <c r="A721" s="1" t="s">
        <v>744</v>
      </c>
      <c r="B721">
        <v>3995.2</v>
      </c>
      <c r="C721">
        <v>4036.1</v>
      </c>
      <c r="D721">
        <v>3978.9</v>
      </c>
      <c r="E721">
        <v>4011.5</v>
      </c>
      <c r="F721">
        <v>71277800</v>
      </c>
      <c r="G721" s="3">
        <f t="shared" si="11"/>
        <v>-4.0633179608625652E-3</v>
      </c>
    </row>
    <row r="722" spans="1:7" x14ac:dyDescent="0.3">
      <c r="A722" s="1" t="s">
        <v>745</v>
      </c>
      <c r="B722">
        <v>4052.4</v>
      </c>
      <c r="C722">
        <v>4060.6</v>
      </c>
      <c r="D722">
        <v>4003.4</v>
      </c>
      <c r="E722">
        <v>4011.5</v>
      </c>
      <c r="F722">
        <v>87321400</v>
      </c>
      <c r="G722" s="3">
        <f t="shared" si="11"/>
        <v>1.4317180616740158E-2</v>
      </c>
    </row>
    <row r="723" spans="1:7" x14ac:dyDescent="0.3">
      <c r="A723" s="1" t="s">
        <v>746</v>
      </c>
      <c r="B723">
        <v>3987</v>
      </c>
      <c r="C723">
        <v>4036</v>
      </c>
      <c r="D723">
        <v>3987</v>
      </c>
      <c r="E723">
        <v>4019.7</v>
      </c>
      <c r="F723">
        <v>53350600</v>
      </c>
      <c r="G723" s="3">
        <f t="shared" si="11"/>
        <v>-1.613858454249336E-2</v>
      </c>
    </row>
    <row r="724" spans="1:7" x14ac:dyDescent="0.3">
      <c r="A724" s="1" t="s">
        <v>747</v>
      </c>
      <c r="B724">
        <v>4027.9</v>
      </c>
      <c r="C724">
        <v>4027.9</v>
      </c>
      <c r="D724">
        <v>3995.2</v>
      </c>
      <c r="E724">
        <v>4003.4</v>
      </c>
      <c r="F724">
        <v>43581100</v>
      </c>
      <c r="G724" s="3">
        <f t="shared" si="11"/>
        <v>1.0258339603712087E-2</v>
      </c>
    </row>
    <row r="725" spans="1:7" x14ac:dyDescent="0.3">
      <c r="A725" s="1" t="s">
        <v>748</v>
      </c>
      <c r="B725">
        <v>3978.9</v>
      </c>
      <c r="C725">
        <v>4044.2</v>
      </c>
      <c r="D725">
        <v>3970.7</v>
      </c>
      <c r="E725">
        <v>4027.9</v>
      </c>
      <c r="F725">
        <v>74123800</v>
      </c>
      <c r="G725" s="3">
        <f t="shared" si="11"/>
        <v>-1.2165148092057897E-2</v>
      </c>
    </row>
    <row r="726" spans="1:7" x14ac:dyDescent="0.3">
      <c r="A726" s="1" t="s">
        <v>749</v>
      </c>
      <c r="B726">
        <v>3938</v>
      </c>
      <c r="C726">
        <v>3987</v>
      </c>
      <c r="D726">
        <v>3929.8</v>
      </c>
      <c r="E726">
        <v>3978.9</v>
      </c>
      <c r="F726">
        <v>117912500</v>
      </c>
      <c r="G726" s="3">
        <f t="shared" si="11"/>
        <v>-1.0279222900801752E-2</v>
      </c>
    </row>
    <row r="727" spans="1:7" x14ac:dyDescent="0.3">
      <c r="A727" s="1" t="s">
        <v>750</v>
      </c>
      <c r="B727">
        <v>3978.9</v>
      </c>
      <c r="C727">
        <v>3978.9</v>
      </c>
      <c r="D727">
        <v>3921.7</v>
      </c>
      <c r="E727">
        <v>3938</v>
      </c>
      <c r="F727">
        <v>106690700</v>
      </c>
      <c r="G727" s="3">
        <f t="shared" si="11"/>
        <v>1.0385982732351471E-2</v>
      </c>
    </row>
    <row r="728" spans="1:7" x14ac:dyDescent="0.3">
      <c r="A728" s="1" t="s">
        <v>751</v>
      </c>
      <c r="B728">
        <v>4036</v>
      </c>
      <c r="C728">
        <v>4044.2</v>
      </c>
      <c r="D728">
        <v>3978.9</v>
      </c>
      <c r="E728">
        <v>3978.9</v>
      </c>
      <c r="F728">
        <v>182091500</v>
      </c>
      <c r="G728" s="3">
        <f t="shared" si="11"/>
        <v>1.4350699942195056E-2</v>
      </c>
    </row>
    <row r="729" spans="1:7" x14ac:dyDescent="0.3">
      <c r="A729" s="1" t="s">
        <v>752</v>
      </c>
      <c r="B729">
        <v>3978.9</v>
      </c>
      <c r="C729">
        <v>4019.7</v>
      </c>
      <c r="D729">
        <v>3938</v>
      </c>
      <c r="E729">
        <v>4011.5</v>
      </c>
      <c r="F729">
        <v>100200100</v>
      </c>
      <c r="G729" s="3">
        <f t="shared" si="11"/>
        <v>-1.4147670961347846E-2</v>
      </c>
    </row>
    <row r="730" spans="1:7" x14ac:dyDescent="0.3">
      <c r="A730" s="1" t="s">
        <v>753</v>
      </c>
      <c r="B730">
        <v>3962.5</v>
      </c>
      <c r="C730">
        <v>4003.4</v>
      </c>
      <c r="D730">
        <v>3946.2</v>
      </c>
      <c r="E730">
        <v>3946.2</v>
      </c>
      <c r="F730">
        <v>95136500</v>
      </c>
      <c r="G730" s="3">
        <f t="shared" si="11"/>
        <v>-4.1217421900525495E-3</v>
      </c>
    </row>
    <row r="731" spans="1:7" x14ac:dyDescent="0.3">
      <c r="A731" s="1" t="s">
        <v>754</v>
      </c>
      <c r="B731">
        <v>3897.2</v>
      </c>
      <c r="C731">
        <v>3962.5</v>
      </c>
      <c r="D731">
        <v>3897.2</v>
      </c>
      <c r="E731">
        <v>3962.5</v>
      </c>
      <c r="F731">
        <v>188071000</v>
      </c>
      <c r="G731" s="3">
        <f t="shared" si="11"/>
        <v>-1.6479495268138848E-2</v>
      </c>
    </row>
    <row r="732" spans="1:7" x14ac:dyDescent="0.3">
      <c r="A732" s="1" t="s">
        <v>755</v>
      </c>
      <c r="B732">
        <v>3790.9</v>
      </c>
      <c r="C732">
        <v>3889</v>
      </c>
      <c r="D732">
        <v>3733.8</v>
      </c>
      <c r="E732">
        <v>3880.8</v>
      </c>
      <c r="F732">
        <v>292142000</v>
      </c>
      <c r="G732" s="3">
        <f t="shared" si="11"/>
        <v>-2.7275993020630128E-2</v>
      </c>
    </row>
    <row r="733" spans="1:7" x14ac:dyDescent="0.3">
      <c r="A733" s="1" t="s">
        <v>756</v>
      </c>
      <c r="B733">
        <v>3774.6</v>
      </c>
      <c r="C733">
        <v>3790.9</v>
      </c>
      <c r="D733">
        <v>3717.4</v>
      </c>
      <c r="E733">
        <v>3717.4</v>
      </c>
      <c r="F733">
        <v>175932000</v>
      </c>
      <c r="G733" s="3">
        <f t="shared" si="11"/>
        <v>-4.2997705030468174E-3</v>
      </c>
    </row>
    <row r="734" spans="1:7" x14ac:dyDescent="0.3">
      <c r="A734" s="1" t="s">
        <v>757</v>
      </c>
      <c r="B734">
        <v>3750.1</v>
      </c>
      <c r="C734">
        <v>3790.9</v>
      </c>
      <c r="D734">
        <v>3717.4</v>
      </c>
      <c r="E734">
        <v>3741.9</v>
      </c>
      <c r="F734">
        <v>166164900</v>
      </c>
      <c r="G734" s="3">
        <f t="shared" si="11"/>
        <v>-6.4907539871774493E-3</v>
      </c>
    </row>
    <row r="735" spans="1:7" x14ac:dyDescent="0.3">
      <c r="A735" s="1" t="s">
        <v>758</v>
      </c>
      <c r="B735">
        <v>3664.9</v>
      </c>
      <c r="C735">
        <v>3780.7</v>
      </c>
      <c r="D735">
        <v>3648.3</v>
      </c>
      <c r="E735">
        <v>3764.2</v>
      </c>
      <c r="F735">
        <v>282510000</v>
      </c>
      <c r="G735" s="3">
        <f t="shared" si="11"/>
        <v>-2.27193941494893E-2</v>
      </c>
    </row>
    <row r="736" spans="1:7" x14ac:dyDescent="0.3">
      <c r="A736" s="1" t="s">
        <v>759</v>
      </c>
      <c r="B736">
        <v>3623.5</v>
      </c>
      <c r="C736">
        <v>3664.9</v>
      </c>
      <c r="D736">
        <v>3607</v>
      </c>
      <c r="E736">
        <v>3648.3</v>
      </c>
      <c r="F736">
        <v>211610100</v>
      </c>
      <c r="G736" s="3">
        <f t="shared" si="11"/>
        <v>-1.1296351878632456E-2</v>
      </c>
    </row>
    <row r="737" spans="1:7" x14ac:dyDescent="0.3">
      <c r="A737" s="1" t="s">
        <v>760</v>
      </c>
      <c r="B737">
        <v>3722.8</v>
      </c>
      <c r="C737">
        <v>3739.3</v>
      </c>
      <c r="D737">
        <v>3648.3</v>
      </c>
      <c r="E737">
        <v>3706.2</v>
      </c>
      <c r="F737">
        <v>210887800</v>
      </c>
      <c r="G737" s="3">
        <f t="shared" si="11"/>
        <v>2.7404443217883313E-2</v>
      </c>
    </row>
    <row r="738" spans="1:7" x14ac:dyDescent="0.3">
      <c r="A738" s="1" t="s">
        <v>761</v>
      </c>
      <c r="B738">
        <v>3706.2</v>
      </c>
      <c r="C738">
        <v>3747.6</v>
      </c>
      <c r="D738">
        <v>3656.6</v>
      </c>
      <c r="E738">
        <v>3731.1</v>
      </c>
      <c r="F738">
        <v>134592100</v>
      </c>
      <c r="G738" s="3">
        <f t="shared" si="11"/>
        <v>-4.4590093478028264E-3</v>
      </c>
    </row>
    <row r="739" spans="1:7" x14ac:dyDescent="0.3">
      <c r="A739" s="1" t="s">
        <v>762</v>
      </c>
      <c r="B739">
        <v>3739.3</v>
      </c>
      <c r="C739">
        <v>3747.6</v>
      </c>
      <c r="D739">
        <v>3656.6</v>
      </c>
      <c r="E739">
        <v>3664.9</v>
      </c>
      <c r="F739">
        <v>172170900</v>
      </c>
      <c r="G739" s="3">
        <f t="shared" si="11"/>
        <v>8.9309805191302057E-3</v>
      </c>
    </row>
    <row r="740" spans="1:7" x14ac:dyDescent="0.3">
      <c r="A740" s="1" t="s">
        <v>763</v>
      </c>
      <c r="B740">
        <v>3772.4</v>
      </c>
      <c r="C740">
        <v>3789</v>
      </c>
      <c r="D740">
        <v>3731.1</v>
      </c>
      <c r="E740">
        <v>3739.3</v>
      </c>
      <c r="F740">
        <v>150577400</v>
      </c>
      <c r="G740" s="3">
        <f t="shared" si="11"/>
        <v>8.8519241569277422E-3</v>
      </c>
    </row>
    <row r="741" spans="1:7" x14ac:dyDescent="0.3">
      <c r="A741" s="1" t="s">
        <v>764</v>
      </c>
      <c r="B741">
        <v>3805.5</v>
      </c>
      <c r="C741">
        <v>3822.1</v>
      </c>
      <c r="D741">
        <v>3772.4</v>
      </c>
      <c r="E741">
        <v>3772.4</v>
      </c>
      <c r="F741">
        <v>178026000</v>
      </c>
      <c r="G741" s="3">
        <f t="shared" si="11"/>
        <v>8.7742551161064334E-3</v>
      </c>
    </row>
    <row r="742" spans="1:7" x14ac:dyDescent="0.3">
      <c r="A742" s="1" t="s">
        <v>765</v>
      </c>
      <c r="B742">
        <v>3813.8</v>
      </c>
      <c r="C742">
        <v>3830.3</v>
      </c>
      <c r="D742">
        <v>3789</v>
      </c>
      <c r="E742">
        <v>3797.3</v>
      </c>
      <c r="F742">
        <v>117204100</v>
      </c>
      <c r="G742" s="3">
        <f t="shared" si="11"/>
        <v>2.1810537380108218E-3</v>
      </c>
    </row>
    <row r="743" spans="1:7" x14ac:dyDescent="0.3">
      <c r="A743" s="1" t="s">
        <v>766</v>
      </c>
      <c r="B743">
        <v>3846.9</v>
      </c>
      <c r="C743">
        <v>3863.4</v>
      </c>
      <c r="D743">
        <v>3822.1</v>
      </c>
      <c r="E743">
        <v>3830.3</v>
      </c>
      <c r="F743">
        <v>116038300</v>
      </c>
      <c r="G743" s="3">
        <f t="shared" si="11"/>
        <v>8.679007813729064E-3</v>
      </c>
    </row>
    <row r="744" spans="1:7" x14ac:dyDescent="0.3">
      <c r="A744" s="1" t="s">
        <v>767</v>
      </c>
      <c r="B744">
        <v>3822.1</v>
      </c>
      <c r="C744">
        <v>3871.7</v>
      </c>
      <c r="D744">
        <v>3797.3</v>
      </c>
      <c r="E744">
        <v>3855.2</v>
      </c>
      <c r="F744">
        <v>81964700</v>
      </c>
      <c r="G744" s="3">
        <f t="shared" si="11"/>
        <v>-6.4467493306299053E-3</v>
      </c>
    </row>
    <row r="745" spans="1:7" x14ac:dyDescent="0.3">
      <c r="A745" s="1" t="s">
        <v>768</v>
      </c>
      <c r="B745">
        <v>3772.4</v>
      </c>
      <c r="C745">
        <v>3822.1</v>
      </c>
      <c r="D745">
        <v>3764.2</v>
      </c>
      <c r="E745">
        <v>3822.1</v>
      </c>
      <c r="F745">
        <v>84009300</v>
      </c>
      <c r="G745" s="3">
        <f t="shared" si="11"/>
        <v>-1.3003322780670264E-2</v>
      </c>
    </row>
    <row r="746" spans="1:7" x14ac:dyDescent="0.3">
      <c r="A746" s="1" t="s">
        <v>769</v>
      </c>
      <c r="B746">
        <v>3797.3</v>
      </c>
      <c r="C746">
        <v>3822.1</v>
      </c>
      <c r="D746">
        <v>3764.2</v>
      </c>
      <c r="E746">
        <v>3772.4</v>
      </c>
      <c r="F746">
        <v>113840400</v>
      </c>
      <c r="G746" s="3">
        <f t="shared" si="11"/>
        <v>6.6005725797900778E-3</v>
      </c>
    </row>
    <row r="747" spans="1:7" x14ac:dyDescent="0.3">
      <c r="A747" s="1" t="s">
        <v>770</v>
      </c>
      <c r="B747">
        <v>3838.6</v>
      </c>
      <c r="C747">
        <v>3871.7</v>
      </c>
      <c r="D747">
        <v>3805.5</v>
      </c>
      <c r="E747">
        <v>3805.5</v>
      </c>
      <c r="F747">
        <v>178282600</v>
      </c>
      <c r="G747" s="3">
        <f t="shared" si="11"/>
        <v>1.0876148842598616E-2</v>
      </c>
    </row>
    <row r="748" spans="1:7" x14ac:dyDescent="0.3">
      <c r="A748" s="1" t="s">
        <v>771</v>
      </c>
      <c r="B748">
        <v>3813.8</v>
      </c>
      <c r="C748">
        <v>3871.7</v>
      </c>
      <c r="D748">
        <v>3780.7</v>
      </c>
      <c r="E748">
        <v>3846.9</v>
      </c>
      <c r="F748">
        <v>185972400</v>
      </c>
      <c r="G748" s="3">
        <f t="shared" si="11"/>
        <v>-6.4606887927889664E-3</v>
      </c>
    </row>
    <row r="749" spans="1:7" x14ac:dyDescent="0.3">
      <c r="A749" s="1" t="s">
        <v>772</v>
      </c>
      <c r="B749">
        <v>3789</v>
      </c>
      <c r="C749">
        <v>3822.1</v>
      </c>
      <c r="D749">
        <v>3780.7</v>
      </c>
      <c r="E749">
        <v>3813.8</v>
      </c>
      <c r="F749">
        <v>280039200</v>
      </c>
      <c r="G749" s="3">
        <f t="shared" si="11"/>
        <v>-6.5027007184435947E-3</v>
      </c>
    </row>
    <row r="750" spans="1:7" x14ac:dyDescent="0.3">
      <c r="A750" s="1" t="s">
        <v>773</v>
      </c>
      <c r="B750">
        <v>3871.7</v>
      </c>
      <c r="C750">
        <v>3880</v>
      </c>
      <c r="D750">
        <v>3822.1</v>
      </c>
      <c r="E750">
        <v>3830.3</v>
      </c>
      <c r="F750">
        <v>181849300</v>
      </c>
      <c r="G750" s="3">
        <f t="shared" si="11"/>
        <v>2.1826339403536506E-2</v>
      </c>
    </row>
    <row r="751" spans="1:7" x14ac:dyDescent="0.3">
      <c r="A751" s="1" t="s">
        <v>774</v>
      </c>
      <c r="B751">
        <v>3805.5</v>
      </c>
      <c r="C751">
        <v>3871.7</v>
      </c>
      <c r="D751">
        <v>3805.5</v>
      </c>
      <c r="E751">
        <v>3846.9</v>
      </c>
      <c r="F751">
        <v>145413400</v>
      </c>
      <c r="G751" s="3">
        <f t="shared" si="11"/>
        <v>-1.7098432213239617E-2</v>
      </c>
    </row>
    <row r="752" spans="1:7" x14ac:dyDescent="0.3">
      <c r="A752" s="1" t="s">
        <v>775</v>
      </c>
      <c r="B752">
        <v>3929.6</v>
      </c>
      <c r="C752">
        <v>3954.4</v>
      </c>
      <c r="D752">
        <v>3830.3</v>
      </c>
      <c r="E752">
        <v>3846.9</v>
      </c>
      <c r="F752">
        <v>198479900</v>
      </c>
      <c r="G752" s="3">
        <f t="shared" si="11"/>
        <v>3.261069504664299E-2</v>
      </c>
    </row>
    <row r="753" spans="1:7" x14ac:dyDescent="0.3">
      <c r="A753" s="1" t="s">
        <v>776</v>
      </c>
      <c r="B753">
        <v>3921.3</v>
      </c>
      <c r="C753">
        <v>3979.3</v>
      </c>
      <c r="D753">
        <v>3871.7</v>
      </c>
      <c r="E753">
        <v>3954.4</v>
      </c>
      <c r="F753">
        <v>141366300</v>
      </c>
      <c r="G753" s="3">
        <f t="shared" si="11"/>
        <v>-2.1121742671009079E-3</v>
      </c>
    </row>
    <row r="754" spans="1:7" x14ac:dyDescent="0.3">
      <c r="A754" s="1" t="s">
        <v>777</v>
      </c>
      <c r="B754">
        <v>3929.6</v>
      </c>
      <c r="C754">
        <v>3962.7</v>
      </c>
      <c r="D754">
        <v>3904.8</v>
      </c>
      <c r="E754">
        <v>3921.3</v>
      </c>
      <c r="F754">
        <v>140923100</v>
      </c>
      <c r="G754" s="3">
        <f t="shared" si="11"/>
        <v>2.1166449901817578E-3</v>
      </c>
    </row>
    <row r="755" spans="1:7" x14ac:dyDescent="0.3">
      <c r="A755" s="1" t="s">
        <v>778</v>
      </c>
      <c r="B755">
        <v>3962.7</v>
      </c>
      <c r="C755">
        <v>3962.7</v>
      </c>
      <c r="D755">
        <v>3896.5</v>
      </c>
      <c r="E755">
        <v>3896.5</v>
      </c>
      <c r="F755">
        <v>168599500</v>
      </c>
      <c r="G755" s="3">
        <f t="shared" si="11"/>
        <v>8.4232491856677302E-3</v>
      </c>
    </row>
    <row r="756" spans="1:7" x14ac:dyDescent="0.3">
      <c r="A756" s="1" t="s">
        <v>779</v>
      </c>
      <c r="B756">
        <v>3979.3</v>
      </c>
      <c r="C756">
        <v>4004.1</v>
      </c>
      <c r="D756">
        <v>3946.2</v>
      </c>
      <c r="E756">
        <v>3962.7</v>
      </c>
      <c r="F756">
        <v>177400700</v>
      </c>
      <c r="G756" s="3">
        <f t="shared" si="11"/>
        <v>4.1890630125925163E-3</v>
      </c>
    </row>
    <row r="757" spans="1:7" x14ac:dyDescent="0.3">
      <c r="A757" s="1" t="s">
        <v>780</v>
      </c>
      <c r="B757">
        <v>4020.6</v>
      </c>
      <c r="C757">
        <v>4037.2</v>
      </c>
      <c r="D757">
        <v>3946.2</v>
      </c>
      <c r="E757">
        <v>4004.1</v>
      </c>
      <c r="F757">
        <v>181146600</v>
      </c>
      <c r="G757" s="3">
        <f t="shared" si="11"/>
        <v>1.0378709823335693E-2</v>
      </c>
    </row>
    <row r="758" spans="1:7" x14ac:dyDescent="0.3">
      <c r="A758" s="1" t="s">
        <v>781</v>
      </c>
      <c r="B758">
        <v>3971</v>
      </c>
      <c r="C758">
        <v>4053.7</v>
      </c>
      <c r="D758">
        <v>3971</v>
      </c>
      <c r="E758">
        <v>4053.7</v>
      </c>
      <c r="F758">
        <v>144569400</v>
      </c>
      <c r="G758" s="3">
        <f t="shared" si="11"/>
        <v>-1.233646719395113E-2</v>
      </c>
    </row>
    <row r="759" spans="1:7" x14ac:dyDescent="0.3">
      <c r="A759" s="1" t="s">
        <v>782</v>
      </c>
      <c r="B759">
        <v>4028.9</v>
      </c>
      <c r="C759">
        <v>4028.9</v>
      </c>
      <c r="D759">
        <v>3979.3</v>
      </c>
      <c r="E759">
        <v>3987.5</v>
      </c>
      <c r="F759">
        <v>120995200</v>
      </c>
      <c r="G759" s="3">
        <f t="shared" si="11"/>
        <v>1.4580710148577208E-2</v>
      </c>
    </row>
    <row r="760" spans="1:7" x14ac:dyDescent="0.3">
      <c r="A760" s="1" t="s">
        <v>783</v>
      </c>
      <c r="B760">
        <v>4028.9</v>
      </c>
      <c r="C760">
        <v>4045.4</v>
      </c>
      <c r="D760">
        <v>3979.3</v>
      </c>
      <c r="E760">
        <v>4045.4</v>
      </c>
      <c r="F760">
        <v>84568100</v>
      </c>
      <c r="G760" s="3">
        <f t="shared" si="11"/>
        <v>0</v>
      </c>
    </row>
    <row r="761" spans="1:7" x14ac:dyDescent="0.3">
      <c r="A761" s="1" t="s">
        <v>784</v>
      </c>
      <c r="B761">
        <v>4028.9</v>
      </c>
      <c r="C761">
        <v>4045.4</v>
      </c>
      <c r="D761">
        <v>4012.3</v>
      </c>
      <c r="E761">
        <v>4045.4</v>
      </c>
      <c r="F761">
        <v>69966200</v>
      </c>
      <c r="G761" s="3">
        <f t="shared" si="11"/>
        <v>0</v>
      </c>
    </row>
    <row r="762" spans="1:7" x14ac:dyDescent="0.3">
      <c r="A762" s="1" t="s">
        <v>785</v>
      </c>
      <c r="B762">
        <v>4037.2</v>
      </c>
      <c r="C762">
        <v>4045.4</v>
      </c>
      <c r="D762">
        <v>3995.8</v>
      </c>
      <c r="E762">
        <v>4045.4</v>
      </c>
      <c r="F762">
        <v>104019300</v>
      </c>
      <c r="G762" s="3">
        <f t="shared" si="11"/>
        <v>2.0601156643251825E-3</v>
      </c>
    </row>
    <row r="763" spans="1:7" x14ac:dyDescent="0.3">
      <c r="A763" s="1" t="s">
        <v>786</v>
      </c>
      <c r="B763">
        <v>4037.2</v>
      </c>
      <c r="C763">
        <v>4053.7</v>
      </c>
      <c r="D763">
        <v>4004.1</v>
      </c>
      <c r="E763">
        <v>4053.7</v>
      </c>
      <c r="F763">
        <v>88432500</v>
      </c>
      <c r="G763" s="3">
        <f t="shared" si="11"/>
        <v>0</v>
      </c>
    </row>
    <row r="764" spans="1:7" x14ac:dyDescent="0.3">
      <c r="A764" s="1" t="s">
        <v>787</v>
      </c>
      <c r="B764">
        <v>3987.5</v>
      </c>
      <c r="C764">
        <v>4037.2</v>
      </c>
      <c r="D764">
        <v>3987.5</v>
      </c>
      <c r="E764">
        <v>4037.2</v>
      </c>
      <c r="F764">
        <v>59319100</v>
      </c>
      <c r="G764" s="3">
        <f t="shared" si="11"/>
        <v>-1.2310512236203264E-2</v>
      </c>
    </row>
    <row r="765" spans="1:7" x14ac:dyDescent="0.3">
      <c r="A765" s="1" t="s">
        <v>788</v>
      </c>
      <c r="B765">
        <v>3937.9</v>
      </c>
      <c r="C765">
        <v>3979.3</v>
      </c>
      <c r="D765">
        <v>3913.1</v>
      </c>
      <c r="E765">
        <v>3962.7</v>
      </c>
      <c r="F765">
        <v>107327900</v>
      </c>
      <c r="G765" s="3">
        <f t="shared" si="11"/>
        <v>-1.2438871473354209E-2</v>
      </c>
    </row>
    <row r="766" spans="1:7" x14ac:dyDescent="0.3">
      <c r="A766" s="1" t="s">
        <v>789</v>
      </c>
      <c r="B766">
        <v>3971</v>
      </c>
      <c r="C766">
        <v>3979.3</v>
      </c>
      <c r="D766">
        <v>3913.1</v>
      </c>
      <c r="E766">
        <v>3979.3</v>
      </c>
      <c r="F766">
        <v>139144500</v>
      </c>
      <c r="G766" s="3">
        <f t="shared" ref="G766:G829" si="12">((B766-B765)/B765)*100%</f>
        <v>8.4054953147616514E-3</v>
      </c>
    </row>
    <row r="767" spans="1:7" x14ac:dyDescent="0.3">
      <c r="A767" s="1" t="s">
        <v>790</v>
      </c>
      <c r="B767">
        <v>3937.9</v>
      </c>
      <c r="C767">
        <v>4004.1</v>
      </c>
      <c r="D767">
        <v>3937.9</v>
      </c>
      <c r="E767">
        <v>3971</v>
      </c>
      <c r="F767">
        <v>46409300</v>
      </c>
      <c r="G767" s="3">
        <f t="shared" si="12"/>
        <v>-8.3354318811382291E-3</v>
      </c>
    </row>
    <row r="768" spans="1:7" x14ac:dyDescent="0.3">
      <c r="A768" s="1" t="s">
        <v>791</v>
      </c>
      <c r="B768">
        <v>3979.3</v>
      </c>
      <c r="C768">
        <v>3979.3</v>
      </c>
      <c r="D768">
        <v>3937.9</v>
      </c>
      <c r="E768">
        <v>3954.4</v>
      </c>
      <c r="F768">
        <v>89918800</v>
      </c>
      <c r="G768" s="3">
        <f t="shared" si="12"/>
        <v>1.05132177048681E-2</v>
      </c>
    </row>
    <row r="769" spans="1:7" x14ac:dyDescent="0.3">
      <c r="A769" s="1" t="s">
        <v>792</v>
      </c>
      <c r="B769">
        <v>3863.4</v>
      </c>
      <c r="C769">
        <v>3962.7</v>
      </c>
      <c r="D769">
        <v>3863.4</v>
      </c>
      <c r="E769">
        <v>3937.9</v>
      </c>
      <c r="F769">
        <v>273125500</v>
      </c>
      <c r="G769" s="3">
        <f t="shared" si="12"/>
        <v>-2.9125725630135976E-2</v>
      </c>
    </row>
    <row r="770" spans="1:7" x14ac:dyDescent="0.3">
      <c r="A770" s="1" t="s">
        <v>793</v>
      </c>
      <c r="B770">
        <v>3904.8</v>
      </c>
      <c r="C770">
        <v>3929.6</v>
      </c>
      <c r="D770">
        <v>3888.3</v>
      </c>
      <c r="E770">
        <v>3913.1</v>
      </c>
      <c r="F770">
        <v>115578600</v>
      </c>
      <c r="G770" s="3">
        <f t="shared" si="12"/>
        <v>1.0715949681627606E-2</v>
      </c>
    </row>
    <row r="771" spans="1:7" x14ac:dyDescent="0.3">
      <c r="A771" s="1" t="s">
        <v>794</v>
      </c>
      <c r="B771">
        <v>3954.4</v>
      </c>
      <c r="C771">
        <v>3954.4</v>
      </c>
      <c r="D771">
        <v>3904.8</v>
      </c>
      <c r="E771">
        <v>3929.6</v>
      </c>
      <c r="F771">
        <v>59377900</v>
      </c>
      <c r="G771" s="3">
        <f t="shared" si="12"/>
        <v>1.2702315099364861E-2</v>
      </c>
    </row>
    <row r="772" spans="1:7" x14ac:dyDescent="0.3">
      <c r="A772" s="1" t="s">
        <v>795</v>
      </c>
      <c r="B772">
        <v>3937.9</v>
      </c>
      <c r="C772">
        <v>3971</v>
      </c>
      <c r="D772">
        <v>3913.1</v>
      </c>
      <c r="E772">
        <v>3971</v>
      </c>
      <c r="F772">
        <v>84777000</v>
      </c>
      <c r="G772" s="3">
        <f t="shared" si="12"/>
        <v>-4.1725672668419984E-3</v>
      </c>
    </row>
    <row r="773" spans="1:7" x14ac:dyDescent="0.3">
      <c r="A773" s="1" t="s">
        <v>796</v>
      </c>
      <c r="B773">
        <v>3962.7</v>
      </c>
      <c r="C773">
        <v>3971</v>
      </c>
      <c r="D773">
        <v>3954.4</v>
      </c>
      <c r="E773">
        <v>3962.7</v>
      </c>
      <c r="F773">
        <v>78292000</v>
      </c>
      <c r="G773" s="3">
        <f t="shared" si="12"/>
        <v>6.2977729246552041E-3</v>
      </c>
    </row>
    <row r="774" spans="1:7" x14ac:dyDescent="0.3">
      <c r="A774" s="1" t="s">
        <v>797</v>
      </c>
      <c r="B774">
        <v>4004.1</v>
      </c>
      <c r="C774">
        <v>4012.3</v>
      </c>
      <c r="D774">
        <v>3946.2</v>
      </c>
      <c r="E774">
        <v>3946.2</v>
      </c>
      <c r="F774">
        <v>111953700</v>
      </c>
      <c r="G774" s="3">
        <f t="shared" si="12"/>
        <v>1.0447422212128119E-2</v>
      </c>
    </row>
    <row r="775" spans="1:7" x14ac:dyDescent="0.3">
      <c r="A775" s="1" t="s">
        <v>798</v>
      </c>
      <c r="B775">
        <v>4004.1</v>
      </c>
      <c r="C775">
        <v>4012.3</v>
      </c>
      <c r="D775">
        <v>3987.5</v>
      </c>
      <c r="E775">
        <v>4012.3</v>
      </c>
      <c r="F775">
        <v>125766100</v>
      </c>
      <c r="G775" s="3">
        <f t="shared" si="12"/>
        <v>0</v>
      </c>
    </row>
    <row r="776" spans="1:7" x14ac:dyDescent="0.3">
      <c r="A776" s="1" t="s">
        <v>799</v>
      </c>
      <c r="B776">
        <v>3979.3</v>
      </c>
      <c r="C776">
        <v>4028.9</v>
      </c>
      <c r="D776">
        <v>3979.3</v>
      </c>
      <c r="E776">
        <v>4020.6</v>
      </c>
      <c r="F776">
        <v>79549800</v>
      </c>
      <c r="G776" s="3">
        <f t="shared" si="12"/>
        <v>-6.1936515072050467E-3</v>
      </c>
    </row>
    <row r="777" spans="1:7" x14ac:dyDescent="0.3">
      <c r="A777" s="1" t="s">
        <v>800</v>
      </c>
      <c r="B777">
        <v>3987.5</v>
      </c>
      <c r="C777">
        <v>3995.8</v>
      </c>
      <c r="D777">
        <v>3971</v>
      </c>
      <c r="E777">
        <v>3987.5</v>
      </c>
      <c r="F777">
        <v>125140500</v>
      </c>
      <c r="G777" s="3">
        <f t="shared" si="12"/>
        <v>2.0606639358680717E-3</v>
      </c>
    </row>
    <row r="778" spans="1:7" x14ac:dyDescent="0.3">
      <c r="A778" s="1" t="s">
        <v>801</v>
      </c>
      <c r="B778">
        <v>3995.8</v>
      </c>
      <c r="C778">
        <v>4028.9</v>
      </c>
      <c r="D778">
        <v>3946.2</v>
      </c>
      <c r="E778">
        <v>3979.3</v>
      </c>
      <c r="F778">
        <v>106769300</v>
      </c>
      <c r="G778" s="3">
        <f t="shared" si="12"/>
        <v>2.081504702194403E-3</v>
      </c>
    </row>
    <row r="779" spans="1:7" x14ac:dyDescent="0.3">
      <c r="A779" s="1" t="s">
        <v>802</v>
      </c>
      <c r="B779">
        <v>3896.5</v>
      </c>
      <c r="C779">
        <v>3962.7</v>
      </c>
      <c r="D779">
        <v>3880</v>
      </c>
      <c r="E779">
        <v>3946.2</v>
      </c>
      <c r="F779">
        <v>192444400</v>
      </c>
      <c r="G779" s="3">
        <f t="shared" si="12"/>
        <v>-2.4851093648330793E-2</v>
      </c>
    </row>
    <row r="780" spans="1:7" x14ac:dyDescent="0.3">
      <c r="A780" s="1" t="s">
        <v>803</v>
      </c>
      <c r="B780">
        <v>3888.3</v>
      </c>
      <c r="C780">
        <v>3946.2</v>
      </c>
      <c r="D780">
        <v>3888.3</v>
      </c>
      <c r="E780">
        <v>3937.9</v>
      </c>
      <c r="F780">
        <v>107761200</v>
      </c>
      <c r="G780" s="3">
        <f t="shared" si="12"/>
        <v>-2.1044527139740328E-3</v>
      </c>
    </row>
    <row r="781" spans="1:7" x14ac:dyDescent="0.3">
      <c r="A781" s="1" t="s">
        <v>804</v>
      </c>
      <c r="B781">
        <v>3913.1</v>
      </c>
      <c r="C781">
        <v>3929.6</v>
      </c>
      <c r="D781">
        <v>3838.6</v>
      </c>
      <c r="E781">
        <v>3888.3</v>
      </c>
      <c r="F781">
        <v>155984500</v>
      </c>
      <c r="G781" s="3">
        <f t="shared" si="12"/>
        <v>6.3781086850293765E-3</v>
      </c>
    </row>
    <row r="782" spans="1:7" x14ac:dyDescent="0.3">
      <c r="A782" s="1" t="s">
        <v>805</v>
      </c>
      <c r="B782">
        <v>4053.7</v>
      </c>
      <c r="C782">
        <v>4053.7</v>
      </c>
      <c r="D782">
        <v>3929.6</v>
      </c>
      <c r="E782">
        <v>3946.2</v>
      </c>
      <c r="F782">
        <v>267753300</v>
      </c>
      <c r="G782" s="3">
        <f t="shared" si="12"/>
        <v>3.5930592113669446E-2</v>
      </c>
    </row>
    <row r="783" spans="1:7" x14ac:dyDescent="0.3">
      <c r="A783" s="1" t="s">
        <v>806</v>
      </c>
      <c r="B783">
        <v>4037.2</v>
      </c>
      <c r="C783">
        <v>4037.2</v>
      </c>
      <c r="D783">
        <v>3987.5</v>
      </c>
      <c r="E783">
        <v>4004.1</v>
      </c>
      <c r="F783">
        <v>113829400</v>
      </c>
      <c r="G783" s="3">
        <f t="shared" si="12"/>
        <v>-4.0703554777117203E-3</v>
      </c>
    </row>
    <row r="784" spans="1:7" x14ac:dyDescent="0.3">
      <c r="A784" s="1" t="s">
        <v>807</v>
      </c>
      <c r="B784">
        <v>4053.7</v>
      </c>
      <c r="C784">
        <v>4070.3</v>
      </c>
      <c r="D784">
        <v>4004.1</v>
      </c>
      <c r="E784">
        <v>4028.9</v>
      </c>
      <c r="F784">
        <v>214639300</v>
      </c>
      <c r="G784" s="3">
        <f t="shared" si="12"/>
        <v>4.0869909838501936E-3</v>
      </c>
    </row>
    <row r="785" spans="1:7" x14ac:dyDescent="0.3">
      <c r="A785" s="1" t="s">
        <v>808</v>
      </c>
      <c r="B785">
        <v>4141.6000000000004</v>
      </c>
      <c r="C785">
        <v>4185</v>
      </c>
      <c r="D785">
        <v>4098.2</v>
      </c>
      <c r="E785">
        <v>4124.2</v>
      </c>
      <c r="F785">
        <v>266103900</v>
      </c>
      <c r="G785" s="3">
        <f t="shared" si="12"/>
        <v>2.1683893726718934E-2</v>
      </c>
    </row>
    <row r="786" spans="1:7" x14ac:dyDescent="0.3">
      <c r="A786" s="1" t="s">
        <v>809</v>
      </c>
      <c r="B786">
        <v>4115.5</v>
      </c>
      <c r="C786">
        <v>4159</v>
      </c>
      <c r="D786">
        <v>4098.2</v>
      </c>
      <c r="E786">
        <v>4124.2</v>
      </c>
      <c r="F786">
        <v>144925200</v>
      </c>
      <c r="G786" s="3">
        <f t="shared" si="12"/>
        <v>-6.3019123044234984E-3</v>
      </c>
    </row>
    <row r="787" spans="1:7" x14ac:dyDescent="0.3">
      <c r="A787" s="1" t="s">
        <v>810</v>
      </c>
      <c r="B787">
        <v>4141.6000000000004</v>
      </c>
      <c r="C787">
        <v>4150.3</v>
      </c>
      <c r="D787">
        <v>4115.5</v>
      </c>
      <c r="E787">
        <v>4115.5</v>
      </c>
      <c r="F787">
        <v>105217100</v>
      </c>
      <c r="G787" s="3">
        <f t="shared" si="12"/>
        <v>6.3418782650954599E-3</v>
      </c>
    </row>
    <row r="788" spans="1:7" x14ac:dyDescent="0.3">
      <c r="A788" s="1" t="s">
        <v>811</v>
      </c>
      <c r="B788">
        <v>4176.3</v>
      </c>
      <c r="C788">
        <v>4185</v>
      </c>
      <c r="D788">
        <v>4141.6000000000004</v>
      </c>
      <c r="E788">
        <v>4167.6000000000004</v>
      </c>
      <c r="F788">
        <v>141800500</v>
      </c>
      <c r="G788" s="3">
        <f t="shared" si="12"/>
        <v>8.3784044813598156E-3</v>
      </c>
    </row>
    <row r="789" spans="1:7" x14ac:dyDescent="0.3">
      <c r="A789" s="1" t="s">
        <v>812</v>
      </c>
      <c r="B789">
        <v>4124.2</v>
      </c>
      <c r="C789">
        <v>4176.3</v>
      </c>
      <c r="D789">
        <v>4115.5</v>
      </c>
      <c r="E789">
        <v>4176.3</v>
      </c>
      <c r="F789">
        <v>98847200</v>
      </c>
      <c r="G789" s="3">
        <f t="shared" si="12"/>
        <v>-1.2475157436008036E-2</v>
      </c>
    </row>
    <row r="790" spans="1:7" x14ac:dyDescent="0.3">
      <c r="A790" s="1" t="s">
        <v>813</v>
      </c>
      <c r="B790">
        <v>4106.8999999999996</v>
      </c>
      <c r="C790">
        <v>4124.2</v>
      </c>
      <c r="D790">
        <v>4089.5</v>
      </c>
      <c r="E790">
        <v>4106.8999999999996</v>
      </c>
      <c r="F790">
        <v>161561800</v>
      </c>
      <c r="G790" s="3">
        <f t="shared" si="12"/>
        <v>-4.1947529217788134E-3</v>
      </c>
    </row>
    <row r="791" spans="1:7" x14ac:dyDescent="0.3">
      <c r="A791" s="1" t="s">
        <v>814</v>
      </c>
      <c r="B791">
        <v>4167.6000000000004</v>
      </c>
      <c r="C791">
        <v>4167.6000000000004</v>
      </c>
      <c r="D791">
        <v>4132.8999999999996</v>
      </c>
      <c r="E791">
        <v>4141.6000000000004</v>
      </c>
      <c r="F791">
        <v>133511700</v>
      </c>
      <c r="G791" s="3">
        <f t="shared" si="12"/>
        <v>1.4780004382868035E-2</v>
      </c>
    </row>
    <row r="792" spans="1:7" x14ac:dyDescent="0.3">
      <c r="A792" s="1" t="s">
        <v>815</v>
      </c>
      <c r="B792">
        <v>4185</v>
      </c>
      <c r="C792">
        <v>4185</v>
      </c>
      <c r="D792">
        <v>4132.8999999999996</v>
      </c>
      <c r="E792">
        <v>4167.6000000000004</v>
      </c>
      <c r="F792">
        <v>88097800</v>
      </c>
      <c r="G792" s="3">
        <f t="shared" si="12"/>
        <v>4.1750647854879629E-3</v>
      </c>
    </row>
    <row r="793" spans="1:7" x14ac:dyDescent="0.3">
      <c r="A793" s="1" t="s">
        <v>816</v>
      </c>
      <c r="B793">
        <v>4193.7</v>
      </c>
      <c r="C793">
        <v>4237.1000000000004</v>
      </c>
      <c r="D793">
        <v>4167.6000000000004</v>
      </c>
      <c r="E793">
        <v>4176.3</v>
      </c>
      <c r="F793">
        <v>119316500</v>
      </c>
      <c r="G793" s="3">
        <f t="shared" si="12"/>
        <v>2.0788530465949387E-3</v>
      </c>
    </row>
    <row r="794" spans="1:7" x14ac:dyDescent="0.3">
      <c r="A794" s="1" t="s">
        <v>817</v>
      </c>
      <c r="B794">
        <v>4202.3999999999996</v>
      </c>
      <c r="C794">
        <v>4219.7</v>
      </c>
      <c r="D794">
        <v>4185</v>
      </c>
      <c r="E794">
        <v>4219.7</v>
      </c>
      <c r="F794">
        <v>88012300</v>
      </c>
      <c r="G794" s="3">
        <f t="shared" si="12"/>
        <v>2.0745403820015304E-3</v>
      </c>
    </row>
    <row r="795" spans="1:7" x14ac:dyDescent="0.3">
      <c r="A795" s="1" t="s">
        <v>818</v>
      </c>
      <c r="B795">
        <v>4219.7</v>
      </c>
      <c r="C795">
        <v>4219.7</v>
      </c>
      <c r="D795">
        <v>4185</v>
      </c>
      <c r="E795">
        <v>4219.7</v>
      </c>
      <c r="F795">
        <v>58886800</v>
      </c>
      <c r="G795" s="3">
        <f t="shared" si="12"/>
        <v>4.1166952217780751E-3</v>
      </c>
    </row>
    <row r="796" spans="1:7" x14ac:dyDescent="0.3">
      <c r="A796" s="1" t="s">
        <v>819</v>
      </c>
      <c r="B796">
        <v>4237.1000000000004</v>
      </c>
      <c r="C796">
        <v>4245.8</v>
      </c>
      <c r="D796">
        <v>4193.7</v>
      </c>
      <c r="E796">
        <v>4219.7</v>
      </c>
      <c r="F796">
        <v>67275600</v>
      </c>
      <c r="G796" s="3">
        <f t="shared" si="12"/>
        <v>4.1235158897553253E-3</v>
      </c>
    </row>
    <row r="797" spans="1:7" x14ac:dyDescent="0.3">
      <c r="A797" s="1" t="s">
        <v>820</v>
      </c>
      <c r="B797">
        <v>4280.5</v>
      </c>
      <c r="C797">
        <v>4297.8999999999996</v>
      </c>
      <c r="D797">
        <v>4245.8</v>
      </c>
      <c r="E797">
        <v>4297.8999999999996</v>
      </c>
      <c r="F797">
        <v>194839900</v>
      </c>
      <c r="G797" s="3">
        <f t="shared" si="12"/>
        <v>1.0242854782752267E-2</v>
      </c>
    </row>
    <row r="798" spans="1:7" x14ac:dyDescent="0.3">
      <c r="A798" s="1" t="s">
        <v>821</v>
      </c>
      <c r="B798">
        <v>4323.8999999999996</v>
      </c>
      <c r="C798">
        <v>4341.3</v>
      </c>
      <c r="D798">
        <v>4280.5</v>
      </c>
      <c r="E798">
        <v>4297.8999999999996</v>
      </c>
      <c r="F798">
        <v>141279800</v>
      </c>
      <c r="G798" s="3">
        <f t="shared" si="12"/>
        <v>1.013900245298438E-2</v>
      </c>
    </row>
    <row r="799" spans="1:7" x14ac:dyDescent="0.3">
      <c r="A799" s="1" t="s">
        <v>822</v>
      </c>
      <c r="B799">
        <v>4406.3999999999996</v>
      </c>
      <c r="C799">
        <v>4428.1000000000004</v>
      </c>
      <c r="D799">
        <v>4341.3</v>
      </c>
      <c r="E799">
        <v>4384.7</v>
      </c>
      <c r="F799">
        <v>190097200</v>
      </c>
      <c r="G799" s="3">
        <f t="shared" si="12"/>
        <v>1.9079997224727679E-2</v>
      </c>
    </row>
    <row r="800" spans="1:7" x14ac:dyDescent="0.3">
      <c r="A800" s="1" t="s">
        <v>823</v>
      </c>
      <c r="B800">
        <v>4332.6000000000004</v>
      </c>
      <c r="C800">
        <v>4406.3999999999996</v>
      </c>
      <c r="D800">
        <v>4306.6000000000004</v>
      </c>
      <c r="E800">
        <v>4406.3999999999996</v>
      </c>
      <c r="F800">
        <v>121231300</v>
      </c>
      <c r="G800" s="3">
        <f t="shared" si="12"/>
        <v>-1.6748366013071732E-2</v>
      </c>
    </row>
    <row r="801" spans="1:7" x14ac:dyDescent="0.3">
      <c r="A801" s="1" t="s">
        <v>824</v>
      </c>
      <c r="B801">
        <v>4297.8999999999996</v>
      </c>
      <c r="C801">
        <v>4363</v>
      </c>
      <c r="D801">
        <v>4297.8999999999996</v>
      </c>
      <c r="E801">
        <v>4332.6000000000004</v>
      </c>
      <c r="F801">
        <v>95747700</v>
      </c>
      <c r="G801" s="3">
        <f t="shared" si="12"/>
        <v>-8.009047684993012E-3</v>
      </c>
    </row>
    <row r="802" spans="1:7" x14ac:dyDescent="0.3">
      <c r="A802" s="1" t="s">
        <v>825</v>
      </c>
      <c r="B802">
        <v>4363</v>
      </c>
      <c r="C802">
        <v>4471.5</v>
      </c>
      <c r="D802">
        <v>4280.5</v>
      </c>
      <c r="E802">
        <v>4471.5</v>
      </c>
      <c r="F802">
        <v>273336000</v>
      </c>
      <c r="G802" s="3">
        <f t="shared" si="12"/>
        <v>1.5146932222713504E-2</v>
      </c>
    </row>
    <row r="803" spans="1:7" x14ac:dyDescent="0.3">
      <c r="A803" s="1" t="s">
        <v>826</v>
      </c>
      <c r="B803">
        <v>4471.5</v>
      </c>
      <c r="C803">
        <v>4471.5</v>
      </c>
      <c r="D803">
        <v>4332.6000000000004</v>
      </c>
      <c r="E803">
        <v>4332.6000000000004</v>
      </c>
      <c r="F803">
        <v>125947200</v>
      </c>
      <c r="G803" s="3">
        <f t="shared" si="12"/>
        <v>2.4868209947283979E-2</v>
      </c>
    </row>
    <row r="804" spans="1:7" x14ac:dyDescent="0.3">
      <c r="A804" s="1" t="s">
        <v>827</v>
      </c>
      <c r="B804">
        <v>4428.1000000000004</v>
      </c>
      <c r="C804">
        <v>4580.1000000000004</v>
      </c>
      <c r="D804">
        <v>4428.1000000000004</v>
      </c>
      <c r="E804">
        <v>4493.2</v>
      </c>
      <c r="F804">
        <v>251912000</v>
      </c>
      <c r="G804" s="3">
        <f t="shared" si="12"/>
        <v>-9.7059152409705099E-3</v>
      </c>
    </row>
    <row r="805" spans="1:7" x14ac:dyDescent="0.3">
      <c r="A805" s="1" t="s">
        <v>828</v>
      </c>
      <c r="B805">
        <v>4471.5</v>
      </c>
      <c r="C805">
        <v>4493.2</v>
      </c>
      <c r="D805">
        <v>4384.7</v>
      </c>
      <c r="E805">
        <v>4493.2</v>
      </c>
      <c r="F805">
        <v>84246100</v>
      </c>
      <c r="G805" s="3">
        <f t="shared" si="12"/>
        <v>9.8010433368712607E-3</v>
      </c>
    </row>
    <row r="806" spans="1:7" x14ac:dyDescent="0.3">
      <c r="A806" s="1" t="s">
        <v>829</v>
      </c>
      <c r="B806">
        <v>4428.1000000000004</v>
      </c>
      <c r="C806">
        <v>4536.7</v>
      </c>
      <c r="D806">
        <v>4384.7</v>
      </c>
      <c r="E806">
        <v>4536.7</v>
      </c>
      <c r="F806">
        <v>183524700</v>
      </c>
      <c r="G806" s="3">
        <f t="shared" si="12"/>
        <v>-9.7059152409705099E-3</v>
      </c>
    </row>
    <row r="807" spans="1:7" x14ac:dyDescent="0.3">
      <c r="A807" s="1" t="s">
        <v>830</v>
      </c>
      <c r="B807">
        <v>4471.5</v>
      </c>
      <c r="C807">
        <v>4493.2</v>
      </c>
      <c r="D807">
        <v>4406.3999999999996</v>
      </c>
      <c r="E807">
        <v>4471.5</v>
      </c>
      <c r="F807">
        <v>140482000</v>
      </c>
      <c r="G807" s="3">
        <f t="shared" si="12"/>
        <v>9.8010433368712607E-3</v>
      </c>
    </row>
    <row r="808" spans="1:7" x14ac:dyDescent="0.3">
      <c r="A808" s="1" t="s">
        <v>831</v>
      </c>
      <c r="B808">
        <v>4536.7</v>
      </c>
      <c r="C808">
        <v>4558.3999999999996</v>
      </c>
      <c r="D808">
        <v>4449.8</v>
      </c>
      <c r="E808">
        <v>4536.7</v>
      </c>
      <c r="F808">
        <v>182599600</v>
      </c>
      <c r="G808" s="3">
        <f t="shared" si="12"/>
        <v>1.4581236721458083E-2</v>
      </c>
    </row>
    <row r="809" spans="1:7" x14ac:dyDescent="0.3">
      <c r="A809" s="1" t="s">
        <v>832</v>
      </c>
      <c r="B809">
        <v>4428.1000000000004</v>
      </c>
      <c r="C809">
        <v>4558.3999999999996</v>
      </c>
      <c r="D809">
        <v>4384.7</v>
      </c>
      <c r="E809">
        <v>4558.3999999999996</v>
      </c>
      <c r="F809">
        <v>107804200</v>
      </c>
      <c r="G809" s="3">
        <f t="shared" si="12"/>
        <v>-2.3938104789825086E-2</v>
      </c>
    </row>
    <row r="810" spans="1:7" x14ac:dyDescent="0.3">
      <c r="A810" s="1" t="s">
        <v>833</v>
      </c>
      <c r="B810">
        <v>4449.8</v>
      </c>
      <c r="C810">
        <v>4449.8</v>
      </c>
      <c r="D810">
        <v>4363</v>
      </c>
      <c r="E810">
        <v>4384.7</v>
      </c>
      <c r="F810">
        <v>102987300</v>
      </c>
      <c r="G810" s="3">
        <f t="shared" si="12"/>
        <v>4.9005216684356303E-3</v>
      </c>
    </row>
    <row r="811" spans="1:7" x14ac:dyDescent="0.3">
      <c r="A811" s="1" t="s">
        <v>834</v>
      </c>
      <c r="B811">
        <v>4471.5</v>
      </c>
      <c r="C811">
        <v>4471.5</v>
      </c>
      <c r="D811">
        <v>4384.7</v>
      </c>
      <c r="E811">
        <v>4406.3999999999996</v>
      </c>
      <c r="F811">
        <v>108369600</v>
      </c>
      <c r="G811" s="3">
        <f t="shared" si="12"/>
        <v>4.8766236684794411E-3</v>
      </c>
    </row>
    <row r="812" spans="1:7" x14ac:dyDescent="0.3">
      <c r="A812" s="1" t="s">
        <v>835</v>
      </c>
      <c r="B812">
        <v>4471.5</v>
      </c>
      <c r="C812">
        <v>4493.2</v>
      </c>
      <c r="D812">
        <v>4428.1000000000004</v>
      </c>
      <c r="E812">
        <v>4493.2</v>
      </c>
      <c r="F812">
        <v>85618800</v>
      </c>
      <c r="G812" s="3">
        <f t="shared" si="12"/>
        <v>0</v>
      </c>
    </row>
    <row r="813" spans="1:7" x14ac:dyDescent="0.3">
      <c r="A813" s="1" t="s">
        <v>836</v>
      </c>
      <c r="B813">
        <v>4471.5</v>
      </c>
      <c r="C813">
        <v>4493.2</v>
      </c>
      <c r="D813">
        <v>4428.1000000000004</v>
      </c>
      <c r="E813">
        <v>4428.1000000000004</v>
      </c>
      <c r="F813">
        <v>92625800</v>
      </c>
      <c r="G813" s="3">
        <f t="shared" si="12"/>
        <v>0</v>
      </c>
    </row>
    <row r="814" spans="1:7" x14ac:dyDescent="0.3">
      <c r="A814" s="1" t="s">
        <v>837</v>
      </c>
      <c r="B814">
        <v>4471.5</v>
      </c>
      <c r="C814">
        <v>4493.2</v>
      </c>
      <c r="D814">
        <v>4363</v>
      </c>
      <c r="E814">
        <v>4471.5</v>
      </c>
      <c r="F814">
        <v>163732600</v>
      </c>
      <c r="G814" s="3">
        <f t="shared" si="12"/>
        <v>0</v>
      </c>
    </row>
    <row r="815" spans="1:7" x14ac:dyDescent="0.3">
      <c r="A815" s="1" t="s">
        <v>838</v>
      </c>
      <c r="B815">
        <v>4514.8999999999996</v>
      </c>
      <c r="C815">
        <v>4514.8999999999996</v>
      </c>
      <c r="D815">
        <v>4428.1000000000004</v>
      </c>
      <c r="E815">
        <v>4493.2</v>
      </c>
      <c r="F815">
        <v>73611200</v>
      </c>
      <c r="G815" s="3">
        <f t="shared" si="12"/>
        <v>9.7059152409705099E-3</v>
      </c>
    </row>
    <row r="816" spans="1:7" x14ac:dyDescent="0.3">
      <c r="A816" s="1" t="s">
        <v>839</v>
      </c>
      <c r="B816">
        <v>4514.8999999999996</v>
      </c>
      <c r="C816">
        <v>4558.3999999999996</v>
      </c>
      <c r="D816">
        <v>4493.2</v>
      </c>
      <c r="E816">
        <v>4558.3999999999996</v>
      </c>
      <c r="F816">
        <v>115834500</v>
      </c>
      <c r="G816" s="3">
        <f t="shared" si="12"/>
        <v>0</v>
      </c>
    </row>
    <row r="817" spans="1:7" x14ac:dyDescent="0.3">
      <c r="A817" s="1" t="s">
        <v>840</v>
      </c>
      <c r="B817">
        <v>4688.6000000000004</v>
      </c>
      <c r="C817">
        <v>4732</v>
      </c>
      <c r="D817">
        <v>4514.8999999999996</v>
      </c>
      <c r="E817">
        <v>4536.7</v>
      </c>
      <c r="F817">
        <v>185672200</v>
      </c>
      <c r="G817" s="3">
        <f t="shared" si="12"/>
        <v>3.8472612903940454E-2</v>
      </c>
    </row>
    <row r="818" spans="1:7" x14ac:dyDescent="0.3">
      <c r="A818" s="1" t="s">
        <v>841</v>
      </c>
      <c r="B818">
        <v>4710.3</v>
      </c>
      <c r="C818">
        <v>4775.3999999999996</v>
      </c>
      <c r="D818">
        <v>4601.8</v>
      </c>
      <c r="E818">
        <v>4601.8</v>
      </c>
      <c r="F818">
        <v>162655900</v>
      </c>
      <c r="G818" s="3">
        <f t="shared" si="12"/>
        <v>4.6282472379814482E-3</v>
      </c>
    </row>
    <row r="819" spans="1:7" x14ac:dyDescent="0.3">
      <c r="A819" s="1" t="s">
        <v>842</v>
      </c>
      <c r="B819">
        <v>4775.3999999999996</v>
      </c>
      <c r="C819">
        <v>4862.3</v>
      </c>
      <c r="D819">
        <v>4753.7</v>
      </c>
      <c r="E819">
        <v>4753.7</v>
      </c>
      <c r="F819">
        <v>255251600</v>
      </c>
      <c r="G819" s="3">
        <f t="shared" si="12"/>
        <v>1.3820775746767605E-2</v>
      </c>
    </row>
    <row r="820" spans="1:7" x14ac:dyDescent="0.3">
      <c r="A820" s="1" t="s">
        <v>843</v>
      </c>
      <c r="B820">
        <v>4862.3</v>
      </c>
      <c r="C820">
        <v>4862.3</v>
      </c>
      <c r="D820">
        <v>4732</v>
      </c>
      <c r="E820">
        <v>4797.1000000000004</v>
      </c>
      <c r="F820">
        <v>187436100</v>
      </c>
      <c r="G820" s="3">
        <f t="shared" si="12"/>
        <v>1.8197428487666069E-2</v>
      </c>
    </row>
    <row r="821" spans="1:7" x14ac:dyDescent="0.3">
      <c r="A821" s="1" t="s">
        <v>844</v>
      </c>
      <c r="B821">
        <v>4753.7</v>
      </c>
      <c r="C821">
        <v>4840.5</v>
      </c>
      <c r="D821">
        <v>4732</v>
      </c>
      <c r="E821">
        <v>4775.3999999999996</v>
      </c>
      <c r="F821">
        <v>224391900</v>
      </c>
      <c r="G821" s="3">
        <f t="shared" si="12"/>
        <v>-2.2335108899080757E-2</v>
      </c>
    </row>
    <row r="822" spans="1:7" x14ac:dyDescent="0.3">
      <c r="A822" s="1" t="s">
        <v>845</v>
      </c>
      <c r="B822">
        <v>4862.3</v>
      </c>
      <c r="C822">
        <v>4862.3</v>
      </c>
      <c r="D822">
        <v>4710.3</v>
      </c>
      <c r="E822">
        <v>4710.3</v>
      </c>
      <c r="F822">
        <v>154003100</v>
      </c>
      <c r="G822" s="3">
        <f t="shared" si="12"/>
        <v>2.2845362559690423E-2</v>
      </c>
    </row>
    <row r="823" spans="1:7" x14ac:dyDescent="0.3">
      <c r="A823" s="1" t="s">
        <v>846</v>
      </c>
      <c r="B823">
        <v>4818.8</v>
      </c>
      <c r="C823">
        <v>4884</v>
      </c>
      <c r="D823">
        <v>4753.7</v>
      </c>
      <c r="E823">
        <v>4862.3</v>
      </c>
      <c r="F823">
        <v>125049100</v>
      </c>
      <c r="G823" s="3">
        <f t="shared" si="12"/>
        <v>-8.9463833988030345E-3</v>
      </c>
    </row>
    <row r="824" spans="1:7" x14ac:dyDescent="0.3">
      <c r="A824" s="1" t="s">
        <v>847</v>
      </c>
      <c r="B824">
        <v>4775.3999999999996</v>
      </c>
      <c r="C824">
        <v>4862.3</v>
      </c>
      <c r="D824">
        <v>4775.3999999999996</v>
      </c>
      <c r="E824">
        <v>4775.3999999999996</v>
      </c>
      <c r="F824">
        <v>67363200</v>
      </c>
      <c r="G824" s="3">
        <f t="shared" si="12"/>
        <v>-9.0063916327717576E-3</v>
      </c>
    </row>
    <row r="825" spans="1:7" x14ac:dyDescent="0.3">
      <c r="A825" s="1" t="s">
        <v>848</v>
      </c>
      <c r="B825">
        <v>4840.5</v>
      </c>
      <c r="C825">
        <v>4840.5</v>
      </c>
      <c r="D825">
        <v>4666.8999999999996</v>
      </c>
      <c r="E825">
        <v>4840.5</v>
      </c>
      <c r="F825">
        <v>898453700</v>
      </c>
      <c r="G825" s="3">
        <f t="shared" si="12"/>
        <v>1.3632365875110016E-2</v>
      </c>
    </row>
    <row r="826" spans="1:7" x14ac:dyDescent="0.3">
      <c r="A826" s="1" t="s">
        <v>849</v>
      </c>
      <c r="B826">
        <v>4710.3</v>
      </c>
      <c r="C826">
        <v>4862.3</v>
      </c>
      <c r="D826">
        <v>4710.3</v>
      </c>
      <c r="E826">
        <v>4862.3</v>
      </c>
      <c r="F826">
        <v>255472600</v>
      </c>
      <c r="G826" s="3">
        <f t="shared" si="12"/>
        <v>-2.6898047722342694E-2</v>
      </c>
    </row>
    <row r="827" spans="1:7" x14ac:dyDescent="0.3">
      <c r="A827" s="1" t="s">
        <v>850</v>
      </c>
      <c r="B827">
        <v>4732</v>
      </c>
      <c r="C827">
        <v>4775.3999999999996</v>
      </c>
      <c r="D827">
        <v>4645.2</v>
      </c>
      <c r="E827">
        <v>4688.6000000000004</v>
      </c>
      <c r="F827">
        <v>92019300</v>
      </c>
      <c r="G827" s="3">
        <f t="shared" si="12"/>
        <v>4.6069252489225349E-3</v>
      </c>
    </row>
    <row r="828" spans="1:7" x14ac:dyDescent="0.3">
      <c r="A828" s="1" t="s">
        <v>851</v>
      </c>
      <c r="B828">
        <v>4688.6000000000004</v>
      </c>
      <c r="C828">
        <v>4753.7</v>
      </c>
      <c r="D828">
        <v>4645.2</v>
      </c>
      <c r="E828">
        <v>4753.7</v>
      </c>
      <c r="F828">
        <v>150377000</v>
      </c>
      <c r="G828" s="3">
        <f t="shared" si="12"/>
        <v>-9.1715976331360177E-3</v>
      </c>
    </row>
    <row r="829" spans="1:7" x14ac:dyDescent="0.3">
      <c r="A829" s="1" t="s">
        <v>852</v>
      </c>
      <c r="B829">
        <v>4753.7</v>
      </c>
      <c r="C829">
        <v>4753.7</v>
      </c>
      <c r="D829">
        <v>4645.2</v>
      </c>
      <c r="E829">
        <v>4666.8999999999996</v>
      </c>
      <c r="F829">
        <v>92794100</v>
      </c>
      <c r="G829" s="3">
        <f t="shared" si="12"/>
        <v>1.3884741713944344E-2</v>
      </c>
    </row>
    <row r="830" spans="1:7" x14ac:dyDescent="0.3">
      <c r="A830" s="1" t="s">
        <v>853</v>
      </c>
      <c r="B830">
        <v>4710.3</v>
      </c>
      <c r="C830">
        <v>4732</v>
      </c>
      <c r="D830">
        <v>4666.8999999999996</v>
      </c>
      <c r="E830">
        <v>4710.3</v>
      </c>
      <c r="F830">
        <v>77251000</v>
      </c>
      <c r="G830" s="3">
        <f t="shared" ref="G830:G893" si="13">((B830-B829)/B829)*100%</f>
        <v>-9.1297305256956979E-3</v>
      </c>
    </row>
    <row r="831" spans="1:7" x14ac:dyDescent="0.3">
      <c r="A831" s="1" t="s">
        <v>854</v>
      </c>
      <c r="B831">
        <v>4688.6000000000004</v>
      </c>
      <c r="C831">
        <v>4688.6000000000004</v>
      </c>
      <c r="D831">
        <v>4666.8999999999996</v>
      </c>
      <c r="E831">
        <v>4688.6000000000004</v>
      </c>
      <c r="F831">
        <v>92314200</v>
      </c>
      <c r="G831" s="3">
        <f t="shared" si="13"/>
        <v>-4.6069252489225349E-3</v>
      </c>
    </row>
    <row r="832" spans="1:7" x14ac:dyDescent="0.3">
      <c r="A832" s="1" t="s">
        <v>855</v>
      </c>
      <c r="B832">
        <v>4818.8</v>
      </c>
      <c r="C832">
        <v>4818.8</v>
      </c>
      <c r="D832">
        <v>4688.6000000000004</v>
      </c>
      <c r="E832">
        <v>4688.6000000000004</v>
      </c>
      <c r="F832">
        <v>108831400</v>
      </c>
      <c r="G832" s="3">
        <f t="shared" si="13"/>
        <v>2.7769483427888882E-2</v>
      </c>
    </row>
    <row r="833" spans="1:7" x14ac:dyDescent="0.3">
      <c r="A833" s="1" t="s">
        <v>856</v>
      </c>
      <c r="B833">
        <v>4818.8</v>
      </c>
      <c r="C833">
        <v>4840.5</v>
      </c>
      <c r="D833">
        <v>4753.7</v>
      </c>
      <c r="E833">
        <v>4840.5</v>
      </c>
      <c r="F833">
        <v>79137600</v>
      </c>
      <c r="G833" s="3">
        <f t="shared" si="13"/>
        <v>0</v>
      </c>
    </row>
    <row r="834" spans="1:7" x14ac:dyDescent="0.3">
      <c r="A834" s="1" t="s">
        <v>857</v>
      </c>
      <c r="B834">
        <v>4797.1000000000004</v>
      </c>
      <c r="C834">
        <v>4797.1000000000004</v>
      </c>
      <c r="D834">
        <v>4732</v>
      </c>
      <c r="E834">
        <v>4753.7</v>
      </c>
      <c r="F834">
        <v>74388400</v>
      </c>
      <c r="G834" s="3">
        <f t="shared" si="13"/>
        <v>-4.5031958163857843E-3</v>
      </c>
    </row>
    <row r="835" spans="1:7" x14ac:dyDescent="0.3">
      <c r="A835" s="1" t="s">
        <v>858</v>
      </c>
      <c r="B835">
        <v>4818.8</v>
      </c>
      <c r="C835">
        <v>4818.8</v>
      </c>
      <c r="D835">
        <v>4688.6000000000004</v>
      </c>
      <c r="E835">
        <v>4753.7</v>
      </c>
      <c r="F835">
        <v>189062600</v>
      </c>
      <c r="G835" s="3">
        <f t="shared" si="13"/>
        <v>4.5235663213190917E-3</v>
      </c>
    </row>
    <row r="836" spans="1:7" x14ac:dyDescent="0.3">
      <c r="A836" s="1" t="s">
        <v>859</v>
      </c>
      <c r="B836">
        <v>4797.1000000000004</v>
      </c>
      <c r="C836">
        <v>4797.1000000000004</v>
      </c>
      <c r="D836">
        <v>4732</v>
      </c>
      <c r="E836">
        <v>4775.3999999999996</v>
      </c>
      <c r="F836">
        <v>55144200</v>
      </c>
      <c r="G836" s="3">
        <f t="shared" si="13"/>
        <v>-4.5031958163857843E-3</v>
      </c>
    </row>
    <row r="837" spans="1:7" x14ac:dyDescent="0.3">
      <c r="A837" s="1" t="s">
        <v>860</v>
      </c>
      <c r="B837">
        <v>4818.8</v>
      </c>
      <c r="C837">
        <v>4818.8</v>
      </c>
      <c r="D837">
        <v>4753.7</v>
      </c>
      <c r="E837">
        <v>4753.7</v>
      </c>
      <c r="F837">
        <v>102926800</v>
      </c>
      <c r="G837" s="3">
        <f t="shared" si="13"/>
        <v>4.5235663213190917E-3</v>
      </c>
    </row>
    <row r="838" spans="1:7" x14ac:dyDescent="0.3">
      <c r="A838" s="1" t="s">
        <v>861</v>
      </c>
      <c r="B838">
        <v>4840.5</v>
      </c>
      <c r="C838">
        <v>4840.5</v>
      </c>
      <c r="D838">
        <v>4775.3999999999996</v>
      </c>
      <c r="E838">
        <v>4775.3999999999996</v>
      </c>
      <c r="F838">
        <v>84605400</v>
      </c>
      <c r="G838" s="3">
        <f t="shared" si="13"/>
        <v>4.5031958163857843E-3</v>
      </c>
    </row>
    <row r="839" spans="1:7" x14ac:dyDescent="0.3">
      <c r="A839" s="1" t="s">
        <v>862</v>
      </c>
      <c r="B839">
        <v>4753.7</v>
      </c>
      <c r="C839">
        <v>4862.3</v>
      </c>
      <c r="D839">
        <v>4753.7</v>
      </c>
      <c r="E839">
        <v>4818.8</v>
      </c>
      <c r="F839">
        <v>94143200</v>
      </c>
      <c r="G839" s="3">
        <f t="shared" si="13"/>
        <v>-1.7932031814895194E-2</v>
      </c>
    </row>
    <row r="840" spans="1:7" x14ac:dyDescent="0.3">
      <c r="A840" s="1" t="s">
        <v>863</v>
      </c>
      <c r="B840">
        <v>4688.6000000000004</v>
      </c>
      <c r="C840">
        <v>4753.7</v>
      </c>
      <c r="D840">
        <v>4688.6000000000004</v>
      </c>
      <c r="E840">
        <v>4710.3</v>
      </c>
      <c r="F840">
        <v>123350300</v>
      </c>
      <c r="G840" s="3">
        <f t="shared" si="13"/>
        <v>-1.3694595788543547E-2</v>
      </c>
    </row>
    <row r="841" spans="1:7" x14ac:dyDescent="0.3">
      <c r="A841" s="1" t="s">
        <v>864</v>
      </c>
      <c r="B841">
        <v>4732</v>
      </c>
      <c r="C841">
        <v>4753.7</v>
      </c>
      <c r="D841">
        <v>4666.8999999999996</v>
      </c>
      <c r="E841">
        <v>4710.3</v>
      </c>
      <c r="F841">
        <v>85472100</v>
      </c>
      <c r="G841" s="3">
        <f t="shared" si="13"/>
        <v>9.2564944759628964E-3</v>
      </c>
    </row>
    <row r="842" spans="1:7" x14ac:dyDescent="0.3">
      <c r="A842" s="1" t="s">
        <v>865</v>
      </c>
      <c r="B842">
        <v>4710.3</v>
      </c>
      <c r="C842">
        <v>4775.3999999999996</v>
      </c>
      <c r="D842">
        <v>4710.3</v>
      </c>
      <c r="E842">
        <v>4732</v>
      </c>
      <c r="F842">
        <v>110716500</v>
      </c>
      <c r="G842" s="3">
        <f t="shared" si="13"/>
        <v>-4.5857988165680088E-3</v>
      </c>
    </row>
    <row r="843" spans="1:7" x14ac:dyDescent="0.3">
      <c r="A843" s="1" t="s">
        <v>866</v>
      </c>
      <c r="B843">
        <v>4753.7</v>
      </c>
      <c r="C843">
        <v>4818.8</v>
      </c>
      <c r="D843">
        <v>4732</v>
      </c>
      <c r="E843">
        <v>4775.3999999999996</v>
      </c>
      <c r="F843">
        <v>168559800</v>
      </c>
      <c r="G843" s="3">
        <f t="shared" si="13"/>
        <v>9.2138504978450698E-3</v>
      </c>
    </row>
    <row r="844" spans="1:7" x14ac:dyDescent="0.3">
      <c r="A844" s="1" t="s">
        <v>867</v>
      </c>
      <c r="B844">
        <v>4732</v>
      </c>
      <c r="C844">
        <v>4775.3999999999996</v>
      </c>
      <c r="D844">
        <v>4710.3</v>
      </c>
      <c r="E844">
        <v>4775.3999999999996</v>
      </c>
      <c r="F844">
        <v>94462600</v>
      </c>
      <c r="G844" s="3">
        <f t="shared" si="13"/>
        <v>-4.5648652628478489E-3</v>
      </c>
    </row>
    <row r="845" spans="1:7" x14ac:dyDescent="0.3">
      <c r="A845" s="1" t="s">
        <v>868</v>
      </c>
      <c r="B845">
        <v>4732</v>
      </c>
      <c r="C845">
        <v>4732</v>
      </c>
      <c r="D845">
        <v>4688.6000000000004</v>
      </c>
      <c r="E845">
        <v>4688.6000000000004</v>
      </c>
      <c r="F845">
        <v>109632800</v>
      </c>
      <c r="G845" s="3">
        <f t="shared" si="13"/>
        <v>0</v>
      </c>
    </row>
    <row r="846" spans="1:7" x14ac:dyDescent="0.3">
      <c r="A846" s="1" t="s">
        <v>869</v>
      </c>
      <c r="B846">
        <v>4710.3</v>
      </c>
      <c r="C846">
        <v>4753.7</v>
      </c>
      <c r="D846">
        <v>4688.6000000000004</v>
      </c>
      <c r="E846">
        <v>4732</v>
      </c>
      <c r="F846">
        <v>109446200</v>
      </c>
      <c r="G846" s="3">
        <f t="shared" si="13"/>
        <v>-4.5857988165680088E-3</v>
      </c>
    </row>
    <row r="847" spans="1:7" x14ac:dyDescent="0.3">
      <c r="A847" s="1" t="s">
        <v>870</v>
      </c>
      <c r="B847">
        <v>4666.8999999999996</v>
      </c>
      <c r="C847">
        <v>4710.3</v>
      </c>
      <c r="D847">
        <v>4666.8999999999996</v>
      </c>
      <c r="E847">
        <v>4688.6000000000004</v>
      </c>
      <c r="F847">
        <v>114043800</v>
      </c>
      <c r="G847" s="3">
        <f t="shared" si="13"/>
        <v>-9.2138504978452641E-3</v>
      </c>
    </row>
    <row r="848" spans="1:7" x14ac:dyDescent="0.3">
      <c r="A848" s="1" t="s">
        <v>871</v>
      </c>
      <c r="B848">
        <v>4688.6000000000004</v>
      </c>
      <c r="C848">
        <v>4775.3999999999996</v>
      </c>
      <c r="D848">
        <v>4688.6000000000004</v>
      </c>
      <c r="E848">
        <v>4710.3</v>
      </c>
      <c r="F848">
        <v>78972100</v>
      </c>
      <c r="G848" s="3">
        <f t="shared" si="13"/>
        <v>4.6497675116245751E-3</v>
      </c>
    </row>
    <row r="849" spans="1:7" x14ac:dyDescent="0.3">
      <c r="A849" s="1" t="s">
        <v>872</v>
      </c>
      <c r="B849">
        <v>4710.3</v>
      </c>
      <c r="C849">
        <v>4732</v>
      </c>
      <c r="D849">
        <v>4666.8999999999996</v>
      </c>
      <c r="E849">
        <v>4666.8999999999996</v>
      </c>
      <c r="F849">
        <v>122094700</v>
      </c>
      <c r="G849" s="3">
        <f t="shared" si="13"/>
        <v>4.6282472379814482E-3</v>
      </c>
    </row>
    <row r="850" spans="1:7" x14ac:dyDescent="0.3">
      <c r="A850" s="1" t="s">
        <v>873</v>
      </c>
      <c r="B850">
        <v>4732</v>
      </c>
      <c r="C850">
        <v>4753.7</v>
      </c>
      <c r="D850">
        <v>4710.3</v>
      </c>
      <c r="E850">
        <v>4732</v>
      </c>
      <c r="F850">
        <v>104993700</v>
      </c>
      <c r="G850" s="3">
        <f t="shared" si="13"/>
        <v>4.6069252489225349E-3</v>
      </c>
    </row>
    <row r="851" spans="1:7" x14ac:dyDescent="0.3">
      <c r="A851" s="1" t="s">
        <v>874</v>
      </c>
      <c r="B851">
        <v>4732</v>
      </c>
      <c r="C851">
        <v>4753.7</v>
      </c>
      <c r="D851">
        <v>4710.3</v>
      </c>
      <c r="E851">
        <v>4710.3</v>
      </c>
      <c r="F851">
        <v>134905700</v>
      </c>
      <c r="G851" s="3">
        <f t="shared" si="13"/>
        <v>0</v>
      </c>
    </row>
    <row r="852" spans="1:7" x14ac:dyDescent="0.3">
      <c r="A852" s="1" t="s">
        <v>875</v>
      </c>
      <c r="B852">
        <v>4797.1000000000004</v>
      </c>
      <c r="C852">
        <v>4797.1000000000004</v>
      </c>
      <c r="D852">
        <v>4710.3</v>
      </c>
      <c r="E852">
        <v>4732</v>
      </c>
      <c r="F852">
        <v>127814200</v>
      </c>
      <c r="G852" s="3">
        <f t="shared" si="13"/>
        <v>1.3757396449704218E-2</v>
      </c>
    </row>
    <row r="853" spans="1:7" x14ac:dyDescent="0.3">
      <c r="A853" s="1" t="s">
        <v>876</v>
      </c>
      <c r="B853">
        <v>4840.5</v>
      </c>
      <c r="C853">
        <v>4884</v>
      </c>
      <c r="D853">
        <v>4797.1000000000004</v>
      </c>
      <c r="E853">
        <v>4818.8</v>
      </c>
      <c r="F853">
        <v>166951300</v>
      </c>
      <c r="G853" s="3">
        <f t="shared" si="13"/>
        <v>9.0471326426381834E-3</v>
      </c>
    </row>
    <row r="854" spans="1:7" x14ac:dyDescent="0.3">
      <c r="A854" s="1" t="s">
        <v>877</v>
      </c>
      <c r="B854">
        <v>4884</v>
      </c>
      <c r="C854">
        <v>4949.1000000000004</v>
      </c>
      <c r="D854">
        <v>4862.3</v>
      </c>
      <c r="E854">
        <v>4884</v>
      </c>
      <c r="F854">
        <v>120810300</v>
      </c>
      <c r="G854" s="3">
        <f t="shared" si="13"/>
        <v>8.9866749302757974E-3</v>
      </c>
    </row>
    <row r="855" spans="1:7" x14ac:dyDescent="0.3">
      <c r="A855" s="1" t="s">
        <v>878</v>
      </c>
      <c r="B855">
        <v>4884</v>
      </c>
      <c r="C855">
        <v>4905.7</v>
      </c>
      <c r="D855">
        <v>4818.8</v>
      </c>
      <c r="E855">
        <v>4840.5</v>
      </c>
      <c r="F855">
        <v>111117300</v>
      </c>
      <c r="G855" s="3">
        <f t="shared" si="13"/>
        <v>0</v>
      </c>
    </row>
    <row r="856" spans="1:7" x14ac:dyDescent="0.3">
      <c r="A856" s="1" t="s">
        <v>879</v>
      </c>
      <c r="B856">
        <v>4884</v>
      </c>
      <c r="C856">
        <v>4884</v>
      </c>
      <c r="D856">
        <v>4840.5</v>
      </c>
      <c r="E856">
        <v>4862.3</v>
      </c>
      <c r="F856">
        <v>63094600</v>
      </c>
      <c r="G856" s="3">
        <f t="shared" si="13"/>
        <v>0</v>
      </c>
    </row>
    <row r="857" spans="1:7" x14ac:dyDescent="0.3">
      <c r="A857" s="1" t="s">
        <v>880</v>
      </c>
      <c r="B857">
        <v>4862.3</v>
      </c>
      <c r="C857">
        <v>4905.7</v>
      </c>
      <c r="D857">
        <v>4862.3</v>
      </c>
      <c r="E857">
        <v>4862.3</v>
      </c>
      <c r="F857">
        <v>62962500</v>
      </c>
      <c r="G857" s="3">
        <f t="shared" si="13"/>
        <v>-4.4430794430794056E-3</v>
      </c>
    </row>
    <row r="858" spans="1:7" x14ac:dyDescent="0.3">
      <c r="A858" s="1" t="s">
        <v>881</v>
      </c>
      <c r="B858">
        <v>4905.7</v>
      </c>
      <c r="C858">
        <v>4949.1000000000004</v>
      </c>
      <c r="D858">
        <v>4884</v>
      </c>
      <c r="E858">
        <v>4884</v>
      </c>
      <c r="F858">
        <v>111248100</v>
      </c>
      <c r="G858" s="3">
        <f t="shared" si="13"/>
        <v>8.925817000185023E-3</v>
      </c>
    </row>
    <row r="859" spans="1:7" x14ac:dyDescent="0.3">
      <c r="A859" s="1" t="s">
        <v>882</v>
      </c>
      <c r="B859">
        <v>4927.3999999999996</v>
      </c>
      <c r="C859">
        <v>4949.1000000000004</v>
      </c>
      <c r="D859">
        <v>4905.7</v>
      </c>
      <c r="E859">
        <v>4949.1000000000004</v>
      </c>
      <c r="F859">
        <v>76200300</v>
      </c>
      <c r="G859" s="3">
        <f t="shared" si="13"/>
        <v>4.4234258107914912E-3</v>
      </c>
    </row>
    <row r="860" spans="1:7" x14ac:dyDescent="0.3">
      <c r="A860" s="1" t="s">
        <v>883</v>
      </c>
      <c r="B860">
        <v>4905.7</v>
      </c>
      <c r="C860">
        <v>4992.5</v>
      </c>
      <c r="D860">
        <v>4905.7</v>
      </c>
      <c r="E860">
        <v>4927.3999999999996</v>
      </c>
      <c r="F860">
        <v>109859200</v>
      </c>
      <c r="G860" s="3">
        <f t="shared" si="13"/>
        <v>-4.4039452855460931E-3</v>
      </c>
    </row>
    <row r="861" spans="1:7" x14ac:dyDescent="0.3">
      <c r="A861" s="1" t="s">
        <v>884</v>
      </c>
      <c r="B861">
        <v>4949.1000000000004</v>
      </c>
      <c r="C861">
        <v>4949.1000000000004</v>
      </c>
      <c r="D861">
        <v>4884</v>
      </c>
      <c r="E861">
        <v>4884</v>
      </c>
      <c r="F861">
        <v>74036700</v>
      </c>
      <c r="G861" s="3">
        <f t="shared" si="13"/>
        <v>8.8468516215831679E-3</v>
      </c>
    </row>
    <row r="862" spans="1:7" x14ac:dyDescent="0.3">
      <c r="A862" s="1" t="s">
        <v>885</v>
      </c>
      <c r="B862">
        <v>4905.7</v>
      </c>
      <c r="C862">
        <v>4949.1000000000004</v>
      </c>
      <c r="D862">
        <v>4905.7</v>
      </c>
      <c r="E862">
        <v>4949.1000000000004</v>
      </c>
      <c r="F862">
        <v>186727400</v>
      </c>
      <c r="G862" s="3">
        <f t="shared" si="13"/>
        <v>-8.7692711806188085E-3</v>
      </c>
    </row>
    <row r="863" spans="1:7" x14ac:dyDescent="0.3">
      <c r="A863" s="1" t="s">
        <v>886</v>
      </c>
      <c r="B863">
        <v>4949.1000000000004</v>
      </c>
      <c r="C863">
        <v>4992.5</v>
      </c>
      <c r="D863">
        <v>4905.7</v>
      </c>
      <c r="E863">
        <v>4905.7</v>
      </c>
      <c r="F863">
        <v>100137500</v>
      </c>
      <c r="G863" s="3">
        <f t="shared" si="13"/>
        <v>8.8468516215831679E-3</v>
      </c>
    </row>
    <row r="864" spans="1:7" x14ac:dyDescent="0.3">
      <c r="A864" s="1" t="s">
        <v>887</v>
      </c>
      <c r="B864">
        <v>4949.1000000000004</v>
      </c>
      <c r="C864">
        <v>4970.8</v>
      </c>
      <c r="D864">
        <v>4905.7</v>
      </c>
      <c r="E864">
        <v>4905.7</v>
      </c>
      <c r="F864">
        <v>90611300</v>
      </c>
      <c r="G864" s="3">
        <f t="shared" si="13"/>
        <v>0</v>
      </c>
    </row>
    <row r="865" spans="1:7" x14ac:dyDescent="0.3">
      <c r="A865" s="1" t="s">
        <v>888</v>
      </c>
      <c r="B865">
        <v>4949.1000000000004</v>
      </c>
      <c r="C865">
        <v>4992.5</v>
      </c>
      <c r="D865">
        <v>4905.7</v>
      </c>
      <c r="E865">
        <v>4927.3999999999996</v>
      </c>
      <c r="F865">
        <v>82775000</v>
      </c>
      <c r="G865" s="3">
        <f t="shared" si="13"/>
        <v>0</v>
      </c>
    </row>
    <row r="866" spans="1:7" x14ac:dyDescent="0.3">
      <c r="A866" s="1" t="s">
        <v>889</v>
      </c>
      <c r="B866">
        <v>4840.5</v>
      </c>
      <c r="C866">
        <v>4970.8</v>
      </c>
      <c r="D866">
        <v>4840.5</v>
      </c>
      <c r="E866">
        <v>4949.1000000000004</v>
      </c>
      <c r="F866">
        <v>150738500</v>
      </c>
      <c r="G866" s="3">
        <f t="shared" si="13"/>
        <v>-2.1943383645511377E-2</v>
      </c>
    </row>
    <row r="867" spans="1:7" x14ac:dyDescent="0.3">
      <c r="A867" s="1" t="s">
        <v>890</v>
      </c>
      <c r="B867">
        <v>4949.1000000000004</v>
      </c>
      <c r="C867">
        <v>4970.8</v>
      </c>
      <c r="D867">
        <v>4840.5</v>
      </c>
      <c r="E867">
        <v>4862.3</v>
      </c>
      <c r="F867">
        <v>88104900</v>
      </c>
      <c r="G867" s="3">
        <f t="shared" si="13"/>
        <v>2.2435698791447238E-2</v>
      </c>
    </row>
    <row r="868" spans="1:7" x14ac:dyDescent="0.3">
      <c r="A868" s="1" t="s">
        <v>891</v>
      </c>
      <c r="B868">
        <v>4884</v>
      </c>
      <c r="C868">
        <v>4992.5</v>
      </c>
      <c r="D868">
        <v>4862.3</v>
      </c>
      <c r="E868">
        <v>4949.1000000000004</v>
      </c>
      <c r="F868">
        <v>89189600</v>
      </c>
      <c r="G868" s="3">
        <f t="shared" si="13"/>
        <v>-1.315390677092812E-2</v>
      </c>
    </row>
    <row r="869" spans="1:7" x14ac:dyDescent="0.3">
      <c r="A869" s="1" t="s">
        <v>892</v>
      </c>
      <c r="B869">
        <v>4949.1000000000004</v>
      </c>
      <c r="C869">
        <v>4970.8</v>
      </c>
      <c r="D869">
        <v>4884</v>
      </c>
      <c r="E869">
        <v>4905.7</v>
      </c>
      <c r="F869">
        <v>91930000</v>
      </c>
      <c r="G869" s="3">
        <f t="shared" si="13"/>
        <v>1.3329238329238404E-2</v>
      </c>
    </row>
    <row r="870" spans="1:7" x14ac:dyDescent="0.3">
      <c r="A870" s="1" t="s">
        <v>893</v>
      </c>
      <c r="B870">
        <v>4949.1000000000004</v>
      </c>
      <c r="C870">
        <v>4970.8</v>
      </c>
      <c r="D870">
        <v>4927.3999999999996</v>
      </c>
      <c r="E870">
        <v>4927.3999999999996</v>
      </c>
      <c r="F870">
        <v>85474200</v>
      </c>
      <c r="G870" s="3">
        <f t="shared" si="13"/>
        <v>0</v>
      </c>
    </row>
    <row r="871" spans="1:7" x14ac:dyDescent="0.3">
      <c r="A871" s="1" t="s">
        <v>894</v>
      </c>
      <c r="B871">
        <v>4905.7</v>
      </c>
      <c r="C871">
        <v>4949.1000000000004</v>
      </c>
      <c r="D871">
        <v>4905.7</v>
      </c>
      <c r="E871">
        <v>4927.3999999999996</v>
      </c>
      <c r="F871">
        <v>74321000</v>
      </c>
      <c r="G871" s="3">
        <f t="shared" si="13"/>
        <v>-8.7692711806188085E-3</v>
      </c>
    </row>
    <row r="872" spans="1:7" x14ac:dyDescent="0.3">
      <c r="A872" s="1" t="s">
        <v>895</v>
      </c>
      <c r="B872">
        <v>4905.7</v>
      </c>
      <c r="C872">
        <v>4927.3999999999996</v>
      </c>
      <c r="D872">
        <v>4840.5</v>
      </c>
      <c r="E872">
        <v>4905.7</v>
      </c>
      <c r="F872">
        <v>127358400</v>
      </c>
      <c r="G872" s="3">
        <f t="shared" si="13"/>
        <v>0</v>
      </c>
    </row>
    <row r="873" spans="1:7" x14ac:dyDescent="0.3">
      <c r="A873" s="1" t="s">
        <v>896</v>
      </c>
      <c r="B873">
        <v>4840.5</v>
      </c>
      <c r="C873">
        <v>4927.3999999999996</v>
      </c>
      <c r="D873">
        <v>4840.5</v>
      </c>
      <c r="E873">
        <v>4905.7</v>
      </c>
      <c r="F873">
        <v>89597300</v>
      </c>
      <c r="G873" s="3">
        <f t="shared" si="13"/>
        <v>-1.3290661883115522E-2</v>
      </c>
    </row>
    <row r="874" spans="1:7" x14ac:dyDescent="0.3">
      <c r="A874" s="1" t="s">
        <v>897</v>
      </c>
      <c r="B874">
        <v>4797.1000000000004</v>
      </c>
      <c r="C874">
        <v>4840.5</v>
      </c>
      <c r="D874">
        <v>4732</v>
      </c>
      <c r="E874">
        <v>4818.8</v>
      </c>
      <c r="F874">
        <v>188191900</v>
      </c>
      <c r="G874" s="3">
        <f t="shared" si="13"/>
        <v>-8.9660159074475033E-3</v>
      </c>
    </row>
    <row r="875" spans="1:7" x14ac:dyDescent="0.3">
      <c r="A875" s="1" t="s">
        <v>898</v>
      </c>
      <c r="B875">
        <v>4840.5</v>
      </c>
      <c r="C875">
        <v>4862.3</v>
      </c>
      <c r="D875">
        <v>4775.3999999999996</v>
      </c>
      <c r="E875">
        <v>4775.3999999999996</v>
      </c>
      <c r="F875">
        <v>121561200</v>
      </c>
      <c r="G875" s="3">
        <f t="shared" si="13"/>
        <v>9.0471326426381834E-3</v>
      </c>
    </row>
    <row r="876" spans="1:7" x14ac:dyDescent="0.3">
      <c r="A876" s="1" t="s">
        <v>899</v>
      </c>
      <c r="B876">
        <v>4775.3999999999996</v>
      </c>
      <c r="C876">
        <v>4840.5</v>
      </c>
      <c r="D876">
        <v>4775.3999999999996</v>
      </c>
      <c r="E876">
        <v>4818.8</v>
      </c>
      <c r="F876">
        <v>91640000</v>
      </c>
      <c r="G876" s="3">
        <f t="shared" si="13"/>
        <v>-1.3449023861171442E-2</v>
      </c>
    </row>
    <row r="877" spans="1:7" x14ac:dyDescent="0.3">
      <c r="A877" s="1" t="s">
        <v>900</v>
      </c>
      <c r="B877">
        <v>4840.5</v>
      </c>
      <c r="C877">
        <v>4884</v>
      </c>
      <c r="D877">
        <v>4775.3999999999996</v>
      </c>
      <c r="E877">
        <v>4775.3999999999996</v>
      </c>
      <c r="F877">
        <v>101221500</v>
      </c>
      <c r="G877" s="3">
        <f t="shared" si="13"/>
        <v>1.3632365875110016E-2</v>
      </c>
    </row>
    <row r="878" spans="1:7" x14ac:dyDescent="0.3">
      <c r="A878" s="1" t="s">
        <v>901</v>
      </c>
      <c r="B878">
        <v>4862.3</v>
      </c>
      <c r="C878">
        <v>4884</v>
      </c>
      <c r="D878">
        <v>4840.5</v>
      </c>
      <c r="E878">
        <v>4862.3</v>
      </c>
      <c r="F878">
        <v>78686900</v>
      </c>
      <c r="G878" s="3">
        <f t="shared" si="13"/>
        <v>4.5036669765520466E-3</v>
      </c>
    </row>
    <row r="879" spans="1:7" x14ac:dyDescent="0.3">
      <c r="A879" s="1" t="s">
        <v>902</v>
      </c>
      <c r="B879">
        <v>4818.8</v>
      </c>
      <c r="C879">
        <v>4884</v>
      </c>
      <c r="D879">
        <v>4818.8</v>
      </c>
      <c r="E879">
        <v>4884</v>
      </c>
      <c r="F879">
        <v>74407500</v>
      </c>
      <c r="G879" s="3">
        <f t="shared" si="13"/>
        <v>-8.9463833988030345E-3</v>
      </c>
    </row>
    <row r="880" spans="1:7" x14ac:dyDescent="0.3">
      <c r="A880" s="1" t="s">
        <v>903</v>
      </c>
      <c r="B880">
        <v>4862.3</v>
      </c>
      <c r="C880">
        <v>4862.3</v>
      </c>
      <c r="D880">
        <v>4797.1000000000004</v>
      </c>
      <c r="E880">
        <v>4818.8</v>
      </c>
      <c r="F880">
        <v>65096500</v>
      </c>
      <c r="G880" s="3">
        <f t="shared" si="13"/>
        <v>9.0271436872250352E-3</v>
      </c>
    </row>
    <row r="881" spans="1:7" x14ac:dyDescent="0.3">
      <c r="A881" s="1" t="s">
        <v>904</v>
      </c>
      <c r="B881">
        <v>4818.8</v>
      </c>
      <c r="C881">
        <v>4884</v>
      </c>
      <c r="D881">
        <v>4818.8</v>
      </c>
      <c r="E881">
        <v>4862.3</v>
      </c>
      <c r="F881">
        <v>37126600</v>
      </c>
      <c r="G881" s="3">
        <f t="shared" si="13"/>
        <v>-8.9463833988030345E-3</v>
      </c>
    </row>
    <row r="882" spans="1:7" x14ac:dyDescent="0.3">
      <c r="A882" s="1" t="s">
        <v>905</v>
      </c>
      <c r="B882">
        <v>4862.3</v>
      </c>
      <c r="C882">
        <v>4862.3</v>
      </c>
      <c r="D882">
        <v>4797.1000000000004</v>
      </c>
      <c r="E882">
        <v>4797.1000000000004</v>
      </c>
      <c r="F882">
        <v>57547200</v>
      </c>
      <c r="G882" s="3">
        <f t="shared" si="13"/>
        <v>9.0271436872250352E-3</v>
      </c>
    </row>
    <row r="883" spans="1:7" x14ac:dyDescent="0.3">
      <c r="A883" s="1" t="s">
        <v>906</v>
      </c>
      <c r="B883">
        <v>4797.1000000000004</v>
      </c>
      <c r="C883">
        <v>4862.3</v>
      </c>
      <c r="D883">
        <v>4775.3999999999996</v>
      </c>
      <c r="E883">
        <v>4862.3</v>
      </c>
      <c r="F883">
        <v>171282700</v>
      </c>
      <c r="G883" s="3">
        <f t="shared" si="13"/>
        <v>-1.3409291898895547E-2</v>
      </c>
    </row>
    <row r="884" spans="1:7" x14ac:dyDescent="0.3">
      <c r="A884" s="1" t="s">
        <v>907</v>
      </c>
      <c r="B884">
        <v>4818.8</v>
      </c>
      <c r="C884">
        <v>4818.8</v>
      </c>
      <c r="D884">
        <v>4753.7</v>
      </c>
      <c r="E884">
        <v>4797.1000000000004</v>
      </c>
      <c r="F884">
        <v>175088200</v>
      </c>
      <c r="G884" s="3">
        <f t="shared" si="13"/>
        <v>4.5235663213190917E-3</v>
      </c>
    </row>
    <row r="885" spans="1:7" x14ac:dyDescent="0.3">
      <c r="A885" s="1" t="s">
        <v>908</v>
      </c>
      <c r="B885">
        <v>4840.5</v>
      </c>
      <c r="C885">
        <v>4862.3</v>
      </c>
      <c r="D885">
        <v>4797.1000000000004</v>
      </c>
      <c r="E885">
        <v>4862.3</v>
      </c>
      <c r="F885">
        <v>87366100</v>
      </c>
      <c r="G885" s="3">
        <f t="shared" si="13"/>
        <v>4.5031958163857843E-3</v>
      </c>
    </row>
    <row r="886" spans="1:7" x14ac:dyDescent="0.3">
      <c r="A886" s="1" t="s">
        <v>909</v>
      </c>
      <c r="B886">
        <v>4884</v>
      </c>
      <c r="C886">
        <v>4884</v>
      </c>
      <c r="D886">
        <v>4840.5</v>
      </c>
      <c r="E886">
        <v>4862.3</v>
      </c>
      <c r="F886">
        <v>43898200</v>
      </c>
      <c r="G886" s="3">
        <f t="shared" si="13"/>
        <v>8.9866749302757974E-3</v>
      </c>
    </row>
    <row r="887" spans="1:7" x14ac:dyDescent="0.3">
      <c r="A887" s="1" t="s">
        <v>910</v>
      </c>
      <c r="B887">
        <v>4884</v>
      </c>
      <c r="C887">
        <v>4905.7</v>
      </c>
      <c r="D887">
        <v>4862.3</v>
      </c>
      <c r="E887">
        <v>4884</v>
      </c>
      <c r="F887">
        <v>72464300</v>
      </c>
      <c r="G887" s="3">
        <f t="shared" si="13"/>
        <v>0</v>
      </c>
    </row>
    <row r="888" spans="1:7" x14ac:dyDescent="0.3">
      <c r="A888" s="1" t="s">
        <v>911</v>
      </c>
      <c r="B888">
        <v>4840.5</v>
      </c>
      <c r="C888">
        <v>4905.7</v>
      </c>
      <c r="D888">
        <v>4840.5</v>
      </c>
      <c r="E888">
        <v>4884</v>
      </c>
      <c r="F888">
        <v>106367800</v>
      </c>
      <c r="G888" s="3">
        <f t="shared" si="13"/>
        <v>-8.9066339066339074E-3</v>
      </c>
    </row>
    <row r="889" spans="1:7" x14ac:dyDescent="0.3">
      <c r="A889" s="1" t="s">
        <v>912</v>
      </c>
      <c r="B889">
        <v>4732</v>
      </c>
      <c r="C889">
        <v>4818.8</v>
      </c>
      <c r="D889">
        <v>4732</v>
      </c>
      <c r="E889">
        <v>4797.1000000000004</v>
      </c>
      <c r="F889">
        <v>157998600</v>
      </c>
      <c r="G889" s="3">
        <f t="shared" si="13"/>
        <v>-2.2415039768618944E-2</v>
      </c>
    </row>
    <row r="890" spans="1:7" x14ac:dyDescent="0.3">
      <c r="A890" s="1" t="s">
        <v>913</v>
      </c>
      <c r="B890">
        <v>4645.2</v>
      </c>
      <c r="C890">
        <v>4732</v>
      </c>
      <c r="D890">
        <v>4601.8</v>
      </c>
      <c r="E890">
        <v>4710.3</v>
      </c>
      <c r="F890">
        <v>243324500</v>
      </c>
      <c r="G890" s="3">
        <f t="shared" si="13"/>
        <v>-1.8343195266272226E-2</v>
      </c>
    </row>
    <row r="891" spans="1:7" x14ac:dyDescent="0.3">
      <c r="A891" s="1" t="s">
        <v>914</v>
      </c>
      <c r="B891">
        <v>4710.3</v>
      </c>
      <c r="C891">
        <v>4710.3</v>
      </c>
      <c r="D891">
        <v>4601.8</v>
      </c>
      <c r="E891">
        <v>4645.2</v>
      </c>
      <c r="F891">
        <v>80474100</v>
      </c>
      <c r="G891" s="3">
        <f t="shared" si="13"/>
        <v>1.4014466546112195E-2</v>
      </c>
    </row>
    <row r="892" spans="1:7" x14ac:dyDescent="0.3">
      <c r="A892" s="1" t="s">
        <v>915</v>
      </c>
      <c r="B892">
        <v>4666.8999999999996</v>
      </c>
      <c r="C892">
        <v>4753.7</v>
      </c>
      <c r="D892">
        <v>4666.8999999999996</v>
      </c>
      <c r="E892">
        <v>4732</v>
      </c>
      <c r="F892">
        <v>121654400</v>
      </c>
      <c r="G892" s="3">
        <f t="shared" si="13"/>
        <v>-9.2138504978452641E-3</v>
      </c>
    </row>
    <row r="893" spans="1:7" x14ac:dyDescent="0.3">
      <c r="A893" s="1" t="s">
        <v>916</v>
      </c>
      <c r="B893">
        <v>4688.6000000000004</v>
      </c>
      <c r="C893">
        <v>4710.3</v>
      </c>
      <c r="D893">
        <v>4645.2</v>
      </c>
      <c r="E893">
        <v>4645.2</v>
      </c>
      <c r="F893">
        <v>59408000</v>
      </c>
      <c r="G893" s="3">
        <f t="shared" si="13"/>
        <v>4.6497675116245751E-3</v>
      </c>
    </row>
    <row r="894" spans="1:7" x14ac:dyDescent="0.3">
      <c r="A894" s="1" t="s">
        <v>917</v>
      </c>
      <c r="B894">
        <v>4710.3</v>
      </c>
      <c r="C894">
        <v>4710.3</v>
      </c>
      <c r="D894">
        <v>4623.5</v>
      </c>
      <c r="E894">
        <v>4623.5</v>
      </c>
      <c r="F894">
        <v>76831700</v>
      </c>
      <c r="G894" s="3">
        <f t="shared" ref="G894:G957" si="14">((B894-B893)/B893)*100%</f>
        <v>4.6282472379814482E-3</v>
      </c>
    </row>
    <row r="895" spans="1:7" x14ac:dyDescent="0.3">
      <c r="A895" s="1" t="s">
        <v>918</v>
      </c>
      <c r="B895">
        <v>4666.8999999999996</v>
      </c>
      <c r="C895">
        <v>4732</v>
      </c>
      <c r="D895">
        <v>4666.8999999999996</v>
      </c>
      <c r="E895">
        <v>4688.6000000000004</v>
      </c>
      <c r="F895">
        <v>141455400</v>
      </c>
      <c r="G895" s="3">
        <f t="shared" si="14"/>
        <v>-9.2138504978452641E-3</v>
      </c>
    </row>
    <row r="896" spans="1:7" x14ac:dyDescent="0.3">
      <c r="A896" s="1" t="s">
        <v>919</v>
      </c>
      <c r="B896">
        <v>4623.5</v>
      </c>
      <c r="C896">
        <v>4688.6000000000004</v>
      </c>
      <c r="D896">
        <v>4601.8</v>
      </c>
      <c r="E896">
        <v>4645.2</v>
      </c>
      <c r="F896">
        <v>61329000</v>
      </c>
      <c r="G896" s="3">
        <f t="shared" si="14"/>
        <v>-9.29953502324876E-3</v>
      </c>
    </row>
    <row r="897" spans="1:7" x14ac:dyDescent="0.3">
      <c r="A897" s="1" t="s">
        <v>920</v>
      </c>
      <c r="B897">
        <v>4666.8999999999996</v>
      </c>
      <c r="C897">
        <v>4666.8999999999996</v>
      </c>
      <c r="D897">
        <v>4601.8</v>
      </c>
      <c r="E897">
        <v>4623.5</v>
      </c>
      <c r="F897">
        <v>50612700</v>
      </c>
      <c r="G897" s="3">
        <f t="shared" si="14"/>
        <v>9.3868281604844034E-3</v>
      </c>
    </row>
    <row r="898" spans="1:7" x14ac:dyDescent="0.3">
      <c r="A898" s="1" t="s">
        <v>921</v>
      </c>
      <c r="B898">
        <v>4666.8999999999996</v>
      </c>
      <c r="C898">
        <v>4732</v>
      </c>
      <c r="D898">
        <v>4645.2</v>
      </c>
      <c r="E898">
        <v>4645.2</v>
      </c>
      <c r="F898">
        <v>98710100</v>
      </c>
      <c r="G898" s="3">
        <f t="shared" si="14"/>
        <v>0</v>
      </c>
    </row>
    <row r="899" spans="1:7" x14ac:dyDescent="0.3">
      <c r="A899" s="1" t="s">
        <v>922</v>
      </c>
      <c r="B899">
        <v>4645.2</v>
      </c>
      <c r="C899">
        <v>4710.3</v>
      </c>
      <c r="D899">
        <v>4645.2</v>
      </c>
      <c r="E899">
        <v>4710.3</v>
      </c>
      <c r="F899">
        <v>68584900</v>
      </c>
      <c r="G899" s="3">
        <f t="shared" si="14"/>
        <v>-4.64976751162438E-3</v>
      </c>
    </row>
    <row r="900" spans="1:7" x14ac:dyDescent="0.3">
      <c r="A900" s="1" t="s">
        <v>923</v>
      </c>
      <c r="B900">
        <v>4645.2</v>
      </c>
      <c r="C900">
        <v>4710.3</v>
      </c>
      <c r="D900">
        <v>4645.2</v>
      </c>
      <c r="E900">
        <v>4645.2</v>
      </c>
      <c r="F900">
        <v>83184100</v>
      </c>
      <c r="G900" s="3">
        <f t="shared" si="14"/>
        <v>0</v>
      </c>
    </row>
    <row r="901" spans="1:7" x14ac:dyDescent="0.3">
      <c r="A901" s="1" t="s">
        <v>924</v>
      </c>
      <c r="B901">
        <v>4601.8</v>
      </c>
      <c r="C901">
        <v>4645.2</v>
      </c>
      <c r="D901">
        <v>4514.8999999999996</v>
      </c>
      <c r="E901">
        <v>4623.5</v>
      </c>
      <c r="F901">
        <v>120196700</v>
      </c>
      <c r="G901" s="3">
        <f t="shared" si="14"/>
        <v>-9.342977697408E-3</v>
      </c>
    </row>
    <row r="902" spans="1:7" x14ac:dyDescent="0.3">
      <c r="A902" s="1" t="s">
        <v>925</v>
      </c>
      <c r="B902">
        <v>4514.8999999999996</v>
      </c>
      <c r="C902">
        <v>4580.1000000000004</v>
      </c>
      <c r="D902">
        <v>4514.8999999999996</v>
      </c>
      <c r="E902">
        <v>4558.3999999999996</v>
      </c>
      <c r="F902">
        <v>180280600</v>
      </c>
      <c r="G902" s="3">
        <f t="shared" si="14"/>
        <v>-1.8883914989786723E-2</v>
      </c>
    </row>
    <row r="903" spans="1:7" x14ac:dyDescent="0.3">
      <c r="A903" s="1" t="s">
        <v>926</v>
      </c>
      <c r="B903">
        <v>4536.7</v>
      </c>
      <c r="C903">
        <v>4601.8</v>
      </c>
      <c r="D903">
        <v>4493.2</v>
      </c>
      <c r="E903">
        <v>4493.2</v>
      </c>
      <c r="F903">
        <v>119774700</v>
      </c>
      <c r="G903" s="3">
        <f t="shared" si="14"/>
        <v>4.82845688719577E-3</v>
      </c>
    </row>
    <row r="904" spans="1:7" x14ac:dyDescent="0.3">
      <c r="A904" s="1" t="s">
        <v>927</v>
      </c>
      <c r="B904">
        <v>4536.7</v>
      </c>
      <c r="C904">
        <v>4623.5</v>
      </c>
      <c r="D904">
        <v>4536.7</v>
      </c>
      <c r="E904">
        <v>4601.8</v>
      </c>
      <c r="F904">
        <v>140331100</v>
      </c>
      <c r="G904" s="3">
        <f t="shared" si="14"/>
        <v>0</v>
      </c>
    </row>
    <row r="905" spans="1:7" x14ac:dyDescent="0.3">
      <c r="A905" s="1" t="s">
        <v>928</v>
      </c>
      <c r="B905">
        <v>4558.3999999999996</v>
      </c>
      <c r="C905">
        <v>4601.8</v>
      </c>
      <c r="D905">
        <v>4558.3999999999996</v>
      </c>
      <c r="E905">
        <v>4558.3999999999996</v>
      </c>
      <c r="F905">
        <v>81674600</v>
      </c>
      <c r="G905" s="3">
        <f t="shared" si="14"/>
        <v>4.7832124672118103E-3</v>
      </c>
    </row>
    <row r="906" spans="1:7" x14ac:dyDescent="0.3">
      <c r="A906" s="1" t="s">
        <v>929</v>
      </c>
      <c r="B906">
        <v>4580.1000000000004</v>
      </c>
      <c r="C906">
        <v>4601.8</v>
      </c>
      <c r="D906">
        <v>4558.3999999999996</v>
      </c>
      <c r="E906">
        <v>4558.3999999999996</v>
      </c>
      <c r="F906">
        <v>54462700</v>
      </c>
      <c r="G906" s="3">
        <f t="shared" si="14"/>
        <v>4.7604422604424204E-3</v>
      </c>
    </row>
    <row r="907" spans="1:7" x14ac:dyDescent="0.3">
      <c r="A907" s="1" t="s">
        <v>930</v>
      </c>
      <c r="B907">
        <v>4558.3999999999996</v>
      </c>
      <c r="C907">
        <v>4580.1000000000004</v>
      </c>
      <c r="D907">
        <v>4514.8999999999996</v>
      </c>
      <c r="E907">
        <v>4558.3999999999996</v>
      </c>
      <c r="F907">
        <v>121445000</v>
      </c>
      <c r="G907" s="3">
        <f t="shared" si="14"/>
        <v>-4.7378878190434109E-3</v>
      </c>
    </row>
    <row r="908" spans="1:7" x14ac:dyDescent="0.3">
      <c r="A908" s="1" t="s">
        <v>931</v>
      </c>
      <c r="B908">
        <v>4493.2</v>
      </c>
      <c r="C908">
        <v>4580.1000000000004</v>
      </c>
      <c r="D908">
        <v>4493.2</v>
      </c>
      <c r="E908">
        <v>4558.3999999999996</v>
      </c>
      <c r="F908">
        <v>116814800</v>
      </c>
      <c r="G908" s="3">
        <f t="shared" si="14"/>
        <v>-1.4303264303264264E-2</v>
      </c>
    </row>
    <row r="909" spans="1:7" x14ac:dyDescent="0.3">
      <c r="A909" s="1" t="s">
        <v>932</v>
      </c>
      <c r="B909">
        <v>4493.2</v>
      </c>
      <c r="C909">
        <v>4558.3999999999996</v>
      </c>
      <c r="D909">
        <v>4493.2</v>
      </c>
      <c r="E909">
        <v>4514.8999999999996</v>
      </c>
      <c r="F909">
        <v>70202300</v>
      </c>
      <c r="G909" s="3">
        <f t="shared" si="14"/>
        <v>0</v>
      </c>
    </row>
    <row r="910" spans="1:7" x14ac:dyDescent="0.3">
      <c r="A910" s="1" t="s">
        <v>933</v>
      </c>
      <c r="B910">
        <v>4449.8</v>
      </c>
      <c r="C910">
        <v>4536.7</v>
      </c>
      <c r="D910">
        <v>4449.8</v>
      </c>
      <c r="E910">
        <v>4514.8999999999996</v>
      </c>
      <c r="F910">
        <v>144477000</v>
      </c>
      <c r="G910" s="3">
        <f t="shared" si="14"/>
        <v>-9.6590403276060801E-3</v>
      </c>
    </row>
    <row r="911" spans="1:7" x14ac:dyDescent="0.3">
      <c r="A911" s="1" t="s">
        <v>934</v>
      </c>
      <c r="B911">
        <v>4493.2</v>
      </c>
      <c r="C911">
        <v>4558.3999999999996</v>
      </c>
      <c r="D911">
        <v>4449.8</v>
      </c>
      <c r="E911">
        <v>4449.8</v>
      </c>
      <c r="F911">
        <v>98457000</v>
      </c>
      <c r="G911" s="3">
        <f t="shared" si="14"/>
        <v>9.7532473369588823E-3</v>
      </c>
    </row>
    <row r="912" spans="1:7" x14ac:dyDescent="0.3">
      <c r="A912" s="1" t="s">
        <v>935</v>
      </c>
      <c r="B912">
        <v>4558.3999999999996</v>
      </c>
      <c r="C912">
        <v>4580.1000000000004</v>
      </c>
      <c r="D912">
        <v>4471.5</v>
      </c>
      <c r="E912">
        <v>4471.5</v>
      </c>
      <c r="F912">
        <v>100394800</v>
      </c>
      <c r="G912" s="3">
        <f t="shared" si="14"/>
        <v>1.4510816344698616E-2</v>
      </c>
    </row>
    <row r="913" spans="1:7" x14ac:dyDescent="0.3">
      <c r="A913" s="1" t="s">
        <v>936</v>
      </c>
      <c r="B913">
        <v>4601.8</v>
      </c>
      <c r="C913">
        <v>4666.8999999999996</v>
      </c>
      <c r="D913">
        <v>4580.1000000000004</v>
      </c>
      <c r="E913">
        <v>4601.8</v>
      </c>
      <c r="F913">
        <v>174022400</v>
      </c>
      <c r="G913" s="3">
        <f t="shared" si="14"/>
        <v>9.5208845208846413E-3</v>
      </c>
    </row>
    <row r="914" spans="1:7" x14ac:dyDescent="0.3">
      <c r="A914" s="1" t="s">
        <v>937</v>
      </c>
      <c r="B914">
        <v>4580.1000000000004</v>
      </c>
      <c r="C914">
        <v>4623.5</v>
      </c>
      <c r="D914">
        <v>4558.3999999999996</v>
      </c>
      <c r="E914">
        <v>4580.1000000000004</v>
      </c>
      <c r="F914">
        <v>84648800</v>
      </c>
      <c r="G914" s="3">
        <f t="shared" si="14"/>
        <v>-4.7155460906601367E-3</v>
      </c>
    </row>
    <row r="915" spans="1:7" x14ac:dyDescent="0.3">
      <c r="A915" s="1" t="s">
        <v>938</v>
      </c>
      <c r="B915">
        <v>4558.3999999999996</v>
      </c>
      <c r="C915">
        <v>4623.5</v>
      </c>
      <c r="D915">
        <v>4558.3999999999996</v>
      </c>
      <c r="E915">
        <v>4623.5</v>
      </c>
      <c r="F915">
        <v>45782300</v>
      </c>
      <c r="G915" s="3">
        <f t="shared" si="14"/>
        <v>-4.7378878190434109E-3</v>
      </c>
    </row>
    <row r="916" spans="1:7" x14ac:dyDescent="0.3">
      <c r="A916" s="1" t="s">
        <v>939</v>
      </c>
      <c r="B916">
        <v>4471.5</v>
      </c>
      <c r="C916">
        <v>4580.1000000000004</v>
      </c>
      <c r="D916">
        <v>4471.5</v>
      </c>
      <c r="E916">
        <v>4558.3999999999996</v>
      </c>
      <c r="F916">
        <v>127287200</v>
      </c>
      <c r="G916" s="3">
        <f t="shared" si="14"/>
        <v>-1.9063706563706484E-2</v>
      </c>
    </row>
    <row r="917" spans="1:7" x14ac:dyDescent="0.3">
      <c r="A917" s="1" t="s">
        <v>940</v>
      </c>
      <c r="B917">
        <v>4471.5</v>
      </c>
      <c r="C917">
        <v>4536.7</v>
      </c>
      <c r="D917">
        <v>4449.8</v>
      </c>
      <c r="E917">
        <v>4449.8</v>
      </c>
      <c r="F917">
        <v>77217600</v>
      </c>
      <c r="G917" s="3">
        <f t="shared" si="14"/>
        <v>0</v>
      </c>
    </row>
    <row r="918" spans="1:7" x14ac:dyDescent="0.3">
      <c r="A918" s="1" t="s">
        <v>941</v>
      </c>
      <c r="B918">
        <v>4341.3</v>
      </c>
      <c r="C918">
        <v>4471.5</v>
      </c>
      <c r="D918">
        <v>4341.3</v>
      </c>
      <c r="E918">
        <v>4428.1000000000004</v>
      </c>
      <c r="F918">
        <v>195831400</v>
      </c>
      <c r="G918" s="3">
        <f t="shared" si="14"/>
        <v>-2.9117745722911734E-2</v>
      </c>
    </row>
    <row r="919" spans="1:7" x14ac:dyDescent="0.3">
      <c r="A919" s="1" t="s">
        <v>942</v>
      </c>
      <c r="B919">
        <v>4384.7</v>
      </c>
      <c r="C919">
        <v>4428.1000000000004</v>
      </c>
      <c r="D919">
        <v>4306.6000000000004</v>
      </c>
      <c r="E919">
        <v>4323.8999999999996</v>
      </c>
      <c r="F919">
        <v>173353600</v>
      </c>
      <c r="G919" s="3">
        <f t="shared" si="14"/>
        <v>9.9970055052633153E-3</v>
      </c>
    </row>
    <row r="920" spans="1:7" x14ac:dyDescent="0.3">
      <c r="A920" s="1" t="s">
        <v>943</v>
      </c>
      <c r="B920">
        <v>4341.3</v>
      </c>
      <c r="C920">
        <v>4406.3999999999996</v>
      </c>
      <c r="D920">
        <v>4332.6000000000004</v>
      </c>
      <c r="E920">
        <v>4341.3</v>
      </c>
      <c r="F920">
        <v>82756100</v>
      </c>
      <c r="G920" s="3">
        <f t="shared" si="14"/>
        <v>-9.8980545989462536E-3</v>
      </c>
    </row>
    <row r="921" spans="1:7" x14ac:dyDescent="0.3">
      <c r="A921" s="1" t="s">
        <v>944</v>
      </c>
      <c r="B921">
        <v>4428.1000000000004</v>
      </c>
      <c r="C921">
        <v>4428.1000000000004</v>
      </c>
      <c r="D921">
        <v>4297.8999999999996</v>
      </c>
      <c r="E921">
        <v>4341.3</v>
      </c>
      <c r="F921">
        <v>104021500</v>
      </c>
      <c r="G921" s="3">
        <f t="shared" si="14"/>
        <v>1.9994011010526842E-2</v>
      </c>
    </row>
    <row r="922" spans="1:7" x14ac:dyDescent="0.3">
      <c r="A922" s="1" t="s">
        <v>945</v>
      </c>
      <c r="B922">
        <v>4493.2</v>
      </c>
      <c r="C922">
        <v>4514.8999999999996</v>
      </c>
      <c r="D922">
        <v>4428.1000000000004</v>
      </c>
      <c r="E922">
        <v>4428.1000000000004</v>
      </c>
      <c r="F922">
        <v>142215000</v>
      </c>
      <c r="G922" s="3">
        <f t="shared" si="14"/>
        <v>1.4701565005306892E-2</v>
      </c>
    </row>
    <row r="923" spans="1:7" x14ac:dyDescent="0.3">
      <c r="A923" s="1" t="s">
        <v>946</v>
      </c>
      <c r="B923">
        <v>4271.8</v>
      </c>
      <c r="C923">
        <v>4493.2</v>
      </c>
      <c r="D923">
        <v>4271.8</v>
      </c>
      <c r="E923">
        <v>4493.2</v>
      </c>
      <c r="F923">
        <v>330618800</v>
      </c>
      <c r="G923" s="3">
        <f t="shared" si="14"/>
        <v>-4.927445918276499E-2</v>
      </c>
    </row>
    <row r="924" spans="1:7" x14ac:dyDescent="0.3">
      <c r="A924" s="1" t="s">
        <v>947</v>
      </c>
      <c r="B924">
        <v>4341.3</v>
      </c>
      <c r="C924">
        <v>4384.7</v>
      </c>
      <c r="D924">
        <v>4289.2</v>
      </c>
      <c r="E924">
        <v>4297.8999999999996</v>
      </c>
      <c r="F924">
        <v>129599800</v>
      </c>
      <c r="G924" s="3">
        <f t="shared" si="14"/>
        <v>1.626948827192284E-2</v>
      </c>
    </row>
    <row r="925" spans="1:7" x14ac:dyDescent="0.3">
      <c r="A925" s="1" t="s">
        <v>948</v>
      </c>
      <c r="B925">
        <v>4341.3</v>
      </c>
      <c r="C925">
        <v>4363</v>
      </c>
      <c r="D925">
        <v>4315.2</v>
      </c>
      <c r="E925">
        <v>4323.8999999999996</v>
      </c>
      <c r="F925">
        <v>108523700</v>
      </c>
      <c r="G925" s="3">
        <f t="shared" si="14"/>
        <v>0</v>
      </c>
    </row>
    <row r="926" spans="1:7" x14ac:dyDescent="0.3">
      <c r="A926" s="1" t="s">
        <v>949</v>
      </c>
      <c r="B926">
        <v>4306.6000000000004</v>
      </c>
      <c r="C926">
        <v>4341.3</v>
      </c>
      <c r="D926">
        <v>4306.6000000000004</v>
      </c>
      <c r="E926">
        <v>4323.8999999999996</v>
      </c>
      <c r="F926">
        <v>106760300</v>
      </c>
      <c r="G926" s="3">
        <f t="shared" si="14"/>
        <v>-7.9929974892312943E-3</v>
      </c>
    </row>
    <row r="927" spans="1:7" x14ac:dyDescent="0.3">
      <c r="A927" s="1" t="s">
        <v>950</v>
      </c>
      <c r="B927">
        <v>4193.7</v>
      </c>
      <c r="C927">
        <v>4306.6000000000004</v>
      </c>
      <c r="D927">
        <v>4193.7</v>
      </c>
      <c r="E927">
        <v>4271.8</v>
      </c>
      <c r="F927">
        <v>191567200</v>
      </c>
      <c r="G927" s="3">
        <f t="shared" si="14"/>
        <v>-2.6215576092509296E-2</v>
      </c>
    </row>
    <row r="928" spans="1:7" x14ac:dyDescent="0.3">
      <c r="A928" s="1" t="s">
        <v>951</v>
      </c>
      <c r="B928">
        <v>4341.3</v>
      </c>
      <c r="C928">
        <v>4406.3999999999996</v>
      </c>
      <c r="D928">
        <v>4263.2</v>
      </c>
      <c r="E928">
        <v>4289.2</v>
      </c>
      <c r="F928">
        <v>208075400</v>
      </c>
      <c r="G928" s="3">
        <f t="shared" si="14"/>
        <v>3.5195650618785407E-2</v>
      </c>
    </row>
    <row r="929" spans="1:7" x14ac:dyDescent="0.3">
      <c r="A929" s="1" t="s">
        <v>952</v>
      </c>
      <c r="B929">
        <v>4428.1000000000004</v>
      </c>
      <c r="C929">
        <v>4493.2</v>
      </c>
      <c r="D929">
        <v>4363</v>
      </c>
      <c r="E929">
        <v>4363</v>
      </c>
      <c r="F929">
        <v>125504000</v>
      </c>
      <c r="G929" s="3">
        <f t="shared" si="14"/>
        <v>1.9994011010526842E-2</v>
      </c>
    </row>
    <row r="930" spans="1:7" x14ac:dyDescent="0.3">
      <c r="A930" s="1" t="s">
        <v>953</v>
      </c>
      <c r="B930">
        <v>4514.8999999999996</v>
      </c>
      <c r="C930">
        <v>4514.8999999999996</v>
      </c>
      <c r="D930">
        <v>4428.1000000000004</v>
      </c>
      <c r="E930">
        <v>4428.1000000000004</v>
      </c>
      <c r="F930">
        <v>122333800</v>
      </c>
      <c r="G930" s="3">
        <f t="shared" si="14"/>
        <v>1.9602086673742521E-2</v>
      </c>
    </row>
    <row r="931" spans="1:7" x14ac:dyDescent="0.3">
      <c r="A931" s="1" t="s">
        <v>954</v>
      </c>
      <c r="B931">
        <v>4558.3999999999996</v>
      </c>
      <c r="C931">
        <v>4580.1000000000004</v>
      </c>
      <c r="D931">
        <v>4493.2</v>
      </c>
      <c r="E931">
        <v>4536.7</v>
      </c>
      <c r="F931">
        <v>137039400</v>
      </c>
      <c r="G931" s="3">
        <f t="shared" si="14"/>
        <v>9.6347648895878102E-3</v>
      </c>
    </row>
    <row r="932" spans="1:7" x14ac:dyDescent="0.3">
      <c r="A932" s="1" t="s">
        <v>955</v>
      </c>
      <c r="B932">
        <v>4536.7</v>
      </c>
      <c r="C932">
        <v>4558.3999999999996</v>
      </c>
      <c r="D932">
        <v>4493.2</v>
      </c>
      <c r="E932">
        <v>4514.8999999999996</v>
      </c>
      <c r="F932">
        <v>86713700</v>
      </c>
      <c r="G932" s="3">
        <f t="shared" si="14"/>
        <v>-4.7604422604422209E-3</v>
      </c>
    </row>
    <row r="933" spans="1:7" x14ac:dyDescent="0.3">
      <c r="A933" s="1" t="s">
        <v>956</v>
      </c>
      <c r="B933">
        <v>4514.8999999999996</v>
      </c>
      <c r="C933">
        <v>4580.1000000000004</v>
      </c>
      <c r="D933">
        <v>4514.8999999999996</v>
      </c>
      <c r="E933">
        <v>4536.7</v>
      </c>
      <c r="F933">
        <v>66236400</v>
      </c>
      <c r="G933" s="3">
        <f t="shared" si="14"/>
        <v>-4.8052549209778436E-3</v>
      </c>
    </row>
    <row r="934" spans="1:7" x14ac:dyDescent="0.3">
      <c r="A934" s="1" t="s">
        <v>957</v>
      </c>
      <c r="B934">
        <v>4406.3999999999996</v>
      </c>
      <c r="C934">
        <v>4471.5</v>
      </c>
      <c r="D934">
        <v>4384.7</v>
      </c>
      <c r="E934">
        <v>4471.5</v>
      </c>
      <c r="F934">
        <v>113811900</v>
      </c>
      <c r="G934" s="3">
        <f t="shared" si="14"/>
        <v>-2.4031540011960398E-2</v>
      </c>
    </row>
    <row r="935" spans="1:7" x14ac:dyDescent="0.3">
      <c r="A935" s="1" t="s">
        <v>958</v>
      </c>
      <c r="B935">
        <v>4363</v>
      </c>
      <c r="C935">
        <v>4449.8</v>
      </c>
      <c r="D935">
        <v>4363</v>
      </c>
      <c r="E935">
        <v>4406.3999999999996</v>
      </c>
      <c r="F935">
        <v>63126900</v>
      </c>
      <c r="G935" s="3">
        <f t="shared" si="14"/>
        <v>-9.8493100944080526E-3</v>
      </c>
    </row>
    <row r="936" spans="1:7" x14ac:dyDescent="0.3">
      <c r="A936" s="1" t="s">
        <v>959</v>
      </c>
      <c r="B936">
        <v>4406.3999999999996</v>
      </c>
      <c r="C936">
        <v>4449.8</v>
      </c>
      <c r="D936">
        <v>4384.7</v>
      </c>
      <c r="E936">
        <v>4406.3999999999996</v>
      </c>
      <c r="F936">
        <v>85419500</v>
      </c>
      <c r="G936" s="3">
        <f t="shared" si="14"/>
        <v>9.9472839789135088E-3</v>
      </c>
    </row>
    <row r="937" spans="1:7" x14ac:dyDescent="0.3">
      <c r="A937" s="1" t="s">
        <v>960</v>
      </c>
      <c r="B937">
        <v>4558.3999999999996</v>
      </c>
      <c r="C937">
        <v>4601.8</v>
      </c>
      <c r="D937">
        <v>4493.2</v>
      </c>
      <c r="E937">
        <v>4514.8999999999996</v>
      </c>
      <c r="F937">
        <v>193790400</v>
      </c>
      <c r="G937" s="3">
        <f t="shared" si="14"/>
        <v>3.4495279593318814E-2</v>
      </c>
    </row>
    <row r="938" spans="1:7" x14ac:dyDescent="0.3">
      <c r="A938" s="1" t="s">
        <v>961</v>
      </c>
      <c r="B938">
        <v>4558.3999999999996</v>
      </c>
      <c r="C938">
        <v>4580.1000000000004</v>
      </c>
      <c r="D938">
        <v>4493.2</v>
      </c>
      <c r="E938">
        <v>4580.1000000000004</v>
      </c>
      <c r="F938">
        <v>99488800</v>
      </c>
      <c r="G938" s="3">
        <f t="shared" si="14"/>
        <v>0</v>
      </c>
    </row>
    <row r="939" spans="1:7" x14ac:dyDescent="0.3">
      <c r="A939" s="1" t="s">
        <v>962</v>
      </c>
      <c r="B939">
        <v>4536.7</v>
      </c>
      <c r="C939">
        <v>4558.3999999999996</v>
      </c>
      <c r="D939">
        <v>4493.2</v>
      </c>
      <c r="E939">
        <v>4493.2</v>
      </c>
      <c r="F939">
        <v>70727500</v>
      </c>
      <c r="G939" s="3">
        <f t="shared" si="14"/>
        <v>-4.7604422604422209E-3</v>
      </c>
    </row>
    <row r="940" spans="1:7" x14ac:dyDescent="0.3">
      <c r="A940" s="1" t="s">
        <v>963</v>
      </c>
      <c r="B940">
        <v>4558.3999999999996</v>
      </c>
      <c r="C940">
        <v>4580.1000000000004</v>
      </c>
      <c r="D940">
        <v>4493.2</v>
      </c>
      <c r="E940">
        <v>4493.2</v>
      </c>
      <c r="F940">
        <v>54123600</v>
      </c>
      <c r="G940" s="3">
        <f t="shared" si="14"/>
        <v>4.7832124672118103E-3</v>
      </c>
    </row>
    <row r="941" spans="1:7" x14ac:dyDescent="0.3">
      <c r="A941" s="1" t="s">
        <v>964</v>
      </c>
      <c r="B941">
        <v>4514.8999999999996</v>
      </c>
      <c r="C941">
        <v>4558.3999999999996</v>
      </c>
      <c r="D941">
        <v>4493.2</v>
      </c>
      <c r="E941">
        <v>4536.7</v>
      </c>
      <c r="F941">
        <v>104110500</v>
      </c>
      <c r="G941" s="3">
        <f t="shared" si="14"/>
        <v>-9.5428220428220439E-3</v>
      </c>
    </row>
    <row r="942" spans="1:7" x14ac:dyDescent="0.3">
      <c r="A942" s="1" t="s">
        <v>965</v>
      </c>
      <c r="B942">
        <v>4580.1000000000004</v>
      </c>
      <c r="C942">
        <v>4601.8</v>
      </c>
      <c r="D942">
        <v>4493.2</v>
      </c>
      <c r="E942">
        <v>4493.2</v>
      </c>
      <c r="F942">
        <v>103585500</v>
      </c>
      <c r="G942" s="3">
        <f t="shared" si="14"/>
        <v>1.4441072891980052E-2</v>
      </c>
    </row>
    <row r="943" spans="1:7" x14ac:dyDescent="0.3">
      <c r="A943" s="1" t="s">
        <v>966</v>
      </c>
      <c r="B943">
        <v>4645.2</v>
      </c>
      <c r="C943">
        <v>4688.6000000000004</v>
      </c>
      <c r="D943">
        <v>4601.8</v>
      </c>
      <c r="E943">
        <v>4623.5</v>
      </c>
      <c r="F943">
        <v>174572400</v>
      </c>
      <c r="G943" s="3">
        <f t="shared" si="14"/>
        <v>1.4213663457129636E-2</v>
      </c>
    </row>
    <row r="944" spans="1:7" x14ac:dyDescent="0.3">
      <c r="A944" s="1" t="s">
        <v>967</v>
      </c>
      <c r="B944">
        <v>4688.6000000000004</v>
      </c>
      <c r="C944">
        <v>4732</v>
      </c>
      <c r="D944">
        <v>4666.8999999999996</v>
      </c>
      <c r="E944">
        <v>4688.6000000000004</v>
      </c>
      <c r="F944">
        <v>92571400</v>
      </c>
      <c r="G944" s="3">
        <f t="shared" si="14"/>
        <v>9.3429776974081943E-3</v>
      </c>
    </row>
    <row r="945" spans="1:7" x14ac:dyDescent="0.3">
      <c r="A945" s="1" t="s">
        <v>968</v>
      </c>
      <c r="B945">
        <v>4645.2</v>
      </c>
      <c r="C945">
        <v>4732</v>
      </c>
      <c r="D945">
        <v>4645.2</v>
      </c>
      <c r="E945">
        <v>4710.3</v>
      </c>
      <c r="F945">
        <v>76019100</v>
      </c>
      <c r="G945" s="3">
        <f t="shared" si="14"/>
        <v>-9.2564944759630889E-3</v>
      </c>
    </row>
    <row r="946" spans="1:7" x14ac:dyDescent="0.3">
      <c r="A946" s="1" t="s">
        <v>969</v>
      </c>
      <c r="B946">
        <v>4645.2</v>
      </c>
      <c r="C946">
        <v>4710.3</v>
      </c>
      <c r="D946">
        <v>4623.5</v>
      </c>
      <c r="E946">
        <v>4623.5</v>
      </c>
      <c r="F946">
        <v>147993400</v>
      </c>
      <c r="G946" s="3">
        <f t="shared" si="14"/>
        <v>0</v>
      </c>
    </row>
    <row r="947" spans="1:7" x14ac:dyDescent="0.3">
      <c r="A947" s="1" t="s">
        <v>970</v>
      </c>
      <c r="B947">
        <v>4601.8</v>
      </c>
      <c r="C947">
        <v>4666.8999999999996</v>
      </c>
      <c r="D947">
        <v>4601.8</v>
      </c>
      <c r="E947">
        <v>4645.2</v>
      </c>
      <c r="F947">
        <v>106197800</v>
      </c>
      <c r="G947" s="3">
        <f t="shared" si="14"/>
        <v>-9.342977697408E-3</v>
      </c>
    </row>
    <row r="948" spans="1:7" x14ac:dyDescent="0.3">
      <c r="A948" s="1" t="s">
        <v>971</v>
      </c>
      <c r="B948">
        <v>4580.1000000000004</v>
      </c>
      <c r="C948">
        <v>4666.8999999999996</v>
      </c>
      <c r="D948">
        <v>4580.1000000000004</v>
      </c>
      <c r="E948">
        <v>4666.8999999999996</v>
      </c>
      <c r="F948">
        <v>224426400</v>
      </c>
      <c r="G948" s="3">
        <f t="shared" si="14"/>
        <v>-4.7155460906601367E-3</v>
      </c>
    </row>
    <row r="949" spans="1:7" x14ac:dyDescent="0.3">
      <c r="A949" s="1" t="s">
        <v>972</v>
      </c>
      <c r="B949">
        <v>4645.2</v>
      </c>
      <c r="C949">
        <v>4666.8999999999996</v>
      </c>
      <c r="D949">
        <v>4580.1000000000004</v>
      </c>
      <c r="E949">
        <v>4580.1000000000004</v>
      </c>
      <c r="F949">
        <v>99499500</v>
      </c>
      <c r="G949" s="3">
        <f t="shared" si="14"/>
        <v>1.4213663457129636E-2</v>
      </c>
    </row>
    <row r="950" spans="1:7" x14ac:dyDescent="0.3">
      <c r="A950" s="1" t="s">
        <v>973</v>
      </c>
      <c r="B950">
        <v>4775.3999999999996</v>
      </c>
      <c r="C950">
        <v>4840.5</v>
      </c>
      <c r="D950">
        <v>4732</v>
      </c>
      <c r="E950">
        <v>4732</v>
      </c>
      <c r="F950">
        <v>235595700</v>
      </c>
      <c r="G950" s="3">
        <f t="shared" si="14"/>
        <v>2.8028933092224192E-2</v>
      </c>
    </row>
    <row r="951" spans="1:7" x14ac:dyDescent="0.3">
      <c r="A951" s="1" t="s">
        <v>974</v>
      </c>
      <c r="B951">
        <v>4732</v>
      </c>
      <c r="C951">
        <v>4775.3999999999996</v>
      </c>
      <c r="D951">
        <v>4710.3</v>
      </c>
      <c r="E951">
        <v>4710.3</v>
      </c>
      <c r="F951">
        <v>114689900</v>
      </c>
      <c r="G951" s="3">
        <f t="shared" si="14"/>
        <v>-9.088243916739883E-3</v>
      </c>
    </row>
    <row r="952" spans="1:7" x14ac:dyDescent="0.3">
      <c r="A952" s="1" t="s">
        <v>975</v>
      </c>
      <c r="B952">
        <v>4710.3</v>
      </c>
      <c r="C952">
        <v>4732</v>
      </c>
      <c r="D952">
        <v>4688.6000000000004</v>
      </c>
      <c r="E952">
        <v>4710.3</v>
      </c>
      <c r="F952">
        <v>119716700</v>
      </c>
      <c r="G952" s="3">
        <f t="shared" si="14"/>
        <v>-4.5857988165680088E-3</v>
      </c>
    </row>
    <row r="953" spans="1:7" x14ac:dyDescent="0.3">
      <c r="A953" s="1" t="s">
        <v>976</v>
      </c>
      <c r="B953">
        <v>4753.7</v>
      </c>
      <c r="C953">
        <v>4753.7</v>
      </c>
      <c r="D953">
        <v>4688.6000000000004</v>
      </c>
      <c r="E953">
        <v>4688.6000000000004</v>
      </c>
      <c r="F953">
        <v>102126600</v>
      </c>
      <c r="G953" s="3">
        <f t="shared" si="14"/>
        <v>9.2138504978450698E-3</v>
      </c>
    </row>
    <row r="954" spans="1:7" x14ac:dyDescent="0.3">
      <c r="A954" s="1" t="s">
        <v>977</v>
      </c>
      <c r="B954">
        <v>4666.8999999999996</v>
      </c>
      <c r="C954">
        <v>4732</v>
      </c>
      <c r="D954">
        <v>4666.8999999999996</v>
      </c>
      <c r="E954">
        <v>4710.3</v>
      </c>
      <c r="F954">
        <v>130542600</v>
      </c>
      <c r="G954" s="3">
        <f t="shared" si="14"/>
        <v>-1.8259461051391587E-2</v>
      </c>
    </row>
    <row r="955" spans="1:7" x14ac:dyDescent="0.3">
      <c r="A955" s="1" t="s">
        <v>978</v>
      </c>
      <c r="B955">
        <v>4601.8</v>
      </c>
      <c r="C955">
        <v>4666.8999999999996</v>
      </c>
      <c r="D955">
        <v>4601.8</v>
      </c>
      <c r="E955">
        <v>4623.5</v>
      </c>
      <c r="F955">
        <v>124468600</v>
      </c>
      <c r="G955" s="3">
        <f t="shared" si="14"/>
        <v>-1.3949302534873141E-2</v>
      </c>
    </row>
    <row r="956" spans="1:7" x14ac:dyDescent="0.3">
      <c r="A956" s="1" t="s">
        <v>979</v>
      </c>
      <c r="B956">
        <v>4623.5</v>
      </c>
      <c r="C956">
        <v>4688.6000000000004</v>
      </c>
      <c r="D956">
        <v>4623.5</v>
      </c>
      <c r="E956">
        <v>4666.8999999999996</v>
      </c>
      <c r="F956">
        <v>134501600</v>
      </c>
      <c r="G956" s="3">
        <f t="shared" si="14"/>
        <v>4.7155460906601367E-3</v>
      </c>
    </row>
    <row r="957" spans="1:7" x14ac:dyDescent="0.3">
      <c r="A957" s="1" t="s">
        <v>980</v>
      </c>
      <c r="B957">
        <v>4601.8</v>
      </c>
      <c r="C957">
        <v>4645.2</v>
      </c>
      <c r="D957">
        <v>4580.1000000000004</v>
      </c>
      <c r="E957">
        <v>4601.8</v>
      </c>
      <c r="F957">
        <v>98881600</v>
      </c>
      <c r="G957" s="3">
        <f t="shared" si="14"/>
        <v>-4.6934140802422017E-3</v>
      </c>
    </row>
    <row r="958" spans="1:7" x14ac:dyDescent="0.3">
      <c r="A958" s="1" t="s">
        <v>981</v>
      </c>
      <c r="B958">
        <v>4818.8</v>
      </c>
      <c r="C958">
        <v>4818.8</v>
      </c>
      <c r="D958">
        <v>4710.3</v>
      </c>
      <c r="E958">
        <v>4732</v>
      </c>
      <c r="F958">
        <v>239261700</v>
      </c>
      <c r="G958" s="3">
        <f t="shared" ref="G958:G1021" si="15">((B958-B957)/B957)*100%</f>
        <v>4.7155460906601762E-2</v>
      </c>
    </row>
    <row r="959" spans="1:7" x14ac:dyDescent="0.3">
      <c r="A959" s="1" t="s">
        <v>982</v>
      </c>
      <c r="B959">
        <v>4818.8</v>
      </c>
      <c r="C959">
        <v>4862.3</v>
      </c>
      <c r="D959">
        <v>4818.8</v>
      </c>
      <c r="E959">
        <v>4840.5</v>
      </c>
      <c r="F959">
        <v>252448800</v>
      </c>
      <c r="G959" s="3">
        <f t="shared" si="15"/>
        <v>0</v>
      </c>
    </row>
    <row r="960" spans="1:7" x14ac:dyDescent="0.3">
      <c r="A960" s="1" t="s">
        <v>983</v>
      </c>
      <c r="B960">
        <v>4775.3999999999996</v>
      </c>
      <c r="C960">
        <v>4840.5</v>
      </c>
      <c r="D960">
        <v>4775.3999999999996</v>
      </c>
      <c r="E960">
        <v>4840.5</v>
      </c>
      <c r="F960">
        <v>102780900</v>
      </c>
      <c r="G960" s="3">
        <f t="shared" si="15"/>
        <v>-9.0063916327717576E-3</v>
      </c>
    </row>
    <row r="961" spans="1:7" x14ac:dyDescent="0.3">
      <c r="A961" s="1" t="s">
        <v>984</v>
      </c>
      <c r="B961">
        <v>4818.8</v>
      </c>
      <c r="C961">
        <v>4818.8</v>
      </c>
      <c r="D961">
        <v>4732</v>
      </c>
      <c r="E961">
        <v>4732</v>
      </c>
      <c r="F961">
        <v>135207300</v>
      </c>
      <c r="G961" s="3">
        <f t="shared" si="15"/>
        <v>9.0882439167400738E-3</v>
      </c>
    </row>
    <row r="962" spans="1:7" x14ac:dyDescent="0.3">
      <c r="A962" s="1" t="s">
        <v>985</v>
      </c>
      <c r="B962">
        <v>4818.8</v>
      </c>
      <c r="C962">
        <v>4949.1000000000004</v>
      </c>
      <c r="D962">
        <v>4818.8</v>
      </c>
      <c r="E962">
        <v>4949.1000000000004</v>
      </c>
      <c r="F962">
        <v>138470900</v>
      </c>
      <c r="G962" s="3">
        <f t="shared" si="15"/>
        <v>0</v>
      </c>
    </row>
    <row r="963" spans="1:7" x14ac:dyDescent="0.3">
      <c r="A963" s="1" t="s">
        <v>986</v>
      </c>
      <c r="B963">
        <v>4840.5</v>
      </c>
      <c r="C963">
        <v>4862.3</v>
      </c>
      <c r="D963">
        <v>4797.1000000000004</v>
      </c>
      <c r="E963">
        <v>4818.8</v>
      </c>
      <c r="F963">
        <v>99049600</v>
      </c>
      <c r="G963" s="3">
        <f t="shared" si="15"/>
        <v>4.5031958163857843E-3</v>
      </c>
    </row>
    <row r="964" spans="1:7" x14ac:dyDescent="0.3">
      <c r="A964" s="1" t="s">
        <v>987</v>
      </c>
      <c r="B964">
        <v>4927.3999999999996</v>
      </c>
      <c r="C964">
        <v>4949.1000000000004</v>
      </c>
      <c r="D964">
        <v>4862.3</v>
      </c>
      <c r="E964">
        <v>4905.7</v>
      </c>
      <c r="F964">
        <v>109411300</v>
      </c>
      <c r="G964" s="3">
        <f t="shared" si="15"/>
        <v>1.7952690837723301E-2</v>
      </c>
    </row>
    <row r="965" spans="1:7" x14ac:dyDescent="0.3">
      <c r="A965" s="1" t="s">
        <v>988</v>
      </c>
      <c r="B965">
        <v>4884</v>
      </c>
      <c r="C965">
        <v>4970.8</v>
      </c>
      <c r="D965">
        <v>4884</v>
      </c>
      <c r="E965">
        <v>4949.1000000000004</v>
      </c>
      <c r="F965">
        <v>122236700</v>
      </c>
      <c r="G965" s="3">
        <f t="shared" si="15"/>
        <v>-8.8078905710921862E-3</v>
      </c>
    </row>
    <row r="966" spans="1:7" x14ac:dyDescent="0.3">
      <c r="A966" s="1" t="s">
        <v>989</v>
      </c>
      <c r="B966">
        <v>4970.8</v>
      </c>
      <c r="C966">
        <v>4992.5</v>
      </c>
      <c r="D966">
        <v>4927.3999999999996</v>
      </c>
      <c r="E966">
        <v>4949.1000000000004</v>
      </c>
      <c r="F966">
        <v>121434600</v>
      </c>
      <c r="G966" s="3">
        <f t="shared" si="15"/>
        <v>1.777231777231781E-2</v>
      </c>
    </row>
    <row r="967" spans="1:7" x14ac:dyDescent="0.3">
      <c r="A967" s="1" t="s">
        <v>990</v>
      </c>
      <c r="B967">
        <v>4970.8</v>
      </c>
      <c r="C967">
        <v>4992.5</v>
      </c>
      <c r="D967">
        <v>4927.3999999999996</v>
      </c>
      <c r="E967">
        <v>4992.5</v>
      </c>
      <c r="F967">
        <v>93126000</v>
      </c>
      <c r="G967" s="3">
        <f t="shared" si="15"/>
        <v>0</v>
      </c>
    </row>
    <row r="968" spans="1:7" x14ac:dyDescent="0.3">
      <c r="A968" s="1" t="s">
        <v>991</v>
      </c>
      <c r="B968">
        <v>5000.7</v>
      </c>
      <c r="C968">
        <v>5000.7</v>
      </c>
      <c r="D968">
        <v>4956.7</v>
      </c>
      <c r="E968">
        <v>4978.7</v>
      </c>
      <c r="F968">
        <v>91143100</v>
      </c>
      <c r="G968" s="3">
        <f t="shared" si="15"/>
        <v>6.0151283495613658E-3</v>
      </c>
    </row>
    <row r="969" spans="1:7" x14ac:dyDescent="0.3">
      <c r="A969" s="1" t="s">
        <v>992</v>
      </c>
      <c r="B969">
        <v>4934.7</v>
      </c>
      <c r="C969">
        <v>4978.7</v>
      </c>
      <c r="D969">
        <v>4934.7</v>
      </c>
      <c r="E969">
        <v>4956.7</v>
      </c>
      <c r="F969">
        <v>83659700</v>
      </c>
      <c r="G969" s="3">
        <f t="shared" si="15"/>
        <v>-1.3198152258683784E-2</v>
      </c>
    </row>
    <row r="970" spans="1:7" x14ac:dyDescent="0.3">
      <c r="A970" s="1" t="s">
        <v>993</v>
      </c>
      <c r="B970">
        <v>5022.8</v>
      </c>
      <c r="C970">
        <v>5022.8</v>
      </c>
      <c r="D970">
        <v>4912.6000000000004</v>
      </c>
      <c r="E970">
        <v>4934.7</v>
      </c>
      <c r="F970">
        <v>92683500</v>
      </c>
      <c r="G970" s="3">
        <f t="shared" si="15"/>
        <v>1.7853162299633286E-2</v>
      </c>
    </row>
    <row r="971" spans="1:7" x14ac:dyDescent="0.3">
      <c r="A971" s="1" t="s">
        <v>994</v>
      </c>
      <c r="B971">
        <v>5066.8</v>
      </c>
      <c r="C971">
        <v>5155</v>
      </c>
      <c r="D971">
        <v>5022.8</v>
      </c>
      <c r="E971">
        <v>5044.8</v>
      </c>
      <c r="F971">
        <v>134929600</v>
      </c>
      <c r="G971" s="3">
        <f t="shared" si="15"/>
        <v>8.7600541530620368E-3</v>
      </c>
    </row>
    <row r="972" spans="1:7" x14ac:dyDescent="0.3">
      <c r="A972" s="1" t="s">
        <v>995</v>
      </c>
      <c r="B972">
        <v>4956.7</v>
      </c>
      <c r="C972">
        <v>5110.8999999999996</v>
      </c>
      <c r="D972">
        <v>4956.7</v>
      </c>
      <c r="E972">
        <v>5066.8</v>
      </c>
      <c r="F972">
        <v>152015000</v>
      </c>
      <c r="G972" s="3">
        <f t="shared" si="15"/>
        <v>-2.17296913239126E-2</v>
      </c>
    </row>
    <row r="973" spans="1:7" x14ac:dyDescent="0.3">
      <c r="A973" s="1" t="s">
        <v>996</v>
      </c>
      <c r="B973">
        <v>5022.8</v>
      </c>
      <c r="C973">
        <v>5022.8</v>
      </c>
      <c r="D973">
        <v>4956.7</v>
      </c>
      <c r="E973">
        <v>4956.7</v>
      </c>
      <c r="F973">
        <v>105666200</v>
      </c>
      <c r="G973" s="3">
        <f t="shared" si="15"/>
        <v>1.3335485302721642E-2</v>
      </c>
    </row>
    <row r="974" spans="1:7" x14ac:dyDescent="0.3">
      <c r="A974" s="1" t="s">
        <v>997</v>
      </c>
      <c r="B974">
        <v>5022.8</v>
      </c>
      <c r="C974">
        <v>5022.8</v>
      </c>
      <c r="D974">
        <v>4956.7</v>
      </c>
      <c r="E974">
        <v>4956.7</v>
      </c>
      <c r="F974">
        <v>82626400</v>
      </c>
      <c r="G974" s="3">
        <f t="shared" si="15"/>
        <v>0</v>
      </c>
    </row>
    <row r="975" spans="1:7" x14ac:dyDescent="0.3">
      <c r="A975" s="1" t="s">
        <v>998</v>
      </c>
      <c r="B975">
        <v>5066.8</v>
      </c>
      <c r="C975">
        <v>5110.8999999999996</v>
      </c>
      <c r="D975">
        <v>5022.8</v>
      </c>
      <c r="E975">
        <v>5066.8</v>
      </c>
      <c r="F975">
        <v>116804400</v>
      </c>
      <c r="G975" s="3">
        <f t="shared" si="15"/>
        <v>8.7600541530620368E-3</v>
      </c>
    </row>
    <row r="976" spans="1:7" x14ac:dyDescent="0.3">
      <c r="A976" s="1" t="s">
        <v>999</v>
      </c>
      <c r="B976">
        <v>5155</v>
      </c>
      <c r="C976">
        <v>5155</v>
      </c>
      <c r="D976">
        <v>5088.8999999999996</v>
      </c>
      <c r="E976">
        <v>5110.8999999999996</v>
      </c>
      <c r="F976">
        <v>109715700</v>
      </c>
      <c r="G976" s="3">
        <f t="shared" si="15"/>
        <v>1.7407436646404005E-2</v>
      </c>
    </row>
    <row r="977" spans="1:7" x14ac:dyDescent="0.3">
      <c r="A977" s="1" t="s">
        <v>1000</v>
      </c>
      <c r="B977">
        <v>5132.8999999999996</v>
      </c>
      <c r="C977">
        <v>5199</v>
      </c>
      <c r="D977">
        <v>5088.8999999999996</v>
      </c>
      <c r="E977">
        <v>5155</v>
      </c>
      <c r="F977">
        <v>115126700</v>
      </c>
      <c r="G977" s="3">
        <f t="shared" si="15"/>
        <v>-4.2870999030068602E-3</v>
      </c>
    </row>
    <row r="978" spans="1:7" x14ac:dyDescent="0.3">
      <c r="A978" s="1" t="s">
        <v>1001</v>
      </c>
      <c r="B978">
        <v>5132.8999999999996</v>
      </c>
      <c r="C978">
        <v>5177</v>
      </c>
      <c r="D978">
        <v>5088.8999999999996</v>
      </c>
      <c r="E978">
        <v>5132.8999999999996</v>
      </c>
      <c r="F978">
        <v>97074300</v>
      </c>
      <c r="G978" s="3">
        <f t="shared" si="15"/>
        <v>0</v>
      </c>
    </row>
    <row r="979" spans="1:7" x14ac:dyDescent="0.3">
      <c r="A979" s="1" t="s">
        <v>1002</v>
      </c>
      <c r="B979">
        <v>5088.8999999999996</v>
      </c>
      <c r="C979">
        <v>5132.8999999999996</v>
      </c>
      <c r="D979">
        <v>5066.8</v>
      </c>
      <c r="E979">
        <v>5132.8999999999996</v>
      </c>
      <c r="F979">
        <v>107941600</v>
      </c>
      <c r="G979" s="3">
        <f t="shared" si="15"/>
        <v>-8.5721521946657848E-3</v>
      </c>
    </row>
    <row r="980" spans="1:7" x14ac:dyDescent="0.3">
      <c r="A980" s="1" t="s">
        <v>1003</v>
      </c>
      <c r="B980">
        <v>5066.8</v>
      </c>
      <c r="C980">
        <v>5110.8999999999996</v>
      </c>
      <c r="D980">
        <v>5022.8</v>
      </c>
      <c r="E980">
        <v>5110.8999999999996</v>
      </c>
      <c r="F980">
        <v>87259100</v>
      </c>
      <c r="G980" s="3">
        <f t="shared" si="15"/>
        <v>-4.3427852777612949E-3</v>
      </c>
    </row>
    <row r="981" spans="1:7" x14ac:dyDescent="0.3">
      <c r="A981" s="1" t="s">
        <v>1004</v>
      </c>
      <c r="B981">
        <v>5110.8999999999996</v>
      </c>
      <c r="C981">
        <v>5110.8999999999996</v>
      </c>
      <c r="D981">
        <v>5022.8</v>
      </c>
      <c r="E981">
        <v>5066.8</v>
      </c>
      <c r="F981">
        <v>75370700</v>
      </c>
      <c r="G981" s="3">
        <f t="shared" si="15"/>
        <v>8.7037183232019123E-3</v>
      </c>
    </row>
    <row r="982" spans="1:7" x14ac:dyDescent="0.3">
      <c r="A982" s="1" t="s">
        <v>1005</v>
      </c>
      <c r="B982">
        <v>5088.8999999999996</v>
      </c>
      <c r="C982">
        <v>5110.8999999999996</v>
      </c>
      <c r="D982">
        <v>5022.8</v>
      </c>
      <c r="E982">
        <v>5088.8999999999996</v>
      </c>
      <c r="F982">
        <v>97545600</v>
      </c>
      <c r="G982" s="3">
        <f t="shared" si="15"/>
        <v>-4.3045256217104626E-3</v>
      </c>
    </row>
    <row r="983" spans="1:7" x14ac:dyDescent="0.3">
      <c r="A983" s="1" t="s">
        <v>1006</v>
      </c>
      <c r="B983">
        <v>5022.8</v>
      </c>
      <c r="C983">
        <v>5066.8</v>
      </c>
      <c r="D983">
        <v>4978.7</v>
      </c>
      <c r="E983">
        <v>5022.8</v>
      </c>
      <c r="F983">
        <v>122999700</v>
      </c>
      <c r="G983" s="3">
        <f t="shared" si="15"/>
        <v>-1.2989054609050966E-2</v>
      </c>
    </row>
    <row r="984" spans="1:7" x14ac:dyDescent="0.3">
      <c r="A984" s="1" t="s">
        <v>1007</v>
      </c>
      <c r="B984">
        <v>4978.7</v>
      </c>
      <c r="C984">
        <v>5022.8</v>
      </c>
      <c r="D984">
        <v>4912.6000000000004</v>
      </c>
      <c r="E984">
        <v>5000.7</v>
      </c>
      <c r="F984">
        <v>104225000</v>
      </c>
      <c r="G984" s="3">
        <f t="shared" si="15"/>
        <v>-8.7799633670463412E-3</v>
      </c>
    </row>
    <row r="985" spans="1:7" x14ac:dyDescent="0.3">
      <c r="A985" s="1" t="s">
        <v>1008</v>
      </c>
      <c r="B985">
        <v>4868.6000000000004</v>
      </c>
      <c r="C985">
        <v>4978.7</v>
      </c>
      <c r="D985">
        <v>4868.6000000000004</v>
      </c>
      <c r="E985">
        <v>4912.6000000000004</v>
      </c>
      <c r="F985">
        <v>120478800</v>
      </c>
      <c r="G985" s="3">
        <f t="shared" si="15"/>
        <v>-2.2114206519774131E-2</v>
      </c>
    </row>
    <row r="986" spans="1:7" x14ac:dyDescent="0.3">
      <c r="A986" s="1" t="s">
        <v>1009</v>
      </c>
      <c r="B986">
        <v>4780.3999999999996</v>
      </c>
      <c r="C986">
        <v>4824.5</v>
      </c>
      <c r="D986">
        <v>4758.3999999999996</v>
      </c>
      <c r="E986">
        <v>4802.5</v>
      </c>
      <c r="F986">
        <v>185244400</v>
      </c>
      <c r="G986" s="3">
        <f t="shared" si="15"/>
        <v>-1.8116090868011487E-2</v>
      </c>
    </row>
    <row r="987" spans="1:7" x14ac:dyDescent="0.3">
      <c r="A987" s="1" t="s">
        <v>1010</v>
      </c>
      <c r="B987">
        <v>4912.6000000000004</v>
      </c>
      <c r="C987">
        <v>4912.6000000000004</v>
      </c>
      <c r="D987">
        <v>4758.3999999999996</v>
      </c>
      <c r="E987">
        <v>4758.3999999999996</v>
      </c>
      <c r="F987">
        <v>145629600</v>
      </c>
      <c r="G987" s="3">
        <f t="shared" si="15"/>
        <v>2.7654589574094373E-2</v>
      </c>
    </row>
    <row r="988" spans="1:7" x14ac:dyDescent="0.3">
      <c r="A988" s="1" t="s">
        <v>1011</v>
      </c>
      <c r="B988">
        <v>4956.7</v>
      </c>
      <c r="C988">
        <v>4978.7</v>
      </c>
      <c r="D988">
        <v>4824.5</v>
      </c>
      <c r="E988">
        <v>4868.6000000000004</v>
      </c>
      <c r="F988">
        <v>150513700</v>
      </c>
      <c r="G988" s="3">
        <f t="shared" si="15"/>
        <v>8.9769165004273607E-3</v>
      </c>
    </row>
    <row r="989" spans="1:7" x14ac:dyDescent="0.3">
      <c r="A989" s="1" t="s">
        <v>1012</v>
      </c>
      <c r="B989">
        <v>5022.8</v>
      </c>
      <c r="C989">
        <v>5088.8999999999996</v>
      </c>
      <c r="D989">
        <v>5000.7</v>
      </c>
      <c r="E989">
        <v>5044.8</v>
      </c>
      <c r="F989">
        <v>245117200</v>
      </c>
      <c r="G989" s="3">
        <f t="shared" si="15"/>
        <v>1.3335485302721642E-2</v>
      </c>
    </row>
    <row r="990" spans="1:7" x14ac:dyDescent="0.3">
      <c r="A990" s="1" t="s">
        <v>1013</v>
      </c>
      <c r="B990">
        <v>5066.8</v>
      </c>
      <c r="C990">
        <v>5110.8999999999996</v>
      </c>
      <c r="D990">
        <v>5044.8</v>
      </c>
      <c r="E990">
        <v>5088.8999999999996</v>
      </c>
      <c r="F990">
        <v>156633900</v>
      </c>
      <c r="G990" s="3">
        <f t="shared" si="15"/>
        <v>8.7600541530620368E-3</v>
      </c>
    </row>
    <row r="991" spans="1:7" x14ac:dyDescent="0.3">
      <c r="A991" s="1" t="s">
        <v>1014</v>
      </c>
      <c r="B991">
        <v>5155</v>
      </c>
      <c r="C991">
        <v>5155</v>
      </c>
      <c r="D991">
        <v>5066.8</v>
      </c>
      <c r="E991">
        <v>5110.8999999999996</v>
      </c>
      <c r="F991">
        <v>177209700</v>
      </c>
      <c r="G991" s="3">
        <f t="shared" si="15"/>
        <v>1.7407436646404005E-2</v>
      </c>
    </row>
    <row r="992" spans="1:7" x14ac:dyDescent="0.3">
      <c r="A992" s="1" t="s">
        <v>1015</v>
      </c>
      <c r="B992">
        <v>5088.8999999999996</v>
      </c>
      <c r="C992">
        <v>5132.8999999999996</v>
      </c>
      <c r="D992">
        <v>5066.8</v>
      </c>
      <c r="E992">
        <v>5110.8999999999996</v>
      </c>
      <c r="F992">
        <v>113760000</v>
      </c>
      <c r="G992" s="3">
        <f t="shared" si="15"/>
        <v>-1.2822502424830332E-2</v>
      </c>
    </row>
    <row r="993" spans="1:7" x14ac:dyDescent="0.3">
      <c r="A993" s="1" t="s">
        <v>1016</v>
      </c>
      <c r="B993">
        <v>5132.8999999999996</v>
      </c>
      <c r="C993">
        <v>5199</v>
      </c>
      <c r="D993">
        <v>5110.8999999999996</v>
      </c>
      <c r="E993">
        <v>5199</v>
      </c>
      <c r="F993">
        <v>126704300</v>
      </c>
      <c r="G993" s="3">
        <f t="shared" si="15"/>
        <v>8.6462693312896709E-3</v>
      </c>
    </row>
    <row r="994" spans="1:7" x14ac:dyDescent="0.3">
      <c r="A994" s="1" t="s">
        <v>1017</v>
      </c>
      <c r="B994">
        <v>5155</v>
      </c>
      <c r="C994">
        <v>5199</v>
      </c>
      <c r="D994">
        <v>5132.8999999999996</v>
      </c>
      <c r="E994">
        <v>5155</v>
      </c>
      <c r="F994">
        <v>147005300</v>
      </c>
      <c r="G994" s="3">
        <f t="shared" si="15"/>
        <v>4.3055582614117491E-3</v>
      </c>
    </row>
    <row r="995" spans="1:7" x14ac:dyDescent="0.3">
      <c r="A995" s="1" t="s">
        <v>1018</v>
      </c>
      <c r="B995">
        <v>5309.2</v>
      </c>
      <c r="C995">
        <v>5309.2</v>
      </c>
      <c r="D995">
        <v>5155</v>
      </c>
      <c r="E995">
        <v>5177</v>
      </c>
      <c r="F995">
        <v>171514600</v>
      </c>
      <c r="G995" s="3">
        <f t="shared" si="15"/>
        <v>2.9912706110572226E-2</v>
      </c>
    </row>
    <row r="996" spans="1:7" x14ac:dyDescent="0.3">
      <c r="A996" s="1" t="s">
        <v>1019</v>
      </c>
      <c r="B996">
        <v>5287.1</v>
      </c>
      <c r="C996">
        <v>5331.2</v>
      </c>
      <c r="D996">
        <v>5243.1</v>
      </c>
      <c r="E996">
        <v>5331.2</v>
      </c>
      <c r="F996">
        <v>145852200</v>
      </c>
      <c r="G996" s="3">
        <f t="shared" si="15"/>
        <v>-4.1625857002937265E-3</v>
      </c>
    </row>
    <row r="997" spans="1:7" x14ac:dyDescent="0.3">
      <c r="A997" s="1" t="s">
        <v>1020</v>
      </c>
      <c r="B997">
        <v>5397.3</v>
      </c>
      <c r="C997">
        <v>5529.5</v>
      </c>
      <c r="D997">
        <v>5375.2</v>
      </c>
      <c r="E997">
        <v>5529.5</v>
      </c>
      <c r="F997">
        <v>308685100</v>
      </c>
      <c r="G997" s="3">
        <f t="shared" si="15"/>
        <v>2.0843184354371925E-2</v>
      </c>
    </row>
    <row r="998" spans="1:7" x14ac:dyDescent="0.3">
      <c r="A998" s="1" t="s">
        <v>1021</v>
      </c>
      <c r="B998">
        <v>5419.3</v>
      </c>
      <c r="C998">
        <v>5463.4</v>
      </c>
      <c r="D998">
        <v>5397.3</v>
      </c>
      <c r="E998">
        <v>5419.3</v>
      </c>
      <c r="F998">
        <v>130814400</v>
      </c>
      <c r="G998" s="3">
        <f t="shared" si="15"/>
        <v>4.0761121301391432E-3</v>
      </c>
    </row>
    <row r="999" spans="1:7" x14ac:dyDescent="0.3">
      <c r="A999" s="1" t="s">
        <v>1022</v>
      </c>
      <c r="B999">
        <v>5375.2</v>
      </c>
      <c r="C999">
        <v>5441.3</v>
      </c>
      <c r="D999">
        <v>5353.2</v>
      </c>
      <c r="E999">
        <v>5397.3</v>
      </c>
      <c r="F999">
        <v>111382900</v>
      </c>
      <c r="G999" s="3">
        <f t="shared" si="15"/>
        <v>-8.1375823445833158E-3</v>
      </c>
    </row>
    <row r="1000" spans="1:7" x14ac:dyDescent="0.3">
      <c r="A1000" s="1" t="s">
        <v>1023</v>
      </c>
      <c r="B1000">
        <v>5551.5</v>
      </c>
      <c r="C1000">
        <v>5551.5</v>
      </c>
      <c r="D1000">
        <v>5441.3</v>
      </c>
      <c r="E1000">
        <v>5441.3</v>
      </c>
      <c r="F1000">
        <v>160872600</v>
      </c>
      <c r="G1000" s="3">
        <f t="shared" si="15"/>
        <v>3.2798779580294722E-2</v>
      </c>
    </row>
    <row r="1001" spans="1:7" x14ac:dyDescent="0.3">
      <c r="A1001" s="1" t="s">
        <v>1024</v>
      </c>
      <c r="B1001">
        <v>5551.5</v>
      </c>
      <c r="C1001">
        <v>5617.6</v>
      </c>
      <c r="D1001">
        <v>5485.4</v>
      </c>
      <c r="E1001">
        <v>5573.5</v>
      </c>
      <c r="F1001">
        <v>168423000</v>
      </c>
      <c r="G1001" s="3">
        <f t="shared" si="15"/>
        <v>0</v>
      </c>
    </row>
    <row r="1002" spans="1:7" x14ac:dyDescent="0.3">
      <c r="A1002" s="1" t="s">
        <v>1025</v>
      </c>
      <c r="B1002">
        <v>5507.4</v>
      </c>
      <c r="C1002">
        <v>5551.5</v>
      </c>
      <c r="D1002">
        <v>5485.4</v>
      </c>
      <c r="E1002">
        <v>5507.4</v>
      </c>
      <c r="F1002">
        <v>100256000</v>
      </c>
      <c r="G1002" s="3">
        <f t="shared" si="15"/>
        <v>-7.9437989732505376E-3</v>
      </c>
    </row>
    <row r="1003" spans="1:7" x14ac:dyDescent="0.3">
      <c r="A1003" s="1" t="s">
        <v>1026</v>
      </c>
      <c r="B1003">
        <v>5397.3</v>
      </c>
      <c r="C1003">
        <v>5441.3</v>
      </c>
      <c r="D1003">
        <v>5331.2</v>
      </c>
      <c r="E1003">
        <v>5397.3</v>
      </c>
      <c r="F1003">
        <v>148643000</v>
      </c>
      <c r="G1003" s="3">
        <f t="shared" si="15"/>
        <v>-1.9991284453644089E-2</v>
      </c>
    </row>
    <row r="1004" spans="1:7" x14ac:dyDescent="0.3">
      <c r="A1004" s="1" t="s">
        <v>1027</v>
      </c>
      <c r="B1004">
        <v>5441.3</v>
      </c>
      <c r="C1004">
        <v>5463.4</v>
      </c>
      <c r="D1004">
        <v>5353.2</v>
      </c>
      <c r="E1004">
        <v>5375.2</v>
      </c>
      <c r="F1004">
        <v>98920800</v>
      </c>
      <c r="G1004" s="3">
        <f t="shared" si="15"/>
        <v>8.1522242602782864E-3</v>
      </c>
    </row>
    <row r="1005" spans="1:7" x14ac:dyDescent="0.3">
      <c r="A1005" s="1" t="s">
        <v>1028</v>
      </c>
      <c r="B1005">
        <v>5397.3</v>
      </c>
      <c r="C1005">
        <v>5463.4</v>
      </c>
      <c r="D1005">
        <v>5397.3</v>
      </c>
      <c r="E1005">
        <v>5397.3</v>
      </c>
      <c r="F1005">
        <v>99187500</v>
      </c>
      <c r="G1005" s="3">
        <f t="shared" si="15"/>
        <v>-8.0863029055556566E-3</v>
      </c>
    </row>
    <row r="1006" spans="1:7" x14ac:dyDescent="0.3">
      <c r="A1006" s="1" t="s">
        <v>1029</v>
      </c>
      <c r="B1006">
        <v>5485.4</v>
      </c>
      <c r="C1006">
        <v>5485.4</v>
      </c>
      <c r="D1006">
        <v>5375.2</v>
      </c>
      <c r="E1006">
        <v>5375.2</v>
      </c>
      <c r="F1006">
        <v>97236700</v>
      </c>
      <c r="G1006" s="3">
        <f t="shared" si="15"/>
        <v>1.6322976302966197E-2</v>
      </c>
    </row>
    <row r="1007" spans="1:7" x14ac:dyDescent="0.3">
      <c r="A1007" s="1" t="s">
        <v>1030</v>
      </c>
      <c r="B1007">
        <v>5397.3</v>
      </c>
      <c r="C1007">
        <v>5463.4</v>
      </c>
      <c r="D1007">
        <v>5397.3</v>
      </c>
      <c r="E1007">
        <v>5419.3</v>
      </c>
      <c r="F1007">
        <v>173774600</v>
      </c>
      <c r="G1007" s="3">
        <f t="shared" si="15"/>
        <v>-1.6060815984249001E-2</v>
      </c>
    </row>
    <row r="1008" spans="1:7" x14ac:dyDescent="0.3">
      <c r="A1008" s="1" t="s">
        <v>1031</v>
      </c>
      <c r="B1008">
        <v>5397.3</v>
      </c>
      <c r="C1008">
        <v>5441.3</v>
      </c>
      <c r="D1008">
        <v>5353.2</v>
      </c>
      <c r="E1008">
        <v>5441.3</v>
      </c>
      <c r="F1008">
        <v>76286400</v>
      </c>
      <c r="G1008" s="3">
        <f t="shared" si="15"/>
        <v>0</v>
      </c>
    </row>
    <row r="1009" spans="1:7" x14ac:dyDescent="0.3">
      <c r="A1009" s="1" t="s">
        <v>1032</v>
      </c>
      <c r="B1009">
        <v>5331.2</v>
      </c>
      <c r="C1009">
        <v>5397.3</v>
      </c>
      <c r="D1009">
        <v>5331.2</v>
      </c>
      <c r="E1009">
        <v>5397.3</v>
      </c>
      <c r="F1009">
        <v>70354900</v>
      </c>
      <c r="G1009" s="3">
        <f t="shared" si="15"/>
        <v>-1.2246864172827221E-2</v>
      </c>
    </row>
    <row r="1010" spans="1:7" x14ac:dyDescent="0.3">
      <c r="A1010" s="1" t="s">
        <v>1033</v>
      </c>
      <c r="B1010">
        <v>5397.3</v>
      </c>
      <c r="C1010">
        <v>5441.3</v>
      </c>
      <c r="D1010">
        <v>5353.2</v>
      </c>
      <c r="E1010">
        <v>5375.2</v>
      </c>
      <c r="F1010">
        <v>115084600</v>
      </c>
      <c r="G1010" s="3">
        <f t="shared" si="15"/>
        <v>1.2398709483793586E-2</v>
      </c>
    </row>
    <row r="1011" spans="1:7" x14ac:dyDescent="0.3">
      <c r="A1011" s="1" t="s">
        <v>1034</v>
      </c>
      <c r="B1011">
        <v>5463.4</v>
      </c>
      <c r="C1011">
        <v>5463.4</v>
      </c>
      <c r="D1011">
        <v>5375.2</v>
      </c>
      <c r="E1011">
        <v>5375.2</v>
      </c>
      <c r="F1011">
        <v>84108800</v>
      </c>
      <c r="G1011" s="3">
        <f t="shared" si="15"/>
        <v>1.2246864172827053E-2</v>
      </c>
    </row>
    <row r="1012" spans="1:7" x14ac:dyDescent="0.3">
      <c r="A1012" s="1" t="s">
        <v>1035</v>
      </c>
      <c r="B1012">
        <v>5485.4</v>
      </c>
      <c r="C1012">
        <v>5529.5</v>
      </c>
      <c r="D1012">
        <v>5463.4</v>
      </c>
      <c r="E1012">
        <v>5463.4</v>
      </c>
      <c r="F1012">
        <v>117724700</v>
      </c>
      <c r="G1012" s="3">
        <f t="shared" si="15"/>
        <v>4.0267965003477693E-3</v>
      </c>
    </row>
    <row r="1013" spans="1:7" x14ac:dyDescent="0.3">
      <c r="A1013" s="1" t="s">
        <v>1036</v>
      </c>
      <c r="B1013">
        <v>5595.5</v>
      </c>
      <c r="C1013">
        <v>5639.6</v>
      </c>
      <c r="D1013">
        <v>5507.4</v>
      </c>
      <c r="E1013">
        <v>5529.5</v>
      </c>
      <c r="F1013">
        <v>163060000</v>
      </c>
      <c r="G1013" s="3">
        <f t="shared" si="15"/>
        <v>2.0071462427534978E-2</v>
      </c>
    </row>
    <row r="1014" spans="1:7" x14ac:dyDescent="0.3">
      <c r="A1014" s="1" t="s">
        <v>1037</v>
      </c>
      <c r="B1014">
        <v>5639.6</v>
      </c>
      <c r="C1014">
        <v>5683.7</v>
      </c>
      <c r="D1014">
        <v>5595.5</v>
      </c>
      <c r="E1014">
        <v>5595.5</v>
      </c>
      <c r="F1014">
        <v>195173100</v>
      </c>
      <c r="G1014" s="3">
        <f t="shared" si="15"/>
        <v>7.8813332141900398E-3</v>
      </c>
    </row>
    <row r="1015" spans="1:7" x14ac:dyDescent="0.3">
      <c r="A1015" s="1" t="s">
        <v>1038</v>
      </c>
      <c r="B1015">
        <v>5625.9</v>
      </c>
      <c r="C1015">
        <v>5671.6</v>
      </c>
      <c r="D1015">
        <v>5534.4</v>
      </c>
      <c r="E1015">
        <v>5648.8</v>
      </c>
      <c r="F1015">
        <v>271254000</v>
      </c>
      <c r="G1015" s="3">
        <f t="shared" si="15"/>
        <v>-2.4292503014399472E-3</v>
      </c>
    </row>
    <row r="1016" spans="1:7" x14ac:dyDescent="0.3">
      <c r="A1016" s="1" t="s">
        <v>1039</v>
      </c>
      <c r="B1016">
        <v>5465.8</v>
      </c>
      <c r="C1016">
        <v>5557.3</v>
      </c>
      <c r="D1016">
        <v>5442.9</v>
      </c>
      <c r="E1016">
        <v>5488.7</v>
      </c>
      <c r="F1016">
        <v>305995800</v>
      </c>
      <c r="G1016" s="3">
        <f t="shared" si="15"/>
        <v>-2.8457668995182896E-2</v>
      </c>
    </row>
    <row r="1017" spans="1:7" x14ac:dyDescent="0.3">
      <c r="A1017" s="1" t="s">
        <v>1040</v>
      </c>
      <c r="B1017">
        <v>5488.7</v>
      </c>
      <c r="C1017">
        <v>5580.1</v>
      </c>
      <c r="D1017">
        <v>5465.8</v>
      </c>
      <c r="E1017">
        <v>5488.7</v>
      </c>
      <c r="F1017">
        <v>110564700</v>
      </c>
      <c r="G1017" s="3">
        <f t="shared" si="15"/>
        <v>4.1896886091696795E-3</v>
      </c>
    </row>
    <row r="1018" spans="1:7" x14ac:dyDescent="0.3">
      <c r="A1018" s="1" t="s">
        <v>1041</v>
      </c>
      <c r="B1018">
        <v>5488.7</v>
      </c>
      <c r="C1018">
        <v>5534.4</v>
      </c>
      <c r="D1018">
        <v>5465.8</v>
      </c>
      <c r="E1018">
        <v>5488.7</v>
      </c>
      <c r="F1018">
        <v>114338600</v>
      </c>
      <c r="G1018" s="3">
        <f t="shared" si="15"/>
        <v>0</v>
      </c>
    </row>
    <row r="1019" spans="1:7" x14ac:dyDescent="0.3">
      <c r="A1019" s="1" t="s">
        <v>1042</v>
      </c>
      <c r="B1019">
        <v>5580.1</v>
      </c>
      <c r="C1019">
        <v>5580.1</v>
      </c>
      <c r="D1019">
        <v>5488.7</v>
      </c>
      <c r="E1019">
        <v>5488.7</v>
      </c>
      <c r="F1019">
        <v>120885400</v>
      </c>
      <c r="G1019" s="3">
        <f t="shared" si="15"/>
        <v>1.665239492047307E-2</v>
      </c>
    </row>
    <row r="1020" spans="1:7" x14ac:dyDescent="0.3">
      <c r="A1020" s="1" t="s">
        <v>1043</v>
      </c>
      <c r="B1020">
        <v>5580.1</v>
      </c>
      <c r="C1020">
        <v>5671.6</v>
      </c>
      <c r="D1020">
        <v>5580.1</v>
      </c>
      <c r="E1020">
        <v>5648.8</v>
      </c>
      <c r="F1020">
        <v>136020000</v>
      </c>
      <c r="G1020" s="3">
        <f t="shared" si="15"/>
        <v>0</v>
      </c>
    </row>
    <row r="1021" spans="1:7" x14ac:dyDescent="0.3">
      <c r="A1021" s="1" t="s">
        <v>1044</v>
      </c>
      <c r="B1021">
        <v>5603</v>
      </c>
      <c r="C1021">
        <v>5603</v>
      </c>
      <c r="D1021">
        <v>5534.4</v>
      </c>
      <c r="E1021">
        <v>5534.4</v>
      </c>
      <c r="F1021">
        <v>46529200</v>
      </c>
      <c r="G1021" s="3">
        <f t="shared" si="15"/>
        <v>4.1038691062883527E-3</v>
      </c>
    </row>
    <row r="1022" spans="1:7" x14ac:dyDescent="0.3">
      <c r="A1022" s="1" t="s">
        <v>1045</v>
      </c>
      <c r="B1022">
        <v>5717.4</v>
      </c>
      <c r="C1022">
        <v>5717.4</v>
      </c>
      <c r="D1022">
        <v>5603</v>
      </c>
      <c r="E1022">
        <v>5717.4</v>
      </c>
      <c r="F1022">
        <v>115729600</v>
      </c>
      <c r="G1022" s="3">
        <f t="shared" ref="G1022:G1085" si="16">((B1022-B1021)/B1021)*100%</f>
        <v>2.0417633410672788E-2</v>
      </c>
    </row>
    <row r="1023" spans="1:7" x14ac:dyDescent="0.3">
      <c r="A1023" s="1" t="s">
        <v>1046</v>
      </c>
      <c r="B1023">
        <v>5763.1</v>
      </c>
      <c r="C1023">
        <v>5763.1</v>
      </c>
      <c r="D1023">
        <v>5671.6</v>
      </c>
      <c r="E1023">
        <v>5763.1</v>
      </c>
      <c r="F1023">
        <v>120748400</v>
      </c>
      <c r="G1023" s="3">
        <f t="shared" si="16"/>
        <v>7.9931437366636462E-3</v>
      </c>
    </row>
    <row r="1024" spans="1:7" x14ac:dyDescent="0.3">
      <c r="A1024" s="1" t="s">
        <v>1047</v>
      </c>
      <c r="B1024">
        <v>5717.4</v>
      </c>
      <c r="C1024">
        <v>5786</v>
      </c>
      <c r="D1024">
        <v>5694.5</v>
      </c>
      <c r="E1024">
        <v>5763.1</v>
      </c>
      <c r="F1024">
        <v>73308900</v>
      </c>
      <c r="G1024" s="3">
        <f t="shared" si="16"/>
        <v>-7.9297600249866786E-3</v>
      </c>
    </row>
    <row r="1025" spans="1:7" x14ac:dyDescent="0.3">
      <c r="A1025" s="1" t="s">
        <v>1048</v>
      </c>
      <c r="B1025">
        <v>5534.4</v>
      </c>
      <c r="C1025">
        <v>5671.6</v>
      </c>
      <c r="D1025">
        <v>5511.5</v>
      </c>
      <c r="E1025">
        <v>5580.1</v>
      </c>
      <c r="F1025">
        <v>288926900</v>
      </c>
      <c r="G1025" s="3">
        <f t="shared" si="16"/>
        <v>-3.2007555882044285E-2</v>
      </c>
    </row>
    <row r="1026" spans="1:7" x14ac:dyDescent="0.3">
      <c r="A1026" s="1" t="s">
        <v>1049</v>
      </c>
      <c r="B1026">
        <v>5420.1</v>
      </c>
      <c r="C1026">
        <v>5511.5</v>
      </c>
      <c r="D1026">
        <v>5328.6</v>
      </c>
      <c r="E1026">
        <v>5488.7</v>
      </c>
      <c r="F1026">
        <v>217207800</v>
      </c>
      <c r="G1026" s="3">
        <f t="shared" si="16"/>
        <v>-2.0652645273200217E-2</v>
      </c>
    </row>
    <row r="1027" spans="1:7" x14ac:dyDescent="0.3">
      <c r="A1027" s="1" t="s">
        <v>1050</v>
      </c>
      <c r="B1027">
        <v>5191.3999999999996</v>
      </c>
      <c r="C1027">
        <v>5442.9</v>
      </c>
      <c r="D1027">
        <v>5145.6000000000004</v>
      </c>
      <c r="E1027">
        <v>5351.4</v>
      </c>
      <c r="F1027">
        <v>412180900</v>
      </c>
      <c r="G1027" s="3">
        <f t="shared" si="16"/>
        <v>-4.2194793453995447E-2</v>
      </c>
    </row>
    <row r="1028" spans="1:7" x14ac:dyDescent="0.3">
      <c r="A1028" s="1" t="s">
        <v>1051</v>
      </c>
      <c r="B1028">
        <v>5145.6000000000004</v>
      </c>
      <c r="C1028">
        <v>5191.3999999999996</v>
      </c>
      <c r="D1028">
        <v>5054.1000000000004</v>
      </c>
      <c r="E1028">
        <v>5099.8999999999996</v>
      </c>
      <c r="F1028">
        <v>333518700</v>
      </c>
      <c r="G1028" s="3">
        <f t="shared" si="16"/>
        <v>-8.822283006510629E-3</v>
      </c>
    </row>
    <row r="1029" spans="1:7" x14ac:dyDescent="0.3">
      <c r="A1029" s="1" t="s">
        <v>1052</v>
      </c>
      <c r="B1029">
        <v>5214.2</v>
      </c>
      <c r="C1029">
        <v>5260</v>
      </c>
      <c r="D1029">
        <v>5168.5</v>
      </c>
      <c r="E1029">
        <v>5168.5</v>
      </c>
      <c r="F1029">
        <v>131936100</v>
      </c>
      <c r="G1029" s="3">
        <f t="shared" si="16"/>
        <v>1.3331778606965067E-2</v>
      </c>
    </row>
    <row r="1030" spans="1:7" x14ac:dyDescent="0.3">
      <c r="A1030" s="1" t="s">
        <v>1053</v>
      </c>
      <c r="B1030">
        <v>5168.5</v>
      </c>
      <c r="C1030">
        <v>5214.2</v>
      </c>
      <c r="D1030">
        <v>5145.6000000000004</v>
      </c>
      <c r="E1030">
        <v>5145.6000000000004</v>
      </c>
      <c r="F1030">
        <v>178817800</v>
      </c>
      <c r="G1030" s="3">
        <f t="shared" si="16"/>
        <v>-8.7645276360706955E-3</v>
      </c>
    </row>
    <row r="1031" spans="1:7" x14ac:dyDescent="0.3">
      <c r="A1031" s="1" t="s">
        <v>1054</v>
      </c>
      <c r="B1031">
        <v>4894.1000000000004</v>
      </c>
      <c r="C1031">
        <v>5099.8999999999996</v>
      </c>
      <c r="D1031">
        <v>4894.1000000000004</v>
      </c>
      <c r="E1031">
        <v>4916.8999999999996</v>
      </c>
      <c r="F1031">
        <v>600717500</v>
      </c>
      <c r="G1031" s="3">
        <f t="shared" si="16"/>
        <v>-5.3090838734642473E-2</v>
      </c>
    </row>
    <row r="1032" spans="1:7" x14ac:dyDescent="0.3">
      <c r="A1032" s="1" t="s">
        <v>1055</v>
      </c>
      <c r="B1032">
        <v>4848.3</v>
      </c>
      <c r="C1032">
        <v>5031.3</v>
      </c>
      <c r="D1032">
        <v>4848.3</v>
      </c>
      <c r="E1032">
        <v>5008.3999999999996</v>
      </c>
      <c r="F1032">
        <v>244002000</v>
      </c>
      <c r="G1032" s="3">
        <f t="shared" si="16"/>
        <v>-9.358206820457321E-3</v>
      </c>
    </row>
    <row r="1033" spans="1:7" x14ac:dyDescent="0.3">
      <c r="A1033" s="1" t="s">
        <v>1056</v>
      </c>
      <c r="B1033">
        <v>5008.3999999999996</v>
      </c>
      <c r="C1033">
        <v>5031.3</v>
      </c>
      <c r="D1033">
        <v>4848.3</v>
      </c>
      <c r="E1033">
        <v>4848.3</v>
      </c>
      <c r="F1033">
        <v>247410700</v>
      </c>
      <c r="G1033" s="3">
        <f t="shared" si="16"/>
        <v>3.3021883959325836E-2</v>
      </c>
    </row>
    <row r="1034" spans="1:7" x14ac:dyDescent="0.3">
      <c r="A1034" s="1" t="s">
        <v>1057</v>
      </c>
      <c r="B1034">
        <v>4825.5</v>
      </c>
      <c r="C1034">
        <v>4916.8999999999996</v>
      </c>
      <c r="D1034">
        <v>4802.6000000000004</v>
      </c>
      <c r="E1034">
        <v>4894.1000000000004</v>
      </c>
      <c r="F1034">
        <v>258211500</v>
      </c>
      <c r="G1034" s="3">
        <f t="shared" si="16"/>
        <v>-3.6518648670233939E-2</v>
      </c>
    </row>
    <row r="1035" spans="1:7" x14ac:dyDescent="0.3">
      <c r="A1035" s="1" t="s">
        <v>1058</v>
      </c>
      <c r="B1035">
        <v>4848.3</v>
      </c>
      <c r="C1035">
        <v>4871.2</v>
      </c>
      <c r="D1035">
        <v>4711.1000000000004</v>
      </c>
      <c r="E1035">
        <v>4756.8</v>
      </c>
      <c r="F1035">
        <v>342282800</v>
      </c>
      <c r="G1035" s="3">
        <f t="shared" si="16"/>
        <v>4.7248989741996029E-3</v>
      </c>
    </row>
    <row r="1036" spans="1:7" x14ac:dyDescent="0.3">
      <c r="A1036" s="1" t="s">
        <v>1059</v>
      </c>
      <c r="B1036">
        <v>4848.3</v>
      </c>
      <c r="C1036">
        <v>4939.8</v>
      </c>
      <c r="D1036">
        <v>4779.7</v>
      </c>
      <c r="E1036">
        <v>4894.1000000000004</v>
      </c>
      <c r="F1036">
        <v>281403100</v>
      </c>
      <c r="G1036" s="3">
        <f t="shared" si="16"/>
        <v>0</v>
      </c>
    </row>
    <row r="1037" spans="1:7" x14ac:dyDescent="0.3">
      <c r="A1037" s="1" t="s">
        <v>1060</v>
      </c>
      <c r="B1037">
        <v>4779.7</v>
      </c>
      <c r="C1037">
        <v>4894.1000000000004</v>
      </c>
      <c r="D1037">
        <v>4711.1000000000004</v>
      </c>
      <c r="E1037">
        <v>4802.6000000000004</v>
      </c>
      <c r="F1037">
        <v>471241400</v>
      </c>
      <c r="G1037" s="3">
        <f t="shared" si="16"/>
        <v>-1.4149289441660037E-2</v>
      </c>
    </row>
    <row r="1038" spans="1:7" x14ac:dyDescent="0.3">
      <c r="A1038" s="1" t="s">
        <v>1061</v>
      </c>
      <c r="B1038">
        <v>4711.1000000000004</v>
      </c>
      <c r="C1038">
        <v>4756.8</v>
      </c>
      <c r="D1038">
        <v>4619.6000000000004</v>
      </c>
      <c r="E1038">
        <v>4688.2</v>
      </c>
      <c r="F1038">
        <v>479170900</v>
      </c>
      <c r="G1038" s="3">
        <f t="shared" si="16"/>
        <v>-1.4352365211205611E-2</v>
      </c>
    </row>
    <row r="1039" spans="1:7" x14ac:dyDescent="0.3">
      <c r="A1039" s="1" t="s">
        <v>1062</v>
      </c>
      <c r="B1039">
        <v>4418.3999999999996</v>
      </c>
      <c r="C1039">
        <v>4665.3999999999996</v>
      </c>
      <c r="D1039">
        <v>4418.3999999999996</v>
      </c>
      <c r="E1039">
        <v>4619.6000000000004</v>
      </c>
      <c r="F1039">
        <v>782589900</v>
      </c>
      <c r="G1039" s="3">
        <f t="shared" si="16"/>
        <v>-6.2129863513829195E-2</v>
      </c>
    </row>
    <row r="1040" spans="1:7" x14ac:dyDescent="0.3">
      <c r="A1040" s="1" t="s">
        <v>1063</v>
      </c>
      <c r="B1040">
        <v>4363.5</v>
      </c>
      <c r="C1040">
        <v>4473.3</v>
      </c>
      <c r="D1040">
        <v>4281.2</v>
      </c>
      <c r="E1040">
        <v>4299.5</v>
      </c>
      <c r="F1040">
        <v>700644800</v>
      </c>
      <c r="G1040" s="3">
        <f t="shared" si="16"/>
        <v>-1.2425312330255215E-2</v>
      </c>
    </row>
    <row r="1041" spans="1:7" x14ac:dyDescent="0.3">
      <c r="A1041" s="1" t="s">
        <v>1064</v>
      </c>
      <c r="B1041">
        <v>4519</v>
      </c>
      <c r="C1041">
        <v>4619.6000000000004</v>
      </c>
      <c r="D1041">
        <v>4409.2</v>
      </c>
      <c r="E1041">
        <v>4436.7</v>
      </c>
      <c r="F1041">
        <v>565609200</v>
      </c>
      <c r="G1041" s="3">
        <f t="shared" si="16"/>
        <v>3.5636530308238802E-2</v>
      </c>
    </row>
    <row r="1042" spans="1:7" x14ac:dyDescent="0.3">
      <c r="A1042" s="1" t="s">
        <v>1065</v>
      </c>
      <c r="B1042">
        <v>4354.3</v>
      </c>
      <c r="C1042">
        <v>4500.7</v>
      </c>
      <c r="D1042">
        <v>4299.5</v>
      </c>
      <c r="E1042">
        <v>4491.6000000000004</v>
      </c>
      <c r="F1042">
        <v>636922100</v>
      </c>
      <c r="G1042" s="3">
        <f t="shared" si="16"/>
        <v>-3.6446116397433018E-2</v>
      </c>
    </row>
    <row r="1043" spans="1:7" x14ac:dyDescent="0.3">
      <c r="A1043" s="1" t="s">
        <v>1066</v>
      </c>
      <c r="B1043">
        <v>4345.2</v>
      </c>
      <c r="C1043">
        <v>4418.3999999999996</v>
      </c>
      <c r="D1043">
        <v>4308.6000000000004</v>
      </c>
      <c r="E1043">
        <v>4354.3</v>
      </c>
      <c r="F1043">
        <v>321697200</v>
      </c>
      <c r="G1043" s="3">
        <f t="shared" si="16"/>
        <v>-2.0898881565350031E-3</v>
      </c>
    </row>
    <row r="1044" spans="1:7" x14ac:dyDescent="0.3">
      <c r="A1044" s="1" t="s">
        <v>1067</v>
      </c>
      <c r="B1044">
        <v>4381.8</v>
      </c>
      <c r="C1044">
        <v>4427.5</v>
      </c>
      <c r="D1044">
        <v>4326.8999999999996</v>
      </c>
      <c r="E1044">
        <v>4390.8999999999996</v>
      </c>
      <c r="F1044">
        <v>262707400</v>
      </c>
      <c r="G1044" s="3">
        <f t="shared" si="16"/>
        <v>8.4230875448771895E-3</v>
      </c>
    </row>
    <row r="1045" spans="1:7" x14ac:dyDescent="0.3">
      <c r="A1045" s="1" t="s">
        <v>1068</v>
      </c>
      <c r="B1045">
        <v>4272</v>
      </c>
      <c r="C1045">
        <v>4372.6000000000004</v>
      </c>
      <c r="D1045">
        <v>4272</v>
      </c>
      <c r="E1045">
        <v>4363.5</v>
      </c>
      <c r="F1045">
        <v>304013600</v>
      </c>
      <c r="G1045" s="3">
        <f t="shared" si="16"/>
        <v>-2.5058195262221045E-2</v>
      </c>
    </row>
    <row r="1046" spans="1:7" x14ac:dyDescent="0.3">
      <c r="A1046" s="1" t="s">
        <v>1069</v>
      </c>
      <c r="B1046">
        <v>4281.2</v>
      </c>
      <c r="C1046">
        <v>4336</v>
      </c>
      <c r="D1046">
        <v>4180.5</v>
      </c>
      <c r="E1046">
        <v>4253.7</v>
      </c>
      <c r="F1046">
        <v>572275800</v>
      </c>
      <c r="G1046" s="3">
        <f t="shared" si="16"/>
        <v>2.1535580524344143E-3</v>
      </c>
    </row>
    <row r="1047" spans="1:7" x14ac:dyDescent="0.3">
      <c r="A1047" s="1" t="s">
        <v>1070</v>
      </c>
      <c r="B1047">
        <v>4281.2</v>
      </c>
      <c r="C1047">
        <v>4299.5</v>
      </c>
      <c r="D1047">
        <v>4235.3999999999996</v>
      </c>
      <c r="E1047">
        <v>4253.7</v>
      </c>
      <c r="F1047">
        <v>320067100</v>
      </c>
      <c r="G1047" s="3">
        <f t="shared" si="16"/>
        <v>0</v>
      </c>
    </row>
    <row r="1048" spans="1:7" x14ac:dyDescent="0.3">
      <c r="A1048" s="1" t="s">
        <v>1071</v>
      </c>
      <c r="B1048">
        <v>4326.8999999999996</v>
      </c>
      <c r="C1048">
        <v>4400.1000000000004</v>
      </c>
      <c r="D1048">
        <v>4299.5</v>
      </c>
      <c r="E1048">
        <v>4317.8</v>
      </c>
      <c r="F1048">
        <v>341458900</v>
      </c>
      <c r="G1048" s="3">
        <f t="shared" si="16"/>
        <v>1.0674577221339769E-2</v>
      </c>
    </row>
    <row r="1049" spans="1:7" x14ac:dyDescent="0.3">
      <c r="A1049" s="1" t="s">
        <v>1072</v>
      </c>
      <c r="B1049">
        <v>4409.2</v>
      </c>
      <c r="C1049">
        <v>4455</v>
      </c>
      <c r="D1049">
        <v>4354.3</v>
      </c>
      <c r="E1049">
        <v>4372.6000000000004</v>
      </c>
      <c r="F1049">
        <v>298990300</v>
      </c>
      <c r="G1049" s="3">
        <f t="shared" si="16"/>
        <v>1.9020545887355886E-2</v>
      </c>
    </row>
    <row r="1050" spans="1:7" x14ac:dyDescent="0.3">
      <c r="A1050" s="1" t="s">
        <v>1073</v>
      </c>
      <c r="B1050">
        <v>4427.5</v>
      </c>
      <c r="C1050">
        <v>4537.3</v>
      </c>
      <c r="D1050">
        <v>4427.5</v>
      </c>
      <c r="E1050">
        <v>4509.8999999999996</v>
      </c>
      <c r="F1050">
        <v>371295000</v>
      </c>
      <c r="G1050" s="3">
        <f t="shared" si="16"/>
        <v>4.1504127732922488E-3</v>
      </c>
    </row>
    <row r="1051" spans="1:7" x14ac:dyDescent="0.3">
      <c r="A1051" s="1" t="s">
        <v>1074</v>
      </c>
      <c r="B1051">
        <v>4500.7</v>
      </c>
      <c r="C1051">
        <v>4537.3</v>
      </c>
      <c r="D1051">
        <v>4409.2</v>
      </c>
      <c r="E1051">
        <v>4427.5</v>
      </c>
      <c r="F1051">
        <v>208991800</v>
      </c>
      <c r="G1051" s="3">
        <f t="shared" si="16"/>
        <v>1.6533032185206058E-2</v>
      </c>
    </row>
    <row r="1052" spans="1:7" x14ac:dyDescent="0.3">
      <c r="A1052" s="1" t="s">
        <v>1075</v>
      </c>
      <c r="B1052">
        <v>4409.2</v>
      </c>
      <c r="C1052">
        <v>4619.6000000000004</v>
      </c>
      <c r="D1052">
        <v>4409.2</v>
      </c>
      <c r="E1052">
        <v>4564.7</v>
      </c>
      <c r="F1052">
        <v>335150700</v>
      </c>
      <c r="G1052" s="3">
        <f t="shared" si="16"/>
        <v>-2.0330170862310308E-2</v>
      </c>
    </row>
    <row r="1053" spans="1:7" x14ac:dyDescent="0.3">
      <c r="A1053" s="1" t="s">
        <v>1076</v>
      </c>
      <c r="B1053">
        <v>4281.2</v>
      </c>
      <c r="C1053">
        <v>4455</v>
      </c>
      <c r="D1053">
        <v>4281.2</v>
      </c>
      <c r="E1053">
        <v>4400.1000000000004</v>
      </c>
      <c r="F1053">
        <v>271568800</v>
      </c>
      <c r="G1053" s="3">
        <f t="shared" si="16"/>
        <v>-2.9030209561825275E-2</v>
      </c>
    </row>
    <row r="1054" spans="1:7" x14ac:dyDescent="0.3">
      <c r="A1054" s="1" t="s">
        <v>1077</v>
      </c>
      <c r="B1054">
        <v>4317.8</v>
      </c>
      <c r="C1054">
        <v>4363.5</v>
      </c>
      <c r="D1054">
        <v>4253.7</v>
      </c>
      <c r="E1054">
        <v>4253.7</v>
      </c>
      <c r="F1054">
        <v>215066000</v>
      </c>
      <c r="G1054" s="3">
        <f t="shared" si="16"/>
        <v>8.5490049518827348E-3</v>
      </c>
    </row>
    <row r="1055" spans="1:7" x14ac:dyDescent="0.3">
      <c r="A1055" s="1" t="s">
        <v>1078</v>
      </c>
      <c r="B1055">
        <v>4162.2</v>
      </c>
      <c r="C1055">
        <v>4317.8</v>
      </c>
      <c r="D1055">
        <v>4162.2</v>
      </c>
      <c r="E1055">
        <v>4299.5</v>
      </c>
      <c r="F1055">
        <v>363719300</v>
      </c>
      <c r="G1055" s="3">
        <f t="shared" si="16"/>
        <v>-3.6036870628560924E-2</v>
      </c>
    </row>
    <row r="1056" spans="1:7" x14ac:dyDescent="0.3">
      <c r="A1056" s="1" t="s">
        <v>1079</v>
      </c>
      <c r="B1056">
        <v>4143.8999999999996</v>
      </c>
      <c r="C1056">
        <v>4235.3999999999996</v>
      </c>
      <c r="D1056">
        <v>4134.8</v>
      </c>
      <c r="E1056">
        <v>4189.7</v>
      </c>
      <c r="F1056">
        <v>258070200</v>
      </c>
      <c r="G1056" s="3">
        <f t="shared" si="16"/>
        <v>-4.3967132766325936E-3</v>
      </c>
    </row>
    <row r="1057" spans="1:7" x14ac:dyDescent="0.3">
      <c r="A1057" s="1" t="s">
        <v>1080</v>
      </c>
      <c r="B1057">
        <v>4034.2</v>
      </c>
      <c r="C1057">
        <v>4116.5</v>
      </c>
      <c r="D1057">
        <v>4025</v>
      </c>
      <c r="E1057">
        <v>4098.2</v>
      </c>
      <c r="F1057">
        <v>465008500</v>
      </c>
      <c r="G1057" s="3">
        <f t="shared" si="16"/>
        <v>-2.6472646540698336E-2</v>
      </c>
    </row>
    <row r="1058" spans="1:7" x14ac:dyDescent="0.3">
      <c r="A1058" s="1" t="s">
        <v>1081</v>
      </c>
      <c r="B1058">
        <v>4006.7</v>
      </c>
      <c r="C1058">
        <v>4098.2</v>
      </c>
      <c r="D1058">
        <v>3942.7</v>
      </c>
      <c r="E1058">
        <v>4025</v>
      </c>
      <c r="F1058">
        <v>502927800</v>
      </c>
      <c r="G1058" s="3">
        <f t="shared" si="16"/>
        <v>-6.816717069059541E-3</v>
      </c>
    </row>
    <row r="1059" spans="1:7" x14ac:dyDescent="0.3">
      <c r="A1059" s="1" t="s">
        <v>1082</v>
      </c>
      <c r="B1059">
        <v>3970.1</v>
      </c>
      <c r="C1059">
        <v>4089.1</v>
      </c>
      <c r="D1059">
        <v>3961</v>
      </c>
      <c r="E1059">
        <v>4052.5</v>
      </c>
      <c r="F1059">
        <v>655144100</v>
      </c>
      <c r="G1059" s="3">
        <f t="shared" si="16"/>
        <v>-9.1346993785409222E-3</v>
      </c>
    </row>
    <row r="1060" spans="1:7" x14ac:dyDescent="0.3">
      <c r="A1060" s="1" t="s">
        <v>1083</v>
      </c>
      <c r="B1060">
        <v>4143.8999999999996</v>
      </c>
      <c r="C1060">
        <v>4171.3999999999996</v>
      </c>
      <c r="D1060">
        <v>4025</v>
      </c>
      <c r="E1060">
        <v>4052.5</v>
      </c>
      <c r="F1060">
        <v>345770100</v>
      </c>
      <c r="G1060" s="3">
        <f t="shared" si="16"/>
        <v>4.3777234830356851E-2</v>
      </c>
    </row>
    <row r="1061" spans="1:7" x14ac:dyDescent="0.3">
      <c r="A1061" s="1" t="s">
        <v>1084</v>
      </c>
      <c r="B1061">
        <v>4070.8</v>
      </c>
      <c r="C1061">
        <v>4198.8</v>
      </c>
      <c r="D1061">
        <v>4070.8</v>
      </c>
      <c r="E1061">
        <v>4171.3999999999996</v>
      </c>
      <c r="F1061">
        <v>332902200</v>
      </c>
      <c r="G1061" s="3">
        <f t="shared" si="16"/>
        <v>-1.7640387074977549E-2</v>
      </c>
    </row>
    <row r="1062" spans="1:7" x14ac:dyDescent="0.3">
      <c r="A1062" s="1" t="s">
        <v>1085</v>
      </c>
      <c r="B1062">
        <v>4025</v>
      </c>
      <c r="C1062">
        <v>4116.5</v>
      </c>
      <c r="D1062">
        <v>4025</v>
      </c>
      <c r="E1062">
        <v>4116.5</v>
      </c>
      <c r="F1062">
        <v>240788500</v>
      </c>
      <c r="G1062" s="3">
        <f t="shared" si="16"/>
        <v>-1.1250859781861104E-2</v>
      </c>
    </row>
    <row r="1063" spans="1:7" x14ac:dyDescent="0.3">
      <c r="A1063" s="1" t="s">
        <v>1086</v>
      </c>
      <c r="B1063">
        <v>4116.5</v>
      </c>
      <c r="C1063">
        <v>4116.5</v>
      </c>
      <c r="D1063">
        <v>4015.9</v>
      </c>
      <c r="E1063">
        <v>4070.8</v>
      </c>
      <c r="F1063">
        <v>281534200</v>
      </c>
      <c r="G1063" s="3">
        <f t="shared" si="16"/>
        <v>2.2732919254658385E-2</v>
      </c>
    </row>
    <row r="1064" spans="1:7" x14ac:dyDescent="0.3">
      <c r="A1064" s="1" t="s">
        <v>1087</v>
      </c>
      <c r="B1064">
        <v>3979.3</v>
      </c>
      <c r="C1064">
        <v>4116.5</v>
      </c>
      <c r="D1064">
        <v>3979.3</v>
      </c>
      <c r="E1064">
        <v>4107.3999999999996</v>
      </c>
      <c r="F1064">
        <v>375439600</v>
      </c>
      <c r="G1064" s="3">
        <f t="shared" si="16"/>
        <v>-3.3329284586420461E-2</v>
      </c>
    </row>
    <row r="1065" spans="1:7" x14ac:dyDescent="0.3">
      <c r="A1065" s="1" t="s">
        <v>1088</v>
      </c>
      <c r="B1065">
        <v>4025</v>
      </c>
      <c r="C1065">
        <v>4052.5</v>
      </c>
      <c r="D1065">
        <v>3951.8</v>
      </c>
      <c r="E1065">
        <v>3979.3</v>
      </c>
      <c r="F1065">
        <v>181387000</v>
      </c>
      <c r="G1065" s="3">
        <f t="shared" si="16"/>
        <v>1.148443193526495E-2</v>
      </c>
    </row>
    <row r="1066" spans="1:7" x14ac:dyDescent="0.3">
      <c r="A1066" s="1" t="s">
        <v>1089</v>
      </c>
      <c r="B1066">
        <v>3970.1</v>
      </c>
      <c r="C1066">
        <v>4061.6</v>
      </c>
      <c r="D1066">
        <v>3970.1</v>
      </c>
      <c r="E1066">
        <v>4006.7</v>
      </c>
      <c r="F1066">
        <v>197854400</v>
      </c>
      <c r="G1066" s="3">
        <f t="shared" si="16"/>
        <v>-1.3639751552795053E-2</v>
      </c>
    </row>
    <row r="1067" spans="1:7" x14ac:dyDescent="0.3">
      <c r="A1067" s="1" t="s">
        <v>1090</v>
      </c>
      <c r="B1067">
        <v>3979.3</v>
      </c>
      <c r="C1067">
        <v>3988.4</v>
      </c>
      <c r="D1067">
        <v>3942.7</v>
      </c>
      <c r="E1067">
        <v>3970.1</v>
      </c>
      <c r="F1067">
        <v>187332500</v>
      </c>
      <c r="G1067" s="3">
        <f t="shared" si="16"/>
        <v>2.3173219818141289E-3</v>
      </c>
    </row>
    <row r="1068" spans="1:7" x14ac:dyDescent="0.3">
      <c r="A1068" s="1" t="s">
        <v>1091</v>
      </c>
      <c r="B1068">
        <v>3942.7</v>
      </c>
      <c r="C1068">
        <v>4043.3</v>
      </c>
      <c r="D1068">
        <v>3933.5</v>
      </c>
      <c r="E1068">
        <v>4025</v>
      </c>
      <c r="F1068">
        <v>238349600</v>
      </c>
      <c r="G1068" s="3">
        <f t="shared" si="16"/>
        <v>-9.1975975674114443E-3</v>
      </c>
    </row>
    <row r="1069" spans="1:7" x14ac:dyDescent="0.3">
      <c r="A1069" s="1" t="s">
        <v>1092</v>
      </c>
      <c r="B1069">
        <v>3823.8</v>
      </c>
      <c r="C1069">
        <v>3951.8</v>
      </c>
      <c r="D1069">
        <v>3814.6</v>
      </c>
      <c r="E1069">
        <v>3933.5</v>
      </c>
      <c r="F1069">
        <v>358893200</v>
      </c>
      <c r="G1069" s="3">
        <f t="shared" si="16"/>
        <v>-3.0156999010830052E-2</v>
      </c>
    </row>
    <row r="1070" spans="1:7" x14ac:dyDescent="0.3">
      <c r="A1070" s="1" t="s">
        <v>1093</v>
      </c>
      <c r="B1070">
        <v>3750.6</v>
      </c>
      <c r="C1070">
        <v>3878.7</v>
      </c>
      <c r="D1070">
        <v>3741.4</v>
      </c>
      <c r="E1070">
        <v>3750.6</v>
      </c>
      <c r="F1070">
        <v>410338400</v>
      </c>
      <c r="G1070" s="3">
        <f t="shared" si="16"/>
        <v>-1.91432606307862E-2</v>
      </c>
    </row>
    <row r="1071" spans="1:7" x14ac:dyDescent="0.3">
      <c r="A1071" s="1" t="s">
        <v>1094</v>
      </c>
      <c r="B1071">
        <v>3906.1</v>
      </c>
      <c r="C1071">
        <v>3906.1</v>
      </c>
      <c r="D1071">
        <v>3778</v>
      </c>
      <c r="E1071">
        <v>3778</v>
      </c>
      <c r="F1071">
        <v>387133400</v>
      </c>
      <c r="G1071" s="3">
        <f t="shared" si="16"/>
        <v>4.1460033061376848E-2</v>
      </c>
    </row>
    <row r="1072" spans="1:7" x14ac:dyDescent="0.3">
      <c r="A1072" s="1" t="s">
        <v>1095</v>
      </c>
      <c r="B1072">
        <v>4061.6</v>
      </c>
      <c r="C1072">
        <v>4107.3999999999996</v>
      </c>
      <c r="D1072">
        <v>3897</v>
      </c>
      <c r="E1072">
        <v>3915.2</v>
      </c>
      <c r="F1072">
        <v>532713300</v>
      </c>
      <c r="G1072" s="3">
        <f t="shared" si="16"/>
        <v>3.9809528685901541E-2</v>
      </c>
    </row>
    <row r="1073" spans="1:7" x14ac:dyDescent="0.3">
      <c r="A1073" s="1" t="s">
        <v>1096</v>
      </c>
      <c r="B1073">
        <v>4025</v>
      </c>
      <c r="C1073">
        <v>4125.6000000000004</v>
      </c>
      <c r="D1073">
        <v>4025</v>
      </c>
      <c r="E1073">
        <v>4061.6</v>
      </c>
      <c r="F1073">
        <v>303830800</v>
      </c>
      <c r="G1073" s="3">
        <f t="shared" si="16"/>
        <v>-9.0112271026196351E-3</v>
      </c>
    </row>
    <row r="1074" spans="1:7" x14ac:dyDescent="0.3">
      <c r="A1074" s="1" t="s">
        <v>1097</v>
      </c>
      <c r="B1074">
        <v>4006.7</v>
      </c>
      <c r="C1074">
        <v>4025</v>
      </c>
      <c r="D1074">
        <v>3915.2</v>
      </c>
      <c r="E1074">
        <v>3951.8</v>
      </c>
      <c r="F1074">
        <v>383572500</v>
      </c>
      <c r="G1074" s="3">
        <f t="shared" si="16"/>
        <v>-4.5465838509317225E-3</v>
      </c>
    </row>
    <row r="1075" spans="1:7" x14ac:dyDescent="0.3">
      <c r="A1075" s="1" t="s">
        <v>1098</v>
      </c>
      <c r="B1075">
        <v>3997.6</v>
      </c>
      <c r="C1075">
        <v>4052.5</v>
      </c>
      <c r="D1075">
        <v>3979.3</v>
      </c>
      <c r="E1075">
        <v>4015.9</v>
      </c>
      <c r="F1075">
        <v>150303400</v>
      </c>
      <c r="G1075" s="3">
        <f t="shared" si="16"/>
        <v>-2.2711957471235455E-3</v>
      </c>
    </row>
    <row r="1076" spans="1:7" x14ac:dyDescent="0.3">
      <c r="A1076" s="1" t="s">
        <v>1099</v>
      </c>
      <c r="B1076">
        <v>4079.9</v>
      </c>
      <c r="C1076">
        <v>4116.5</v>
      </c>
      <c r="D1076">
        <v>4006.7</v>
      </c>
      <c r="E1076">
        <v>4034.2</v>
      </c>
      <c r="F1076">
        <v>299430600</v>
      </c>
      <c r="G1076" s="3">
        <f t="shared" si="16"/>
        <v>2.0587352411446914E-2</v>
      </c>
    </row>
    <row r="1077" spans="1:7" x14ac:dyDescent="0.3">
      <c r="A1077" s="1" t="s">
        <v>1100</v>
      </c>
      <c r="B1077">
        <v>4208</v>
      </c>
      <c r="C1077">
        <v>4244.6000000000004</v>
      </c>
      <c r="D1077">
        <v>4189.7</v>
      </c>
      <c r="E1077">
        <v>4198.8</v>
      </c>
      <c r="F1077">
        <v>581319300</v>
      </c>
      <c r="G1077" s="3">
        <f t="shared" si="16"/>
        <v>3.1397828378146503E-2</v>
      </c>
    </row>
    <row r="1078" spans="1:7" x14ac:dyDescent="0.3">
      <c r="A1078" s="1" t="s">
        <v>1101</v>
      </c>
      <c r="B1078">
        <v>4235.3999999999996</v>
      </c>
      <c r="C1078">
        <v>4272</v>
      </c>
      <c r="D1078">
        <v>4171.3999999999996</v>
      </c>
      <c r="E1078">
        <v>4235.3999999999996</v>
      </c>
      <c r="F1078">
        <v>261421200</v>
      </c>
      <c r="G1078" s="3">
        <f t="shared" si="16"/>
        <v>6.5114068441063776E-3</v>
      </c>
    </row>
    <row r="1079" spans="1:7" x14ac:dyDescent="0.3">
      <c r="A1079" s="1" t="s">
        <v>1102</v>
      </c>
      <c r="B1079">
        <v>4180.5</v>
      </c>
      <c r="C1079">
        <v>4235.3999999999996</v>
      </c>
      <c r="D1079">
        <v>4180.5</v>
      </c>
      <c r="E1079">
        <v>4217.1000000000004</v>
      </c>
      <c r="F1079">
        <v>234403100</v>
      </c>
      <c r="G1079" s="3">
        <f t="shared" si="16"/>
        <v>-1.2962175945601275E-2</v>
      </c>
    </row>
    <row r="1080" spans="1:7" x14ac:dyDescent="0.3">
      <c r="A1080" s="1" t="s">
        <v>1103</v>
      </c>
      <c r="B1080">
        <v>4208</v>
      </c>
      <c r="C1080">
        <v>4244.6000000000004</v>
      </c>
      <c r="D1080">
        <v>4171.3999999999996</v>
      </c>
      <c r="E1080">
        <v>4235.3999999999996</v>
      </c>
      <c r="F1080">
        <v>176310400</v>
      </c>
      <c r="G1080" s="3">
        <f t="shared" si="16"/>
        <v>6.5781605071163736E-3</v>
      </c>
    </row>
    <row r="1081" spans="1:7" x14ac:dyDescent="0.3">
      <c r="A1081" s="1" t="s">
        <v>1104</v>
      </c>
      <c r="B1081">
        <v>4381.8</v>
      </c>
      <c r="C1081">
        <v>4418.3999999999996</v>
      </c>
      <c r="D1081">
        <v>4262.8999999999996</v>
      </c>
      <c r="E1081">
        <v>4281.2</v>
      </c>
      <c r="F1081">
        <v>422261500</v>
      </c>
      <c r="G1081" s="3">
        <f t="shared" si="16"/>
        <v>4.1302281368821338E-2</v>
      </c>
    </row>
    <row r="1082" spans="1:7" x14ac:dyDescent="0.3">
      <c r="A1082" s="1" t="s">
        <v>1105</v>
      </c>
      <c r="B1082">
        <v>4390.8999999999996</v>
      </c>
      <c r="C1082">
        <v>4455</v>
      </c>
      <c r="D1082">
        <v>4381.8</v>
      </c>
      <c r="E1082">
        <v>4436.7</v>
      </c>
      <c r="F1082">
        <v>218278000</v>
      </c>
      <c r="G1082" s="3">
        <f t="shared" si="16"/>
        <v>2.0767721027886835E-3</v>
      </c>
    </row>
    <row r="1083" spans="1:7" x14ac:dyDescent="0.3">
      <c r="A1083" s="1" t="s">
        <v>1106</v>
      </c>
      <c r="B1083">
        <v>4345.2</v>
      </c>
      <c r="C1083">
        <v>4418.3999999999996</v>
      </c>
      <c r="D1083">
        <v>4336</v>
      </c>
      <c r="E1083">
        <v>4390.8999999999996</v>
      </c>
      <c r="F1083">
        <v>222042100</v>
      </c>
      <c r="G1083" s="3">
        <f t="shared" si="16"/>
        <v>-1.0407889043248497E-2</v>
      </c>
    </row>
    <row r="1084" spans="1:7" x14ac:dyDescent="0.3">
      <c r="A1084" s="1" t="s">
        <v>1107</v>
      </c>
      <c r="B1084">
        <v>4455</v>
      </c>
      <c r="C1084">
        <v>4509.8999999999996</v>
      </c>
      <c r="D1084">
        <v>4345.2</v>
      </c>
      <c r="E1084">
        <v>4372.6000000000004</v>
      </c>
      <c r="F1084">
        <v>291320400</v>
      </c>
      <c r="G1084" s="3">
        <f t="shared" si="16"/>
        <v>2.5269262634631359E-2</v>
      </c>
    </row>
    <row r="1085" spans="1:7" x14ac:dyDescent="0.3">
      <c r="A1085" s="1" t="s">
        <v>1108</v>
      </c>
      <c r="B1085">
        <v>4436.7</v>
      </c>
      <c r="C1085">
        <v>4500.7</v>
      </c>
      <c r="D1085">
        <v>4427.5</v>
      </c>
      <c r="E1085">
        <v>4455</v>
      </c>
      <c r="F1085">
        <v>167619700</v>
      </c>
      <c r="G1085" s="3">
        <f t="shared" si="16"/>
        <v>-4.1077441077441487E-3</v>
      </c>
    </row>
    <row r="1086" spans="1:7" x14ac:dyDescent="0.3">
      <c r="A1086" s="1" t="s">
        <v>1109</v>
      </c>
      <c r="B1086">
        <v>4427.5</v>
      </c>
      <c r="C1086">
        <v>4500.7</v>
      </c>
      <c r="D1086">
        <v>4427.5</v>
      </c>
      <c r="E1086">
        <v>4491.6000000000004</v>
      </c>
      <c r="F1086">
        <v>170461300</v>
      </c>
      <c r="G1086" s="3">
        <f t="shared" ref="G1086:G1149" si="17">((B1086-B1085)/B1085)*100%</f>
        <v>-2.0736132711248944E-3</v>
      </c>
    </row>
    <row r="1087" spans="1:7" x14ac:dyDescent="0.3">
      <c r="A1087" s="1" t="s">
        <v>1110</v>
      </c>
      <c r="B1087">
        <v>4482.3999999999996</v>
      </c>
      <c r="C1087">
        <v>4555.6000000000004</v>
      </c>
      <c r="D1087">
        <v>4464.1000000000004</v>
      </c>
      <c r="E1087">
        <v>4546.3999999999996</v>
      </c>
      <c r="F1087">
        <v>301125400</v>
      </c>
      <c r="G1087" s="3">
        <f t="shared" si="17"/>
        <v>1.2399774138904491E-2</v>
      </c>
    </row>
    <row r="1088" spans="1:7" x14ac:dyDescent="0.3">
      <c r="A1088" s="1" t="s">
        <v>1111</v>
      </c>
      <c r="B1088">
        <v>4409.2</v>
      </c>
      <c r="C1088">
        <v>4509.8999999999996</v>
      </c>
      <c r="D1088">
        <v>4400.1000000000004</v>
      </c>
      <c r="E1088">
        <v>4500.7</v>
      </c>
      <c r="F1088">
        <v>188713000</v>
      </c>
      <c r="G1088" s="3">
        <f t="shared" si="17"/>
        <v>-1.6330537212207705E-2</v>
      </c>
    </row>
    <row r="1089" spans="1:7" x14ac:dyDescent="0.3">
      <c r="A1089" s="1" t="s">
        <v>1112</v>
      </c>
      <c r="B1089">
        <v>4326.8999999999996</v>
      </c>
      <c r="C1089">
        <v>4427.5</v>
      </c>
      <c r="D1089">
        <v>4326.8999999999996</v>
      </c>
      <c r="E1089">
        <v>4409.2</v>
      </c>
      <c r="F1089">
        <v>189271400</v>
      </c>
      <c r="G1089" s="3">
        <f t="shared" si="17"/>
        <v>-1.8665517554204886E-2</v>
      </c>
    </row>
    <row r="1090" spans="1:7" x14ac:dyDescent="0.3">
      <c r="A1090" s="1" t="s">
        <v>1113</v>
      </c>
      <c r="B1090">
        <v>4354.3</v>
      </c>
      <c r="C1090">
        <v>4400.1000000000004</v>
      </c>
      <c r="D1090">
        <v>4317.8</v>
      </c>
      <c r="E1090">
        <v>4345.2</v>
      </c>
      <c r="F1090">
        <v>263325400</v>
      </c>
      <c r="G1090" s="3">
        <f t="shared" si="17"/>
        <v>6.3324782176617323E-3</v>
      </c>
    </row>
    <row r="1091" spans="1:7" x14ac:dyDescent="0.3">
      <c r="A1091" s="1" t="s">
        <v>1114</v>
      </c>
      <c r="B1091">
        <v>4473.3</v>
      </c>
      <c r="C1091">
        <v>4473.3</v>
      </c>
      <c r="D1091">
        <v>4345.2</v>
      </c>
      <c r="E1091">
        <v>4354.3</v>
      </c>
      <c r="F1091">
        <v>296614900</v>
      </c>
      <c r="G1091" s="3">
        <f t="shared" si="17"/>
        <v>2.7329306662379715E-2</v>
      </c>
    </row>
    <row r="1092" spans="1:7" x14ac:dyDescent="0.3">
      <c r="A1092" s="1" t="s">
        <v>1115</v>
      </c>
      <c r="B1092">
        <v>4482.3999999999996</v>
      </c>
      <c r="C1092">
        <v>4491.6000000000004</v>
      </c>
      <c r="D1092">
        <v>4436.7</v>
      </c>
      <c r="E1092">
        <v>4455</v>
      </c>
      <c r="F1092">
        <v>135104800</v>
      </c>
      <c r="G1092" s="3">
        <f t="shared" si="17"/>
        <v>2.0342923568728798E-3</v>
      </c>
    </row>
    <row r="1093" spans="1:7" x14ac:dyDescent="0.3">
      <c r="A1093" s="1" t="s">
        <v>1116</v>
      </c>
      <c r="B1093">
        <v>4491.6000000000004</v>
      </c>
      <c r="C1093">
        <v>4519</v>
      </c>
      <c r="D1093">
        <v>4464.1000000000004</v>
      </c>
      <c r="E1093">
        <v>4500.7</v>
      </c>
      <c r="F1093">
        <v>140128300</v>
      </c>
      <c r="G1093" s="3">
        <f t="shared" si="17"/>
        <v>2.0524718900590596E-3</v>
      </c>
    </row>
    <row r="1094" spans="1:7" x14ac:dyDescent="0.3">
      <c r="A1094" s="1" t="s">
        <v>1117</v>
      </c>
      <c r="B1094">
        <v>4381.8</v>
      </c>
      <c r="C1094">
        <v>4491.6000000000004</v>
      </c>
      <c r="D1094">
        <v>4372.6000000000004</v>
      </c>
      <c r="E1094">
        <v>4482.3999999999996</v>
      </c>
      <c r="F1094">
        <v>170919500</v>
      </c>
      <c r="G1094" s="3">
        <f t="shared" si="17"/>
        <v>-2.4445631846112783E-2</v>
      </c>
    </row>
    <row r="1095" spans="1:7" x14ac:dyDescent="0.3">
      <c r="A1095" s="1" t="s">
        <v>1118</v>
      </c>
      <c r="B1095">
        <v>4372.6000000000004</v>
      </c>
      <c r="C1095">
        <v>4390.8999999999996</v>
      </c>
      <c r="D1095">
        <v>4354.3</v>
      </c>
      <c r="E1095">
        <v>4363.5</v>
      </c>
      <c r="F1095">
        <v>116037600</v>
      </c>
      <c r="G1095" s="3">
        <f t="shared" si="17"/>
        <v>-2.0995937742479842E-3</v>
      </c>
    </row>
    <row r="1096" spans="1:7" x14ac:dyDescent="0.3">
      <c r="A1096" s="1" t="s">
        <v>1119</v>
      </c>
      <c r="B1096">
        <v>4299.5</v>
      </c>
      <c r="C1096">
        <v>4354.3</v>
      </c>
      <c r="D1096">
        <v>4262.8999999999996</v>
      </c>
      <c r="E1096">
        <v>4354.3</v>
      </c>
      <c r="F1096">
        <v>274397700</v>
      </c>
      <c r="G1096" s="3">
        <f t="shared" si="17"/>
        <v>-1.6717742304349897E-2</v>
      </c>
    </row>
    <row r="1097" spans="1:7" x14ac:dyDescent="0.3">
      <c r="A1097" s="1" t="s">
        <v>1120</v>
      </c>
      <c r="B1097">
        <v>4354.3</v>
      </c>
      <c r="C1097">
        <v>4400.1000000000004</v>
      </c>
      <c r="D1097">
        <v>4336</v>
      </c>
      <c r="E1097">
        <v>4354.3</v>
      </c>
      <c r="F1097">
        <v>192267300</v>
      </c>
      <c r="G1097" s="3">
        <f t="shared" si="17"/>
        <v>1.2745668100942012E-2</v>
      </c>
    </row>
    <row r="1098" spans="1:7" x14ac:dyDescent="0.3">
      <c r="A1098" s="1" t="s">
        <v>1121</v>
      </c>
      <c r="B1098">
        <v>4372.6000000000004</v>
      </c>
      <c r="C1098">
        <v>4390.8999999999996</v>
      </c>
      <c r="D1098">
        <v>4354.3</v>
      </c>
      <c r="E1098">
        <v>4390.8999999999996</v>
      </c>
      <c r="F1098">
        <v>126109900</v>
      </c>
      <c r="G1098" s="3">
        <f t="shared" si="17"/>
        <v>4.2027421169878471E-3</v>
      </c>
    </row>
    <row r="1099" spans="1:7" x14ac:dyDescent="0.3">
      <c r="A1099" s="1" t="s">
        <v>1122</v>
      </c>
      <c r="B1099">
        <v>4272</v>
      </c>
      <c r="C1099">
        <v>4336</v>
      </c>
      <c r="D1099">
        <v>4272</v>
      </c>
      <c r="E1099">
        <v>4317.8</v>
      </c>
      <c r="F1099">
        <v>201835700</v>
      </c>
      <c r="G1099" s="3">
        <f t="shared" si="17"/>
        <v>-2.3006906645931562E-2</v>
      </c>
    </row>
    <row r="1100" spans="1:7" x14ac:dyDescent="0.3">
      <c r="A1100" s="1" t="s">
        <v>1123</v>
      </c>
      <c r="B1100">
        <v>4272</v>
      </c>
      <c r="C1100">
        <v>4308.6000000000004</v>
      </c>
      <c r="D1100">
        <v>4253.7</v>
      </c>
      <c r="E1100">
        <v>4253.7</v>
      </c>
      <c r="F1100">
        <v>168490300</v>
      </c>
      <c r="G1100" s="3">
        <f t="shared" si="17"/>
        <v>0</v>
      </c>
    </row>
    <row r="1101" spans="1:7" x14ac:dyDescent="0.3">
      <c r="A1101" s="1" t="s">
        <v>1124</v>
      </c>
      <c r="B1101">
        <v>4345.2</v>
      </c>
      <c r="C1101">
        <v>4345.2</v>
      </c>
      <c r="D1101">
        <v>4290.3</v>
      </c>
      <c r="E1101">
        <v>4308.6000000000004</v>
      </c>
      <c r="F1101">
        <v>169636700</v>
      </c>
      <c r="G1101" s="3">
        <f t="shared" si="17"/>
        <v>1.7134831460674113E-2</v>
      </c>
    </row>
    <row r="1102" spans="1:7" x14ac:dyDescent="0.3">
      <c r="A1102" s="1" t="s">
        <v>1125</v>
      </c>
      <c r="B1102">
        <v>4308.6000000000004</v>
      </c>
      <c r="C1102">
        <v>4345.2</v>
      </c>
      <c r="D1102">
        <v>4290.3</v>
      </c>
      <c r="E1102">
        <v>4326.8999999999996</v>
      </c>
      <c r="F1102">
        <v>113328400</v>
      </c>
      <c r="G1102" s="3">
        <f t="shared" si="17"/>
        <v>-8.4230875448769813E-3</v>
      </c>
    </row>
    <row r="1103" spans="1:7" x14ac:dyDescent="0.3">
      <c r="A1103" s="1" t="s">
        <v>1126</v>
      </c>
      <c r="B1103">
        <v>4143.8999999999996</v>
      </c>
      <c r="C1103">
        <v>4272</v>
      </c>
      <c r="D1103">
        <v>4125.6000000000004</v>
      </c>
      <c r="E1103">
        <v>4262.8999999999996</v>
      </c>
      <c r="F1103">
        <v>329430900</v>
      </c>
      <c r="G1103" s="3">
        <f t="shared" si="17"/>
        <v>-3.8225873833728059E-2</v>
      </c>
    </row>
    <row r="1104" spans="1:7" x14ac:dyDescent="0.3">
      <c r="A1104" s="1" t="s">
        <v>1127</v>
      </c>
      <c r="B1104">
        <v>4208</v>
      </c>
      <c r="C1104">
        <v>4253.7</v>
      </c>
      <c r="D1104">
        <v>4134.8</v>
      </c>
      <c r="E1104">
        <v>4162.2</v>
      </c>
      <c r="F1104">
        <v>238051800</v>
      </c>
      <c r="G1104" s="3">
        <f t="shared" si="17"/>
        <v>1.546851999324317E-2</v>
      </c>
    </row>
    <row r="1105" spans="1:7" x14ac:dyDescent="0.3">
      <c r="A1105" s="1" t="s">
        <v>1128</v>
      </c>
      <c r="B1105">
        <v>4226.3</v>
      </c>
      <c r="C1105">
        <v>4244.6000000000004</v>
      </c>
      <c r="D1105">
        <v>4198.8</v>
      </c>
      <c r="E1105">
        <v>4244.6000000000004</v>
      </c>
      <c r="F1105">
        <v>125937500</v>
      </c>
      <c r="G1105" s="3">
        <f t="shared" si="17"/>
        <v>4.3488593155893967E-3</v>
      </c>
    </row>
    <row r="1106" spans="1:7" x14ac:dyDescent="0.3">
      <c r="A1106" s="1" t="s">
        <v>1129</v>
      </c>
      <c r="B1106">
        <v>4262.8999999999996</v>
      </c>
      <c r="C1106">
        <v>4290.3</v>
      </c>
      <c r="D1106">
        <v>4198.8</v>
      </c>
      <c r="E1106">
        <v>4208</v>
      </c>
      <c r="F1106">
        <v>131343400</v>
      </c>
      <c r="G1106" s="3">
        <f t="shared" si="17"/>
        <v>8.6600572604877673E-3</v>
      </c>
    </row>
    <row r="1107" spans="1:7" x14ac:dyDescent="0.3">
      <c r="A1107" s="1" t="s">
        <v>1130</v>
      </c>
      <c r="B1107">
        <v>4272</v>
      </c>
      <c r="C1107">
        <v>4326.8999999999996</v>
      </c>
      <c r="D1107">
        <v>4272</v>
      </c>
      <c r="E1107">
        <v>4299.5</v>
      </c>
      <c r="F1107">
        <v>98730900</v>
      </c>
      <c r="G1107" s="3">
        <f t="shared" si="17"/>
        <v>2.1346970372282635E-3</v>
      </c>
    </row>
    <row r="1108" spans="1:7" x14ac:dyDescent="0.3">
      <c r="A1108" s="1" t="s">
        <v>1131</v>
      </c>
      <c r="B1108">
        <v>4281.2</v>
      </c>
      <c r="C1108">
        <v>4317.8</v>
      </c>
      <c r="D1108">
        <v>4253.7</v>
      </c>
      <c r="E1108">
        <v>4317.8</v>
      </c>
      <c r="F1108">
        <v>83552800</v>
      </c>
      <c r="G1108" s="3">
        <f t="shared" si="17"/>
        <v>2.1535580524344143E-3</v>
      </c>
    </row>
    <row r="1109" spans="1:7" x14ac:dyDescent="0.3">
      <c r="A1109" s="1" t="s">
        <v>1132</v>
      </c>
      <c r="B1109">
        <v>4317.8</v>
      </c>
      <c r="C1109">
        <v>4345.2</v>
      </c>
      <c r="D1109">
        <v>4290.3</v>
      </c>
      <c r="E1109">
        <v>4299.5</v>
      </c>
      <c r="F1109">
        <v>109533400</v>
      </c>
      <c r="G1109" s="3">
        <f t="shared" si="17"/>
        <v>8.5490049518827348E-3</v>
      </c>
    </row>
    <row r="1110" spans="1:7" x14ac:dyDescent="0.3">
      <c r="A1110" s="1" t="s">
        <v>1133</v>
      </c>
      <c r="B1110">
        <v>4409.2</v>
      </c>
      <c r="C1110">
        <v>4427.5</v>
      </c>
      <c r="D1110">
        <v>4354.3</v>
      </c>
      <c r="E1110">
        <v>4363.5</v>
      </c>
      <c r="F1110">
        <v>262716500</v>
      </c>
      <c r="G1110" s="3">
        <f t="shared" si="17"/>
        <v>2.1168187502894908E-2</v>
      </c>
    </row>
    <row r="1111" spans="1:7" x14ac:dyDescent="0.3">
      <c r="A1111" s="1" t="s">
        <v>1134</v>
      </c>
      <c r="B1111">
        <v>4418.3999999999996</v>
      </c>
      <c r="C1111">
        <v>4455</v>
      </c>
      <c r="D1111">
        <v>4381.8</v>
      </c>
      <c r="E1111">
        <v>4436.7</v>
      </c>
      <c r="F1111">
        <v>214394900</v>
      </c>
      <c r="G1111" s="3">
        <f t="shared" si="17"/>
        <v>2.0865463122561505E-3</v>
      </c>
    </row>
    <row r="1112" spans="1:7" x14ac:dyDescent="0.3">
      <c r="A1112" s="1" t="s">
        <v>1135</v>
      </c>
      <c r="B1112">
        <v>4418.3999999999996</v>
      </c>
      <c r="C1112">
        <v>4455</v>
      </c>
      <c r="D1112">
        <v>4418.3999999999996</v>
      </c>
      <c r="E1112">
        <v>4436.7</v>
      </c>
      <c r="F1112">
        <v>149701700</v>
      </c>
      <c r="G1112" s="3">
        <f t="shared" si="17"/>
        <v>0</v>
      </c>
    </row>
    <row r="1113" spans="1:7" x14ac:dyDescent="0.3">
      <c r="A1113" s="1" t="s">
        <v>1136</v>
      </c>
      <c r="B1113">
        <v>4409.2</v>
      </c>
      <c r="C1113">
        <v>4409.2</v>
      </c>
      <c r="D1113">
        <v>4345.2</v>
      </c>
      <c r="E1113">
        <v>4409.2</v>
      </c>
      <c r="F1113">
        <v>196203200</v>
      </c>
      <c r="G1113" s="3">
        <f t="shared" si="17"/>
        <v>-2.0822017019735241E-3</v>
      </c>
    </row>
    <row r="1114" spans="1:7" x14ac:dyDescent="0.3">
      <c r="A1114" s="1" t="s">
        <v>1137</v>
      </c>
      <c r="B1114">
        <v>4528.2</v>
      </c>
      <c r="C1114">
        <v>4528.2</v>
      </c>
      <c r="D1114">
        <v>4427.5</v>
      </c>
      <c r="E1114">
        <v>4445.8</v>
      </c>
      <c r="F1114">
        <v>310085500</v>
      </c>
      <c r="G1114" s="3">
        <f t="shared" si="17"/>
        <v>2.6989022952009434E-2</v>
      </c>
    </row>
    <row r="1115" spans="1:7" x14ac:dyDescent="0.3">
      <c r="A1115" s="1" t="s">
        <v>1138</v>
      </c>
      <c r="B1115">
        <v>4665.3999999999996</v>
      </c>
      <c r="C1115">
        <v>4665.3999999999996</v>
      </c>
      <c r="D1115">
        <v>4555.6000000000004</v>
      </c>
      <c r="E1115">
        <v>4564.7</v>
      </c>
      <c r="F1115">
        <v>390307000</v>
      </c>
      <c r="G1115" s="3">
        <f t="shared" si="17"/>
        <v>3.029901506117217E-2</v>
      </c>
    </row>
    <row r="1116" spans="1:7" x14ac:dyDescent="0.3">
      <c r="A1116" s="1" t="s">
        <v>1139</v>
      </c>
      <c r="B1116">
        <v>4619.6000000000004</v>
      </c>
      <c r="C1116">
        <v>4711.1000000000004</v>
      </c>
      <c r="D1116">
        <v>4596.8</v>
      </c>
      <c r="E1116">
        <v>4688.2</v>
      </c>
      <c r="F1116">
        <v>474043100</v>
      </c>
      <c r="G1116" s="3">
        <f t="shared" si="17"/>
        <v>-9.8169503150853689E-3</v>
      </c>
    </row>
    <row r="1117" spans="1:7" x14ac:dyDescent="0.3">
      <c r="A1117" s="1" t="s">
        <v>1140</v>
      </c>
      <c r="B1117">
        <v>4711.1000000000004</v>
      </c>
      <c r="C1117">
        <v>4756.8</v>
      </c>
      <c r="D1117">
        <v>4688.2</v>
      </c>
      <c r="E1117">
        <v>4711.1000000000004</v>
      </c>
      <c r="F1117">
        <v>217759300</v>
      </c>
      <c r="G1117" s="3">
        <f t="shared" si="17"/>
        <v>1.9806909689150574E-2</v>
      </c>
    </row>
    <row r="1118" spans="1:7" x14ac:dyDescent="0.3">
      <c r="A1118" s="1" t="s">
        <v>1141</v>
      </c>
      <c r="B1118">
        <v>4848.3</v>
      </c>
      <c r="C1118">
        <v>4871.2</v>
      </c>
      <c r="D1118">
        <v>4756.8</v>
      </c>
      <c r="E1118">
        <v>4756.8</v>
      </c>
      <c r="F1118">
        <v>361169800</v>
      </c>
      <c r="G1118" s="3">
        <f t="shared" si="17"/>
        <v>2.9122710195071174E-2</v>
      </c>
    </row>
    <row r="1119" spans="1:7" x14ac:dyDescent="0.3">
      <c r="A1119" s="1" t="s">
        <v>1142</v>
      </c>
      <c r="B1119">
        <v>4734</v>
      </c>
      <c r="C1119">
        <v>4825.5</v>
      </c>
      <c r="D1119">
        <v>4665.3999999999996</v>
      </c>
      <c r="E1119">
        <v>4802.6000000000004</v>
      </c>
      <c r="F1119">
        <v>271088700</v>
      </c>
      <c r="G1119" s="3">
        <f t="shared" si="17"/>
        <v>-2.3575273807313942E-2</v>
      </c>
    </row>
    <row r="1120" spans="1:7" x14ac:dyDescent="0.3">
      <c r="A1120" s="1" t="s">
        <v>1143</v>
      </c>
      <c r="B1120">
        <v>4711.1000000000004</v>
      </c>
      <c r="C1120">
        <v>4734</v>
      </c>
      <c r="D1120">
        <v>4596.8</v>
      </c>
      <c r="E1120">
        <v>4665.3999999999996</v>
      </c>
      <c r="F1120">
        <v>277561700</v>
      </c>
      <c r="G1120" s="3">
        <f t="shared" si="17"/>
        <v>-4.8373468525559011E-3</v>
      </c>
    </row>
    <row r="1121" spans="1:7" x14ac:dyDescent="0.3">
      <c r="A1121" s="1" t="s">
        <v>1144</v>
      </c>
      <c r="B1121">
        <v>4688.2</v>
      </c>
      <c r="C1121">
        <v>4734</v>
      </c>
      <c r="D1121">
        <v>4665.3999999999996</v>
      </c>
      <c r="E1121">
        <v>4688.2</v>
      </c>
      <c r="F1121">
        <v>160041900</v>
      </c>
      <c r="G1121" s="3">
        <f t="shared" si="17"/>
        <v>-4.8608605208975706E-3</v>
      </c>
    </row>
    <row r="1122" spans="1:7" x14ac:dyDescent="0.3">
      <c r="A1122" s="1" t="s">
        <v>1145</v>
      </c>
      <c r="B1122">
        <v>4711.1000000000004</v>
      </c>
      <c r="C1122">
        <v>4734</v>
      </c>
      <c r="D1122">
        <v>4688.2</v>
      </c>
      <c r="E1122">
        <v>4734</v>
      </c>
      <c r="F1122">
        <v>275298000</v>
      </c>
      <c r="G1122" s="3">
        <f t="shared" si="17"/>
        <v>4.8846038991511766E-3</v>
      </c>
    </row>
    <row r="1123" spans="1:7" x14ac:dyDescent="0.3">
      <c r="A1123" s="1" t="s">
        <v>1146</v>
      </c>
      <c r="B1123">
        <v>4734</v>
      </c>
      <c r="C1123">
        <v>4779.7</v>
      </c>
      <c r="D1123">
        <v>4711.1000000000004</v>
      </c>
      <c r="E1123">
        <v>4711.1000000000004</v>
      </c>
      <c r="F1123">
        <v>136717200</v>
      </c>
      <c r="G1123" s="3">
        <f t="shared" si="17"/>
        <v>4.8608605208973771E-3</v>
      </c>
    </row>
    <row r="1124" spans="1:7" x14ac:dyDescent="0.3">
      <c r="A1124" s="1" t="s">
        <v>1147</v>
      </c>
      <c r="B1124">
        <v>4734</v>
      </c>
      <c r="C1124">
        <v>4802.6000000000004</v>
      </c>
      <c r="D1124">
        <v>4711.1000000000004</v>
      </c>
      <c r="E1124">
        <v>4779.7</v>
      </c>
      <c r="F1124">
        <v>166033900</v>
      </c>
      <c r="G1124" s="3">
        <f t="shared" si="17"/>
        <v>0</v>
      </c>
    </row>
    <row r="1125" spans="1:7" x14ac:dyDescent="0.3">
      <c r="A1125" s="1" t="s">
        <v>1148</v>
      </c>
      <c r="B1125">
        <v>4665.3999999999996</v>
      </c>
      <c r="C1125">
        <v>4734</v>
      </c>
      <c r="D1125">
        <v>4665.3999999999996</v>
      </c>
      <c r="E1125">
        <v>4665.3999999999996</v>
      </c>
      <c r="F1125">
        <v>141890400</v>
      </c>
      <c r="G1125" s="3">
        <f t="shared" si="17"/>
        <v>-1.4490916772285671E-2</v>
      </c>
    </row>
    <row r="1126" spans="1:7" x14ac:dyDescent="0.3">
      <c r="A1126" s="1" t="s">
        <v>1149</v>
      </c>
      <c r="B1126">
        <v>4711.1000000000004</v>
      </c>
      <c r="C1126">
        <v>4711.1000000000004</v>
      </c>
      <c r="D1126">
        <v>4642.5</v>
      </c>
      <c r="E1126">
        <v>4688.2</v>
      </c>
      <c r="F1126">
        <v>166436800</v>
      </c>
      <c r="G1126" s="3">
        <f t="shared" si="17"/>
        <v>9.7955159257514315E-3</v>
      </c>
    </row>
    <row r="1127" spans="1:7" x14ac:dyDescent="0.3">
      <c r="A1127" s="1" t="s">
        <v>1150</v>
      </c>
      <c r="B1127">
        <v>4779.7</v>
      </c>
      <c r="C1127">
        <v>4802.6000000000004</v>
      </c>
      <c r="D1127">
        <v>4711.1000000000004</v>
      </c>
      <c r="E1127">
        <v>4756.8</v>
      </c>
      <c r="F1127">
        <v>170520700</v>
      </c>
      <c r="G1127" s="3">
        <f t="shared" si="17"/>
        <v>1.456135509753549E-2</v>
      </c>
    </row>
    <row r="1128" spans="1:7" x14ac:dyDescent="0.3">
      <c r="A1128" s="1" t="s">
        <v>1151</v>
      </c>
      <c r="B1128">
        <v>4734</v>
      </c>
      <c r="C1128">
        <v>4848.3</v>
      </c>
      <c r="D1128">
        <v>4711.1000000000004</v>
      </c>
      <c r="E1128">
        <v>4825.5</v>
      </c>
      <c r="F1128">
        <v>201448700</v>
      </c>
      <c r="G1128" s="3">
        <f t="shared" si="17"/>
        <v>-9.5612695357448832E-3</v>
      </c>
    </row>
    <row r="1129" spans="1:7" x14ac:dyDescent="0.3">
      <c r="A1129" s="1" t="s">
        <v>1152</v>
      </c>
      <c r="B1129">
        <v>4802.6000000000004</v>
      </c>
      <c r="C1129">
        <v>4802.6000000000004</v>
      </c>
      <c r="D1129">
        <v>4688.2</v>
      </c>
      <c r="E1129">
        <v>4756.8</v>
      </c>
      <c r="F1129">
        <v>202326400</v>
      </c>
      <c r="G1129" s="3">
        <f t="shared" si="17"/>
        <v>1.4490916772285671E-2</v>
      </c>
    </row>
    <row r="1130" spans="1:7" x14ac:dyDescent="0.3">
      <c r="A1130" s="1" t="s">
        <v>1153</v>
      </c>
      <c r="B1130">
        <v>4734</v>
      </c>
      <c r="C1130">
        <v>4802.6000000000004</v>
      </c>
      <c r="D1130">
        <v>4688.2</v>
      </c>
      <c r="E1130">
        <v>4779.7</v>
      </c>
      <c r="F1130">
        <v>165284900</v>
      </c>
      <c r="G1130" s="3">
        <f t="shared" si="17"/>
        <v>-1.4283929538166901E-2</v>
      </c>
    </row>
    <row r="1131" spans="1:7" x14ac:dyDescent="0.3">
      <c r="A1131" s="1" t="s">
        <v>1154</v>
      </c>
      <c r="B1131">
        <v>4734</v>
      </c>
      <c r="C1131">
        <v>4779.7</v>
      </c>
      <c r="D1131">
        <v>4711.1000000000004</v>
      </c>
      <c r="E1131">
        <v>4734</v>
      </c>
      <c r="F1131">
        <v>138542100</v>
      </c>
      <c r="G1131" s="3">
        <f t="shared" si="17"/>
        <v>0</v>
      </c>
    </row>
    <row r="1132" spans="1:7" x14ac:dyDescent="0.3">
      <c r="A1132" s="1" t="s">
        <v>1155</v>
      </c>
      <c r="B1132">
        <v>4848.3</v>
      </c>
      <c r="C1132">
        <v>4848.3</v>
      </c>
      <c r="D1132">
        <v>4734</v>
      </c>
      <c r="E1132">
        <v>4756.8</v>
      </c>
      <c r="F1132">
        <v>259722600</v>
      </c>
      <c r="G1132" s="3">
        <f t="shared" si="17"/>
        <v>2.4144486692015247E-2</v>
      </c>
    </row>
    <row r="1133" spans="1:7" x14ac:dyDescent="0.3">
      <c r="A1133" s="1" t="s">
        <v>1156</v>
      </c>
      <c r="B1133">
        <v>4848.3</v>
      </c>
      <c r="C1133">
        <v>4894.1000000000004</v>
      </c>
      <c r="D1133">
        <v>4802.6000000000004</v>
      </c>
      <c r="E1133">
        <v>4894.1000000000004</v>
      </c>
      <c r="F1133">
        <v>201331600</v>
      </c>
      <c r="G1133" s="3">
        <f t="shared" si="17"/>
        <v>0</v>
      </c>
    </row>
    <row r="1134" spans="1:7" x14ac:dyDescent="0.3">
      <c r="A1134" s="1" t="s">
        <v>1157</v>
      </c>
      <c r="B1134">
        <v>4894.1000000000004</v>
      </c>
      <c r="C1134">
        <v>4916.8999999999996</v>
      </c>
      <c r="D1134">
        <v>4871.2</v>
      </c>
      <c r="E1134">
        <v>4894.1000000000004</v>
      </c>
      <c r="F1134">
        <v>186877300</v>
      </c>
      <c r="G1134" s="3">
        <f t="shared" si="17"/>
        <v>9.4466101520120829E-3</v>
      </c>
    </row>
    <row r="1135" spans="1:7" x14ac:dyDescent="0.3">
      <c r="A1135" s="1" t="s">
        <v>1158</v>
      </c>
      <c r="B1135">
        <v>4939.8</v>
      </c>
      <c r="C1135">
        <v>5031.3</v>
      </c>
      <c r="D1135">
        <v>4939.8</v>
      </c>
      <c r="E1135">
        <v>4962.7</v>
      </c>
      <c r="F1135">
        <v>332941100</v>
      </c>
      <c r="G1135" s="3">
        <f t="shared" si="17"/>
        <v>9.3377740544737155E-3</v>
      </c>
    </row>
    <row r="1136" spans="1:7" x14ac:dyDescent="0.3">
      <c r="A1136" s="1" t="s">
        <v>1159</v>
      </c>
      <c r="B1136">
        <v>4916.8999999999996</v>
      </c>
      <c r="C1136">
        <v>4985.5</v>
      </c>
      <c r="D1136">
        <v>4916.8999999999996</v>
      </c>
      <c r="E1136">
        <v>4939.8</v>
      </c>
      <c r="F1136">
        <v>260437400</v>
      </c>
      <c r="G1136" s="3">
        <f t="shared" si="17"/>
        <v>-4.6358152151910088E-3</v>
      </c>
    </row>
    <row r="1137" spans="1:7" x14ac:dyDescent="0.3">
      <c r="A1137" s="1" t="s">
        <v>1160</v>
      </c>
      <c r="B1137">
        <v>5031.3</v>
      </c>
      <c r="C1137">
        <v>5031.3</v>
      </c>
      <c r="D1137">
        <v>4894.1000000000004</v>
      </c>
      <c r="E1137">
        <v>4894.1000000000004</v>
      </c>
      <c r="F1137">
        <v>245292000</v>
      </c>
      <c r="G1137" s="3">
        <f t="shared" si="17"/>
        <v>2.3266692428156065E-2</v>
      </c>
    </row>
    <row r="1138" spans="1:7" x14ac:dyDescent="0.3">
      <c r="A1138" s="1" t="s">
        <v>1161</v>
      </c>
      <c r="B1138">
        <v>5054.1000000000004</v>
      </c>
      <c r="C1138">
        <v>5099.8999999999996</v>
      </c>
      <c r="D1138">
        <v>5054.1000000000004</v>
      </c>
      <c r="E1138">
        <v>5077</v>
      </c>
      <c r="F1138">
        <v>195415700</v>
      </c>
      <c r="G1138" s="3">
        <f t="shared" si="17"/>
        <v>4.5316319837815635E-3</v>
      </c>
    </row>
    <row r="1139" spans="1:7" x14ac:dyDescent="0.3">
      <c r="A1139" s="1" t="s">
        <v>1162</v>
      </c>
      <c r="B1139">
        <v>4871.2</v>
      </c>
      <c r="C1139">
        <v>4962.7</v>
      </c>
      <c r="D1139">
        <v>4756.8</v>
      </c>
      <c r="E1139">
        <v>4939.8</v>
      </c>
      <c r="F1139">
        <v>607065900</v>
      </c>
      <c r="G1139" s="3">
        <f t="shared" si="17"/>
        <v>-3.6188441067648153E-2</v>
      </c>
    </row>
    <row r="1140" spans="1:7" x14ac:dyDescent="0.3">
      <c r="A1140" s="1" t="s">
        <v>1163</v>
      </c>
      <c r="B1140">
        <v>4619.6000000000004</v>
      </c>
      <c r="C1140">
        <v>4756.8</v>
      </c>
      <c r="D1140">
        <v>4596.8</v>
      </c>
      <c r="E1140">
        <v>4711.1000000000004</v>
      </c>
      <c r="F1140">
        <v>855266800</v>
      </c>
      <c r="G1140" s="3">
        <f t="shared" si="17"/>
        <v>-5.1650517326326049E-2</v>
      </c>
    </row>
    <row r="1141" spans="1:7" x14ac:dyDescent="0.3">
      <c r="A1141" s="1" t="s">
        <v>1164</v>
      </c>
      <c r="B1141">
        <v>4665.3999999999996</v>
      </c>
      <c r="C1141">
        <v>4711.1000000000004</v>
      </c>
      <c r="D1141">
        <v>4573.8999999999996</v>
      </c>
      <c r="E1141">
        <v>4619.6000000000004</v>
      </c>
      <c r="F1141">
        <v>304694300</v>
      </c>
      <c r="G1141" s="3">
        <f t="shared" si="17"/>
        <v>9.9142782924926988E-3</v>
      </c>
    </row>
    <row r="1142" spans="1:7" x14ac:dyDescent="0.3">
      <c r="A1142" s="1" t="s">
        <v>1165</v>
      </c>
      <c r="B1142">
        <v>4528.2</v>
      </c>
      <c r="C1142">
        <v>4619.6000000000004</v>
      </c>
      <c r="D1142">
        <v>4528.2</v>
      </c>
      <c r="E1142">
        <v>4619.6000000000004</v>
      </c>
      <c r="F1142">
        <v>539169900</v>
      </c>
      <c r="G1142" s="3">
        <f t="shared" si="17"/>
        <v>-2.9407982166588038E-2</v>
      </c>
    </row>
    <row r="1143" spans="1:7" x14ac:dyDescent="0.3">
      <c r="A1143" s="1" t="s">
        <v>1166</v>
      </c>
      <c r="B1143">
        <v>4642.5</v>
      </c>
      <c r="C1143">
        <v>4642.5</v>
      </c>
      <c r="D1143">
        <v>4546.3999999999996</v>
      </c>
      <c r="E1143">
        <v>4546.3999999999996</v>
      </c>
      <c r="F1143">
        <v>197069300</v>
      </c>
      <c r="G1143" s="3">
        <f t="shared" si="17"/>
        <v>2.5241817940903712E-2</v>
      </c>
    </row>
    <row r="1144" spans="1:7" x14ac:dyDescent="0.3">
      <c r="A1144" s="1" t="s">
        <v>1167</v>
      </c>
      <c r="B1144">
        <v>4519</v>
      </c>
      <c r="C1144">
        <v>4642.5</v>
      </c>
      <c r="D1144">
        <v>4482.3999999999996</v>
      </c>
      <c r="E1144">
        <v>4573.8999999999996</v>
      </c>
      <c r="F1144">
        <v>307487600</v>
      </c>
      <c r="G1144" s="3">
        <f t="shared" si="17"/>
        <v>-2.660204631125471E-2</v>
      </c>
    </row>
    <row r="1145" spans="1:7" x14ac:dyDescent="0.3">
      <c r="A1145" s="1" t="s">
        <v>1168</v>
      </c>
      <c r="B1145">
        <v>4500.7</v>
      </c>
      <c r="C1145">
        <v>4537.3</v>
      </c>
      <c r="D1145">
        <v>4445.8</v>
      </c>
      <c r="E1145">
        <v>4482.3999999999996</v>
      </c>
      <c r="F1145">
        <v>354814800</v>
      </c>
      <c r="G1145" s="3">
        <f t="shared" si="17"/>
        <v>-4.0495684886037138E-3</v>
      </c>
    </row>
    <row r="1146" spans="1:7" x14ac:dyDescent="0.3">
      <c r="A1146" s="1" t="s">
        <v>1169</v>
      </c>
      <c r="B1146">
        <v>4445.8</v>
      </c>
      <c r="C1146">
        <v>4500.7</v>
      </c>
      <c r="D1146">
        <v>4436.7</v>
      </c>
      <c r="E1146">
        <v>4455</v>
      </c>
      <c r="F1146">
        <v>289960700</v>
      </c>
      <c r="G1146" s="3">
        <f t="shared" si="17"/>
        <v>-1.2198102517386103E-2</v>
      </c>
    </row>
    <row r="1147" spans="1:7" x14ac:dyDescent="0.3">
      <c r="A1147" s="1" t="s">
        <v>1170</v>
      </c>
      <c r="B1147">
        <v>4409.2</v>
      </c>
      <c r="C1147">
        <v>4509.8999999999996</v>
      </c>
      <c r="D1147">
        <v>4400.1000000000004</v>
      </c>
      <c r="E1147">
        <v>4445.8</v>
      </c>
      <c r="F1147">
        <v>308452200</v>
      </c>
      <c r="G1147" s="3">
        <f t="shared" si="17"/>
        <v>-8.2324890908273794E-3</v>
      </c>
    </row>
    <row r="1148" spans="1:7" x14ac:dyDescent="0.3">
      <c r="A1148" s="1" t="s">
        <v>1171</v>
      </c>
      <c r="B1148">
        <v>4573.8999999999996</v>
      </c>
      <c r="C1148">
        <v>4619.6000000000004</v>
      </c>
      <c r="D1148">
        <v>4354.3</v>
      </c>
      <c r="E1148">
        <v>4390.8999999999996</v>
      </c>
      <c r="F1148">
        <v>527474400</v>
      </c>
      <c r="G1148" s="3">
        <f t="shared" si="17"/>
        <v>3.7353714959629823E-2</v>
      </c>
    </row>
    <row r="1149" spans="1:7" x14ac:dyDescent="0.3">
      <c r="A1149" s="1" t="s">
        <v>1172</v>
      </c>
      <c r="B1149">
        <v>4509.8999999999996</v>
      </c>
      <c r="C1149">
        <v>4642.5</v>
      </c>
      <c r="D1149">
        <v>4509.8999999999996</v>
      </c>
      <c r="E1149">
        <v>4573.8999999999996</v>
      </c>
      <c r="F1149">
        <v>309336600</v>
      </c>
      <c r="G1149" s="3">
        <f t="shared" si="17"/>
        <v>-1.3992435339644506E-2</v>
      </c>
    </row>
    <row r="1150" spans="1:7" x14ac:dyDescent="0.3">
      <c r="A1150" s="1" t="s">
        <v>1173</v>
      </c>
      <c r="B1150">
        <v>4445.8</v>
      </c>
      <c r="C1150">
        <v>4546.3999999999996</v>
      </c>
      <c r="D1150">
        <v>4445.8</v>
      </c>
      <c r="E1150">
        <v>4500.7</v>
      </c>
      <c r="F1150">
        <v>226564700</v>
      </c>
      <c r="G1150" s="3">
        <f t="shared" ref="G1150:G1213" si="18">((B1150-B1149)/B1149)*100%</f>
        <v>-1.4213175458435765E-2</v>
      </c>
    </row>
    <row r="1151" spans="1:7" x14ac:dyDescent="0.3">
      <c r="A1151" s="1" t="s">
        <v>1174</v>
      </c>
      <c r="B1151">
        <v>4482.3999999999996</v>
      </c>
      <c r="C1151">
        <v>4519</v>
      </c>
      <c r="D1151">
        <v>4473.3</v>
      </c>
      <c r="E1151">
        <v>4491.6000000000004</v>
      </c>
      <c r="F1151">
        <v>104875300</v>
      </c>
      <c r="G1151" s="3">
        <f t="shared" si="18"/>
        <v>8.2324890908271747E-3</v>
      </c>
    </row>
    <row r="1152" spans="1:7" x14ac:dyDescent="0.3">
      <c r="A1152" s="1" t="s">
        <v>1175</v>
      </c>
      <c r="B1152">
        <v>4482.3999999999996</v>
      </c>
      <c r="C1152">
        <v>4509.8999999999996</v>
      </c>
      <c r="D1152">
        <v>4455</v>
      </c>
      <c r="E1152">
        <v>4482.3999999999996</v>
      </c>
      <c r="F1152">
        <v>125414400</v>
      </c>
      <c r="G1152" s="3">
        <f t="shared" si="18"/>
        <v>0</v>
      </c>
    </row>
    <row r="1153" spans="1:7" x14ac:dyDescent="0.3">
      <c r="A1153" s="1" t="s">
        <v>1176</v>
      </c>
      <c r="B1153">
        <v>4500.7</v>
      </c>
      <c r="C1153">
        <v>4564.7</v>
      </c>
      <c r="D1153">
        <v>4500.7</v>
      </c>
      <c r="E1153">
        <v>4509.8999999999996</v>
      </c>
      <c r="F1153">
        <v>142372200</v>
      </c>
      <c r="G1153" s="3">
        <f t="shared" si="18"/>
        <v>4.0826343030519775E-3</v>
      </c>
    </row>
    <row r="1154" spans="1:7" x14ac:dyDescent="0.3">
      <c r="A1154" s="1" t="s">
        <v>1177</v>
      </c>
      <c r="B1154">
        <v>4528.2</v>
      </c>
      <c r="C1154">
        <v>4546.3999999999996</v>
      </c>
      <c r="D1154">
        <v>4500.7</v>
      </c>
      <c r="E1154">
        <v>4528.2</v>
      </c>
      <c r="F1154">
        <v>118014300</v>
      </c>
      <c r="G1154" s="3">
        <f t="shared" si="18"/>
        <v>6.1101606416779615E-3</v>
      </c>
    </row>
    <row r="1155" spans="1:7" x14ac:dyDescent="0.3">
      <c r="A1155" s="1" t="s">
        <v>1178</v>
      </c>
      <c r="B1155">
        <v>4555.6000000000004</v>
      </c>
      <c r="C1155">
        <v>4619.6000000000004</v>
      </c>
      <c r="D1155">
        <v>4519</v>
      </c>
      <c r="E1155">
        <v>4537.3</v>
      </c>
      <c r="F1155">
        <v>188127700</v>
      </c>
      <c r="G1155" s="3">
        <f t="shared" si="18"/>
        <v>6.0509694801467572E-3</v>
      </c>
    </row>
    <row r="1156" spans="1:7" x14ac:dyDescent="0.3">
      <c r="A1156" s="1" t="s">
        <v>1179</v>
      </c>
      <c r="B1156">
        <v>4546.3999999999996</v>
      </c>
      <c r="C1156">
        <v>4619.6000000000004</v>
      </c>
      <c r="D1156">
        <v>4537.3</v>
      </c>
      <c r="E1156">
        <v>4596.8</v>
      </c>
      <c r="F1156">
        <v>157113000</v>
      </c>
      <c r="G1156" s="3">
        <f t="shared" si="18"/>
        <v>-2.0194924927563278E-3</v>
      </c>
    </row>
    <row r="1157" spans="1:7" x14ac:dyDescent="0.3">
      <c r="A1157" s="1" t="s">
        <v>1180</v>
      </c>
      <c r="B1157">
        <v>4564.7</v>
      </c>
      <c r="C1157">
        <v>4596.8</v>
      </c>
      <c r="D1157">
        <v>4546.3999999999996</v>
      </c>
      <c r="E1157">
        <v>4555.6000000000004</v>
      </c>
      <c r="F1157">
        <v>110708200</v>
      </c>
      <c r="G1157" s="3">
        <f t="shared" si="18"/>
        <v>4.0251627661446821E-3</v>
      </c>
    </row>
    <row r="1158" spans="1:7" x14ac:dyDescent="0.3">
      <c r="A1158" s="1" t="s">
        <v>1181</v>
      </c>
      <c r="B1158">
        <v>4482.3999999999996</v>
      </c>
      <c r="C1158">
        <v>4546.3999999999996</v>
      </c>
      <c r="D1158">
        <v>4482.3999999999996</v>
      </c>
      <c r="E1158">
        <v>4537.3</v>
      </c>
      <c r="F1158">
        <v>199707500</v>
      </c>
      <c r="G1158" s="3">
        <f t="shared" si="18"/>
        <v>-1.8029662409358816E-2</v>
      </c>
    </row>
    <row r="1159" spans="1:7" x14ac:dyDescent="0.3">
      <c r="A1159" s="1" t="s">
        <v>1182</v>
      </c>
      <c r="B1159">
        <v>4445.8</v>
      </c>
      <c r="C1159">
        <v>4473.3</v>
      </c>
      <c r="D1159">
        <v>4400.1000000000004</v>
      </c>
      <c r="E1159">
        <v>4418.3999999999996</v>
      </c>
      <c r="F1159">
        <v>222147300</v>
      </c>
      <c r="G1159" s="3">
        <f t="shared" si="18"/>
        <v>-8.1652686061037521E-3</v>
      </c>
    </row>
    <row r="1160" spans="1:7" x14ac:dyDescent="0.3">
      <c r="A1160" s="1" t="s">
        <v>1183</v>
      </c>
      <c r="B1160">
        <v>4409.2</v>
      </c>
      <c r="C1160">
        <v>4482.3999999999996</v>
      </c>
      <c r="D1160">
        <v>4400.1000000000004</v>
      </c>
      <c r="E1160">
        <v>4409.2</v>
      </c>
      <c r="F1160">
        <v>218162100</v>
      </c>
      <c r="G1160" s="3">
        <f t="shared" si="18"/>
        <v>-8.2324890908273794E-3</v>
      </c>
    </row>
    <row r="1161" spans="1:7" x14ac:dyDescent="0.3">
      <c r="A1161" s="1" t="s">
        <v>1184</v>
      </c>
      <c r="B1161">
        <v>4363.5</v>
      </c>
      <c r="C1161">
        <v>4445.8</v>
      </c>
      <c r="D1161">
        <v>4363.5</v>
      </c>
      <c r="E1161">
        <v>4409.2</v>
      </c>
      <c r="F1161">
        <v>195647800</v>
      </c>
      <c r="G1161" s="3">
        <f t="shared" si="18"/>
        <v>-1.0364692007620389E-2</v>
      </c>
    </row>
    <row r="1162" spans="1:7" x14ac:dyDescent="0.3">
      <c r="A1162" s="1" t="s">
        <v>1185</v>
      </c>
      <c r="B1162">
        <v>4354.3</v>
      </c>
      <c r="C1162">
        <v>4390.8999999999996</v>
      </c>
      <c r="D1162">
        <v>4308.6000000000004</v>
      </c>
      <c r="E1162">
        <v>4363.5</v>
      </c>
      <c r="F1162">
        <v>191211000</v>
      </c>
      <c r="G1162" s="3">
        <f t="shared" si="18"/>
        <v>-2.1083992208089418E-3</v>
      </c>
    </row>
    <row r="1163" spans="1:7" x14ac:dyDescent="0.3">
      <c r="A1163" s="1" t="s">
        <v>1186</v>
      </c>
      <c r="B1163">
        <v>4299.5</v>
      </c>
      <c r="C1163">
        <v>4372.6000000000004</v>
      </c>
      <c r="D1163">
        <v>4299.5</v>
      </c>
      <c r="E1163">
        <v>4326.8999999999996</v>
      </c>
      <c r="F1163">
        <v>203658600</v>
      </c>
      <c r="G1163" s="3">
        <f t="shared" si="18"/>
        <v>-1.2585260547045491E-2</v>
      </c>
    </row>
    <row r="1164" spans="1:7" x14ac:dyDescent="0.3">
      <c r="A1164" s="1" t="s">
        <v>1187</v>
      </c>
      <c r="B1164">
        <v>4308.6000000000004</v>
      </c>
      <c r="C1164">
        <v>4345.2</v>
      </c>
      <c r="D1164">
        <v>4235.3999999999996</v>
      </c>
      <c r="E1164">
        <v>4235.3999999999996</v>
      </c>
      <c r="F1164">
        <v>296314500</v>
      </c>
      <c r="G1164" s="3">
        <f t="shared" si="18"/>
        <v>2.1165251773462876E-3</v>
      </c>
    </row>
    <row r="1165" spans="1:7" x14ac:dyDescent="0.3">
      <c r="A1165" s="1" t="s">
        <v>1188</v>
      </c>
      <c r="B1165">
        <v>4390.8999999999996</v>
      </c>
      <c r="C1165">
        <v>4455</v>
      </c>
      <c r="D1165">
        <v>4308.6000000000004</v>
      </c>
      <c r="E1165">
        <v>4308.6000000000004</v>
      </c>
      <c r="F1165">
        <v>307110400</v>
      </c>
      <c r="G1165" s="3">
        <f t="shared" si="18"/>
        <v>1.9101332219282195E-2</v>
      </c>
    </row>
    <row r="1166" spans="1:7" x14ac:dyDescent="0.3">
      <c r="A1166" s="1" t="s">
        <v>1189</v>
      </c>
      <c r="B1166">
        <v>4299.5</v>
      </c>
      <c r="C1166">
        <v>4409.2</v>
      </c>
      <c r="D1166">
        <v>4299.5</v>
      </c>
      <c r="E1166">
        <v>4363.5</v>
      </c>
      <c r="F1166">
        <v>235656400</v>
      </c>
      <c r="G1166" s="3">
        <f t="shared" si="18"/>
        <v>-2.0815778086496994E-2</v>
      </c>
    </row>
    <row r="1167" spans="1:7" x14ac:dyDescent="0.3">
      <c r="A1167" s="1" t="s">
        <v>1190</v>
      </c>
      <c r="B1167">
        <v>4317.8</v>
      </c>
      <c r="C1167">
        <v>4363.5</v>
      </c>
      <c r="D1167">
        <v>4253.7</v>
      </c>
      <c r="E1167">
        <v>4308.6000000000004</v>
      </c>
      <c r="F1167">
        <v>209831500</v>
      </c>
      <c r="G1167" s="3">
        <f t="shared" si="18"/>
        <v>4.2563088731248245E-3</v>
      </c>
    </row>
    <row r="1168" spans="1:7" x14ac:dyDescent="0.3">
      <c r="A1168" s="1" t="s">
        <v>1191</v>
      </c>
      <c r="B1168">
        <v>4308.6000000000004</v>
      </c>
      <c r="C1168">
        <v>4336</v>
      </c>
      <c r="D1168">
        <v>4281.2</v>
      </c>
      <c r="E1168">
        <v>4290.3</v>
      </c>
      <c r="F1168">
        <v>199499300</v>
      </c>
      <c r="G1168" s="3">
        <f t="shared" si="18"/>
        <v>-2.1307147158274625E-3</v>
      </c>
    </row>
    <row r="1169" spans="1:7" x14ac:dyDescent="0.3">
      <c r="A1169" s="1" t="s">
        <v>1192</v>
      </c>
      <c r="B1169">
        <v>4208</v>
      </c>
      <c r="C1169">
        <v>4326.8999999999996</v>
      </c>
      <c r="D1169">
        <v>4208</v>
      </c>
      <c r="E1169">
        <v>4308.6000000000004</v>
      </c>
      <c r="F1169">
        <v>249059500</v>
      </c>
      <c r="G1169" s="3">
        <f t="shared" si="18"/>
        <v>-2.3348651534141104E-2</v>
      </c>
    </row>
    <row r="1170" spans="1:7" x14ac:dyDescent="0.3">
      <c r="A1170" s="1" t="s">
        <v>1193</v>
      </c>
      <c r="B1170">
        <v>4162.2</v>
      </c>
      <c r="C1170">
        <v>4244.6000000000004</v>
      </c>
      <c r="D1170">
        <v>4162.2</v>
      </c>
      <c r="E1170">
        <v>4217.1000000000004</v>
      </c>
      <c r="F1170">
        <v>296218600</v>
      </c>
      <c r="G1170" s="3">
        <f t="shared" si="18"/>
        <v>-1.0884030418250994E-2</v>
      </c>
    </row>
    <row r="1171" spans="1:7" x14ac:dyDescent="0.3">
      <c r="A1171" s="1" t="s">
        <v>1194</v>
      </c>
      <c r="B1171">
        <v>4134.8</v>
      </c>
      <c r="C1171">
        <v>4244.6000000000004</v>
      </c>
      <c r="D1171">
        <v>4134.8</v>
      </c>
      <c r="E1171">
        <v>4208</v>
      </c>
      <c r="F1171">
        <v>198589900</v>
      </c>
      <c r="G1171" s="3">
        <f t="shared" si="18"/>
        <v>-6.5830570371437315E-3</v>
      </c>
    </row>
    <row r="1172" spans="1:7" x14ac:dyDescent="0.3">
      <c r="A1172" s="1" t="s">
        <v>1195</v>
      </c>
      <c r="B1172">
        <v>4079.9</v>
      </c>
      <c r="C1172">
        <v>4153.1000000000004</v>
      </c>
      <c r="D1172">
        <v>3997.6</v>
      </c>
      <c r="E1172">
        <v>4089.1</v>
      </c>
      <c r="F1172">
        <v>507192300</v>
      </c>
      <c r="G1172" s="3">
        <f t="shared" si="18"/>
        <v>-1.3277546676985608E-2</v>
      </c>
    </row>
    <row r="1173" spans="1:7" x14ac:dyDescent="0.3">
      <c r="A1173" s="1" t="s">
        <v>1196</v>
      </c>
      <c r="B1173">
        <v>4116.5</v>
      </c>
      <c r="C1173">
        <v>4134.8</v>
      </c>
      <c r="D1173">
        <v>4052.5</v>
      </c>
      <c r="E1173">
        <v>4052.5</v>
      </c>
      <c r="F1173">
        <v>252380100</v>
      </c>
      <c r="G1173" s="3">
        <f t="shared" si="18"/>
        <v>8.9708081080418414E-3</v>
      </c>
    </row>
    <row r="1174" spans="1:7" x14ac:dyDescent="0.3">
      <c r="A1174" s="1" t="s">
        <v>1197</v>
      </c>
      <c r="B1174">
        <v>4189.7</v>
      </c>
      <c r="C1174">
        <v>4217.1000000000004</v>
      </c>
      <c r="D1174">
        <v>4079.9</v>
      </c>
      <c r="E1174">
        <v>4089.1</v>
      </c>
      <c r="F1174">
        <v>209627200</v>
      </c>
      <c r="G1174" s="3">
        <f t="shared" si="18"/>
        <v>1.7782096441151418E-2</v>
      </c>
    </row>
    <row r="1175" spans="1:7" x14ac:dyDescent="0.3">
      <c r="A1175" s="1" t="s">
        <v>1198</v>
      </c>
      <c r="B1175">
        <v>4116.5</v>
      </c>
      <c r="C1175">
        <v>4198.8</v>
      </c>
      <c r="D1175">
        <v>4116.5</v>
      </c>
      <c r="E1175">
        <v>4180.5</v>
      </c>
      <c r="F1175">
        <v>159871800</v>
      </c>
      <c r="G1175" s="3">
        <f t="shared" si="18"/>
        <v>-1.7471418001288833E-2</v>
      </c>
    </row>
    <row r="1176" spans="1:7" x14ac:dyDescent="0.3">
      <c r="A1176" s="1" t="s">
        <v>1199</v>
      </c>
      <c r="B1176">
        <v>4089.1</v>
      </c>
      <c r="C1176">
        <v>4125.6000000000004</v>
      </c>
      <c r="D1176">
        <v>4070.8</v>
      </c>
      <c r="E1176">
        <v>4070.8</v>
      </c>
      <c r="F1176">
        <v>106365600</v>
      </c>
      <c r="G1176" s="3">
        <f t="shared" si="18"/>
        <v>-6.6561399246933299E-3</v>
      </c>
    </row>
    <row r="1177" spans="1:7" x14ac:dyDescent="0.3">
      <c r="A1177" s="1" t="s">
        <v>1200</v>
      </c>
      <c r="B1177">
        <v>3979.3</v>
      </c>
      <c r="C1177">
        <v>4079.9</v>
      </c>
      <c r="D1177">
        <v>3979.3</v>
      </c>
      <c r="E1177">
        <v>4061.6</v>
      </c>
      <c r="F1177">
        <v>253272300</v>
      </c>
      <c r="G1177" s="3">
        <f t="shared" si="18"/>
        <v>-2.6851874495610214E-2</v>
      </c>
    </row>
    <row r="1178" spans="1:7" x14ac:dyDescent="0.3">
      <c r="A1178" s="1" t="s">
        <v>1201</v>
      </c>
      <c r="B1178">
        <v>3988.4</v>
      </c>
      <c r="C1178">
        <v>4034.2</v>
      </c>
      <c r="D1178">
        <v>3979.3</v>
      </c>
      <c r="E1178">
        <v>3979.3</v>
      </c>
      <c r="F1178">
        <v>294838700</v>
      </c>
      <c r="G1178" s="3">
        <f t="shared" si="18"/>
        <v>2.2868343678536197E-3</v>
      </c>
    </row>
    <row r="1179" spans="1:7" x14ac:dyDescent="0.3">
      <c r="A1179" s="1" t="s">
        <v>1202</v>
      </c>
      <c r="B1179">
        <v>3961</v>
      </c>
      <c r="C1179">
        <v>4061.6</v>
      </c>
      <c r="D1179">
        <v>3961</v>
      </c>
      <c r="E1179">
        <v>4025</v>
      </c>
      <c r="F1179">
        <v>298734600</v>
      </c>
      <c r="G1179" s="3">
        <f t="shared" si="18"/>
        <v>-6.869922776050569E-3</v>
      </c>
    </row>
    <row r="1180" spans="1:7" x14ac:dyDescent="0.3">
      <c r="A1180" s="1" t="s">
        <v>1203</v>
      </c>
      <c r="B1180">
        <v>3887.8</v>
      </c>
      <c r="C1180">
        <v>3951.8</v>
      </c>
      <c r="D1180">
        <v>3887.8</v>
      </c>
      <c r="E1180">
        <v>3915.2</v>
      </c>
      <c r="F1180">
        <v>376788400</v>
      </c>
      <c r="G1180" s="3">
        <f t="shared" si="18"/>
        <v>-1.8480181772279683E-2</v>
      </c>
    </row>
    <row r="1181" spans="1:7" x14ac:dyDescent="0.3">
      <c r="A1181" s="1" t="s">
        <v>1204</v>
      </c>
      <c r="B1181">
        <v>4025</v>
      </c>
      <c r="C1181">
        <v>4043.3</v>
      </c>
      <c r="D1181">
        <v>3887.8</v>
      </c>
      <c r="E1181">
        <v>3887.8</v>
      </c>
      <c r="F1181">
        <v>280188100</v>
      </c>
      <c r="G1181" s="3">
        <f t="shared" si="18"/>
        <v>3.5289881166726635E-2</v>
      </c>
    </row>
    <row r="1182" spans="1:7" x14ac:dyDescent="0.3">
      <c r="A1182" s="1" t="s">
        <v>1205</v>
      </c>
      <c r="B1182">
        <v>4089.1</v>
      </c>
      <c r="C1182">
        <v>4143.8999999999996</v>
      </c>
      <c r="D1182">
        <v>4043.3</v>
      </c>
      <c r="E1182">
        <v>4043.3</v>
      </c>
      <c r="F1182">
        <v>401446400</v>
      </c>
      <c r="G1182" s="3">
        <f t="shared" si="18"/>
        <v>1.5925465838509293E-2</v>
      </c>
    </row>
    <row r="1183" spans="1:7" x14ac:dyDescent="0.3">
      <c r="A1183" s="1" t="s">
        <v>1206</v>
      </c>
      <c r="B1183">
        <v>4025</v>
      </c>
      <c r="C1183">
        <v>4089.1</v>
      </c>
      <c r="D1183">
        <v>4006.7</v>
      </c>
      <c r="E1183">
        <v>4070.8</v>
      </c>
      <c r="F1183">
        <v>266677500</v>
      </c>
      <c r="G1183" s="3">
        <f t="shared" si="18"/>
        <v>-1.5675821085324376E-2</v>
      </c>
    </row>
    <row r="1184" spans="1:7" x14ac:dyDescent="0.3">
      <c r="A1184" s="1" t="s">
        <v>1207</v>
      </c>
      <c r="B1184">
        <v>3961</v>
      </c>
      <c r="C1184">
        <v>4015.9</v>
      </c>
      <c r="D1184">
        <v>3961</v>
      </c>
      <c r="E1184">
        <v>3979.3</v>
      </c>
      <c r="F1184">
        <v>277081800</v>
      </c>
      <c r="G1184" s="3">
        <f t="shared" si="18"/>
        <v>-1.5900621118012423E-2</v>
      </c>
    </row>
    <row r="1185" spans="1:7" x14ac:dyDescent="0.3">
      <c r="A1185" s="1" t="s">
        <v>1208</v>
      </c>
      <c r="B1185">
        <v>3887.8</v>
      </c>
      <c r="C1185">
        <v>3933.5</v>
      </c>
      <c r="D1185">
        <v>3887.8</v>
      </c>
      <c r="E1185">
        <v>3915.2</v>
      </c>
      <c r="F1185">
        <v>412519800</v>
      </c>
      <c r="G1185" s="3">
        <f t="shared" si="18"/>
        <v>-1.8480181772279683E-2</v>
      </c>
    </row>
    <row r="1186" spans="1:7" x14ac:dyDescent="0.3">
      <c r="A1186" s="1" t="s">
        <v>1209</v>
      </c>
      <c r="B1186">
        <v>3814.6</v>
      </c>
      <c r="C1186">
        <v>3915.2</v>
      </c>
      <c r="D1186">
        <v>3805.5</v>
      </c>
      <c r="E1186">
        <v>3906.1</v>
      </c>
      <c r="F1186">
        <v>337188900</v>
      </c>
      <c r="G1186" s="3">
        <f t="shared" si="18"/>
        <v>-1.8828129018982526E-2</v>
      </c>
    </row>
    <row r="1187" spans="1:7" x14ac:dyDescent="0.3">
      <c r="A1187" s="1" t="s">
        <v>1210</v>
      </c>
      <c r="B1187">
        <v>3878.7</v>
      </c>
      <c r="C1187">
        <v>3887.8</v>
      </c>
      <c r="D1187">
        <v>3851.2</v>
      </c>
      <c r="E1187">
        <v>3878.7</v>
      </c>
      <c r="F1187">
        <v>384146700</v>
      </c>
      <c r="G1187" s="3">
        <f t="shared" si="18"/>
        <v>1.6803858858071598E-2</v>
      </c>
    </row>
    <row r="1188" spans="1:7" x14ac:dyDescent="0.3">
      <c r="A1188" s="1" t="s">
        <v>1211</v>
      </c>
      <c r="B1188">
        <v>3979.3</v>
      </c>
      <c r="C1188">
        <v>3997.6</v>
      </c>
      <c r="D1188">
        <v>3860.4</v>
      </c>
      <c r="E1188">
        <v>3878.7</v>
      </c>
      <c r="F1188">
        <v>345762200</v>
      </c>
      <c r="G1188" s="3">
        <f t="shared" si="18"/>
        <v>2.5936525124397446E-2</v>
      </c>
    </row>
    <row r="1189" spans="1:7" x14ac:dyDescent="0.3">
      <c r="A1189" s="1" t="s">
        <v>1212</v>
      </c>
      <c r="B1189">
        <v>3897</v>
      </c>
      <c r="C1189">
        <v>3970.1</v>
      </c>
      <c r="D1189">
        <v>3887.8</v>
      </c>
      <c r="E1189">
        <v>3942.7</v>
      </c>
      <c r="F1189">
        <v>183249300</v>
      </c>
      <c r="G1189" s="3">
        <f t="shared" si="18"/>
        <v>-2.0682029502676395E-2</v>
      </c>
    </row>
    <row r="1190" spans="1:7" x14ac:dyDescent="0.3">
      <c r="A1190" s="1" t="s">
        <v>1213</v>
      </c>
      <c r="B1190">
        <v>3942.7</v>
      </c>
      <c r="C1190">
        <v>3942.7</v>
      </c>
      <c r="D1190">
        <v>3860.4</v>
      </c>
      <c r="E1190">
        <v>3887.8</v>
      </c>
      <c r="F1190">
        <v>151433000</v>
      </c>
      <c r="G1190" s="3">
        <f t="shared" si="18"/>
        <v>1.1726969463689972E-2</v>
      </c>
    </row>
    <row r="1191" spans="1:7" x14ac:dyDescent="0.3">
      <c r="A1191" s="1" t="s">
        <v>1214</v>
      </c>
      <c r="B1191">
        <v>4015.9</v>
      </c>
      <c r="C1191">
        <v>4015.9</v>
      </c>
      <c r="D1191">
        <v>3933.5</v>
      </c>
      <c r="E1191">
        <v>3942.7</v>
      </c>
      <c r="F1191">
        <v>158897200</v>
      </c>
      <c r="G1191" s="3">
        <f t="shared" si="18"/>
        <v>1.8565957338879519E-2</v>
      </c>
    </row>
    <row r="1192" spans="1:7" x14ac:dyDescent="0.3">
      <c r="A1192" s="1" t="s">
        <v>1215</v>
      </c>
      <c r="B1192">
        <v>3988.4</v>
      </c>
      <c r="C1192">
        <v>4006.7</v>
      </c>
      <c r="D1192">
        <v>3924.4</v>
      </c>
      <c r="E1192">
        <v>3988.4</v>
      </c>
      <c r="F1192">
        <v>196160900</v>
      </c>
      <c r="G1192" s="3">
        <f t="shared" si="18"/>
        <v>-6.8477800742050348E-3</v>
      </c>
    </row>
    <row r="1193" spans="1:7" x14ac:dyDescent="0.3">
      <c r="A1193" s="1" t="s">
        <v>1216</v>
      </c>
      <c r="B1193">
        <v>4006.7</v>
      </c>
      <c r="C1193">
        <v>4052.5</v>
      </c>
      <c r="D1193">
        <v>3970.1</v>
      </c>
      <c r="E1193">
        <v>3970.1</v>
      </c>
      <c r="F1193">
        <v>203980300</v>
      </c>
      <c r="G1193" s="3">
        <f t="shared" si="18"/>
        <v>4.5883060876541291E-3</v>
      </c>
    </row>
    <row r="1194" spans="1:7" x14ac:dyDescent="0.3">
      <c r="A1194" s="1" t="s">
        <v>1217</v>
      </c>
      <c r="B1194">
        <v>3897</v>
      </c>
      <c r="C1194">
        <v>3988.4</v>
      </c>
      <c r="D1194">
        <v>3897</v>
      </c>
      <c r="E1194">
        <v>3970.1</v>
      </c>
      <c r="F1194">
        <v>226698900</v>
      </c>
      <c r="G1194" s="3">
        <f t="shared" si="18"/>
        <v>-2.7379139940599453E-2</v>
      </c>
    </row>
    <row r="1195" spans="1:7" x14ac:dyDescent="0.3">
      <c r="A1195" s="1" t="s">
        <v>1218</v>
      </c>
      <c r="B1195">
        <v>3814.6</v>
      </c>
      <c r="C1195">
        <v>3915.2</v>
      </c>
      <c r="D1195">
        <v>3814.6</v>
      </c>
      <c r="E1195">
        <v>3869.5</v>
      </c>
      <c r="F1195">
        <v>287838100</v>
      </c>
      <c r="G1195" s="3">
        <f t="shared" si="18"/>
        <v>-2.1144470105209159E-2</v>
      </c>
    </row>
    <row r="1196" spans="1:7" x14ac:dyDescent="0.3">
      <c r="A1196" s="1" t="s">
        <v>1219</v>
      </c>
      <c r="B1196">
        <v>3887.8</v>
      </c>
      <c r="C1196">
        <v>3915.2</v>
      </c>
      <c r="D1196">
        <v>3796.3</v>
      </c>
      <c r="E1196">
        <v>3796.3</v>
      </c>
      <c r="F1196">
        <v>325441900</v>
      </c>
      <c r="G1196" s="3">
        <f t="shared" si="18"/>
        <v>1.9189430084412592E-2</v>
      </c>
    </row>
    <row r="1197" spans="1:7" x14ac:dyDescent="0.3">
      <c r="A1197" s="1" t="s">
        <v>1220</v>
      </c>
      <c r="B1197">
        <v>3796.3</v>
      </c>
      <c r="C1197">
        <v>3924.4</v>
      </c>
      <c r="D1197">
        <v>3796.3</v>
      </c>
      <c r="E1197">
        <v>3887.8</v>
      </c>
      <c r="F1197">
        <v>327919000</v>
      </c>
      <c r="G1197" s="3">
        <f t="shared" si="18"/>
        <v>-2.353516127372807E-2</v>
      </c>
    </row>
    <row r="1198" spans="1:7" x14ac:dyDescent="0.3">
      <c r="A1198" s="1" t="s">
        <v>1221</v>
      </c>
      <c r="B1198">
        <v>3796.3</v>
      </c>
      <c r="C1198">
        <v>3851.2</v>
      </c>
      <c r="D1198">
        <v>3778</v>
      </c>
      <c r="E1198">
        <v>3814.6</v>
      </c>
      <c r="F1198">
        <v>205055500</v>
      </c>
      <c r="G1198" s="3">
        <f t="shared" si="18"/>
        <v>0</v>
      </c>
    </row>
    <row r="1199" spans="1:7" x14ac:dyDescent="0.3">
      <c r="A1199" s="1" t="s">
        <v>1222</v>
      </c>
      <c r="B1199">
        <v>3741.4</v>
      </c>
      <c r="C1199">
        <v>3759.7</v>
      </c>
      <c r="D1199">
        <v>3704.9</v>
      </c>
      <c r="E1199">
        <v>3741.4</v>
      </c>
      <c r="F1199">
        <v>381986300</v>
      </c>
      <c r="G1199" s="3">
        <f t="shared" si="18"/>
        <v>-1.4461449305903139E-2</v>
      </c>
    </row>
    <row r="1200" spans="1:7" x14ac:dyDescent="0.3">
      <c r="A1200" s="1" t="s">
        <v>1223</v>
      </c>
      <c r="B1200">
        <v>3714</v>
      </c>
      <c r="C1200">
        <v>3768.9</v>
      </c>
      <c r="D1200">
        <v>3704.9</v>
      </c>
      <c r="E1200">
        <v>3723.1</v>
      </c>
      <c r="F1200">
        <v>252689600</v>
      </c>
      <c r="G1200" s="3">
        <f t="shared" si="18"/>
        <v>-7.3234618057411906E-3</v>
      </c>
    </row>
    <row r="1201" spans="1:7" x14ac:dyDescent="0.3">
      <c r="A1201" s="1" t="s">
        <v>1224</v>
      </c>
      <c r="B1201">
        <v>3851.2</v>
      </c>
      <c r="C1201">
        <v>3851.2</v>
      </c>
      <c r="D1201">
        <v>3759.7</v>
      </c>
      <c r="E1201">
        <v>3778</v>
      </c>
      <c r="F1201">
        <v>167689800</v>
      </c>
      <c r="G1201" s="3">
        <f t="shared" si="18"/>
        <v>3.6941303177167428E-2</v>
      </c>
    </row>
    <row r="1202" spans="1:7" x14ac:dyDescent="0.3">
      <c r="A1202" s="1" t="s">
        <v>1225</v>
      </c>
      <c r="B1202">
        <v>3842.1</v>
      </c>
      <c r="C1202">
        <v>3887.8</v>
      </c>
      <c r="D1202">
        <v>3814.6</v>
      </c>
      <c r="E1202">
        <v>3860.4</v>
      </c>
      <c r="F1202">
        <v>199536100</v>
      </c>
      <c r="G1202" s="3">
        <f t="shared" si="18"/>
        <v>-2.3628998753634995E-3</v>
      </c>
    </row>
    <row r="1203" spans="1:7" x14ac:dyDescent="0.3">
      <c r="A1203" s="1" t="s">
        <v>1226</v>
      </c>
      <c r="B1203">
        <v>3875.1</v>
      </c>
      <c r="C1203">
        <v>3894.1</v>
      </c>
      <c r="D1203">
        <v>3856.2</v>
      </c>
      <c r="E1203">
        <v>3875.1</v>
      </c>
      <c r="F1203">
        <v>143104400</v>
      </c>
      <c r="G1203" s="3">
        <f t="shared" si="18"/>
        <v>8.5890528617162485E-3</v>
      </c>
    </row>
    <row r="1204" spans="1:7" x14ac:dyDescent="0.3">
      <c r="A1204" s="1" t="s">
        <v>1227</v>
      </c>
      <c r="B1204">
        <v>3856.2</v>
      </c>
      <c r="C1204">
        <v>3894.1</v>
      </c>
      <c r="D1204">
        <v>3846.8</v>
      </c>
      <c r="E1204">
        <v>3856.2</v>
      </c>
      <c r="F1204">
        <v>153934700</v>
      </c>
      <c r="G1204" s="3">
        <f t="shared" si="18"/>
        <v>-4.8772934892003022E-3</v>
      </c>
    </row>
    <row r="1205" spans="1:7" x14ac:dyDescent="0.3">
      <c r="A1205" s="1" t="s">
        <v>1228</v>
      </c>
      <c r="B1205">
        <v>3979.1</v>
      </c>
      <c r="C1205">
        <v>3988.6</v>
      </c>
      <c r="D1205">
        <v>3865.7</v>
      </c>
      <c r="E1205">
        <v>3875.1</v>
      </c>
      <c r="F1205">
        <v>181361700</v>
      </c>
      <c r="G1205" s="3">
        <f t="shared" si="18"/>
        <v>3.1870753591618714E-2</v>
      </c>
    </row>
    <row r="1206" spans="1:7" x14ac:dyDescent="0.3">
      <c r="A1206" s="1" t="s">
        <v>1229</v>
      </c>
      <c r="B1206">
        <v>3922.4</v>
      </c>
      <c r="C1206">
        <v>4007.5</v>
      </c>
      <c r="D1206">
        <v>3922.4</v>
      </c>
      <c r="E1206">
        <v>3988.6</v>
      </c>
      <c r="F1206">
        <v>134632300</v>
      </c>
      <c r="G1206" s="3">
        <f t="shared" si="18"/>
        <v>-1.4249453393983518E-2</v>
      </c>
    </row>
    <row r="1207" spans="1:7" x14ac:dyDescent="0.3">
      <c r="A1207" s="1" t="s">
        <v>1230</v>
      </c>
      <c r="B1207">
        <v>3875.1</v>
      </c>
      <c r="C1207">
        <v>3950.8</v>
      </c>
      <c r="D1207">
        <v>3875.1</v>
      </c>
      <c r="E1207">
        <v>3950.8</v>
      </c>
      <c r="F1207">
        <v>153048700</v>
      </c>
      <c r="G1207" s="3">
        <f t="shared" si="18"/>
        <v>-1.2058943503977203E-2</v>
      </c>
    </row>
    <row r="1208" spans="1:7" x14ac:dyDescent="0.3">
      <c r="A1208" s="1" t="s">
        <v>1231</v>
      </c>
      <c r="B1208">
        <v>3809</v>
      </c>
      <c r="C1208">
        <v>3865.7</v>
      </c>
      <c r="D1208">
        <v>3809</v>
      </c>
      <c r="E1208">
        <v>3856.2</v>
      </c>
      <c r="F1208">
        <v>171997400</v>
      </c>
      <c r="G1208" s="3">
        <f t="shared" si="18"/>
        <v>-1.705762431937238E-2</v>
      </c>
    </row>
    <row r="1209" spans="1:7" x14ac:dyDescent="0.3">
      <c r="A1209" s="1" t="s">
        <v>1232</v>
      </c>
      <c r="B1209">
        <v>3856.2</v>
      </c>
      <c r="C1209">
        <v>3875.1</v>
      </c>
      <c r="D1209">
        <v>3809</v>
      </c>
      <c r="E1209">
        <v>3809</v>
      </c>
      <c r="F1209">
        <v>133655700</v>
      </c>
      <c r="G1209" s="3">
        <f t="shared" si="18"/>
        <v>1.2391703859280604E-2</v>
      </c>
    </row>
    <row r="1210" spans="1:7" x14ac:dyDescent="0.3">
      <c r="A1210" s="1" t="s">
        <v>1233</v>
      </c>
      <c r="B1210">
        <v>3809</v>
      </c>
      <c r="C1210">
        <v>3875.1</v>
      </c>
      <c r="D1210">
        <v>3809</v>
      </c>
      <c r="E1210">
        <v>3846.8</v>
      </c>
      <c r="F1210">
        <v>99300400</v>
      </c>
      <c r="G1210" s="3">
        <f t="shared" si="18"/>
        <v>-1.2240029044136668E-2</v>
      </c>
    </row>
    <row r="1211" spans="1:7" x14ac:dyDescent="0.3">
      <c r="A1211" s="1" t="s">
        <v>1234</v>
      </c>
      <c r="B1211">
        <v>3790.1</v>
      </c>
      <c r="C1211">
        <v>3837.3</v>
      </c>
      <c r="D1211">
        <v>3790.1</v>
      </c>
      <c r="E1211">
        <v>3809</v>
      </c>
      <c r="F1211">
        <v>132774300</v>
      </c>
      <c r="G1211" s="3">
        <f t="shared" si="18"/>
        <v>-4.9619322656865557E-3</v>
      </c>
    </row>
    <row r="1212" spans="1:7" x14ac:dyDescent="0.3">
      <c r="A1212" s="1" t="s">
        <v>1235</v>
      </c>
      <c r="B1212">
        <v>3638.9</v>
      </c>
      <c r="C1212">
        <v>3771.2</v>
      </c>
      <c r="D1212">
        <v>3638.9</v>
      </c>
      <c r="E1212">
        <v>3771.2</v>
      </c>
      <c r="F1212">
        <v>413408100</v>
      </c>
      <c r="G1212" s="3">
        <f t="shared" si="18"/>
        <v>-3.9893406506424582E-2</v>
      </c>
    </row>
    <row r="1213" spans="1:7" x14ac:dyDescent="0.3">
      <c r="A1213" s="1" t="s">
        <v>1236</v>
      </c>
      <c r="B1213">
        <v>3591.6</v>
      </c>
      <c r="C1213">
        <v>3705</v>
      </c>
      <c r="D1213">
        <v>3591.6</v>
      </c>
      <c r="E1213">
        <v>3610.5</v>
      </c>
      <c r="F1213">
        <v>293621700</v>
      </c>
      <c r="G1213" s="3">
        <f t="shared" si="18"/>
        <v>-1.2998433592569233E-2</v>
      </c>
    </row>
    <row r="1214" spans="1:7" x14ac:dyDescent="0.3">
      <c r="A1214" s="1" t="s">
        <v>1237</v>
      </c>
      <c r="B1214">
        <v>3865.7</v>
      </c>
      <c r="C1214">
        <v>3865.7</v>
      </c>
      <c r="D1214">
        <v>3629.4</v>
      </c>
      <c r="E1214">
        <v>3629.4</v>
      </c>
      <c r="F1214">
        <v>407813500</v>
      </c>
      <c r="G1214" s="3">
        <f t="shared" ref="G1214:G1277" si="19">((B1214-B1213)/B1213)*100%</f>
        <v>7.6316961799754959E-2</v>
      </c>
    </row>
    <row r="1215" spans="1:7" x14ac:dyDescent="0.3">
      <c r="A1215" s="1" t="s">
        <v>1238</v>
      </c>
      <c r="B1215">
        <v>3931.9</v>
      </c>
      <c r="C1215">
        <v>4007.5</v>
      </c>
      <c r="D1215">
        <v>3903.5</v>
      </c>
      <c r="E1215">
        <v>3979.1</v>
      </c>
      <c r="F1215">
        <v>349387500</v>
      </c>
      <c r="G1215" s="3">
        <f t="shared" si="19"/>
        <v>1.7124970897896958E-2</v>
      </c>
    </row>
    <row r="1216" spans="1:7" x14ac:dyDescent="0.3">
      <c r="A1216" s="1" t="s">
        <v>1239</v>
      </c>
      <c r="B1216">
        <v>3865.7</v>
      </c>
      <c r="C1216">
        <v>3960.2</v>
      </c>
      <c r="D1216">
        <v>3856.2</v>
      </c>
      <c r="E1216">
        <v>3922.4</v>
      </c>
      <c r="F1216">
        <v>268758600</v>
      </c>
      <c r="G1216" s="3">
        <f t="shared" si="19"/>
        <v>-1.6836643861746298E-2</v>
      </c>
    </row>
    <row r="1217" spans="1:7" x14ac:dyDescent="0.3">
      <c r="A1217" s="1" t="s">
        <v>1240</v>
      </c>
      <c r="B1217">
        <v>3988.6</v>
      </c>
      <c r="C1217">
        <v>3988.6</v>
      </c>
      <c r="D1217">
        <v>3903.5</v>
      </c>
      <c r="E1217">
        <v>3903.5</v>
      </c>
      <c r="F1217">
        <v>167348600</v>
      </c>
      <c r="G1217" s="3">
        <f t="shared" si="19"/>
        <v>3.1792430866337297E-2</v>
      </c>
    </row>
    <row r="1218" spans="1:7" x14ac:dyDescent="0.3">
      <c r="A1218" s="1" t="s">
        <v>1241</v>
      </c>
      <c r="B1218">
        <v>4026.4</v>
      </c>
      <c r="C1218">
        <v>4139.8</v>
      </c>
      <c r="D1218">
        <v>4016.9</v>
      </c>
      <c r="E1218">
        <v>4035.8</v>
      </c>
      <c r="F1218">
        <v>345223800</v>
      </c>
      <c r="G1218" s="3">
        <f t="shared" si="19"/>
        <v>9.4770094770095237E-3</v>
      </c>
    </row>
    <row r="1219" spans="1:7" x14ac:dyDescent="0.3">
      <c r="A1219" s="1" t="s">
        <v>1242</v>
      </c>
      <c r="B1219">
        <v>4026.4</v>
      </c>
      <c r="C1219">
        <v>4083.1</v>
      </c>
      <c r="D1219">
        <v>3998</v>
      </c>
      <c r="E1219">
        <v>4073.6</v>
      </c>
      <c r="F1219">
        <v>193218900</v>
      </c>
      <c r="G1219" s="3">
        <f t="shared" si="19"/>
        <v>0</v>
      </c>
    </row>
    <row r="1220" spans="1:7" x14ac:dyDescent="0.3">
      <c r="A1220" s="1" t="s">
        <v>1243</v>
      </c>
      <c r="B1220">
        <v>4064.2</v>
      </c>
      <c r="C1220">
        <v>4102</v>
      </c>
      <c r="D1220">
        <v>4026.4</v>
      </c>
      <c r="E1220">
        <v>4026.4</v>
      </c>
      <c r="F1220">
        <v>216018100</v>
      </c>
      <c r="G1220" s="3">
        <f t="shared" si="19"/>
        <v>9.3880389429762887E-3</v>
      </c>
    </row>
    <row r="1221" spans="1:7" x14ac:dyDescent="0.3">
      <c r="A1221" s="1" t="s">
        <v>1244</v>
      </c>
      <c r="B1221">
        <v>3960.2</v>
      </c>
      <c r="C1221">
        <v>4111.3999999999996</v>
      </c>
      <c r="D1221">
        <v>3960.2</v>
      </c>
      <c r="E1221">
        <v>4111.3999999999996</v>
      </c>
      <c r="F1221">
        <v>276421900</v>
      </c>
      <c r="G1221" s="3">
        <f t="shared" si="19"/>
        <v>-2.5589291865557799E-2</v>
      </c>
    </row>
    <row r="1222" spans="1:7" x14ac:dyDescent="0.3">
      <c r="A1222" s="1" t="s">
        <v>1245</v>
      </c>
      <c r="B1222">
        <v>3894.1</v>
      </c>
      <c r="C1222">
        <v>3941.3</v>
      </c>
      <c r="D1222">
        <v>3865.7</v>
      </c>
      <c r="E1222">
        <v>3903.5</v>
      </c>
      <c r="F1222">
        <v>220222400</v>
      </c>
      <c r="G1222" s="3">
        <f t="shared" si="19"/>
        <v>-1.6691076208272287E-2</v>
      </c>
    </row>
    <row r="1223" spans="1:7" x14ac:dyDescent="0.3">
      <c r="A1223" s="1" t="s">
        <v>1246</v>
      </c>
      <c r="B1223">
        <v>3988.6</v>
      </c>
      <c r="C1223">
        <v>4045.3</v>
      </c>
      <c r="D1223">
        <v>3922.4</v>
      </c>
      <c r="E1223">
        <v>3941.3</v>
      </c>
      <c r="F1223">
        <v>192622700</v>
      </c>
      <c r="G1223" s="3">
        <f t="shared" si="19"/>
        <v>2.4267481574689918E-2</v>
      </c>
    </row>
    <row r="1224" spans="1:7" x14ac:dyDescent="0.3">
      <c r="A1224" s="1" t="s">
        <v>1247</v>
      </c>
      <c r="B1224">
        <v>4016.9</v>
      </c>
      <c r="C1224">
        <v>4035.8</v>
      </c>
      <c r="D1224">
        <v>3922.4</v>
      </c>
      <c r="E1224">
        <v>3969.7</v>
      </c>
      <c r="F1224">
        <v>220285800</v>
      </c>
      <c r="G1224" s="3">
        <f t="shared" si="19"/>
        <v>7.0952213809357123E-3</v>
      </c>
    </row>
    <row r="1225" spans="1:7" x14ac:dyDescent="0.3">
      <c r="A1225" s="1" t="s">
        <v>1248</v>
      </c>
      <c r="B1225">
        <v>4026.4</v>
      </c>
      <c r="C1225">
        <v>4064.2</v>
      </c>
      <c r="D1225">
        <v>3969.7</v>
      </c>
      <c r="E1225">
        <v>4026.4</v>
      </c>
      <c r="F1225">
        <v>231917500</v>
      </c>
      <c r="G1225" s="3">
        <f t="shared" si="19"/>
        <v>2.365007841868107E-3</v>
      </c>
    </row>
    <row r="1226" spans="1:7" x14ac:dyDescent="0.3">
      <c r="A1226" s="1" t="s">
        <v>1249</v>
      </c>
      <c r="B1226">
        <v>3913</v>
      </c>
      <c r="C1226">
        <v>4016.9</v>
      </c>
      <c r="D1226">
        <v>3913</v>
      </c>
      <c r="E1226">
        <v>4016.9</v>
      </c>
      <c r="F1226">
        <v>209834400</v>
      </c>
      <c r="G1226" s="3">
        <f t="shared" si="19"/>
        <v>-2.8164116828929091E-2</v>
      </c>
    </row>
    <row r="1227" spans="1:7" x14ac:dyDescent="0.3">
      <c r="A1227" s="1" t="s">
        <v>1250</v>
      </c>
      <c r="B1227">
        <v>3752.3</v>
      </c>
      <c r="C1227">
        <v>3931.9</v>
      </c>
      <c r="D1227">
        <v>3723.9</v>
      </c>
      <c r="E1227">
        <v>3894.1</v>
      </c>
      <c r="F1227">
        <v>378545500</v>
      </c>
      <c r="G1227" s="3">
        <f t="shared" si="19"/>
        <v>-4.1068234091489859E-2</v>
      </c>
    </row>
    <row r="1228" spans="1:7" x14ac:dyDescent="0.3">
      <c r="A1228" s="1" t="s">
        <v>1251</v>
      </c>
      <c r="B1228">
        <v>3809</v>
      </c>
      <c r="C1228">
        <v>3809</v>
      </c>
      <c r="D1228">
        <v>3723.9</v>
      </c>
      <c r="E1228">
        <v>3752.3</v>
      </c>
      <c r="F1228">
        <v>259636200</v>
      </c>
      <c r="G1228" s="3">
        <f t="shared" si="19"/>
        <v>1.5110732084321567E-2</v>
      </c>
    </row>
    <row r="1229" spans="1:7" x14ac:dyDescent="0.3">
      <c r="A1229" s="1" t="s">
        <v>1252</v>
      </c>
      <c r="B1229">
        <v>3752.3</v>
      </c>
      <c r="C1229">
        <v>3827.9</v>
      </c>
      <c r="D1229">
        <v>3733.4</v>
      </c>
      <c r="E1229">
        <v>3780.6</v>
      </c>
      <c r="F1229">
        <v>201999400</v>
      </c>
      <c r="G1229" s="3">
        <f t="shared" si="19"/>
        <v>-1.4885796797059548E-2</v>
      </c>
    </row>
    <row r="1230" spans="1:7" x14ac:dyDescent="0.3">
      <c r="A1230" s="1" t="s">
        <v>1253</v>
      </c>
      <c r="B1230">
        <v>3790.1</v>
      </c>
      <c r="C1230">
        <v>3818.4</v>
      </c>
      <c r="D1230">
        <v>3686.1</v>
      </c>
      <c r="E1230">
        <v>3752.3</v>
      </c>
      <c r="F1230">
        <v>276382800</v>
      </c>
      <c r="G1230" s="3">
        <f t="shared" si="19"/>
        <v>1.007382138954767E-2</v>
      </c>
    </row>
    <row r="1231" spans="1:7" x14ac:dyDescent="0.3">
      <c r="A1231" s="1" t="s">
        <v>1254</v>
      </c>
      <c r="B1231">
        <v>3809</v>
      </c>
      <c r="C1231">
        <v>3837.3</v>
      </c>
      <c r="D1231">
        <v>3733.4</v>
      </c>
      <c r="E1231">
        <v>3742.8</v>
      </c>
      <c r="F1231">
        <v>362571900</v>
      </c>
      <c r="G1231" s="3">
        <f t="shared" si="19"/>
        <v>4.9866758133031031E-3</v>
      </c>
    </row>
    <row r="1232" spans="1:7" x14ac:dyDescent="0.3">
      <c r="A1232" s="1" t="s">
        <v>1255</v>
      </c>
      <c r="B1232">
        <v>3771.2</v>
      </c>
      <c r="C1232">
        <v>3809</v>
      </c>
      <c r="D1232">
        <v>3742.8</v>
      </c>
      <c r="E1232">
        <v>3780.6</v>
      </c>
      <c r="F1232">
        <v>341640600</v>
      </c>
      <c r="G1232" s="3">
        <f t="shared" si="19"/>
        <v>-9.9238645313731114E-3</v>
      </c>
    </row>
    <row r="1233" spans="1:7" x14ac:dyDescent="0.3">
      <c r="A1233" s="1" t="s">
        <v>1256</v>
      </c>
      <c r="B1233">
        <v>3648.3</v>
      </c>
      <c r="C1233">
        <v>3790.1</v>
      </c>
      <c r="D1233">
        <v>3638.9</v>
      </c>
      <c r="E1233">
        <v>3780.6</v>
      </c>
      <c r="F1233">
        <v>524909600</v>
      </c>
      <c r="G1233" s="3">
        <f t="shared" si="19"/>
        <v>-3.258909630886711E-2</v>
      </c>
    </row>
    <row r="1234" spans="1:7" x14ac:dyDescent="0.3">
      <c r="A1234" s="1" t="s">
        <v>1257</v>
      </c>
      <c r="B1234">
        <v>3809</v>
      </c>
      <c r="C1234">
        <v>3809</v>
      </c>
      <c r="D1234">
        <v>3657.8</v>
      </c>
      <c r="E1234">
        <v>3657.8</v>
      </c>
      <c r="F1234">
        <v>265737100</v>
      </c>
      <c r="G1234" s="3">
        <f t="shared" si="19"/>
        <v>4.4047912726475291E-2</v>
      </c>
    </row>
    <row r="1235" spans="1:7" x14ac:dyDescent="0.3">
      <c r="A1235" s="1" t="s">
        <v>1258</v>
      </c>
      <c r="B1235">
        <v>3922.4</v>
      </c>
      <c r="C1235">
        <v>3950.8</v>
      </c>
      <c r="D1235">
        <v>3809</v>
      </c>
      <c r="E1235">
        <v>3809</v>
      </c>
      <c r="F1235">
        <v>374350700</v>
      </c>
      <c r="G1235" s="3">
        <f t="shared" si="19"/>
        <v>2.9771593594119215E-2</v>
      </c>
    </row>
    <row r="1236" spans="1:7" x14ac:dyDescent="0.3">
      <c r="A1236" s="1" t="s">
        <v>1259</v>
      </c>
      <c r="B1236">
        <v>3799.5</v>
      </c>
      <c r="C1236">
        <v>3950.8</v>
      </c>
      <c r="D1236">
        <v>3790.1</v>
      </c>
      <c r="E1236">
        <v>3931.9</v>
      </c>
      <c r="F1236">
        <v>348358600</v>
      </c>
      <c r="G1236" s="3">
        <f t="shared" si="19"/>
        <v>-3.1332857434223968E-2</v>
      </c>
    </row>
    <row r="1237" spans="1:7" x14ac:dyDescent="0.3">
      <c r="A1237" s="1" t="s">
        <v>1260</v>
      </c>
      <c r="B1237">
        <v>3695.6</v>
      </c>
      <c r="C1237">
        <v>3799.5</v>
      </c>
      <c r="D1237">
        <v>3695.6</v>
      </c>
      <c r="E1237">
        <v>3752.3</v>
      </c>
      <c r="F1237">
        <v>312753300</v>
      </c>
      <c r="G1237" s="3">
        <f t="shared" si="19"/>
        <v>-2.7345703382023974E-2</v>
      </c>
    </row>
    <row r="1238" spans="1:7" x14ac:dyDescent="0.3">
      <c r="A1238" s="1" t="s">
        <v>1261</v>
      </c>
      <c r="B1238">
        <v>3676.7</v>
      </c>
      <c r="C1238">
        <v>3714.5</v>
      </c>
      <c r="D1238">
        <v>3657.8</v>
      </c>
      <c r="E1238">
        <v>3695.6</v>
      </c>
      <c r="F1238">
        <v>205268800</v>
      </c>
      <c r="G1238" s="3">
        <f t="shared" si="19"/>
        <v>-5.1141898473861056E-3</v>
      </c>
    </row>
    <row r="1239" spans="1:7" x14ac:dyDescent="0.3">
      <c r="A1239" s="1" t="s">
        <v>1262</v>
      </c>
      <c r="B1239">
        <v>3705</v>
      </c>
      <c r="C1239">
        <v>3723.9</v>
      </c>
      <c r="D1239">
        <v>3657.8</v>
      </c>
      <c r="E1239">
        <v>3686.1</v>
      </c>
      <c r="F1239">
        <v>138610800</v>
      </c>
      <c r="G1239" s="3">
        <f t="shared" si="19"/>
        <v>7.6971196997307869E-3</v>
      </c>
    </row>
    <row r="1240" spans="1:7" x14ac:dyDescent="0.3">
      <c r="A1240" s="1" t="s">
        <v>1263</v>
      </c>
      <c r="B1240">
        <v>3591.6</v>
      </c>
      <c r="C1240">
        <v>3705</v>
      </c>
      <c r="D1240">
        <v>3591.6</v>
      </c>
      <c r="E1240">
        <v>3667.2</v>
      </c>
      <c r="F1240">
        <v>404555100</v>
      </c>
      <c r="G1240" s="3">
        <f t="shared" si="19"/>
        <v>-3.0607287449392739E-2</v>
      </c>
    </row>
    <row r="1241" spans="1:7" x14ac:dyDescent="0.3">
      <c r="A1241" s="1" t="s">
        <v>1264</v>
      </c>
      <c r="B1241">
        <v>3610.5</v>
      </c>
      <c r="C1241">
        <v>3648.3</v>
      </c>
      <c r="D1241">
        <v>3553.8</v>
      </c>
      <c r="E1241">
        <v>3591.6</v>
      </c>
      <c r="F1241">
        <v>242834100</v>
      </c>
      <c r="G1241" s="3">
        <f t="shared" si="19"/>
        <v>5.2622786501837875E-3</v>
      </c>
    </row>
    <row r="1242" spans="1:7" x14ac:dyDescent="0.3">
      <c r="A1242" s="1" t="s">
        <v>1265</v>
      </c>
      <c r="B1242">
        <v>3430.9</v>
      </c>
      <c r="C1242">
        <v>3591.6</v>
      </c>
      <c r="D1242">
        <v>3412</v>
      </c>
      <c r="E1242">
        <v>3582.1</v>
      </c>
      <c r="F1242">
        <v>410928000</v>
      </c>
      <c r="G1242" s="3">
        <f t="shared" si="19"/>
        <v>-4.9743802797396458E-2</v>
      </c>
    </row>
    <row r="1243" spans="1:7" x14ac:dyDescent="0.3">
      <c r="A1243" s="1" t="s">
        <v>1266</v>
      </c>
      <c r="B1243">
        <v>3175.7</v>
      </c>
      <c r="C1243">
        <v>3345.9</v>
      </c>
      <c r="D1243">
        <v>3175.7</v>
      </c>
      <c r="E1243">
        <v>3308.1</v>
      </c>
      <c r="F1243">
        <v>1000597600</v>
      </c>
      <c r="G1243" s="3">
        <f t="shared" si="19"/>
        <v>-7.4382815004809311E-2</v>
      </c>
    </row>
    <row r="1244" spans="1:7" x14ac:dyDescent="0.3">
      <c r="A1244" s="1" t="s">
        <v>1267</v>
      </c>
      <c r="B1244">
        <v>3468.7</v>
      </c>
      <c r="C1244">
        <v>3534.9</v>
      </c>
      <c r="D1244">
        <v>3279.7</v>
      </c>
      <c r="E1244">
        <v>3327</v>
      </c>
      <c r="F1244">
        <v>744626800</v>
      </c>
      <c r="G1244" s="3">
        <f t="shared" si="19"/>
        <v>9.226312309097208E-2</v>
      </c>
    </row>
    <row r="1245" spans="1:7" x14ac:dyDescent="0.3">
      <c r="A1245" s="1" t="s">
        <v>1268</v>
      </c>
      <c r="B1245">
        <v>3468.7</v>
      </c>
      <c r="C1245">
        <v>3516</v>
      </c>
      <c r="D1245">
        <v>3402.6</v>
      </c>
      <c r="E1245">
        <v>3478.2</v>
      </c>
      <c r="F1245">
        <v>338434700</v>
      </c>
      <c r="G1245" s="3">
        <f t="shared" si="19"/>
        <v>0</v>
      </c>
    </row>
    <row r="1246" spans="1:7" x14ac:dyDescent="0.3">
      <c r="A1246" s="1" t="s">
        <v>1269</v>
      </c>
      <c r="B1246">
        <v>3629.4</v>
      </c>
      <c r="C1246">
        <v>3686.1</v>
      </c>
      <c r="D1246">
        <v>3506.5</v>
      </c>
      <c r="E1246">
        <v>3506.5</v>
      </c>
      <c r="F1246">
        <v>441151000</v>
      </c>
      <c r="G1246" s="3">
        <f t="shared" si="19"/>
        <v>4.6328595727506063E-2</v>
      </c>
    </row>
    <row r="1247" spans="1:7" x14ac:dyDescent="0.3">
      <c r="A1247" s="1" t="s">
        <v>1270</v>
      </c>
      <c r="B1247">
        <v>3733.4</v>
      </c>
      <c r="C1247">
        <v>3771.2</v>
      </c>
      <c r="D1247">
        <v>3657.8</v>
      </c>
      <c r="E1247">
        <v>3657.8</v>
      </c>
      <c r="F1247">
        <v>434485100</v>
      </c>
      <c r="G1247" s="3">
        <f t="shared" si="19"/>
        <v>2.8654874083870612E-2</v>
      </c>
    </row>
    <row r="1248" spans="1:7" x14ac:dyDescent="0.3">
      <c r="A1248" s="1" t="s">
        <v>1271</v>
      </c>
      <c r="B1248">
        <v>3601.1</v>
      </c>
      <c r="C1248">
        <v>3714.5</v>
      </c>
      <c r="D1248">
        <v>3601.1</v>
      </c>
      <c r="E1248">
        <v>3714.5</v>
      </c>
      <c r="F1248">
        <v>243793600</v>
      </c>
      <c r="G1248" s="3">
        <f t="shared" si="19"/>
        <v>-3.5436867198800071E-2</v>
      </c>
    </row>
    <row r="1249" spans="1:7" x14ac:dyDescent="0.3">
      <c r="A1249" s="1" t="s">
        <v>1272</v>
      </c>
      <c r="B1249">
        <v>3553.8</v>
      </c>
      <c r="C1249">
        <v>3601.1</v>
      </c>
      <c r="D1249">
        <v>3525.4</v>
      </c>
      <c r="E1249">
        <v>3582.1</v>
      </c>
      <c r="F1249">
        <v>232192200</v>
      </c>
      <c r="G1249" s="3">
        <f t="shared" si="19"/>
        <v>-1.3134875454722092E-2</v>
      </c>
    </row>
    <row r="1250" spans="1:7" x14ac:dyDescent="0.3">
      <c r="A1250" s="1" t="s">
        <v>1273</v>
      </c>
      <c r="B1250">
        <v>3582.1</v>
      </c>
      <c r="C1250">
        <v>3582.1</v>
      </c>
      <c r="D1250">
        <v>3459.3</v>
      </c>
      <c r="E1250">
        <v>3497.1</v>
      </c>
      <c r="F1250">
        <v>273961800</v>
      </c>
      <c r="G1250" s="3">
        <f t="shared" si="19"/>
        <v>7.9633068827732918E-3</v>
      </c>
    </row>
    <row r="1251" spans="1:7" x14ac:dyDescent="0.3">
      <c r="A1251" s="1" t="s">
        <v>1274</v>
      </c>
      <c r="B1251">
        <v>3676.7</v>
      </c>
      <c r="C1251">
        <v>3705</v>
      </c>
      <c r="D1251">
        <v>3601.1</v>
      </c>
      <c r="E1251">
        <v>3601.1</v>
      </c>
      <c r="F1251">
        <v>271631200</v>
      </c>
      <c r="G1251" s="3">
        <f t="shared" si="19"/>
        <v>2.6409089640155193E-2</v>
      </c>
    </row>
    <row r="1252" spans="1:7" x14ac:dyDescent="0.3">
      <c r="A1252" s="1" t="s">
        <v>1275</v>
      </c>
      <c r="B1252">
        <v>3591.6</v>
      </c>
      <c r="C1252">
        <v>3752.3</v>
      </c>
      <c r="D1252">
        <v>3591.6</v>
      </c>
      <c r="E1252">
        <v>3742.8</v>
      </c>
      <c r="F1252">
        <v>209225700</v>
      </c>
      <c r="G1252" s="3">
        <f t="shared" si="19"/>
        <v>-2.3145755704843993E-2</v>
      </c>
    </row>
    <row r="1253" spans="1:7" x14ac:dyDescent="0.3">
      <c r="A1253" s="1" t="s">
        <v>1276</v>
      </c>
      <c r="B1253">
        <v>3544.3</v>
      </c>
      <c r="C1253">
        <v>3629.4</v>
      </c>
      <c r="D1253">
        <v>3544.3</v>
      </c>
      <c r="E1253">
        <v>3544.3</v>
      </c>
      <c r="F1253">
        <v>156131900</v>
      </c>
      <c r="G1253" s="3">
        <f t="shared" si="19"/>
        <v>-1.3169617997549763E-2</v>
      </c>
    </row>
    <row r="1254" spans="1:7" x14ac:dyDescent="0.3">
      <c r="A1254" s="1" t="s">
        <v>1277</v>
      </c>
      <c r="B1254">
        <v>3620</v>
      </c>
      <c r="C1254">
        <v>3629.4</v>
      </c>
      <c r="D1254">
        <v>3525.4</v>
      </c>
      <c r="E1254">
        <v>3572.7</v>
      </c>
      <c r="F1254">
        <v>162467700</v>
      </c>
      <c r="G1254" s="3">
        <f t="shared" si="19"/>
        <v>2.1358237169539773E-2</v>
      </c>
    </row>
    <row r="1255" spans="1:7" x14ac:dyDescent="0.3">
      <c r="A1255" s="1" t="s">
        <v>1278</v>
      </c>
      <c r="B1255">
        <v>3478.2</v>
      </c>
      <c r="C1255">
        <v>3648.3</v>
      </c>
      <c r="D1255">
        <v>3308.1</v>
      </c>
      <c r="E1255">
        <v>3629.4</v>
      </c>
      <c r="F1255">
        <v>416894600</v>
      </c>
      <c r="G1255" s="3">
        <f t="shared" si="19"/>
        <v>-3.9171270718232093E-2</v>
      </c>
    </row>
    <row r="1256" spans="1:7" x14ac:dyDescent="0.3">
      <c r="A1256" s="1" t="s">
        <v>1279</v>
      </c>
      <c r="B1256">
        <v>3506.5</v>
      </c>
      <c r="C1256">
        <v>3572.7</v>
      </c>
      <c r="D1256">
        <v>3478.2</v>
      </c>
      <c r="E1256">
        <v>3506.5</v>
      </c>
      <c r="F1256">
        <v>352217700</v>
      </c>
      <c r="G1256" s="3">
        <f t="shared" si="19"/>
        <v>8.1363923868668225E-3</v>
      </c>
    </row>
    <row r="1257" spans="1:7" x14ac:dyDescent="0.3">
      <c r="A1257" s="1" t="s">
        <v>1280</v>
      </c>
      <c r="B1257">
        <v>3459.3</v>
      </c>
      <c r="C1257">
        <v>3553.8</v>
      </c>
      <c r="D1257">
        <v>3440.4</v>
      </c>
      <c r="E1257">
        <v>3525.4</v>
      </c>
      <c r="F1257">
        <v>313033000</v>
      </c>
      <c r="G1257" s="3">
        <f t="shared" si="19"/>
        <v>-1.3460715813489182E-2</v>
      </c>
    </row>
    <row r="1258" spans="1:7" x14ac:dyDescent="0.3">
      <c r="A1258" s="1" t="s">
        <v>1281</v>
      </c>
      <c r="B1258">
        <v>3497.1</v>
      </c>
      <c r="C1258">
        <v>3497.1</v>
      </c>
      <c r="D1258">
        <v>3355.3</v>
      </c>
      <c r="E1258">
        <v>3402.6</v>
      </c>
      <c r="F1258">
        <v>627645600</v>
      </c>
      <c r="G1258" s="3">
        <f t="shared" si="19"/>
        <v>1.0927066169456169E-2</v>
      </c>
    </row>
    <row r="1259" spans="1:7" x14ac:dyDescent="0.3">
      <c r="A1259" s="1" t="s">
        <v>1282</v>
      </c>
      <c r="B1259">
        <v>3412</v>
      </c>
      <c r="C1259">
        <v>3534.9</v>
      </c>
      <c r="D1259">
        <v>3327</v>
      </c>
      <c r="E1259">
        <v>3449.8</v>
      </c>
      <c r="F1259">
        <v>342883200</v>
      </c>
      <c r="G1259" s="3">
        <f t="shared" si="19"/>
        <v>-2.4334448543078525E-2</v>
      </c>
    </row>
    <row r="1260" spans="1:7" x14ac:dyDescent="0.3">
      <c r="A1260" s="1" t="s">
        <v>1283</v>
      </c>
      <c r="B1260">
        <v>3591.6</v>
      </c>
      <c r="C1260">
        <v>3629.4</v>
      </c>
      <c r="D1260">
        <v>3459.3</v>
      </c>
      <c r="E1260">
        <v>3459.3</v>
      </c>
      <c r="F1260">
        <v>331285900</v>
      </c>
      <c r="G1260" s="3">
        <f t="shared" si="19"/>
        <v>5.2637749120750268E-2</v>
      </c>
    </row>
    <row r="1261" spans="1:7" x14ac:dyDescent="0.3">
      <c r="A1261" s="1" t="s">
        <v>1284</v>
      </c>
      <c r="B1261">
        <v>3780.6</v>
      </c>
      <c r="C1261">
        <v>3799.5</v>
      </c>
      <c r="D1261">
        <v>3648.3</v>
      </c>
      <c r="E1261">
        <v>3657.8</v>
      </c>
      <c r="F1261">
        <v>540888800</v>
      </c>
      <c r="G1261" s="3">
        <f t="shared" si="19"/>
        <v>5.2622786501837625E-2</v>
      </c>
    </row>
    <row r="1262" spans="1:7" x14ac:dyDescent="0.3">
      <c r="A1262" s="1" t="s">
        <v>1285</v>
      </c>
      <c r="B1262">
        <v>3827.9</v>
      </c>
      <c r="C1262">
        <v>3827.9</v>
      </c>
      <c r="D1262">
        <v>3714.5</v>
      </c>
      <c r="E1262">
        <v>3780.6</v>
      </c>
      <c r="F1262">
        <v>322553200</v>
      </c>
      <c r="G1262" s="3">
        <f t="shared" si="19"/>
        <v>1.2511241601862186E-2</v>
      </c>
    </row>
    <row r="1263" spans="1:7" x14ac:dyDescent="0.3">
      <c r="A1263" s="1" t="s">
        <v>1286</v>
      </c>
      <c r="B1263">
        <v>3440.4</v>
      </c>
      <c r="C1263">
        <v>3544.3</v>
      </c>
      <c r="D1263">
        <v>3260.8</v>
      </c>
      <c r="E1263">
        <v>3270.2</v>
      </c>
      <c r="F1263">
        <v>734807100</v>
      </c>
      <c r="G1263" s="3">
        <f t="shared" si="19"/>
        <v>-0.10123043966665796</v>
      </c>
    </row>
    <row r="1264" spans="1:7" x14ac:dyDescent="0.3">
      <c r="A1264" s="1" t="s">
        <v>1287</v>
      </c>
      <c r="B1264">
        <v>3430.9</v>
      </c>
      <c r="C1264">
        <v>3506.5</v>
      </c>
      <c r="D1264">
        <v>3402.6</v>
      </c>
      <c r="E1264">
        <v>3412</v>
      </c>
      <c r="F1264">
        <v>366649900</v>
      </c>
      <c r="G1264" s="3">
        <f t="shared" si="19"/>
        <v>-2.7613068247878151E-3</v>
      </c>
    </row>
    <row r="1265" spans="1:7" x14ac:dyDescent="0.3">
      <c r="A1265" s="1" t="s">
        <v>1288</v>
      </c>
      <c r="B1265">
        <v>3591.6</v>
      </c>
      <c r="C1265">
        <v>3714.5</v>
      </c>
      <c r="D1265">
        <v>3563.2</v>
      </c>
      <c r="E1265">
        <v>3705</v>
      </c>
      <c r="F1265">
        <v>417562900</v>
      </c>
      <c r="G1265" s="3">
        <f t="shared" si="19"/>
        <v>4.683902183100639E-2</v>
      </c>
    </row>
    <row r="1266" spans="1:7" x14ac:dyDescent="0.3">
      <c r="A1266" s="1" t="s">
        <v>1289</v>
      </c>
      <c r="B1266">
        <v>3630</v>
      </c>
      <c r="C1266">
        <v>3650</v>
      </c>
      <c r="D1266">
        <v>3590</v>
      </c>
      <c r="E1266">
        <v>3600</v>
      </c>
      <c r="F1266">
        <v>301200600</v>
      </c>
      <c r="G1266" s="3">
        <f t="shared" si="19"/>
        <v>1.0691613765452749E-2</v>
      </c>
    </row>
    <row r="1267" spans="1:7" x14ac:dyDescent="0.3">
      <c r="A1267" s="1" t="s">
        <v>1290</v>
      </c>
      <c r="B1267">
        <v>3690</v>
      </c>
      <c r="C1267">
        <v>3690</v>
      </c>
      <c r="D1267">
        <v>3620</v>
      </c>
      <c r="E1267">
        <v>3630</v>
      </c>
      <c r="F1267">
        <v>169458300</v>
      </c>
      <c r="G1267" s="3">
        <f t="shared" si="19"/>
        <v>1.6528925619834711E-2</v>
      </c>
    </row>
    <row r="1268" spans="1:7" x14ac:dyDescent="0.3">
      <c r="A1268" s="1" t="s">
        <v>1291</v>
      </c>
      <c r="B1268">
        <v>3690</v>
      </c>
      <c r="C1268">
        <v>3780</v>
      </c>
      <c r="D1268">
        <v>3680</v>
      </c>
      <c r="E1268">
        <v>3730</v>
      </c>
      <c r="F1268">
        <v>254224400</v>
      </c>
      <c r="G1268" s="3">
        <f t="shared" si="19"/>
        <v>0</v>
      </c>
    </row>
    <row r="1269" spans="1:7" x14ac:dyDescent="0.3">
      <c r="A1269" s="1" t="s">
        <v>1292</v>
      </c>
      <c r="B1269">
        <v>3650</v>
      </c>
      <c r="C1269">
        <v>3700</v>
      </c>
      <c r="D1269">
        <v>3600</v>
      </c>
      <c r="E1269">
        <v>3690</v>
      </c>
      <c r="F1269">
        <v>233772400</v>
      </c>
      <c r="G1269" s="3">
        <f t="shared" si="19"/>
        <v>-1.0840108401084011E-2</v>
      </c>
    </row>
    <row r="1270" spans="1:7" x14ac:dyDescent="0.3">
      <c r="A1270" s="1" t="s">
        <v>1293</v>
      </c>
      <c r="B1270">
        <v>3640</v>
      </c>
      <c r="C1270">
        <v>3670</v>
      </c>
      <c r="D1270">
        <v>3610</v>
      </c>
      <c r="E1270">
        <v>3670</v>
      </c>
      <c r="F1270">
        <v>121059300</v>
      </c>
      <c r="G1270" s="3">
        <f t="shared" si="19"/>
        <v>-2.7397260273972603E-3</v>
      </c>
    </row>
    <row r="1271" spans="1:7" x14ac:dyDescent="0.3">
      <c r="A1271" s="1" t="s">
        <v>1294</v>
      </c>
      <c r="B1271">
        <v>3620</v>
      </c>
      <c r="C1271">
        <v>3660</v>
      </c>
      <c r="D1271">
        <v>3570</v>
      </c>
      <c r="E1271">
        <v>3620</v>
      </c>
      <c r="F1271">
        <v>107470200</v>
      </c>
      <c r="G1271" s="3">
        <f t="shared" si="19"/>
        <v>-5.4945054945054949E-3</v>
      </c>
    </row>
    <row r="1272" spans="1:7" x14ac:dyDescent="0.3">
      <c r="A1272" s="1" t="s">
        <v>1295</v>
      </c>
      <c r="B1272">
        <v>3630</v>
      </c>
      <c r="C1272">
        <v>3650</v>
      </c>
      <c r="D1272">
        <v>3600</v>
      </c>
      <c r="E1272">
        <v>3600</v>
      </c>
      <c r="F1272">
        <v>147116900</v>
      </c>
      <c r="G1272" s="3">
        <f t="shared" si="19"/>
        <v>2.7624309392265192E-3</v>
      </c>
    </row>
    <row r="1273" spans="1:7" x14ac:dyDescent="0.3">
      <c r="A1273" s="1" t="s">
        <v>1296</v>
      </c>
      <c r="B1273">
        <v>3760</v>
      </c>
      <c r="C1273">
        <v>3790</v>
      </c>
      <c r="D1273">
        <v>3640</v>
      </c>
      <c r="E1273">
        <v>3660</v>
      </c>
      <c r="F1273">
        <v>432999900</v>
      </c>
      <c r="G1273" s="3">
        <f t="shared" si="19"/>
        <v>3.5812672176308541E-2</v>
      </c>
    </row>
    <row r="1274" spans="1:7" x14ac:dyDescent="0.3">
      <c r="A1274" s="1" t="s">
        <v>1297</v>
      </c>
      <c r="B1274">
        <v>3730</v>
      </c>
      <c r="C1274">
        <v>3840</v>
      </c>
      <c r="D1274">
        <v>3720</v>
      </c>
      <c r="E1274">
        <v>3790</v>
      </c>
      <c r="F1274">
        <v>272537300</v>
      </c>
      <c r="G1274" s="3">
        <f t="shared" si="19"/>
        <v>-7.9787234042553185E-3</v>
      </c>
    </row>
    <row r="1275" spans="1:7" x14ac:dyDescent="0.3">
      <c r="A1275" s="1" t="s">
        <v>1298</v>
      </c>
      <c r="B1275">
        <v>3740</v>
      </c>
      <c r="C1275">
        <v>3790</v>
      </c>
      <c r="D1275">
        <v>3730</v>
      </c>
      <c r="E1275">
        <v>3770</v>
      </c>
      <c r="F1275">
        <v>136517100</v>
      </c>
      <c r="G1275" s="3">
        <f t="shared" si="19"/>
        <v>2.6809651474530832E-3</v>
      </c>
    </row>
    <row r="1276" spans="1:7" x14ac:dyDescent="0.3">
      <c r="A1276" s="1" t="s">
        <v>1299</v>
      </c>
      <c r="B1276">
        <v>3840</v>
      </c>
      <c r="C1276">
        <v>3850</v>
      </c>
      <c r="D1276">
        <v>3780</v>
      </c>
      <c r="E1276">
        <v>3790</v>
      </c>
      <c r="F1276">
        <v>212945800</v>
      </c>
      <c r="G1276" s="3">
        <f t="shared" si="19"/>
        <v>2.6737967914438502E-2</v>
      </c>
    </row>
    <row r="1277" spans="1:7" x14ac:dyDescent="0.3">
      <c r="A1277" s="1" t="s">
        <v>1300</v>
      </c>
      <c r="B1277">
        <v>3850</v>
      </c>
      <c r="C1277">
        <v>3870</v>
      </c>
      <c r="D1277">
        <v>3820</v>
      </c>
      <c r="E1277">
        <v>3860</v>
      </c>
      <c r="F1277">
        <v>160631400</v>
      </c>
      <c r="G1277" s="3">
        <f t="shared" si="19"/>
        <v>2.6041666666666665E-3</v>
      </c>
    </row>
    <row r="1278" spans="1:7" x14ac:dyDescent="0.3">
      <c r="A1278" s="1" t="s">
        <v>1301</v>
      </c>
      <c r="B1278">
        <v>3850</v>
      </c>
      <c r="C1278">
        <v>3850</v>
      </c>
      <c r="D1278">
        <v>3770</v>
      </c>
      <c r="E1278">
        <v>3810</v>
      </c>
      <c r="F1278">
        <v>226832200</v>
      </c>
      <c r="G1278" s="3">
        <f t="shared" ref="G1278:G1341" si="20">((B1278-B1277)/B1277)*100%</f>
        <v>0</v>
      </c>
    </row>
    <row r="1279" spans="1:7" x14ac:dyDescent="0.3">
      <c r="A1279" s="1" t="s">
        <v>1302</v>
      </c>
      <c r="B1279">
        <v>3880</v>
      </c>
      <c r="C1279">
        <v>3920</v>
      </c>
      <c r="D1279">
        <v>3850</v>
      </c>
      <c r="E1279">
        <v>3920</v>
      </c>
      <c r="F1279">
        <v>205628100</v>
      </c>
      <c r="G1279" s="3">
        <f t="shared" si="20"/>
        <v>7.7922077922077922E-3</v>
      </c>
    </row>
    <row r="1280" spans="1:7" x14ac:dyDescent="0.3">
      <c r="A1280" s="1" t="s">
        <v>1303</v>
      </c>
      <c r="B1280">
        <v>3860</v>
      </c>
      <c r="C1280">
        <v>3920</v>
      </c>
      <c r="D1280">
        <v>3860</v>
      </c>
      <c r="E1280">
        <v>3900</v>
      </c>
      <c r="F1280">
        <v>196917100</v>
      </c>
      <c r="G1280" s="3">
        <f t="shared" si="20"/>
        <v>-5.1546391752577319E-3</v>
      </c>
    </row>
    <row r="1281" spans="1:7" x14ac:dyDescent="0.3">
      <c r="A1281" s="1" t="s">
        <v>1304</v>
      </c>
      <c r="B1281">
        <v>3880</v>
      </c>
      <c r="C1281">
        <v>3900</v>
      </c>
      <c r="D1281">
        <v>3840</v>
      </c>
      <c r="E1281">
        <v>3840</v>
      </c>
      <c r="F1281">
        <v>111333800</v>
      </c>
      <c r="G1281" s="3">
        <f t="shared" si="20"/>
        <v>5.1813471502590676E-3</v>
      </c>
    </row>
    <row r="1282" spans="1:7" x14ac:dyDescent="0.3">
      <c r="A1282" s="1" t="s">
        <v>1305</v>
      </c>
      <c r="B1282">
        <v>3910</v>
      </c>
      <c r="C1282">
        <v>3910</v>
      </c>
      <c r="D1282">
        <v>3870</v>
      </c>
      <c r="E1282">
        <v>3900</v>
      </c>
      <c r="F1282">
        <v>119763100</v>
      </c>
      <c r="G1282" s="3">
        <f t="shared" si="20"/>
        <v>7.7319587628865982E-3</v>
      </c>
    </row>
    <row r="1283" spans="1:7" x14ac:dyDescent="0.3">
      <c r="A1283" s="1" t="s">
        <v>1306</v>
      </c>
      <c r="B1283">
        <v>3790</v>
      </c>
      <c r="C1283">
        <v>3960</v>
      </c>
      <c r="D1283">
        <v>3780</v>
      </c>
      <c r="E1283">
        <v>3910</v>
      </c>
      <c r="F1283">
        <v>224121900</v>
      </c>
      <c r="G1283" s="3">
        <f t="shared" si="20"/>
        <v>-3.0690537084398978E-2</v>
      </c>
    </row>
    <row r="1284" spans="1:7" x14ac:dyDescent="0.3">
      <c r="A1284" s="1" t="s">
        <v>1307</v>
      </c>
      <c r="B1284">
        <v>3840</v>
      </c>
      <c r="C1284">
        <v>3840</v>
      </c>
      <c r="D1284">
        <v>3760</v>
      </c>
      <c r="E1284">
        <v>3810</v>
      </c>
      <c r="F1284">
        <v>147638100</v>
      </c>
      <c r="G1284" s="3">
        <f t="shared" si="20"/>
        <v>1.3192612137203167E-2</v>
      </c>
    </row>
    <row r="1285" spans="1:7" x14ac:dyDescent="0.3">
      <c r="A1285" s="1" t="s">
        <v>1308</v>
      </c>
      <c r="B1285">
        <v>4090</v>
      </c>
      <c r="C1285">
        <v>4090</v>
      </c>
      <c r="D1285">
        <v>3960</v>
      </c>
      <c r="E1285">
        <v>4000</v>
      </c>
      <c r="F1285">
        <v>461642400</v>
      </c>
      <c r="G1285" s="3">
        <f t="shared" si="20"/>
        <v>6.5104166666666671E-2</v>
      </c>
    </row>
    <row r="1286" spans="1:7" x14ac:dyDescent="0.3">
      <c r="A1286" s="1" t="s">
        <v>1309</v>
      </c>
      <c r="B1286">
        <v>4270</v>
      </c>
      <c r="C1286">
        <v>4310</v>
      </c>
      <c r="D1286">
        <v>4130</v>
      </c>
      <c r="E1286">
        <v>4140</v>
      </c>
      <c r="F1286">
        <v>537151700</v>
      </c>
      <c r="G1286" s="3">
        <f t="shared" si="20"/>
        <v>4.4009779951100246E-2</v>
      </c>
    </row>
    <row r="1287" spans="1:7" x14ac:dyDescent="0.3">
      <c r="A1287" s="1" t="s">
        <v>1310</v>
      </c>
      <c r="B1287">
        <v>4250</v>
      </c>
      <c r="C1287">
        <v>4330</v>
      </c>
      <c r="D1287">
        <v>4160</v>
      </c>
      <c r="E1287">
        <v>4310</v>
      </c>
      <c r="F1287">
        <v>289337600</v>
      </c>
      <c r="G1287" s="3">
        <f t="shared" si="20"/>
        <v>-4.6838407494145199E-3</v>
      </c>
    </row>
    <row r="1288" spans="1:7" x14ac:dyDescent="0.3">
      <c r="A1288" s="1" t="s">
        <v>1311</v>
      </c>
      <c r="B1288">
        <v>4230</v>
      </c>
      <c r="C1288">
        <v>4260</v>
      </c>
      <c r="D1288">
        <v>4200</v>
      </c>
      <c r="E1288">
        <v>4230</v>
      </c>
      <c r="F1288">
        <v>145935500</v>
      </c>
      <c r="G1288" s="3">
        <f t="shared" si="20"/>
        <v>-4.7058823529411761E-3</v>
      </c>
    </row>
    <row r="1289" spans="1:7" x14ac:dyDescent="0.3">
      <c r="A1289" s="1" t="s">
        <v>1312</v>
      </c>
      <c r="B1289">
        <v>4210</v>
      </c>
      <c r="C1289">
        <v>4280</v>
      </c>
      <c r="D1289">
        <v>4170</v>
      </c>
      <c r="E1289">
        <v>4230</v>
      </c>
      <c r="F1289">
        <v>209576900</v>
      </c>
      <c r="G1289" s="3">
        <f t="shared" si="20"/>
        <v>-4.7281323877068557E-3</v>
      </c>
    </row>
    <row r="1290" spans="1:7" x14ac:dyDescent="0.3">
      <c r="A1290" s="1" t="s">
        <v>1313</v>
      </c>
      <c r="B1290">
        <v>4260</v>
      </c>
      <c r="C1290">
        <v>4310</v>
      </c>
      <c r="D1290">
        <v>4210</v>
      </c>
      <c r="E1290">
        <v>4210</v>
      </c>
      <c r="F1290">
        <v>256020200</v>
      </c>
      <c r="G1290" s="3">
        <f t="shared" si="20"/>
        <v>1.1876484560570071E-2</v>
      </c>
    </row>
    <row r="1291" spans="1:7" x14ac:dyDescent="0.3">
      <c r="A1291" s="1" t="s">
        <v>1314</v>
      </c>
      <c r="B1291">
        <v>4300</v>
      </c>
      <c r="C1291">
        <v>4310</v>
      </c>
      <c r="D1291">
        <v>4240</v>
      </c>
      <c r="E1291">
        <v>4280</v>
      </c>
      <c r="F1291">
        <v>208291800</v>
      </c>
      <c r="G1291" s="3">
        <f t="shared" si="20"/>
        <v>9.3896713615023476E-3</v>
      </c>
    </row>
    <row r="1292" spans="1:7" x14ac:dyDescent="0.3">
      <c r="A1292" s="1" t="s">
        <v>1315</v>
      </c>
      <c r="B1292">
        <v>4350</v>
      </c>
      <c r="C1292">
        <v>4370</v>
      </c>
      <c r="D1292">
        <v>4330</v>
      </c>
      <c r="E1292">
        <v>4350</v>
      </c>
      <c r="F1292">
        <v>108182800</v>
      </c>
      <c r="G1292" s="3">
        <f t="shared" si="20"/>
        <v>1.1627906976744186E-2</v>
      </c>
    </row>
    <row r="1293" spans="1:7" x14ac:dyDescent="0.3">
      <c r="A1293" s="1" t="s">
        <v>1316</v>
      </c>
      <c r="B1293">
        <v>4320</v>
      </c>
      <c r="C1293">
        <v>4350</v>
      </c>
      <c r="D1293">
        <v>4260</v>
      </c>
      <c r="E1293">
        <v>4350</v>
      </c>
      <c r="F1293">
        <v>149418600</v>
      </c>
      <c r="G1293" s="3">
        <f t="shared" si="20"/>
        <v>-6.8965517241379309E-3</v>
      </c>
    </row>
    <row r="1294" spans="1:7" x14ac:dyDescent="0.3">
      <c r="A1294" s="1" t="s">
        <v>1317</v>
      </c>
      <c r="B1294">
        <v>4370</v>
      </c>
      <c r="C1294">
        <v>4370</v>
      </c>
      <c r="D1294">
        <v>4280</v>
      </c>
      <c r="E1294">
        <v>4320</v>
      </c>
      <c r="F1294">
        <v>180028000</v>
      </c>
      <c r="G1294" s="3">
        <f t="shared" si="20"/>
        <v>1.1574074074074073E-2</v>
      </c>
    </row>
    <row r="1295" spans="1:7" x14ac:dyDescent="0.3">
      <c r="A1295" s="1" t="s">
        <v>1318</v>
      </c>
      <c r="B1295">
        <v>4450</v>
      </c>
      <c r="C1295">
        <v>4450</v>
      </c>
      <c r="D1295">
        <v>4320</v>
      </c>
      <c r="E1295">
        <v>4360</v>
      </c>
      <c r="F1295">
        <v>466133500</v>
      </c>
      <c r="G1295" s="3">
        <f t="shared" si="20"/>
        <v>1.8306636155606407E-2</v>
      </c>
    </row>
    <row r="1296" spans="1:7" x14ac:dyDescent="0.3">
      <c r="A1296" s="1" t="s">
        <v>1319</v>
      </c>
      <c r="B1296">
        <v>4200</v>
      </c>
      <c r="C1296">
        <v>4390</v>
      </c>
      <c r="D1296">
        <v>4200</v>
      </c>
      <c r="E1296">
        <v>4360</v>
      </c>
      <c r="F1296">
        <v>389541100</v>
      </c>
      <c r="G1296" s="3">
        <f t="shared" si="20"/>
        <v>-5.6179775280898875E-2</v>
      </c>
    </row>
    <row r="1297" spans="1:7" x14ac:dyDescent="0.3">
      <c r="A1297" s="1" t="s">
        <v>1320</v>
      </c>
      <c r="B1297">
        <v>4200</v>
      </c>
      <c r="C1297">
        <v>4230</v>
      </c>
      <c r="D1297">
        <v>4120</v>
      </c>
      <c r="E1297">
        <v>4210</v>
      </c>
      <c r="F1297">
        <v>277902300</v>
      </c>
      <c r="G1297" s="3">
        <f t="shared" si="20"/>
        <v>0</v>
      </c>
    </row>
    <row r="1298" spans="1:7" x14ac:dyDescent="0.3">
      <c r="A1298" s="1" t="s">
        <v>1321</v>
      </c>
      <c r="B1298">
        <v>4080</v>
      </c>
      <c r="C1298">
        <v>4230</v>
      </c>
      <c r="D1298">
        <v>4080</v>
      </c>
      <c r="E1298">
        <v>4230</v>
      </c>
      <c r="F1298">
        <v>279755300</v>
      </c>
      <c r="G1298" s="3">
        <f t="shared" si="20"/>
        <v>-2.8571428571428571E-2</v>
      </c>
    </row>
    <row r="1299" spans="1:7" x14ac:dyDescent="0.3">
      <c r="A1299" s="1" t="s">
        <v>1322</v>
      </c>
      <c r="B1299">
        <v>4100</v>
      </c>
      <c r="C1299">
        <v>4140</v>
      </c>
      <c r="D1299">
        <v>4050</v>
      </c>
      <c r="E1299">
        <v>4110</v>
      </c>
      <c r="F1299">
        <v>230129500</v>
      </c>
      <c r="G1299" s="3">
        <f t="shared" si="20"/>
        <v>4.9019607843137254E-3</v>
      </c>
    </row>
    <row r="1300" spans="1:7" x14ac:dyDescent="0.3">
      <c r="A1300" s="1" t="s">
        <v>1323</v>
      </c>
      <c r="B1300">
        <v>4150</v>
      </c>
      <c r="C1300">
        <v>4160</v>
      </c>
      <c r="D1300">
        <v>4100</v>
      </c>
      <c r="E1300">
        <v>4100</v>
      </c>
      <c r="F1300">
        <v>179827500</v>
      </c>
      <c r="G1300" s="3">
        <f t="shared" si="20"/>
        <v>1.2195121951219513E-2</v>
      </c>
    </row>
    <row r="1301" spans="1:7" x14ac:dyDescent="0.3">
      <c r="A1301" s="1" t="s">
        <v>1324</v>
      </c>
      <c r="B1301">
        <v>4070</v>
      </c>
      <c r="C1301">
        <v>4140</v>
      </c>
      <c r="D1301">
        <v>4060</v>
      </c>
      <c r="E1301">
        <v>4130</v>
      </c>
      <c r="F1301">
        <v>196558700</v>
      </c>
      <c r="G1301" s="3">
        <f t="shared" si="20"/>
        <v>-1.9277108433734941E-2</v>
      </c>
    </row>
    <row r="1302" spans="1:7" x14ac:dyDescent="0.3">
      <c r="A1302" s="1" t="s">
        <v>1325</v>
      </c>
      <c r="B1302">
        <v>4070</v>
      </c>
      <c r="C1302">
        <v>4100</v>
      </c>
      <c r="D1302">
        <v>4060</v>
      </c>
      <c r="E1302">
        <v>4070</v>
      </c>
      <c r="F1302">
        <v>113850500</v>
      </c>
      <c r="G1302" s="3">
        <f t="shared" si="20"/>
        <v>0</v>
      </c>
    </row>
    <row r="1303" spans="1:7" x14ac:dyDescent="0.3">
      <c r="A1303" s="1" t="s">
        <v>1326</v>
      </c>
      <c r="B1303">
        <v>4000</v>
      </c>
      <c r="C1303">
        <v>4050</v>
      </c>
      <c r="D1303">
        <v>3980</v>
      </c>
      <c r="E1303">
        <v>4020</v>
      </c>
      <c r="F1303">
        <v>283826000</v>
      </c>
      <c r="G1303" s="3">
        <f t="shared" si="20"/>
        <v>-1.7199017199017199E-2</v>
      </c>
    </row>
    <row r="1304" spans="1:7" x14ac:dyDescent="0.3">
      <c r="A1304" s="1" t="s">
        <v>1327</v>
      </c>
      <c r="B1304">
        <v>3990</v>
      </c>
      <c r="C1304">
        <v>4010</v>
      </c>
      <c r="D1304">
        <v>3960</v>
      </c>
      <c r="E1304">
        <v>3980</v>
      </c>
      <c r="F1304">
        <v>155450700</v>
      </c>
      <c r="G1304" s="3">
        <f t="shared" si="20"/>
        <v>-2.5000000000000001E-3</v>
      </c>
    </row>
    <row r="1305" spans="1:7" x14ac:dyDescent="0.3">
      <c r="A1305" s="1" t="s">
        <v>1328</v>
      </c>
      <c r="B1305">
        <v>3960</v>
      </c>
      <c r="C1305">
        <v>4030</v>
      </c>
      <c r="D1305">
        <v>3960</v>
      </c>
      <c r="E1305">
        <v>4010</v>
      </c>
      <c r="F1305">
        <v>125769400</v>
      </c>
      <c r="G1305" s="3">
        <f t="shared" si="20"/>
        <v>-7.5187969924812026E-3</v>
      </c>
    </row>
    <row r="1306" spans="1:7" x14ac:dyDescent="0.3">
      <c r="A1306" s="1" t="s">
        <v>1329</v>
      </c>
      <c r="B1306">
        <v>3940</v>
      </c>
      <c r="C1306">
        <v>3960</v>
      </c>
      <c r="D1306">
        <v>3900</v>
      </c>
      <c r="E1306">
        <v>3950</v>
      </c>
      <c r="F1306">
        <v>140882100</v>
      </c>
      <c r="G1306" s="3">
        <f t="shared" si="20"/>
        <v>-5.0505050505050509E-3</v>
      </c>
    </row>
    <row r="1307" spans="1:7" x14ac:dyDescent="0.3">
      <c r="A1307" s="1" t="s">
        <v>1330</v>
      </c>
      <c r="B1307">
        <v>3800</v>
      </c>
      <c r="C1307">
        <v>3920</v>
      </c>
      <c r="D1307">
        <v>3800</v>
      </c>
      <c r="E1307">
        <v>3900</v>
      </c>
      <c r="F1307">
        <v>355413000</v>
      </c>
      <c r="G1307" s="3">
        <f t="shared" si="20"/>
        <v>-3.553299492385787E-2</v>
      </c>
    </row>
    <row r="1308" spans="1:7" x14ac:dyDescent="0.3">
      <c r="A1308" s="1" t="s">
        <v>1331</v>
      </c>
      <c r="B1308">
        <v>3790</v>
      </c>
      <c r="C1308">
        <v>3840</v>
      </c>
      <c r="D1308">
        <v>3740</v>
      </c>
      <c r="E1308">
        <v>3740</v>
      </c>
      <c r="F1308">
        <v>516177900</v>
      </c>
      <c r="G1308" s="3">
        <f t="shared" si="20"/>
        <v>-2.631578947368421E-3</v>
      </c>
    </row>
    <row r="1309" spans="1:7" x14ac:dyDescent="0.3">
      <c r="A1309" s="1" t="s">
        <v>1332</v>
      </c>
      <c r="B1309">
        <v>3720</v>
      </c>
      <c r="C1309">
        <v>3750</v>
      </c>
      <c r="D1309">
        <v>3660</v>
      </c>
      <c r="E1309">
        <v>3730</v>
      </c>
      <c r="F1309">
        <v>222067700</v>
      </c>
      <c r="G1309" s="3">
        <f t="shared" si="20"/>
        <v>-1.8469656992084433E-2</v>
      </c>
    </row>
    <row r="1310" spans="1:7" x14ac:dyDescent="0.3">
      <c r="A1310" s="1" t="s">
        <v>1333</v>
      </c>
      <c r="B1310">
        <v>3780</v>
      </c>
      <c r="C1310">
        <v>3900</v>
      </c>
      <c r="D1310">
        <v>3770</v>
      </c>
      <c r="E1310">
        <v>3820</v>
      </c>
      <c r="F1310">
        <v>281594300</v>
      </c>
      <c r="G1310" s="3">
        <f t="shared" si="20"/>
        <v>1.6129032258064516E-2</v>
      </c>
    </row>
    <row r="1311" spans="1:7" x14ac:dyDescent="0.3">
      <c r="A1311" s="1" t="s">
        <v>1334</v>
      </c>
      <c r="B1311">
        <v>3760</v>
      </c>
      <c r="C1311">
        <v>3830</v>
      </c>
      <c r="D1311">
        <v>3730</v>
      </c>
      <c r="E1311">
        <v>3830</v>
      </c>
      <c r="F1311">
        <v>164257700</v>
      </c>
      <c r="G1311" s="3">
        <f t="shared" si="20"/>
        <v>-5.2910052910052907E-3</v>
      </c>
    </row>
    <row r="1312" spans="1:7" x14ac:dyDescent="0.3">
      <c r="A1312" s="1" t="s">
        <v>1335</v>
      </c>
      <c r="B1312">
        <v>3830</v>
      </c>
      <c r="C1312">
        <v>3830</v>
      </c>
      <c r="D1312">
        <v>3750</v>
      </c>
      <c r="E1312">
        <v>3780</v>
      </c>
      <c r="F1312">
        <v>171427000</v>
      </c>
      <c r="G1312" s="3">
        <f t="shared" si="20"/>
        <v>1.8617021276595744E-2</v>
      </c>
    </row>
    <row r="1313" spans="1:7" x14ac:dyDescent="0.3">
      <c r="A1313" s="1" t="s">
        <v>1336</v>
      </c>
      <c r="B1313">
        <v>3740</v>
      </c>
      <c r="C1313">
        <v>3840</v>
      </c>
      <c r="D1313">
        <v>3730</v>
      </c>
      <c r="E1313">
        <v>3840</v>
      </c>
      <c r="F1313">
        <v>271933200</v>
      </c>
      <c r="G1313" s="3">
        <f t="shared" si="20"/>
        <v>-2.3498694516971279E-2</v>
      </c>
    </row>
    <row r="1314" spans="1:7" x14ac:dyDescent="0.3">
      <c r="A1314" s="1" t="s">
        <v>1337</v>
      </c>
      <c r="B1314">
        <v>3700</v>
      </c>
      <c r="C1314">
        <v>3790</v>
      </c>
      <c r="D1314">
        <v>3670</v>
      </c>
      <c r="E1314">
        <v>3780</v>
      </c>
      <c r="F1314">
        <v>212288800</v>
      </c>
      <c r="G1314" s="3">
        <f t="shared" si="20"/>
        <v>-1.06951871657754E-2</v>
      </c>
    </row>
    <row r="1315" spans="1:7" x14ac:dyDescent="0.3">
      <c r="A1315" s="1" t="s">
        <v>1338</v>
      </c>
      <c r="B1315">
        <v>3680</v>
      </c>
      <c r="C1315">
        <v>3700</v>
      </c>
      <c r="D1315">
        <v>3640</v>
      </c>
      <c r="E1315">
        <v>3650</v>
      </c>
      <c r="F1315">
        <v>220273500</v>
      </c>
      <c r="G1315" s="3">
        <f t="shared" si="20"/>
        <v>-5.4054054054054057E-3</v>
      </c>
    </row>
    <row r="1316" spans="1:7" x14ac:dyDescent="0.3">
      <c r="A1316" s="1" t="s">
        <v>1339</v>
      </c>
      <c r="B1316">
        <v>3680</v>
      </c>
      <c r="C1316">
        <v>3730</v>
      </c>
      <c r="D1316">
        <v>3680</v>
      </c>
      <c r="E1316">
        <v>3710</v>
      </c>
      <c r="F1316">
        <v>119674300</v>
      </c>
      <c r="G1316" s="3">
        <f t="shared" si="20"/>
        <v>0</v>
      </c>
    </row>
    <row r="1317" spans="1:7" x14ac:dyDescent="0.3">
      <c r="A1317" s="1" t="s">
        <v>1340</v>
      </c>
      <c r="B1317">
        <v>3670</v>
      </c>
      <c r="C1317">
        <v>3710</v>
      </c>
      <c r="D1317">
        <v>3650</v>
      </c>
      <c r="E1317">
        <v>3680</v>
      </c>
      <c r="F1317">
        <v>91141200</v>
      </c>
      <c r="G1317" s="3">
        <f t="shared" si="20"/>
        <v>-2.717391304347826E-3</v>
      </c>
    </row>
    <row r="1318" spans="1:7" x14ac:dyDescent="0.3">
      <c r="A1318" s="1" t="s">
        <v>1341</v>
      </c>
      <c r="B1318">
        <v>3700</v>
      </c>
      <c r="C1318">
        <v>3700</v>
      </c>
      <c r="D1318">
        <v>3650</v>
      </c>
      <c r="E1318">
        <v>3670</v>
      </c>
      <c r="F1318">
        <v>78783800</v>
      </c>
      <c r="G1318" s="3">
        <f t="shared" si="20"/>
        <v>8.1743869209809257E-3</v>
      </c>
    </row>
    <row r="1319" spans="1:7" x14ac:dyDescent="0.3">
      <c r="A1319" s="1" t="s">
        <v>1342</v>
      </c>
      <c r="B1319">
        <v>3670</v>
      </c>
      <c r="C1319">
        <v>3700</v>
      </c>
      <c r="D1319">
        <v>3650</v>
      </c>
      <c r="E1319">
        <v>3690</v>
      </c>
      <c r="F1319">
        <v>115551200</v>
      </c>
      <c r="G1319" s="3">
        <f t="shared" si="20"/>
        <v>-8.1081081081081086E-3</v>
      </c>
    </row>
    <row r="1320" spans="1:7" x14ac:dyDescent="0.3">
      <c r="A1320" s="1" t="s">
        <v>1343</v>
      </c>
      <c r="B1320">
        <v>3680</v>
      </c>
      <c r="C1320">
        <v>3700</v>
      </c>
      <c r="D1320">
        <v>3650</v>
      </c>
      <c r="E1320">
        <v>3650</v>
      </c>
      <c r="F1320">
        <v>92437900</v>
      </c>
      <c r="G1320" s="3">
        <f t="shared" si="20"/>
        <v>2.7247956403269754E-3</v>
      </c>
    </row>
    <row r="1321" spans="1:7" x14ac:dyDescent="0.3">
      <c r="A1321" s="1" t="s">
        <v>1344</v>
      </c>
      <c r="B1321">
        <v>3870</v>
      </c>
      <c r="C1321">
        <v>3880</v>
      </c>
      <c r="D1321">
        <v>3680</v>
      </c>
      <c r="E1321">
        <v>3690</v>
      </c>
      <c r="F1321">
        <v>290117200</v>
      </c>
      <c r="G1321" s="3">
        <f t="shared" si="20"/>
        <v>5.1630434782608696E-2</v>
      </c>
    </row>
    <row r="1322" spans="1:7" x14ac:dyDescent="0.3">
      <c r="A1322" s="1" t="s">
        <v>1345</v>
      </c>
      <c r="B1322">
        <v>3880</v>
      </c>
      <c r="C1322">
        <v>3920</v>
      </c>
      <c r="D1322">
        <v>3870</v>
      </c>
      <c r="E1322">
        <v>3920</v>
      </c>
      <c r="F1322">
        <v>255634700</v>
      </c>
      <c r="G1322" s="3">
        <f t="shared" si="20"/>
        <v>2.5839793281653748E-3</v>
      </c>
    </row>
    <row r="1323" spans="1:7" x14ac:dyDescent="0.3">
      <c r="A1323" s="1" t="s">
        <v>1346</v>
      </c>
      <c r="B1323">
        <v>3780</v>
      </c>
      <c r="C1323">
        <v>3890</v>
      </c>
      <c r="D1323">
        <v>3750</v>
      </c>
      <c r="E1323">
        <v>3880</v>
      </c>
      <c r="F1323">
        <v>167151400</v>
      </c>
      <c r="G1323" s="3">
        <f t="shared" si="20"/>
        <v>-2.5773195876288658E-2</v>
      </c>
    </row>
    <row r="1324" spans="1:7" x14ac:dyDescent="0.3">
      <c r="A1324" s="1" t="s">
        <v>1347</v>
      </c>
      <c r="B1324">
        <v>3880</v>
      </c>
      <c r="C1324">
        <v>3880</v>
      </c>
      <c r="D1324">
        <v>3780</v>
      </c>
      <c r="E1324">
        <v>3800</v>
      </c>
      <c r="F1324">
        <v>183209300</v>
      </c>
      <c r="G1324" s="3">
        <f t="shared" si="20"/>
        <v>2.6455026455026454E-2</v>
      </c>
    </row>
    <row r="1325" spans="1:7" x14ac:dyDescent="0.3">
      <c r="A1325" s="1" t="s">
        <v>1348</v>
      </c>
      <c r="B1325">
        <v>3880</v>
      </c>
      <c r="C1325">
        <v>3960</v>
      </c>
      <c r="D1325">
        <v>3880</v>
      </c>
      <c r="E1325">
        <v>3950</v>
      </c>
      <c r="F1325">
        <v>241966800</v>
      </c>
      <c r="G1325" s="3">
        <f t="shared" si="20"/>
        <v>0</v>
      </c>
    </row>
    <row r="1326" spans="1:7" x14ac:dyDescent="0.3">
      <c r="A1326" s="1" t="s">
        <v>1349</v>
      </c>
      <c r="B1326">
        <v>3890</v>
      </c>
      <c r="C1326">
        <v>3930</v>
      </c>
      <c r="D1326">
        <v>3880</v>
      </c>
      <c r="E1326">
        <v>3930</v>
      </c>
      <c r="F1326">
        <v>111359500</v>
      </c>
      <c r="G1326" s="3">
        <f t="shared" si="20"/>
        <v>2.5773195876288659E-3</v>
      </c>
    </row>
    <row r="1327" spans="1:7" x14ac:dyDescent="0.3">
      <c r="A1327" s="1" t="s">
        <v>1350</v>
      </c>
      <c r="B1327">
        <v>3860</v>
      </c>
      <c r="C1327">
        <v>3940</v>
      </c>
      <c r="D1327">
        <v>3860</v>
      </c>
      <c r="E1327">
        <v>3910</v>
      </c>
      <c r="F1327">
        <v>111030000</v>
      </c>
      <c r="G1327" s="3">
        <f t="shared" si="20"/>
        <v>-7.7120822622107968E-3</v>
      </c>
    </row>
    <row r="1328" spans="1:7" x14ac:dyDescent="0.3">
      <c r="A1328" s="1" t="s">
        <v>1351</v>
      </c>
      <c r="B1328">
        <v>3830</v>
      </c>
      <c r="C1328">
        <v>3900</v>
      </c>
      <c r="D1328">
        <v>3830</v>
      </c>
      <c r="E1328">
        <v>3890</v>
      </c>
      <c r="F1328">
        <v>89765800</v>
      </c>
      <c r="G1328" s="3">
        <f t="shared" si="20"/>
        <v>-7.7720207253886009E-3</v>
      </c>
    </row>
    <row r="1329" spans="1:7" x14ac:dyDescent="0.3">
      <c r="A1329" s="1" t="s">
        <v>1352</v>
      </c>
      <c r="B1329">
        <v>3840</v>
      </c>
      <c r="C1329">
        <v>3880</v>
      </c>
      <c r="D1329">
        <v>3830</v>
      </c>
      <c r="E1329">
        <v>3860</v>
      </c>
      <c r="F1329">
        <v>84902800</v>
      </c>
      <c r="G1329" s="3">
        <f t="shared" si="20"/>
        <v>2.6109660574412533E-3</v>
      </c>
    </row>
    <row r="1330" spans="1:7" x14ac:dyDescent="0.3">
      <c r="A1330" s="1" t="s">
        <v>1353</v>
      </c>
      <c r="B1330">
        <v>3800</v>
      </c>
      <c r="C1330">
        <v>3860</v>
      </c>
      <c r="D1330">
        <v>3790</v>
      </c>
      <c r="E1330">
        <v>3840</v>
      </c>
      <c r="F1330">
        <v>132305000</v>
      </c>
      <c r="G1330" s="3">
        <f t="shared" si="20"/>
        <v>-1.0416666666666666E-2</v>
      </c>
    </row>
    <row r="1331" spans="1:7" x14ac:dyDescent="0.3">
      <c r="A1331" s="1" t="s">
        <v>1354</v>
      </c>
      <c r="B1331">
        <v>3950</v>
      </c>
      <c r="C1331">
        <v>3950</v>
      </c>
      <c r="D1331">
        <v>3820</v>
      </c>
      <c r="E1331">
        <v>3830</v>
      </c>
      <c r="F1331">
        <v>206654200</v>
      </c>
      <c r="G1331" s="3">
        <f t="shared" si="20"/>
        <v>3.9473684210526314E-2</v>
      </c>
    </row>
    <row r="1332" spans="1:7" x14ac:dyDescent="0.3">
      <c r="A1332" s="1" t="s">
        <v>1355</v>
      </c>
      <c r="B1332">
        <v>3880</v>
      </c>
      <c r="C1332">
        <v>3950</v>
      </c>
      <c r="D1332">
        <v>3870</v>
      </c>
      <c r="E1332">
        <v>3950</v>
      </c>
      <c r="F1332">
        <v>86263700</v>
      </c>
      <c r="G1332" s="3">
        <f t="shared" si="20"/>
        <v>-1.7721518987341773E-2</v>
      </c>
    </row>
    <row r="1333" spans="1:7" x14ac:dyDescent="0.3">
      <c r="A1333" s="1" t="s">
        <v>1356</v>
      </c>
      <c r="B1333">
        <v>3940</v>
      </c>
      <c r="C1333">
        <v>3950</v>
      </c>
      <c r="D1333">
        <v>3920</v>
      </c>
      <c r="E1333">
        <v>3940</v>
      </c>
      <c r="F1333">
        <v>94898300</v>
      </c>
      <c r="G1333" s="3">
        <f t="shared" si="20"/>
        <v>1.5463917525773196E-2</v>
      </c>
    </row>
    <row r="1334" spans="1:7" x14ac:dyDescent="0.3">
      <c r="A1334" s="1" t="s">
        <v>1357</v>
      </c>
      <c r="B1334">
        <v>3920</v>
      </c>
      <c r="C1334">
        <v>3930</v>
      </c>
      <c r="D1334">
        <v>3900</v>
      </c>
      <c r="E1334">
        <v>3930</v>
      </c>
      <c r="F1334">
        <v>98887100</v>
      </c>
      <c r="G1334" s="3">
        <f t="shared" si="20"/>
        <v>-5.076142131979695E-3</v>
      </c>
    </row>
    <row r="1335" spans="1:7" x14ac:dyDescent="0.3">
      <c r="A1335" s="1" t="s">
        <v>1358</v>
      </c>
      <c r="B1335">
        <v>3780</v>
      </c>
      <c r="C1335">
        <v>3910</v>
      </c>
      <c r="D1335">
        <v>3770</v>
      </c>
      <c r="E1335">
        <v>3910</v>
      </c>
      <c r="F1335">
        <v>206358500</v>
      </c>
      <c r="G1335" s="3">
        <f t="shared" si="20"/>
        <v>-3.5714285714285712E-2</v>
      </c>
    </row>
    <row r="1336" spans="1:7" x14ac:dyDescent="0.3">
      <c r="A1336" s="1" t="s">
        <v>1359</v>
      </c>
      <c r="B1336">
        <v>3710</v>
      </c>
      <c r="C1336">
        <v>3790</v>
      </c>
      <c r="D1336">
        <v>3700</v>
      </c>
      <c r="E1336">
        <v>3780</v>
      </c>
      <c r="F1336">
        <v>163371700</v>
      </c>
      <c r="G1336" s="3">
        <f t="shared" si="20"/>
        <v>-1.8518518518518517E-2</v>
      </c>
    </row>
    <row r="1337" spans="1:7" x14ac:dyDescent="0.3">
      <c r="A1337" s="1" t="s">
        <v>1360</v>
      </c>
      <c r="B1337">
        <v>3740</v>
      </c>
      <c r="C1337">
        <v>3800</v>
      </c>
      <c r="D1337">
        <v>3740</v>
      </c>
      <c r="E1337">
        <v>3800</v>
      </c>
      <c r="F1337">
        <v>134100500</v>
      </c>
      <c r="G1337" s="3">
        <f t="shared" si="20"/>
        <v>8.0862533692722376E-3</v>
      </c>
    </row>
    <row r="1338" spans="1:7" x14ac:dyDescent="0.3">
      <c r="A1338" s="1" t="s">
        <v>1361</v>
      </c>
      <c r="B1338">
        <v>3710</v>
      </c>
      <c r="C1338">
        <v>3740</v>
      </c>
      <c r="D1338">
        <v>3690</v>
      </c>
      <c r="E1338">
        <v>3720</v>
      </c>
      <c r="F1338">
        <v>104446300</v>
      </c>
      <c r="G1338" s="3">
        <f t="shared" si="20"/>
        <v>-8.0213903743315516E-3</v>
      </c>
    </row>
    <row r="1339" spans="1:7" x14ac:dyDescent="0.3">
      <c r="A1339" s="1" t="s">
        <v>1362</v>
      </c>
      <c r="B1339">
        <v>3740</v>
      </c>
      <c r="C1339">
        <v>3790</v>
      </c>
      <c r="D1339">
        <v>3700</v>
      </c>
      <c r="E1339">
        <v>3700</v>
      </c>
      <c r="F1339">
        <v>184822600</v>
      </c>
      <c r="G1339" s="3">
        <f t="shared" si="20"/>
        <v>8.0862533692722376E-3</v>
      </c>
    </row>
    <row r="1340" spans="1:7" x14ac:dyDescent="0.3">
      <c r="A1340" s="1" t="s">
        <v>1363</v>
      </c>
      <c r="B1340">
        <v>3710</v>
      </c>
      <c r="C1340">
        <v>3780</v>
      </c>
      <c r="D1340">
        <v>3710</v>
      </c>
      <c r="E1340">
        <v>3770</v>
      </c>
      <c r="F1340">
        <v>100168200</v>
      </c>
      <c r="G1340" s="3">
        <f t="shared" si="20"/>
        <v>-8.0213903743315516E-3</v>
      </c>
    </row>
    <row r="1341" spans="1:7" x14ac:dyDescent="0.3">
      <c r="A1341" s="1" t="s">
        <v>1364</v>
      </c>
      <c r="B1341">
        <v>3710</v>
      </c>
      <c r="C1341">
        <v>3750</v>
      </c>
      <c r="D1341">
        <v>3700</v>
      </c>
      <c r="E1341">
        <v>3730</v>
      </c>
      <c r="F1341">
        <v>92746000</v>
      </c>
      <c r="G1341" s="3">
        <f t="shared" si="20"/>
        <v>0</v>
      </c>
    </row>
    <row r="1342" spans="1:7" x14ac:dyDescent="0.3">
      <c r="A1342" s="1" t="s">
        <v>1365</v>
      </c>
      <c r="B1342">
        <v>3700</v>
      </c>
      <c r="C1342">
        <v>3730</v>
      </c>
      <c r="D1342">
        <v>3700</v>
      </c>
      <c r="E1342">
        <v>3710</v>
      </c>
      <c r="F1342">
        <v>133180100</v>
      </c>
      <c r="G1342" s="3">
        <f t="shared" ref="G1342:G1360" si="21">((B1342-B1341)/B1341)*100%</f>
        <v>-2.6954177897574125E-3</v>
      </c>
    </row>
    <row r="1343" spans="1:7" x14ac:dyDescent="0.3">
      <c r="A1343" s="1" t="s">
        <v>1366</v>
      </c>
      <c r="B1343">
        <v>3810</v>
      </c>
      <c r="C1343">
        <v>3810</v>
      </c>
      <c r="D1343">
        <v>3720</v>
      </c>
      <c r="E1343">
        <v>3720</v>
      </c>
      <c r="F1343">
        <v>143167900</v>
      </c>
      <c r="G1343" s="3">
        <f t="shared" si="21"/>
        <v>2.9729729729729731E-2</v>
      </c>
    </row>
    <row r="1344" spans="1:7" x14ac:dyDescent="0.3">
      <c r="A1344" s="1" t="s">
        <v>1367</v>
      </c>
      <c r="B1344">
        <v>4050</v>
      </c>
      <c r="C1344">
        <v>4050</v>
      </c>
      <c r="D1344">
        <v>3830</v>
      </c>
      <c r="E1344">
        <v>3860</v>
      </c>
      <c r="F1344">
        <v>404797800</v>
      </c>
      <c r="G1344" s="3">
        <f t="shared" si="21"/>
        <v>6.2992125984251968E-2</v>
      </c>
    </row>
    <row r="1345" spans="1:7" x14ac:dyDescent="0.3">
      <c r="A1345" s="1" t="s">
        <v>1368</v>
      </c>
      <c r="B1345">
        <v>4080</v>
      </c>
      <c r="C1345">
        <v>4100</v>
      </c>
      <c r="D1345">
        <v>3990</v>
      </c>
      <c r="E1345">
        <v>4060</v>
      </c>
      <c r="F1345">
        <v>292104000</v>
      </c>
      <c r="G1345" s="3">
        <f t="shared" si="21"/>
        <v>7.4074074074074077E-3</v>
      </c>
    </row>
    <row r="1346" spans="1:7" x14ac:dyDescent="0.3">
      <c r="A1346" s="1" t="s">
        <v>1369</v>
      </c>
      <c r="B1346">
        <v>4060</v>
      </c>
      <c r="C1346">
        <v>4100</v>
      </c>
      <c r="D1346">
        <v>4040</v>
      </c>
      <c r="E1346">
        <v>4080</v>
      </c>
      <c r="F1346">
        <v>164408100</v>
      </c>
      <c r="G1346" s="3">
        <f t="shared" si="21"/>
        <v>-4.9019607843137254E-3</v>
      </c>
    </row>
    <row r="1347" spans="1:7" x14ac:dyDescent="0.3">
      <c r="A1347" s="1" t="s">
        <v>1370</v>
      </c>
      <c r="B1347">
        <v>4120</v>
      </c>
      <c r="C1347">
        <v>4150</v>
      </c>
      <c r="D1347">
        <v>4070</v>
      </c>
      <c r="E1347">
        <v>4100</v>
      </c>
      <c r="F1347">
        <v>269255400</v>
      </c>
      <c r="G1347" s="3">
        <f t="shared" si="21"/>
        <v>1.4778325123152709E-2</v>
      </c>
    </row>
    <row r="1348" spans="1:7" x14ac:dyDescent="0.3">
      <c r="A1348" s="1" t="s">
        <v>1371</v>
      </c>
      <c r="B1348">
        <v>4040</v>
      </c>
      <c r="C1348">
        <v>4100</v>
      </c>
      <c r="D1348">
        <v>4010</v>
      </c>
      <c r="E1348">
        <v>4090</v>
      </c>
      <c r="F1348">
        <v>208409700</v>
      </c>
      <c r="G1348" s="3">
        <f t="shared" si="21"/>
        <v>-1.9417475728155338E-2</v>
      </c>
    </row>
    <row r="1349" spans="1:7" x14ac:dyDescent="0.3">
      <c r="A1349" s="1" t="s">
        <v>1372</v>
      </c>
      <c r="B1349">
        <v>4150</v>
      </c>
      <c r="C1349">
        <v>4150</v>
      </c>
      <c r="D1349">
        <v>4050</v>
      </c>
      <c r="E1349">
        <v>4050</v>
      </c>
      <c r="F1349">
        <v>173260400</v>
      </c>
      <c r="G1349" s="3">
        <f t="shared" si="21"/>
        <v>2.7227722772277228E-2</v>
      </c>
    </row>
    <row r="1350" spans="1:7" x14ac:dyDescent="0.3">
      <c r="A1350" s="1" t="s">
        <v>1373</v>
      </c>
      <c r="B1350">
        <v>4150</v>
      </c>
      <c r="C1350">
        <v>4170</v>
      </c>
      <c r="D1350">
        <v>4090</v>
      </c>
      <c r="E1350">
        <v>4160</v>
      </c>
      <c r="F1350">
        <v>112477700</v>
      </c>
      <c r="G1350" s="3">
        <f t="shared" si="21"/>
        <v>0</v>
      </c>
    </row>
    <row r="1351" spans="1:7" x14ac:dyDescent="0.3">
      <c r="A1351" s="1" t="s">
        <v>1374</v>
      </c>
      <c r="B1351">
        <v>4100</v>
      </c>
      <c r="C1351">
        <v>4170</v>
      </c>
      <c r="D1351">
        <v>4100</v>
      </c>
      <c r="E1351">
        <v>4170</v>
      </c>
      <c r="F1351">
        <v>71971500</v>
      </c>
      <c r="G1351" s="3">
        <f t="shared" si="21"/>
        <v>-1.2048192771084338E-2</v>
      </c>
    </row>
    <row r="1352" spans="1:7" x14ac:dyDescent="0.3">
      <c r="A1352" s="1" t="s">
        <v>1375</v>
      </c>
      <c r="B1352">
        <v>4210</v>
      </c>
      <c r="C1352">
        <v>4270</v>
      </c>
      <c r="D1352">
        <v>4170</v>
      </c>
      <c r="E1352">
        <v>4180</v>
      </c>
      <c r="F1352">
        <v>195322200</v>
      </c>
      <c r="G1352" s="3">
        <f t="shared" si="21"/>
        <v>2.6829268292682926E-2</v>
      </c>
    </row>
    <row r="1353" spans="1:7" x14ac:dyDescent="0.3">
      <c r="A1353" s="1" t="s">
        <v>1376</v>
      </c>
      <c r="B1353">
        <v>4170</v>
      </c>
      <c r="C1353">
        <v>4220</v>
      </c>
      <c r="D1353">
        <v>4170</v>
      </c>
      <c r="E1353">
        <v>4220</v>
      </c>
      <c r="F1353">
        <v>267465600</v>
      </c>
      <c r="G1353" s="3">
        <f t="shared" si="21"/>
        <v>-9.5011876484560574E-3</v>
      </c>
    </row>
    <row r="1354" spans="1:7" x14ac:dyDescent="0.3">
      <c r="A1354" s="1" t="s">
        <v>1377</v>
      </c>
      <c r="B1354">
        <v>4130</v>
      </c>
      <c r="C1354">
        <v>4150</v>
      </c>
      <c r="D1354">
        <v>4070</v>
      </c>
      <c r="E1354">
        <v>4130</v>
      </c>
      <c r="F1354">
        <v>123874000</v>
      </c>
      <c r="G1354" s="3">
        <f t="shared" si="21"/>
        <v>-9.5923261390887284E-3</v>
      </c>
    </row>
    <row r="1355" spans="1:7" x14ac:dyDescent="0.3">
      <c r="A1355" s="1" t="s">
        <v>1378</v>
      </c>
      <c r="B1355">
        <v>4140</v>
      </c>
      <c r="C1355">
        <v>4150</v>
      </c>
      <c r="D1355">
        <v>4110</v>
      </c>
      <c r="E1355">
        <v>4130</v>
      </c>
      <c r="F1355">
        <v>60838200</v>
      </c>
      <c r="G1355" s="3">
        <f t="shared" si="21"/>
        <v>2.4213075060532689E-3</v>
      </c>
    </row>
    <row r="1356" spans="1:7" x14ac:dyDescent="0.3">
      <c r="A1356" s="1" t="s">
        <v>1379</v>
      </c>
      <c r="B1356">
        <v>4050</v>
      </c>
      <c r="C1356">
        <v>4120</v>
      </c>
      <c r="D1356">
        <v>4020</v>
      </c>
      <c r="E1356">
        <v>4100</v>
      </c>
      <c r="F1356">
        <v>217276600</v>
      </c>
      <c r="G1356" s="3">
        <f t="shared" si="21"/>
        <v>-2.1739130434782608E-2</v>
      </c>
    </row>
    <row r="1357" spans="1:7" x14ac:dyDescent="0.3">
      <c r="A1357" s="1" t="s">
        <v>1380</v>
      </c>
      <c r="B1357">
        <v>3980</v>
      </c>
      <c r="C1357">
        <v>4010</v>
      </c>
      <c r="D1357">
        <v>3860</v>
      </c>
      <c r="E1357">
        <v>3930</v>
      </c>
      <c r="F1357">
        <v>234206100</v>
      </c>
      <c r="G1357" s="3">
        <f t="shared" si="21"/>
        <v>-1.7283950617283949E-2</v>
      </c>
    </row>
    <row r="1358" spans="1:7" x14ac:dyDescent="0.3">
      <c r="A1358" s="1" t="s">
        <v>1381</v>
      </c>
      <c r="B1358">
        <v>3960</v>
      </c>
      <c r="C1358">
        <v>4050</v>
      </c>
      <c r="D1358">
        <v>3960</v>
      </c>
      <c r="E1358">
        <v>3980</v>
      </c>
      <c r="F1358">
        <v>111856000</v>
      </c>
      <c r="G1358" s="3">
        <f t="shared" si="21"/>
        <v>-5.0251256281407036E-3</v>
      </c>
    </row>
    <row r="1359" spans="1:7" x14ac:dyDescent="0.3">
      <c r="A1359" s="1" t="s">
        <v>1382</v>
      </c>
      <c r="B1359">
        <v>4030</v>
      </c>
      <c r="C1359">
        <v>4030</v>
      </c>
      <c r="D1359">
        <v>3950</v>
      </c>
      <c r="E1359">
        <v>4020</v>
      </c>
      <c r="F1359">
        <v>112507500</v>
      </c>
      <c r="G1359" s="3">
        <f t="shared" si="21"/>
        <v>1.7676767676767676E-2</v>
      </c>
    </row>
    <row r="1360" spans="1:7" x14ac:dyDescent="0.3">
      <c r="A1360" s="1" t="s">
        <v>1383</v>
      </c>
      <c r="B1360">
        <v>4000</v>
      </c>
      <c r="C1360">
        <v>4010</v>
      </c>
      <c r="D1360">
        <v>3960</v>
      </c>
      <c r="E1360">
        <v>3980</v>
      </c>
      <c r="F1360">
        <v>87402700</v>
      </c>
      <c r="G1360" s="3">
        <f t="shared" si="21"/>
        <v>-7.4441687344913151E-3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1B4C-CB12-4E1F-8B7E-CCC5A7ED2F9E}">
  <dimension ref="A1:J1360"/>
  <sheetViews>
    <sheetView workbookViewId="0">
      <selection activeCell="J2" sqref="J2:J3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0.5546875" bestFit="1" customWidth="1"/>
    <col min="4" max="4" width="11.21875" bestFit="1" customWidth="1"/>
    <col min="5" max="5" width="13.33203125" bestFit="1" customWidth="1"/>
    <col min="6" max="6" width="10" bestFit="1" customWidth="1"/>
    <col min="7" max="7" width="13.88671875" style="3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24</v>
      </c>
      <c r="G1" s="3" t="s">
        <v>5</v>
      </c>
    </row>
    <row r="2" spans="1:10" x14ac:dyDescent="0.3">
      <c r="A2" s="1" t="s">
        <v>25</v>
      </c>
      <c r="B2">
        <v>3087.4</v>
      </c>
      <c r="C2">
        <v>3127.1</v>
      </c>
      <c r="D2">
        <v>3087.4</v>
      </c>
      <c r="E2">
        <v>3127.1</v>
      </c>
      <c r="F2">
        <v>18602600</v>
      </c>
      <c r="G2" s="3">
        <f>((3087.4 - 3117.21)/3117.21) * 100%</f>
        <v>-9.5630387429784785E-3</v>
      </c>
      <c r="J2" t="s">
        <v>1389</v>
      </c>
    </row>
    <row r="3" spans="1:10" x14ac:dyDescent="0.3">
      <c r="A3" s="1" t="s">
        <v>26</v>
      </c>
      <c r="B3">
        <v>3097.4</v>
      </c>
      <c r="C3">
        <v>3127.1</v>
      </c>
      <c r="D3">
        <v>3037.8</v>
      </c>
      <c r="E3">
        <v>3097.4</v>
      </c>
      <c r="F3">
        <v>32251400</v>
      </c>
      <c r="G3" s="3">
        <f t="shared" ref="G3:G61" si="0">((B3-B2)/B2)*100%</f>
        <v>3.238971302714258E-3</v>
      </c>
      <c r="J3">
        <v>3117.21</v>
      </c>
    </row>
    <row r="4" spans="1:10" x14ac:dyDescent="0.3">
      <c r="A4" s="1" t="s">
        <v>27</v>
      </c>
      <c r="B4">
        <v>3027.9</v>
      </c>
      <c r="C4">
        <v>3077.5</v>
      </c>
      <c r="D4">
        <v>3017.9</v>
      </c>
      <c r="E4">
        <v>3077.5</v>
      </c>
      <c r="F4">
        <v>26249200</v>
      </c>
      <c r="G4" s="3">
        <f t="shared" si="0"/>
        <v>-2.243817395234713E-2</v>
      </c>
    </row>
    <row r="5" spans="1:10" x14ac:dyDescent="0.3">
      <c r="A5" s="1" t="s">
        <v>28</v>
      </c>
      <c r="B5">
        <v>2998.1</v>
      </c>
      <c r="C5">
        <v>3057.6</v>
      </c>
      <c r="D5">
        <v>2988.2</v>
      </c>
      <c r="E5">
        <v>3047.7</v>
      </c>
      <c r="F5">
        <v>38049800</v>
      </c>
      <c r="G5" s="3">
        <f t="shared" si="0"/>
        <v>-9.8418045510090101E-3</v>
      </c>
    </row>
    <row r="6" spans="1:10" x14ac:dyDescent="0.3">
      <c r="A6" s="1" t="s">
        <v>29</v>
      </c>
      <c r="B6">
        <v>2948.4</v>
      </c>
      <c r="C6">
        <v>2988.2</v>
      </c>
      <c r="D6">
        <v>2938.5</v>
      </c>
      <c r="E6">
        <v>2978.2</v>
      </c>
      <c r="F6">
        <v>40926800</v>
      </c>
      <c r="G6" s="3">
        <f t="shared" si="0"/>
        <v>-1.6577165538174118E-2</v>
      </c>
    </row>
    <row r="7" spans="1:10" x14ac:dyDescent="0.3">
      <c r="A7" s="1" t="s">
        <v>30</v>
      </c>
      <c r="B7">
        <v>3057.6</v>
      </c>
      <c r="C7">
        <v>3057.6</v>
      </c>
      <c r="D7">
        <v>2978.2</v>
      </c>
      <c r="E7">
        <v>2978.2</v>
      </c>
      <c r="F7">
        <v>43770600</v>
      </c>
      <c r="G7" s="3">
        <f t="shared" si="0"/>
        <v>3.7037037037036973E-2</v>
      </c>
    </row>
    <row r="8" spans="1:10" x14ac:dyDescent="0.3">
      <c r="A8" s="1" t="s">
        <v>31</v>
      </c>
      <c r="B8">
        <v>3067.6</v>
      </c>
      <c r="C8">
        <v>3107.3</v>
      </c>
      <c r="D8">
        <v>3047.7</v>
      </c>
      <c r="E8">
        <v>3057.6</v>
      </c>
      <c r="F8">
        <v>41985000</v>
      </c>
      <c r="G8" s="3">
        <f t="shared" si="0"/>
        <v>3.2705389848246991E-3</v>
      </c>
    </row>
    <row r="9" spans="1:10" x14ac:dyDescent="0.3">
      <c r="A9" s="1" t="s">
        <v>32</v>
      </c>
      <c r="B9">
        <v>3087.4</v>
      </c>
      <c r="C9">
        <v>3097.4</v>
      </c>
      <c r="D9">
        <v>3057.6</v>
      </c>
      <c r="E9">
        <v>3077.5</v>
      </c>
      <c r="F9">
        <v>24716600</v>
      </c>
      <c r="G9" s="3">
        <f t="shared" si="0"/>
        <v>6.4545573086452548E-3</v>
      </c>
    </row>
    <row r="10" spans="1:10" x14ac:dyDescent="0.3">
      <c r="A10" s="1" t="s">
        <v>33</v>
      </c>
      <c r="B10">
        <v>3117.2</v>
      </c>
      <c r="C10">
        <v>3117.2</v>
      </c>
      <c r="D10">
        <v>3067.6</v>
      </c>
      <c r="E10">
        <v>3107.3</v>
      </c>
      <c r="F10">
        <v>40286800</v>
      </c>
      <c r="G10" s="3">
        <f t="shared" si="0"/>
        <v>9.6521344820884002E-3</v>
      </c>
    </row>
    <row r="11" spans="1:10" x14ac:dyDescent="0.3">
      <c r="A11" s="1" t="s">
        <v>34</v>
      </c>
      <c r="B11">
        <v>3047.7</v>
      </c>
      <c r="C11">
        <v>3127.1</v>
      </c>
      <c r="D11">
        <v>3037.8</v>
      </c>
      <c r="E11">
        <v>3097.4</v>
      </c>
      <c r="F11">
        <v>35369800</v>
      </c>
      <c r="G11" s="3">
        <f t="shared" si="0"/>
        <v>-2.2295649942255871E-2</v>
      </c>
    </row>
    <row r="12" spans="1:10" x14ac:dyDescent="0.3">
      <c r="A12" s="1" t="s">
        <v>35</v>
      </c>
      <c r="B12">
        <v>3057.6</v>
      </c>
      <c r="C12">
        <v>3087.4</v>
      </c>
      <c r="D12">
        <v>3027.9</v>
      </c>
      <c r="E12">
        <v>3047.7</v>
      </c>
      <c r="F12">
        <v>38027400</v>
      </c>
      <c r="G12" s="3">
        <f t="shared" si="0"/>
        <v>3.2483512156708636E-3</v>
      </c>
    </row>
    <row r="13" spans="1:10" x14ac:dyDescent="0.3">
      <c r="A13" s="1" t="s">
        <v>36</v>
      </c>
      <c r="B13">
        <v>3087.4</v>
      </c>
      <c r="C13">
        <v>3087.4</v>
      </c>
      <c r="D13">
        <v>3047.7</v>
      </c>
      <c r="E13">
        <v>3057.6</v>
      </c>
      <c r="F13">
        <v>33630000</v>
      </c>
      <c r="G13" s="3">
        <f t="shared" si="0"/>
        <v>9.7462061747776631E-3</v>
      </c>
    </row>
    <row r="14" spans="1:10" x14ac:dyDescent="0.3">
      <c r="A14" s="1" t="s">
        <v>37</v>
      </c>
      <c r="B14">
        <v>2998.1</v>
      </c>
      <c r="C14">
        <v>3097.4</v>
      </c>
      <c r="D14">
        <v>2988.2</v>
      </c>
      <c r="E14">
        <v>3067.6</v>
      </c>
      <c r="F14">
        <v>35184600</v>
      </c>
      <c r="G14" s="3">
        <f t="shared" si="0"/>
        <v>-2.8924013733238382E-2</v>
      </c>
    </row>
    <row r="15" spans="1:10" x14ac:dyDescent="0.3">
      <c r="A15" s="1" t="s">
        <v>38</v>
      </c>
      <c r="B15">
        <v>3008</v>
      </c>
      <c r="C15">
        <v>3037.8</v>
      </c>
      <c r="D15">
        <v>2978.2</v>
      </c>
      <c r="E15">
        <v>3008</v>
      </c>
      <c r="F15">
        <v>32903600</v>
      </c>
      <c r="G15" s="3">
        <f t="shared" si="0"/>
        <v>3.3020913245055505E-3</v>
      </c>
    </row>
    <row r="16" spans="1:10" x14ac:dyDescent="0.3">
      <c r="A16" s="1" t="s">
        <v>39</v>
      </c>
      <c r="B16">
        <v>3027.9</v>
      </c>
      <c r="C16">
        <v>3057.6</v>
      </c>
      <c r="D16">
        <v>3008</v>
      </c>
      <c r="E16">
        <v>3027.9</v>
      </c>
      <c r="F16">
        <v>44490400</v>
      </c>
      <c r="G16" s="3">
        <f t="shared" si="0"/>
        <v>6.6156914893617325E-3</v>
      </c>
    </row>
    <row r="17" spans="1:7" x14ac:dyDescent="0.3">
      <c r="A17" s="1" t="s">
        <v>40</v>
      </c>
      <c r="B17">
        <v>3037.8</v>
      </c>
      <c r="C17">
        <v>3067.6</v>
      </c>
      <c r="D17">
        <v>2998.1</v>
      </c>
      <c r="E17">
        <v>3027.9</v>
      </c>
      <c r="F17">
        <v>44155400</v>
      </c>
      <c r="G17" s="3">
        <f t="shared" si="0"/>
        <v>3.2695927870801844E-3</v>
      </c>
    </row>
    <row r="18" spans="1:7" x14ac:dyDescent="0.3">
      <c r="A18" s="1" t="s">
        <v>41</v>
      </c>
      <c r="B18">
        <v>3057.6</v>
      </c>
      <c r="C18">
        <v>3087.4</v>
      </c>
      <c r="D18">
        <v>3017.9</v>
      </c>
      <c r="E18">
        <v>3017.9</v>
      </c>
      <c r="F18">
        <v>35702000</v>
      </c>
      <c r="G18" s="3">
        <f t="shared" si="0"/>
        <v>6.5178747777996336E-3</v>
      </c>
    </row>
    <row r="19" spans="1:7" x14ac:dyDescent="0.3">
      <c r="A19" s="1" t="s">
        <v>42</v>
      </c>
      <c r="B19">
        <v>2958.4</v>
      </c>
      <c r="C19">
        <v>3057.7</v>
      </c>
      <c r="D19">
        <v>2958.4</v>
      </c>
      <c r="E19">
        <v>3057.7</v>
      </c>
      <c r="F19">
        <v>28379600</v>
      </c>
      <c r="G19" s="3">
        <f t="shared" si="0"/>
        <v>-3.2443746729460959E-2</v>
      </c>
    </row>
    <row r="20" spans="1:7" x14ac:dyDescent="0.3">
      <c r="A20" s="1" t="s">
        <v>43</v>
      </c>
      <c r="B20">
        <v>2918.7</v>
      </c>
      <c r="C20">
        <v>2988.2</v>
      </c>
      <c r="D20">
        <v>2918.7</v>
      </c>
      <c r="E20">
        <v>2968.3</v>
      </c>
      <c r="F20">
        <v>33503800</v>
      </c>
      <c r="G20" s="3">
        <f>((B20-B19)/B19)*100%</f>
        <v>-1.3419415900486842E-2</v>
      </c>
    </row>
    <row r="21" spans="1:7" x14ac:dyDescent="0.3">
      <c r="A21" s="1" t="s">
        <v>44</v>
      </c>
      <c r="B21">
        <v>2859.1</v>
      </c>
      <c r="C21">
        <v>2898.8</v>
      </c>
      <c r="D21">
        <v>2819.4</v>
      </c>
      <c r="E21">
        <v>2898.8</v>
      </c>
      <c r="F21">
        <v>54195000</v>
      </c>
      <c r="G21" s="3">
        <f>((B21-B20)/B20)*100%</f>
        <v>-2.042005002227016E-2</v>
      </c>
    </row>
    <row r="22" spans="1:7" x14ac:dyDescent="0.3">
      <c r="A22" s="1" t="s">
        <v>45</v>
      </c>
      <c r="B22">
        <v>2829.3</v>
      </c>
      <c r="C22">
        <v>2898.8</v>
      </c>
      <c r="D22">
        <v>2809.5</v>
      </c>
      <c r="E22">
        <v>2819.4</v>
      </c>
      <c r="F22">
        <v>40300400</v>
      </c>
      <c r="G22" s="3">
        <f t="shared" si="0"/>
        <v>-1.0422860340666548E-2</v>
      </c>
    </row>
    <row r="23" spans="1:7" x14ac:dyDescent="0.3">
      <c r="A23" s="1" t="s">
        <v>46</v>
      </c>
      <c r="B23">
        <v>2918.7</v>
      </c>
      <c r="C23">
        <v>2928.6</v>
      </c>
      <c r="D23">
        <v>2849.2</v>
      </c>
      <c r="E23">
        <v>2869</v>
      </c>
      <c r="F23">
        <v>39320000</v>
      </c>
      <c r="G23" s="3">
        <f t="shared" si="0"/>
        <v>3.1597921747428565E-2</v>
      </c>
    </row>
    <row r="24" spans="1:7" x14ac:dyDescent="0.3">
      <c r="A24" s="1" t="s">
        <v>47</v>
      </c>
      <c r="B24">
        <v>2948.4</v>
      </c>
      <c r="C24">
        <v>2948.4</v>
      </c>
      <c r="D24">
        <v>2879</v>
      </c>
      <c r="E24">
        <v>2918.7</v>
      </c>
      <c r="F24">
        <v>32161400</v>
      </c>
      <c r="G24" s="3">
        <f t="shared" si="0"/>
        <v>1.0175763182238761E-2</v>
      </c>
    </row>
    <row r="25" spans="1:7" x14ac:dyDescent="0.3">
      <c r="A25" s="1" t="s">
        <v>48</v>
      </c>
      <c r="B25">
        <v>2918.7</v>
      </c>
      <c r="C25">
        <v>2988.2</v>
      </c>
      <c r="D25">
        <v>2918.7</v>
      </c>
      <c r="E25">
        <v>2978.2</v>
      </c>
      <c r="F25">
        <v>33597000</v>
      </c>
      <c r="G25" s="3">
        <f t="shared" si="0"/>
        <v>-1.0073260073260166E-2</v>
      </c>
    </row>
    <row r="26" spans="1:7" x14ac:dyDescent="0.3">
      <c r="A26" s="1" t="s">
        <v>49</v>
      </c>
      <c r="B26">
        <v>2918.7</v>
      </c>
      <c r="C26">
        <v>2938.5</v>
      </c>
      <c r="D26">
        <v>2918.7</v>
      </c>
      <c r="E26">
        <v>2938.5</v>
      </c>
      <c r="F26">
        <v>39234200</v>
      </c>
      <c r="G26" s="3">
        <f t="shared" si="0"/>
        <v>0</v>
      </c>
    </row>
    <row r="27" spans="1:7" x14ac:dyDescent="0.3">
      <c r="A27" s="1" t="s">
        <v>50</v>
      </c>
      <c r="B27">
        <v>2908.7</v>
      </c>
      <c r="C27">
        <v>2908.7</v>
      </c>
      <c r="D27">
        <v>2869</v>
      </c>
      <c r="E27">
        <v>2908.7</v>
      </c>
      <c r="F27">
        <v>24158600</v>
      </c>
      <c r="G27" s="3">
        <f t="shared" si="0"/>
        <v>-3.4261828896426493E-3</v>
      </c>
    </row>
    <row r="28" spans="1:7" x14ac:dyDescent="0.3">
      <c r="A28" s="1" t="s">
        <v>51</v>
      </c>
      <c r="B28">
        <v>2898.8</v>
      </c>
      <c r="C28">
        <v>2928.6</v>
      </c>
      <c r="D28">
        <v>2888.9</v>
      </c>
      <c r="E28">
        <v>2898.8</v>
      </c>
      <c r="F28">
        <v>17313800</v>
      </c>
      <c r="G28" s="3">
        <f t="shared" si="0"/>
        <v>-3.4035823563790136E-3</v>
      </c>
    </row>
    <row r="29" spans="1:7" x14ac:dyDescent="0.3">
      <c r="A29" s="1" t="s">
        <v>52</v>
      </c>
      <c r="B29">
        <v>2888.9</v>
      </c>
      <c r="C29">
        <v>2928.6</v>
      </c>
      <c r="D29">
        <v>2888.9</v>
      </c>
      <c r="E29">
        <v>2898.8</v>
      </c>
      <c r="F29">
        <v>22518200</v>
      </c>
      <c r="G29" s="3">
        <f t="shared" si="0"/>
        <v>-3.4152062922588968E-3</v>
      </c>
    </row>
    <row r="30" spans="1:7" x14ac:dyDescent="0.3">
      <c r="A30" s="1" t="s">
        <v>53</v>
      </c>
      <c r="B30">
        <v>2938.5</v>
      </c>
      <c r="C30">
        <v>2948.4</v>
      </c>
      <c r="D30">
        <v>2888.9</v>
      </c>
      <c r="E30">
        <v>2888.9</v>
      </c>
      <c r="F30">
        <v>41031400</v>
      </c>
      <c r="G30" s="3">
        <f t="shared" si="0"/>
        <v>1.7169164733981761E-2</v>
      </c>
    </row>
    <row r="31" spans="1:7" x14ac:dyDescent="0.3">
      <c r="A31" s="1" t="s">
        <v>54</v>
      </c>
      <c r="B31">
        <v>2988.2</v>
      </c>
      <c r="C31">
        <v>3017.9</v>
      </c>
      <c r="D31">
        <v>2908.7</v>
      </c>
      <c r="E31">
        <v>2928.6</v>
      </c>
      <c r="F31">
        <v>51465800</v>
      </c>
      <c r="G31" s="3">
        <f t="shared" si="0"/>
        <v>1.691339118597918E-2</v>
      </c>
    </row>
    <row r="32" spans="1:7" x14ac:dyDescent="0.3">
      <c r="A32" s="1" t="s">
        <v>55</v>
      </c>
      <c r="B32">
        <v>3027.9</v>
      </c>
      <c r="C32">
        <v>3037.8</v>
      </c>
      <c r="D32">
        <v>2988.2</v>
      </c>
      <c r="E32">
        <v>3017.9</v>
      </c>
      <c r="F32">
        <v>28980000</v>
      </c>
      <c r="G32" s="3">
        <f t="shared" si="0"/>
        <v>1.3285589987283406E-2</v>
      </c>
    </row>
    <row r="33" spans="1:7" x14ac:dyDescent="0.3">
      <c r="A33" s="1" t="s">
        <v>56</v>
      </c>
      <c r="B33">
        <v>3057.6</v>
      </c>
      <c r="C33">
        <v>3077.5</v>
      </c>
      <c r="D33">
        <v>3017.9</v>
      </c>
      <c r="E33">
        <v>3037.8</v>
      </c>
      <c r="F33">
        <v>46645800</v>
      </c>
      <c r="G33" s="3">
        <f t="shared" si="0"/>
        <v>9.8087783612404028E-3</v>
      </c>
    </row>
    <row r="34" spans="1:7" x14ac:dyDescent="0.3">
      <c r="A34" s="1" t="s">
        <v>57</v>
      </c>
      <c r="B34">
        <v>3087.4</v>
      </c>
      <c r="C34">
        <v>3107.3</v>
      </c>
      <c r="D34">
        <v>3027.9</v>
      </c>
      <c r="E34">
        <v>3047.7</v>
      </c>
      <c r="F34">
        <v>51704600</v>
      </c>
      <c r="G34" s="3">
        <f t="shared" si="0"/>
        <v>9.7462061747776631E-3</v>
      </c>
    </row>
    <row r="35" spans="1:7" x14ac:dyDescent="0.3">
      <c r="A35" s="1" t="s">
        <v>58</v>
      </c>
      <c r="B35">
        <v>3147</v>
      </c>
      <c r="C35">
        <v>3156.9</v>
      </c>
      <c r="D35">
        <v>3097.4</v>
      </c>
      <c r="E35">
        <v>3097.4</v>
      </c>
      <c r="F35">
        <v>71856200</v>
      </c>
      <c r="G35" s="3">
        <f t="shared" si="0"/>
        <v>1.9304268964176946E-2</v>
      </c>
    </row>
    <row r="36" spans="1:7" x14ac:dyDescent="0.3">
      <c r="A36" s="1" t="s">
        <v>59</v>
      </c>
      <c r="B36">
        <v>3087.4</v>
      </c>
      <c r="C36">
        <v>3127.1</v>
      </c>
      <c r="D36">
        <v>3067.6</v>
      </c>
      <c r="E36">
        <v>3127.1</v>
      </c>
      <c r="F36">
        <v>94446000</v>
      </c>
      <c r="G36" s="3">
        <f t="shared" si="0"/>
        <v>-1.8938671750873819E-2</v>
      </c>
    </row>
    <row r="37" spans="1:7" x14ac:dyDescent="0.3">
      <c r="A37" s="1" t="s">
        <v>60</v>
      </c>
      <c r="B37">
        <v>3008</v>
      </c>
      <c r="C37">
        <v>3057.6</v>
      </c>
      <c r="D37">
        <v>2968.3</v>
      </c>
      <c r="E37">
        <v>3017.9</v>
      </c>
      <c r="F37">
        <v>59512800</v>
      </c>
      <c r="G37" s="3">
        <f t="shared" si="0"/>
        <v>-2.5717432143551235E-2</v>
      </c>
    </row>
    <row r="38" spans="1:7" x14ac:dyDescent="0.3">
      <c r="A38" s="1" t="s">
        <v>61</v>
      </c>
      <c r="B38">
        <v>2978.2</v>
      </c>
      <c r="C38">
        <v>3027.9</v>
      </c>
      <c r="D38">
        <v>2968.3</v>
      </c>
      <c r="E38">
        <v>2978.2</v>
      </c>
      <c r="F38">
        <v>33976200</v>
      </c>
      <c r="G38" s="3">
        <f t="shared" si="0"/>
        <v>-9.9069148936170824E-3</v>
      </c>
    </row>
    <row r="39" spans="1:7" x14ac:dyDescent="0.3">
      <c r="A39" s="1" t="s">
        <v>62</v>
      </c>
      <c r="B39">
        <v>2898.8</v>
      </c>
      <c r="C39">
        <v>2948.4</v>
      </c>
      <c r="D39">
        <v>2898.8</v>
      </c>
      <c r="E39">
        <v>2938.5</v>
      </c>
      <c r="F39">
        <v>72455400</v>
      </c>
      <c r="G39" s="3">
        <f t="shared" si="0"/>
        <v>-2.6660398898663503E-2</v>
      </c>
    </row>
    <row r="40" spans="1:7" x14ac:dyDescent="0.3">
      <c r="A40" s="1" t="s">
        <v>63</v>
      </c>
      <c r="B40">
        <v>2809.5</v>
      </c>
      <c r="C40">
        <v>2898.8</v>
      </c>
      <c r="D40">
        <v>2749.9</v>
      </c>
      <c r="E40">
        <v>2879</v>
      </c>
      <c r="F40">
        <v>59326400</v>
      </c>
      <c r="G40" s="3">
        <f t="shared" si="0"/>
        <v>-3.0805850696840133E-2</v>
      </c>
    </row>
    <row r="41" spans="1:7" x14ac:dyDescent="0.3">
      <c r="A41" s="1" t="s">
        <v>64</v>
      </c>
      <c r="B41">
        <v>2789.6</v>
      </c>
      <c r="C41">
        <v>2789.6</v>
      </c>
      <c r="D41">
        <v>2650.6</v>
      </c>
      <c r="E41">
        <v>2700.3</v>
      </c>
      <c r="F41">
        <v>104295000</v>
      </c>
      <c r="G41" s="3">
        <f t="shared" si="0"/>
        <v>-7.0831108738209966E-3</v>
      </c>
    </row>
    <row r="42" spans="1:7" x14ac:dyDescent="0.3">
      <c r="A42" s="1" t="s">
        <v>65</v>
      </c>
      <c r="B42">
        <v>2761.5</v>
      </c>
      <c r="C42">
        <v>2853.5</v>
      </c>
      <c r="D42">
        <v>2679.7</v>
      </c>
      <c r="E42">
        <v>2843.3</v>
      </c>
      <c r="F42">
        <v>82760000</v>
      </c>
      <c r="G42" s="3">
        <f t="shared" si="0"/>
        <v>-1.0073128763980466E-2</v>
      </c>
    </row>
    <row r="43" spans="1:7" x14ac:dyDescent="0.3">
      <c r="A43" s="1" t="s">
        <v>66</v>
      </c>
      <c r="B43">
        <v>2781.9</v>
      </c>
      <c r="C43">
        <v>2843.3</v>
      </c>
      <c r="D43">
        <v>2741</v>
      </c>
      <c r="E43">
        <v>2802.4</v>
      </c>
      <c r="F43">
        <v>83411600</v>
      </c>
      <c r="G43" s="3">
        <f t="shared" si="0"/>
        <v>7.3872895165671163E-3</v>
      </c>
    </row>
    <row r="44" spans="1:7" x14ac:dyDescent="0.3">
      <c r="A44" s="1" t="s">
        <v>67</v>
      </c>
      <c r="B44">
        <v>2843.3</v>
      </c>
      <c r="C44">
        <v>2863.8</v>
      </c>
      <c r="D44">
        <v>2751.3</v>
      </c>
      <c r="E44">
        <v>2781.9</v>
      </c>
      <c r="F44">
        <v>77696400</v>
      </c>
      <c r="G44" s="3">
        <f t="shared" si="0"/>
        <v>2.2071246270534559E-2</v>
      </c>
    </row>
    <row r="45" spans="1:7" x14ac:dyDescent="0.3">
      <c r="A45" s="1" t="s">
        <v>68</v>
      </c>
      <c r="B45">
        <v>2792.2</v>
      </c>
      <c r="C45">
        <v>2884.2</v>
      </c>
      <c r="D45">
        <v>2761.5</v>
      </c>
      <c r="E45">
        <v>2863.8</v>
      </c>
      <c r="F45">
        <v>78261200</v>
      </c>
      <c r="G45" s="3">
        <f t="shared" si="0"/>
        <v>-1.7972074701930983E-2</v>
      </c>
    </row>
    <row r="46" spans="1:7" x14ac:dyDescent="0.3">
      <c r="A46" s="1" t="s">
        <v>69</v>
      </c>
      <c r="B46">
        <v>2618.3000000000002</v>
      </c>
      <c r="C46">
        <v>2741</v>
      </c>
      <c r="D46">
        <v>2618.3000000000002</v>
      </c>
      <c r="E46">
        <v>2741</v>
      </c>
      <c r="F46">
        <v>85722600</v>
      </c>
      <c r="G46" s="3">
        <f t="shared" si="0"/>
        <v>-6.2280638922713148E-2</v>
      </c>
    </row>
    <row r="47" spans="1:7" x14ac:dyDescent="0.3">
      <c r="A47" s="1" t="s">
        <v>70</v>
      </c>
      <c r="B47">
        <v>2311.5</v>
      </c>
      <c r="C47">
        <v>2505.8000000000002</v>
      </c>
      <c r="D47">
        <v>2291</v>
      </c>
      <c r="E47">
        <v>2464.9</v>
      </c>
      <c r="F47">
        <v>136122600</v>
      </c>
      <c r="G47" s="3">
        <f t="shared" si="0"/>
        <v>-0.11717526639422532</v>
      </c>
    </row>
    <row r="48" spans="1:7" x14ac:dyDescent="0.3">
      <c r="A48" s="1" t="s">
        <v>71</v>
      </c>
      <c r="B48">
        <v>2321.6999999999998</v>
      </c>
      <c r="C48">
        <v>2424</v>
      </c>
      <c r="D48">
        <v>2291</v>
      </c>
      <c r="E48">
        <v>2331.9</v>
      </c>
      <c r="F48">
        <v>164540600</v>
      </c>
      <c r="G48" s="3">
        <f t="shared" si="0"/>
        <v>4.4127190136274358E-3</v>
      </c>
    </row>
    <row r="49" spans="1:7" x14ac:dyDescent="0.3">
      <c r="A49" s="1" t="s">
        <v>72</v>
      </c>
      <c r="B49">
        <v>2260.3000000000002</v>
      </c>
      <c r="C49">
        <v>2342.1</v>
      </c>
      <c r="D49">
        <v>2158</v>
      </c>
      <c r="E49">
        <v>2321.6999999999998</v>
      </c>
      <c r="F49">
        <v>106587600</v>
      </c>
      <c r="G49" s="3">
        <f t="shared" si="0"/>
        <v>-2.6446138605332146E-2</v>
      </c>
    </row>
    <row r="50" spans="1:7" x14ac:dyDescent="0.3">
      <c r="A50" s="1" t="s">
        <v>73</v>
      </c>
      <c r="B50">
        <v>2055.8000000000002</v>
      </c>
      <c r="C50">
        <v>2199</v>
      </c>
      <c r="D50">
        <v>2045.5</v>
      </c>
      <c r="E50">
        <v>2127.4</v>
      </c>
      <c r="F50">
        <v>135371800</v>
      </c>
      <c r="G50" s="3">
        <f t="shared" si="0"/>
        <v>-9.0474715745697473E-2</v>
      </c>
    </row>
    <row r="51" spans="1:7" x14ac:dyDescent="0.3">
      <c r="A51" s="1" t="s">
        <v>74</v>
      </c>
      <c r="B51">
        <v>1845.1</v>
      </c>
      <c r="C51">
        <v>1980.1</v>
      </c>
      <c r="D51">
        <v>1845.1</v>
      </c>
      <c r="E51">
        <v>1976</v>
      </c>
      <c r="F51">
        <v>137142000</v>
      </c>
      <c r="G51" s="3">
        <f>((B51-B50)/B50)*100%</f>
        <v>-0.10249051464150222</v>
      </c>
    </row>
    <row r="52" spans="1:7" x14ac:dyDescent="0.3">
      <c r="A52" s="1" t="s">
        <v>75</v>
      </c>
      <c r="B52">
        <v>1718.3</v>
      </c>
      <c r="C52">
        <v>1877.8</v>
      </c>
      <c r="D52">
        <v>1718.3</v>
      </c>
      <c r="E52">
        <v>1877.8</v>
      </c>
      <c r="F52">
        <v>144534400</v>
      </c>
      <c r="G52" s="3">
        <f t="shared" si="0"/>
        <v>-6.8722562462739126E-2</v>
      </c>
    </row>
    <row r="53" spans="1:7" x14ac:dyDescent="0.3">
      <c r="A53" s="1" t="s">
        <v>76</v>
      </c>
      <c r="B53">
        <v>1599.6</v>
      </c>
      <c r="C53">
        <v>1616</v>
      </c>
      <c r="D53">
        <v>1599.6</v>
      </c>
      <c r="E53">
        <v>1603.7</v>
      </c>
      <c r="F53">
        <v>21906200</v>
      </c>
      <c r="G53" s="3">
        <f t="shared" si="0"/>
        <v>-6.9079904556829455E-2</v>
      </c>
    </row>
    <row r="54" spans="1:7" x14ac:dyDescent="0.3">
      <c r="A54" s="1" t="s">
        <v>77</v>
      </c>
      <c r="B54">
        <v>1489.2</v>
      </c>
      <c r="C54">
        <v>1554.6</v>
      </c>
      <c r="D54">
        <v>1489.2</v>
      </c>
      <c r="E54">
        <v>1554.6</v>
      </c>
      <c r="F54">
        <v>351439200</v>
      </c>
      <c r="G54" s="3">
        <f t="shared" si="0"/>
        <v>-6.9017254313578316E-2</v>
      </c>
    </row>
    <row r="55" spans="1:7" x14ac:dyDescent="0.3">
      <c r="A55" s="1" t="s">
        <v>78</v>
      </c>
      <c r="B55">
        <v>1386.9</v>
      </c>
      <c r="C55">
        <v>1444.2</v>
      </c>
      <c r="D55">
        <v>1386.9</v>
      </c>
      <c r="E55">
        <v>1444.2</v>
      </c>
      <c r="F55">
        <v>21148600</v>
      </c>
      <c r="G55" s="3">
        <f t="shared" si="0"/>
        <v>-6.8694601128122451E-2</v>
      </c>
    </row>
    <row r="56" spans="1:7" x14ac:dyDescent="0.3">
      <c r="A56" s="1" t="s">
        <v>79</v>
      </c>
      <c r="B56">
        <v>1292.8</v>
      </c>
      <c r="C56">
        <v>1403.2</v>
      </c>
      <c r="D56">
        <v>1292.8</v>
      </c>
      <c r="E56">
        <v>1354.1</v>
      </c>
      <c r="F56">
        <v>264178600</v>
      </c>
      <c r="G56" s="3">
        <f t="shared" si="0"/>
        <v>-6.7849159997115965E-2</v>
      </c>
    </row>
    <row r="57" spans="1:7" x14ac:dyDescent="0.3">
      <c r="A57" s="1" t="s">
        <v>80</v>
      </c>
      <c r="B57">
        <v>1468.7</v>
      </c>
      <c r="C57">
        <v>1509.6</v>
      </c>
      <c r="D57">
        <v>1215.0999999999999</v>
      </c>
      <c r="E57">
        <v>1292.8</v>
      </c>
      <c r="F57">
        <v>381513800</v>
      </c>
      <c r="G57" s="3">
        <f t="shared" si="0"/>
        <v>0.1360612623762377</v>
      </c>
    </row>
    <row r="58" spans="1:7" x14ac:dyDescent="0.3">
      <c r="A58" s="1" t="s">
        <v>81</v>
      </c>
      <c r="B58">
        <v>1632.3</v>
      </c>
      <c r="C58">
        <v>1734.6</v>
      </c>
      <c r="D58">
        <v>1493.2</v>
      </c>
      <c r="E58">
        <v>1501.4</v>
      </c>
      <c r="F58">
        <v>329983600</v>
      </c>
      <c r="G58" s="3">
        <f t="shared" si="0"/>
        <v>0.11139102607748343</v>
      </c>
    </row>
    <row r="59" spans="1:7" x14ac:dyDescent="0.3">
      <c r="A59" s="1" t="s">
        <v>82</v>
      </c>
      <c r="B59">
        <v>1521.9</v>
      </c>
      <c r="C59">
        <v>1620.1</v>
      </c>
      <c r="D59">
        <v>1521.9</v>
      </c>
      <c r="E59">
        <v>1620.1</v>
      </c>
      <c r="F59">
        <v>82145200</v>
      </c>
      <c r="G59" s="3">
        <f t="shared" si="0"/>
        <v>-6.763462598786979E-2</v>
      </c>
    </row>
    <row r="60" spans="1:7" x14ac:dyDescent="0.3">
      <c r="A60" s="1" t="s">
        <v>83</v>
      </c>
      <c r="B60">
        <v>1562.8</v>
      </c>
      <c r="C60">
        <v>1644.6</v>
      </c>
      <c r="D60">
        <v>1521.9</v>
      </c>
      <c r="E60">
        <v>1566.9</v>
      </c>
      <c r="F60">
        <v>199220400</v>
      </c>
      <c r="G60" s="3">
        <f t="shared" si="0"/>
        <v>2.6874301859517617E-2</v>
      </c>
    </row>
    <row r="61" spans="1:7" x14ac:dyDescent="0.3">
      <c r="A61" s="1" t="s">
        <v>84</v>
      </c>
      <c r="B61">
        <v>1505.5</v>
      </c>
      <c r="C61">
        <v>1636.4</v>
      </c>
      <c r="D61">
        <v>1501.4</v>
      </c>
      <c r="E61">
        <v>1566.9</v>
      </c>
      <c r="F61">
        <v>172971000</v>
      </c>
      <c r="G61" s="3">
        <f t="shared" si="0"/>
        <v>-3.6664960327617069E-2</v>
      </c>
    </row>
    <row r="62" spans="1:7" x14ac:dyDescent="0.3">
      <c r="A62" s="1" t="s">
        <v>85</v>
      </c>
      <c r="B62">
        <v>1575.1</v>
      </c>
      <c r="C62">
        <v>1575.1</v>
      </c>
      <c r="D62">
        <v>1419.6</v>
      </c>
      <c r="E62">
        <v>1509.6</v>
      </c>
      <c r="F62">
        <v>117968800</v>
      </c>
      <c r="G62" s="3">
        <f t="shared" ref="G62:G124" si="1">((B62-B61)/B61)*100%</f>
        <v>4.6230488209896982E-2</v>
      </c>
    </row>
    <row r="63" spans="1:7" x14ac:dyDescent="0.3">
      <c r="A63" s="1" t="s">
        <v>86</v>
      </c>
      <c r="B63">
        <v>1640.5</v>
      </c>
      <c r="C63">
        <v>1652.8</v>
      </c>
      <c r="D63">
        <v>1571</v>
      </c>
      <c r="E63">
        <v>1587.3</v>
      </c>
      <c r="F63">
        <v>95169200</v>
      </c>
      <c r="G63" s="3">
        <f t="shared" si="1"/>
        <v>4.152117325884077E-2</v>
      </c>
    </row>
    <row r="64" spans="1:7" x14ac:dyDescent="0.3">
      <c r="A64" s="1" t="s">
        <v>87</v>
      </c>
      <c r="B64">
        <v>1755.1</v>
      </c>
      <c r="C64">
        <v>1759.2</v>
      </c>
      <c r="D64">
        <v>1640.5</v>
      </c>
      <c r="E64">
        <v>1661</v>
      </c>
      <c r="F64">
        <v>122959600</v>
      </c>
      <c r="G64" s="3">
        <f t="shared" si="1"/>
        <v>6.9856750990551608E-2</v>
      </c>
    </row>
    <row r="65" spans="1:7" x14ac:dyDescent="0.3">
      <c r="A65" s="1" t="s">
        <v>88</v>
      </c>
      <c r="B65">
        <v>1763.3</v>
      </c>
      <c r="C65">
        <v>1902.4</v>
      </c>
      <c r="D65">
        <v>1685.5</v>
      </c>
      <c r="E65">
        <v>1836.9</v>
      </c>
      <c r="F65">
        <v>163256600</v>
      </c>
      <c r="G65" s="3">
        <f t="shared" si="1"/>
        <v>4.6720984559284629E-3</v>
      </c>
    </row>
    <row r="66" spans="1:7" x14ac:dyDescent="0.3">
      <c r="A66" s="1" t="s">
        <v>89</v>
      </c>
      <c r="B66">
        <v>1640.5</v>
      </c>
      <c r="C66">
        <v>1734.6</v>
      </c>
      <c r="D66">
        <v>1640.5</v>
      </c>
      <c r="E66">
        <v>1718.3</v>
      </c>
      <c r="F66">
        <v>123065400</v>
      </c>
      <c r="G66" s="3">
        <f t="shared" si="1"/>
        <v>-6.9642148244768304E-2</v>
      </c>
    </row>
    <row r="67" spans="1:7" x14ac:dyDescent="0.3">
      <c r="A67" s="1" t="s">
        <v>90</v>
      </c>
      <c r="B67">
        <v>1632.3</v>
      </c>
      <c r="C67">
        <v>1697.8</v>
      </c>
      <c r="D67">
        <v>1583.2</v>
      </c>
      <c r="E67">
        <v>1677.3</v>
      </c>
      <c r="F67">
        <v>73319200</v>
      </c>
      <c r="G67" s="3">
        <f t="shared" si="1"/>
        <v>-4.9984760743675988E-3</v>
      </c>
    </row>
    <row r="68" spans="1:7" x14ac:dyDescent="0.3">
      <c r="A68" s="1" t="s">
        <v>91</v>
      </c>
      <c r="B68">
        <v>1632.3</v>
      </c>
      <c r="C68">
        <v>1665.1</v>
      </c>
      <c r="D68">
        <v>1595.5</v>
      </c>
      <c r="E68">
        <v>1636.4</v>
      </c>
      <c r="F68">
        <v>41042600</v>
      </c>
      <c r="G68" s="3">
        <f t="shared" si="1"/>
        <v>0</v>
      </c>
    </row>
    <row r="69" spans="1:7" x14ac:dyDescent="0.3">
      <c r="A69" s="1" t="s">
        <v>92</v>
      </c>
      <c r="B69">
        <v>1697.8</v>
      </c>
      <c r="C69">
        <v>1714.2</v>
      </c>
      <c r="D69">
        <v>1636.4</v>
      </c>
      <c r="E69">
        <v>1636.4</v>
      </c>
      <c r="F69">
        <v>57683200</v>
      </c>
      <c r="G69" s="3">
        <f t="shared" si="1"/>
        <v>4.012742755620903E-2</v>
      </c>
    </row>
    <row r="70" spans="1:7" x14ac:dyDescent="0.3">
      <c r="A70" s="1" t="s">
        <v>93</v>
      </c>
      <c r="B70">
        <v>1718.3</v>
      </c>
      <c r="C70">
        <v>1730.5</v>
      </c>
      <c r="D70">
        <v>1632.3</v>
      </c>
      <c r="E70">
        <v>1701.9</v>
      </c>
      <c r="F70">
        <v>75203600</v>
      </c>
      <c r="G70" s="3">
        <f t="shared" si="1"/>
        <v>1.2074449287312994E-2</v>
      </c>
    </row>
    <row r="71" spans="1:7" x14ac:dyDescent="0.3">
      <c r="A71" s="1" t="s">
        <v>94</v>
      </c>
      <c r="B71">
        <v>1701.9</v>
      </c>
      <c r="C71">
        <v>1706</v>
      </c>
      <c r="D71">
        <v>1665.1</v>
      </c>
      <c r="E71">
        <v>1665.1</v>
      </c>
      <c r="F71">
        <v>89041400</v>
      </c>
      <c r="G71" s="3">
        <f>((B71-B70)/B70)*100%</f>
        <v>-9.5443170575568084E-3</v>
      </c>
    </row>
    <row r="72" spans="1:7" x14ac:dyDescent="0.3">
      <c r="A72" s="1" t="s">
        <v>95</v>
      </c>
      <c r="B72">
        <v>1677.3</v>
      </c>
      <c r="C72">
        <v>1734.6</v>
      </c>
      <c r="D72">
        <v>1665.1</v>
      </c>
      <c r="E72">
        <v>1706</v>
      </c>
      <c r="F72">
        <v>69765600</v>
      </c>
      <c r="G72" s="3">
        <f t="shared" si="1"/>
        <v>-1.445443328045134E-2</v>
      </c>
    </row>
    <row r="73" spans="1:7" x14ac:dyDescent="0.3">
      <c r="A73" s="1" t="s">
        <v>96</v>
      </c>
      <c r="B73">
        <v>1648.7</v>
      </c>
      <c r="C73">
        <v>1677.3</v>
      </c>
      <c r="D73">
        <v>1632.3</v>
      </c>
      <c r="E73">
        <v>1669.2</v>
      </c>
      <c r="F73">
        <v>41715200</v>
      </c>
      <c r="G73" s="3">
        <f t="shared" si="1"/>
        <v>-1.7051213259404941E-2</v>
      </c>
    </row>
    <row r="74" spans="1:7" x14ac:dyDescent="0.3">
      <c r="A74" s="1" t="s">
        <v>97</v>
      </c>
      <c r="B74">
        <v>1644.6</v>
      </c>
      <c r="C74">
        <v>1665.1</v>
      </c>
      <c r="D74">
        <v>1595.5</v>
      </c>
      <c r="E74">
        <v>1624.2</v>
      </c>
      <c r="F74">
        <v>105656400</v>
      </c>
      <c r="G74" s="3">
        <f t="shared" si="1"/>
        <v>-2.4868077879542285E-3</v>
      </c>
    </row>
    <row r="75" spans="1:7" x14ac:dyDescent="0.3">
      <c r="A75" s="1" t="s">
        <v>98</v>
      </c>
      <c r="B75">
        <v>1644.6</v>
      </c>
      <c r="C75">
        <v>1665.1</v>
      </c>
      <c r="D75">
        <v>1632.3</v>
      </c>
      <c r="E75">
        <v>1656.9</v>
      </c>
      <c r="F75">
        <v>76382800</v>
      </c>
      <c r="G75" s="3">
        <f t="shared" si="1"/>
        <v>0</v>
      </c>
    </row>
    <row r="76" spans="1:7" x14ac:dyDescent="0.3">
      <c r="A76" s="1" t="s">
        <v>99</v>
      </c>
      <c r="B76">
        <v>1554.6</v>
      </c>
      <c r="C76">
        <v>1644.6</v>
      </c>
      <c r="D76">
        <v>1546.4</v>
      </c>
      <c r="E76">
        <v>1644.6</v>
      </c>
      <c r="F76">
        <v>100645000</v>
      </c>
      <c r="G76" s="3">
        <f t="shared" si="1"/>
        <v>-5.4724553082816492E-2</v>
      </c>
    </row>
    <row r="77" spans="1:7" x14ac:dyDescent="0.3">
      <c r="A77" s="1" t="s">
        <v>100</v>
      </c>
      <c r="B77">
        <v>1554.6</v>
      </c>
      <c r="C77">
        <v>1603.7</v>
      </c>
      <c r="D77">
        <v>1534.2</v>
      </c>
      <c r="E77">
        <v>1583.2</v>
      </c>
      <c r="F77">
        <v>68610200</v>
      </c>
      <c r="G77" s="3">
        <f t="shared" si="1"/>
        <v>0</v>
      </c>
    </row>
    <row r="78" spans="1:7" x14ac:dyDescent="0.3">
      <c r="A78" s="1" t="s">
        <v>101</v>
      </c>
      <c r="B78">
        <v>1562.8</v>
      </c>
      <c r="C78">
        <v>1566.9</v>
      </c>
      <c r="D78">
        <v>1534.2</v>
      </c>
      <c r="E78">
        <v>1562.8</v>
      </c>
      <c r="F78">
        <v>69997600</v>
      </c>
      <c r="G78" s="3">
        <f t="shared" si="1"/>
        <v>5.2746687250740032E-3</v>
      </c>
    </row>
    <row r="79" spans="1:7" x14ac:dyDescent="0.3">
      <c r="A79" s="1" t="s">
        <v>102</v>
      </c>
      <c r="B79">
        <v>1538.2</v>
      </c>
      <c r="C79">
        <v>1575.1</v>
      </c>
      <c r="D79">
        <v>1534.2</v>
      </c>
      <c r="E79">
        <v>1575.1</v>
      </c>
      <c r="F79">
        <v>65257600</v>
      </c>
      <c r="G79" s="3">
        <f t="shared" si="1"/>
        <v>-1.5740977732275344E-2</v>
      </c>
    </row>
    <row r="80" spans="1:7" x14ac:dyDescent="0.3">
      <c r="A80" s="1" t="s">
        <v>103</v>
      </c>
      <c r="B80">
        <v>1677.3</v>
      </c>
      <c r="C80">
        <v>1677.3</v>
      </c>
      <c r="D80">
        <v>1554.6</v>
      </c>
      <c r="E80">
        <v>1562.8</v>
      </c>
      <c r="F80">
        <v>126389200</v>
      </c>
      <c r="G80" s="3">
        <f t="shared" si="1"/>
        <v>9.0430373163437716E-2</v>
      </c>
    </row>
    <row r="81" spans="1:7" x14ac:dyDescent="0.3">
      <c r="A81" s="1" t="s">
        <v>104</v>
      </c>
      <c r="B81">
        <v>1603.7</v>
      </c>
      <c r="C81">
        <v>1636.4</v>
      </c>
      <c r="D81">
        <v>1583.2</v>
      </c>
      <c r="E81">
        <v>1636.4</v>
      </c>
      <c r="F81">
        <v>66251600</v>
      </c>
      <c r="G81" s="3">
        <f t="shared" si="1"/>
        <v>-4.3880045310916299E-2</v>
      </c>
    </row>
    <row r="82" spans="1:7" x14ac:dyDescent="0.3">
      <c r="A82" s="1" t="s">
        <v>105</v>
      </c>
      <c r="B82">
        <v>1571</v>
      </c>
      <c r="C82">
        <v>1648.7</v>
      </c>
      <c r="D82">
        <v>1546.4</v>
      </c>
      <c r="E82">
        <v>1620.1</v>
      </c>
      <c r="F82">
        <v>108560200</v>
      </c>
      <c r="G82" s="3">
        <f t="shared" si="1"/>
        <v>-2.0390347321818322E-2</v>
      </c>
    </row>
    <row r="83" spans="1:7" x14ac:dyDescent="0.3">
      <c r="A83" s="1" t="s">
        <v>106</v>
      </c>
      <c r="B83">
        <v>1566.9</v>
      </c>
      <c r="C83">
        <v>1591.4</v>
      </c>
      <c r="D83">
        <v>1562.8</v>
      </c>
      <c r="E83">
        <v>1575.1</v>
      </c>
      <c r="F83">
        <v>82511800</v>
      </c>
      <c r="G83" s="3">
        <f t="shared" si="1"/>
        <v>-2.6098026734563393E-3</v>
      </c>
    </row>
    <row r="84" spans="1:7" x14ac:dyDescent="0.3">
      <c r="A84" s="1" t="s">
        <v>107</v>
      </c>
      <c r="B84">
        <v>1554.6</v>
      </c>
      <c r="C84">
        <v>1583.2</v>
      </c>
      <c r="D84">
        <v>1550.5</v>
      </c>
      <c r="E84">
        <v>1575.1</v>
      </c>
      <c r="F84">
        <v>91046000</v>
      </c>
      <c r="G84" s="3">
        <f t="shared" si="1"/>
        <v>-7.849894696534675E-3</v>
      </c>
    </row>
    <row r="85" spans="1:7" x14ac:dyDescent="0.3">
      <c r="A85" s="1" t="s">
        <v>108</v>
      </c>
      <c r="B85">
        <v>1554.6</v>
      </c>
      <c r="C85">
        <v>1579.2</v>
      </c>
      <c r="D85">
        <v>1554.6</v>
      </c>
      <c r="E85">
        <v>1579.2</v>
      </c>
      <c r="F85">
        <v>80701600</v>
      </c>
      <c r="G85" s="3">
        <f t="shared" si="1"/>
        <v>0</v>
      </c>
    </row>
    <row r="86" spans="1:7" x14ac:dyDescent="0.3">
      <c r="A86" s="1" t="s">
        <v>109</v>
      </c>
      <c r="B86">
        <v>1497.3</v>
      </c>
      <c r="C86">
        <v>1562.8</v>
      </c>
      <c r="D86">
        <v>1493.2</v>
      </c>
      <c r="E86">
        <v>1562.8</v>
      </c>
      <c r="F86">
        <v>164776400</v>
      </c>
      <c r="G86" s="3">
        <f t="shared" si="1"/>
        <v>-3.6858355847163231E-2</v>
      </c>
    </row>
    <row r="87" spans="1:7" x14ac:dyDescent="0.3">
      <c r="A87" s="1" t="s">
        <v>110</v>
      </c>
      <c r="B87">
        <v>1521.9</v>
      </c>
      <c r="C87">
        <v>1530.1</v>
      </c>
      <c r="D87">
        <v>1464.6</v>
      </c>
      <c r="E87">
        <v>1489.2</v>
      </c>
      <c r="F87">
        <v>78014600</v>
      </c>
      <c r="G87" s="3">
        <f t="shared" si="1"/>
        <v>1.6429573231817363E-2</v>
      </c>
    </row>
    <row r="88" spans="1:7" x14ac:dyDescent="0.3">
      <c r="A88" s="1" t="s">
        <v>111</v>
      </c>
      <c r="B88">
        <v>1448.2</v>
      </c>
      <c r="C88">
        <v>1530.1</v>
      </c>
      <c r="D88">
        <v>1436</v>
      </c>
      <c r="E88">
        <v>1501.4</v>
      </c>
      <c r="F88">
        <v>94613200</v>
      </c>
      <c r="G88" s="3">
        <f t="shared" si="1"/>
        <v>-4.8426309218739763E-2</v>
      </c>
    </row>
    <row r="89" spans="1:7" x14ac:dyDescent="0.3">
      <c r="A89" s="1" t="s">
        <v>112</v>
      </c>
      <c r="B89">
        <v>1366.4</v>
      </c>
      <c r="C89">
        <v>1468.7</v>
      </c>
      <c r="D89">
        <v>1350.1</v>
      </c>
      <c r="E89">
        <v>1460.5</v>
      </c>
      <c r="F89">
        <v>173916400</v>
      </c>
      <c r="G89" s="3">
        <f t="shared" si="1"/>
        <v>-5.648391106200798E-2</v>
      </c>
    </row>
    <row r="90" spans="1:7" x14ac:dyDescent="0.3">
      <c r="A90" s="1" t="s">
        <v>113</v>
      </c>
      <c r="B90">
        <v>1362.3</v>
      </c>
      <c r="C90">
        <v>1395.1</v>
      </c>
      <c r="D90">
        <v>1337.8</v>
      </c>
      <c r="E90">
        <v>1382.8</v>
      </c>
      <c r="F90">
        <v>83620800</v>
      </c>
      <c r="G90" s="3">
        <f t="shared" si="1"/>
        <v>-3.0005854800937764E-3</v>
      </c>
    </row>
    <row r="91" spans="1:7" x14ac:dyDescent="0.3">
      <c r="A91" s="1" t="s">
        <v>114</v>
      </c>
      <c r="B91">
        <v>1440.1</v>
      </c>
      <c r="C91">
        <v>1464.6</v>
      </c>
      <c r="D91">
        <v>1382.8</v>
      </c>
      <c r="E91">
        <v>1391</v>
      </c>
      <c r="F91">
        <v>154163000</v>
      </c>
      <c r="G91" s="3">
        <f t="shared" si="1"/>
        <v>5.710930044777212E-2</v>
      </c>
    </row>
    <row r="92" spans="1:7" x14ac:dyDescent="0.3">
      <c r="A92" s="1" t="s">
        <v>115</v>
      </c>
      <c r="B92">
        <v>1472.8</v>
      </c>
      <c r="C92">
        <v>1489.2</v>
      </c>
      <c r="D92">
        <v>1399.1</v>
      </c>
      <c r="E92">
        <v>1460.5</v>
      </c>
      <c r="F92">
        <v>148603000</v>
      </c>
      <c r="G92" s="3">
        <f t="shared" si="1"/>
        <v>2.2706756475244807E-2</v>
      </c>
    </row>
    <row r="93" spans="1:7" x14ac:dyDescent="0.3">
      <c r="A93" s="1" t="s">
        <v>116</v>
      </c>
      <c r="B93">
        <v>1485.1</v>
      </c>
      <c r="C93">
        <v>1497.3</v>
      </c>
      <c r="D93">
        <v>1464.6</v>
      </c>
      <c r="E93">
        <v>1497.3</v>
      </c>
      <c r="F93">
        <v>88906800</v>
      </c>
      <c r="G93" s="3">
        <f t="shared" si="1"/>
        <v>8.351439435089595E-3</v>
      </c>
    </row>
    <row r="94" spans="1:7" x14ac:dyDescent="0.3">
      <c r="A94" s="1" t="s">
        <v>117</v>
      </c>
      <c r="B94">
        <v>1485.1</v>
      </c>
      <c r="C94">
        <v>1513.7</v>
      </c>
      <c r="D94">
        <v>1464.6</v>
      </c>
      <c r="E94">
        <v>1489.2</v>
      </c>
      <c r="F94">
        <v>128476400</v>
      </c>
      <c r="G94" s="3">
        <f t="shared" si="1"/>
        <v>0</v>
      </c>
    </row>
    <row r="95" spans="1:7" x14ac:dyDescent="0.3">
      <c r="A95" s="1" t="s">
        <v>118</v>
      </c>
      <c r="B95">
        <v>1497.3</v>
      </c>
      <c r="C95">
        <v>1550.5</v>
      </c>
      <c r="D95">
        <v>1485.1</v>
      </c>
      <c r="E95">
        <v>1489.2</v>
      </c>
      <c r="F95">
        <v>233662000</v>
      </c>
      <c r="G95" s="3">
        <f t="shared" si="1"/>
        <v>8.2149350212107237E-3</v>
      </c>
    </row>
    <row r="96" spans="1:7" x14ac:dyDescent="0.3">
      <c r="A96" s="1" t="s">
        <v>119</v>
      </c>
      <c r="B96">
        <v>1566.9</v>
      </c>
      <c r="C96">
        <v>1579.2</v>
      </c>
      <c r="D96">
        <v>1468.7</v>
      </c>
      <c r="E96">
        <v>1497.3</v>
      </c>
      <c r="F96">
        <v>294115600</v>
      </c>
      <c r="G96" s="3">
        <f t="shared" si="1"/>
        <v>4.648367060709286E-2</v>
      </c>
    </row>
    <row r="97" spans="1:7" x14ac:dyDescent="0.3">
      <c r="A97" s="1" t="s">
        <v>120</v>
      </c>
      <c r="B97">
        <v>1624.2</v>
      </c>
      <c r="C97">
        <v>1652.8</v>
      </c>
      <c r="D97">
        <v>1575.1</v>
      </c>
      <c r="E97">
        <v>1595.5</v>
      </c>
      <c r="F97">
        <v>263164400</v>
      </c>
      <c r="G97" s="3">
        <f t="shared" si="1"/>
        <v>3.6569021635075596E-2</v>
      </c>
    </row>
    <row r="98" spans="1:7" x14ac:dyDescent="0.3">
      <c r="A98" s="1" t="s">
        <v>121</v>
      </c>
      <c r="B98">
        <v>1689.6</v>
      </c>
      <c r="C98">
        <v>1714.2</v>
      </c>
      <c r="D98">
        <v>1587.3</v>
      </c>
      <c r="E98">
        <v>1644.6</v>
      </c>
      <c r="F98">
        <v>277008600</v>
      </c>
      <c r="G98" s="3">
        <f t="shared" si="1"/>
        <v>4.0265977096416612E-2</v>
      </c>
    </row>
    <row r="99" spans="1:7" x14ac:dyDescent="0.3">
      <c r="A99" s="1" t="s">
        <v>122</v>
      </c>
      <c r="B99">
        <v>1693.7</v>
      </c>
      <c r="C99">
        <v>1783.7</v>
      </c>
      <c r="D99">
        <v>1681.4</v>
      </c>
      <c r="E99">
        <v>1718.3</v>
      </c>
      <c r="F99">
        <v>227041600</v>
      </c>
      <c r="G99" s="3">
        <f t="shared" si="1"/>
        <v>2.4266098484849292E-3</v>
      </c>
    </row>
    <row r="100" spans="1:7" x14ac:dyDescent="0.3">
      <c r="A100" s="1" t="s">
        <v>123</v>
      </c>
      <c r="B100">
        <v>1738.7</v>
      </c>
      <c r="C100">
        <v>1755.1</v>
      </c>
      <c r="D100">
        <v>1648.7</v>
      </c>
      <c r="E100">
        <v>1718.3</v>
      </c>
      <c r="F100">
        <v>145380800</v>
      </c>
      <c r="G100" s="3">
        <f t="shared" si="1"/>
        <v>2.656905000885635E-2</v>
      </c>
    </row>
    <row r="101" spans="1:7" x14ac:dyDescent="0.3">
      <c r="A101" s="1" t="s">
        <v>124</v>
      </c>
      <c r="B101">
        <v>1976</v>
      </c>
      <c r="C101">
        <v>2021</v>
      </c>
      <c r="D101">
        <v>1775.5</v>
      </c>
      <c r="E101">
        <v>1779.6</v>
      </c>
      <c r="F101">
        <v>311447600</v>
      </c>
      <c r="G101" s="3">
        <f t="shared" si="1"/>
        <v>0.13648127911658131</v>
      </c>
    </row>
    <row r="102" spans="1:7" x14ac:dyDescent="0.3">
      <c r="A102" s="1" t="s">
        <v>125</v>
      </c>
      <c r="B102">
        <v>1988.3</v>
      </c>
      <c r="C102">
        <v>2106.9</v>
      </c>
      <c r="D102">
        <v>1984.2</v>
      </c>
      <c r="E102">
        <v>2004.6</v>
      </c>
      <c r="F102">
        <v>285710200</v>
      </c>
      <c r="G102" s="3">
        <f t="shared" si="1"/>
        <v>6.224696356275281E-3</v>
      </c>
    </row>
    <row r="103" spans="1:7" x14ac:dyDescent="0.3">
      <c r="A103" s="1" t="s">
        <v>126</v>
      </c>
      <c r="B103">
        <v>1849.2</v>
      </c>
      <c r="C103">
        <v>1984.2</v>
      </c>
      <c r="D103">
        <v>1849.2</v>
      </c>
      <c r="E103">
        <v>1984.2</v>
      </c>
      <c r="F103">
        <v>303568800</v>
      </c>
      <c r="G103" s="3">
        <f t="shared" si="1"/>
        <v>-6.9959261680832829E-2</v>
      </c>
    </row>
    <row r="104" spans="1:7" x14ac:dyDescent="0.3">
      <c r="A104" s="1" t="s">
        <v>127</v>
      </c>
      <c r="B104">
        <v>1722.3</v>
      </c>
      <c r="C104">
        <v>1845.1</v>
      </c>
      <c r="D104">
        <v>1722.3</v>
      </c>
      <c r="E104">
        <v>1845.1</v>
      </c>
      <c r="F104">
        <v>444085400</v>
      </c>
      <c r="G104" s="3">
        <f t="shared" si="1"/>
        <v>-6.8624269954575004E-2</v>
      </c>
    </row>
    <row r="105" spans="1:7" x14ac:dyDescent="0.3">
      <c r="A105" s="1" t="s">
        <v>128</v>
      </c>
      <c r="B105">
        <v>1828.7</v>
      </c>
      <c r="C105">
        <v>1828.7</v>
      </c>
      <c r="D105">
        <v>1611.9</v>
      </c>
      <c r="E105">
        <v>1722.3</v>
      </c>
      <c r="F105">
        <v>399567400</v>
      </c>
      <c r="G105" s="3">
        <f t="shared" si="1"/>
        <v>6.1777855193636468E-2</v>
      </c>
    </row>
    <row r="106" spans="1:7" x14ac:dyDescent="0.3">
      <c r="A106" s="1" t="s">
        <v>129</v>
      </c>
      <c r="B106">
        <v>1718.3</v>
      </c>
      <c r="C106">
        <v>1841</v>
      </c>
      <c r="D106">
        <v>1710.1</v>
      </c>
      <c r="E106">
        <v>1832.8</v>
      </c>
      <c r="F106">
        <v>233304600</v>
      </c>
      <c r="G106" s="3">
        <f t="shared" si="1"/>
        <v>-6.0370755181276367E-2</v>
      </c>
    </row>
    <row r="107" spans="1:7" x14ac:dyDescent="0.3">
      <c r="A107" s="1" t="s">
        <v>130</v>
      </c>
      <c r="B107">
        <v>1886</v>
      </c>
      <c r="C107">
        <v>1886</v>
      </c>
      <c r="D107">
        <v>1779.6</v>
      </c>
      <c r="E107">
        <v>1779.6</v>
      </c>
      <c r="F107">
        <v>263297600</v>
      </c>
      <c r="G107" s="3">
        <f t="shared" si="1"/>
        <v>9.7596461619042105E-2</v>
      </c>
    </row>
    <row r="108" spans="1:7" x14ac:dyDescent="0.3">
      <c r="A108" s="1" t="s">
        <v>131</v>
      </c>
      <c r="B108">
        <v>1861.4</v>
      </c>
      <c r="C108">
        <v>1943.3</v>
      </c>
      <c r="D108">
        <v>1845.1</v>
      </c>
      <c r="E108">
        <v>1914.6</v>
      </c>
      <c r="F108">
        <v>186268000</v>
      </c>
      <c r="G108" s="3">
        <f t="shared" si="1"/>
        <v>-1.3043478260869518E-2</v>
      </c>
    </row>
    <row r="109" spans="1:7" x14ac:dyDescent="0.3">
      <c r="A109" s="1" t="s">
        <v>132</v>
      </c>
      <c r="B109">
        <v>1841</v>
      </c>
      <c r="C109">
        <v>1869.6</v>
      </c>
      <c r="D109">
        <v>1812.3</v>
      </c>
      <c r="E109">
        <v>1841</v>
      </c>
      <c r="F109">
        <v>104127000</v>
      </c>
      <c r="G109" s="3">
        <f t="shared" si="1"/>
        <v>-1.0959492854840491E-2</v>
      </c>
    </row>
    <row r="110" spans="1:7" x14ac:dyDescent="0.3">
      <c r="A110" s="1" t="s">
        <v>133</v>
      </c>
      <c r="B110">
        <v>1832.8</v>
      </c>
      <c r="C110">
        <v>1869.6</v>
      </c>
      <c r="D110">
        <v>1820.5</v>
      </c>
      <c r="E110">
        <v>1861.4</v>
      </c>
      <c r="F110">
        <v>82478400</v>
      </c>
      <c r="G110" s="3">
        <f t="shared" si="1"/>
        <v>-4.4541010320478247E-3</v>
      </c>
    </row>
    <row r="111" spans="1:7" x14ac:dyDescent="0.3">
      <c r="A111" s="1" t="s">
        <v>134</v>
      </c>
      <c r="B111">
        <v>1828.7</v>
      </c>
      <c r="C111">
        <v>1845.1</v>
      </c>
      <c r="D111">
        <v>1816.4</v>
      </c>
      <c r="E111">
        <v>1832.8</v>
      </c>
      <c r="F111">
        <v>51006800</v>
      </c>
      <c r="G111" s="3">
        <f t="shared" si="1"/>
        <v>-2.2370144041902605E-3</v>
      </c>
    </row>
    <row r="112" spans="1:7" x14ac:dyDescent="0.3">
      <c r="A112" s="1" t="s">
        <v>135</v>
      </c>
      <c r="B112">
        <v>1791.9</v>
      </c>
      <c r="C112">
        <v>1828.7</v>
      </c>
      <c r="D112">
        <v>1767.3</v>
      </c>
      <c r="E112">
        <v>1828.7</v>
      </c>
      <c r="F112">
        <v>83534400</v>
      </c>
      <c r="G112" s="3">
        <f t="shared" si="1"/>
        <v>-2.0123585060425414E-2</v>
      </c>
    </row>
    <row r="113" spans="1:7" x14ac:dyDescent="0.3">
      <c r="A113" s="1" t="s">
        <v>136</v>
      </c>
      <c r="B113">
        <v>1939.2</v>
      </c>
      <c r="C113">
        <v>1955.5</v>
      </c>
      <c r="D113">
        <v>1804.2</v>
      </c>
      <c r="E113">
        <v>1804.2</v>
      </c>
      <c r="F113">
        <v>302121200</v>
      </c>
      <c r="G113" s="3">
        <f t="shared" si="1"/>
        <v>8.2203247949104274E-2</v>
      </c>
    </row>
    <row r="114" spans="1:7" x14ac:dyDescent="0.3">
      <c r="A114" s="1" t="s">
        <v>137</v>
      </c>
      <c r="B114">
        <v>1861.4</v>
      </c>
      <c r="C114">
        <v>1918.7</v>
      </c>
      <c r="D114">
        <v>1845.1</v>
      </c>
      <c r="E114">
        <v>1910.5</v>
      </c>
      <c r="F114">
        <v>235644400</v>
      </c>
      <c r="G114" s="3">
        <f t="shared" si="1"/>
        <v>-4.0119636963696345E-2</v>
      </c>
    </row>
    <row r="115" spans="1:7" x14ac:dyDescent="0.3">
      <c r="A115" s="1" t="s">
        <v>138</v>
      </c>
      <c r="B115">
        <v>1873.7</v>
      </c>
      <c r="C115">
        <v>1918.7</v>
      </c>
      <c r="D115">
        <v>1861.4</v>
      </c>
      <c r="E115">
        <v>1902.4</v>
      </c>
      <c r="F115">
        <v>133600200</v>
      </c>
      <c r="G115" s="3">
        <f t="shared" si="1"/>
        <v>6.6079295154184772E-3</v>
      </c>
    </row>
    <row r="116" spans="1:7" x14ac:dyDescent="0.3">
      <c r="A116" s="1" t="s">
        <v>139</v>
      </c>
      <c r="B116">
        <v>1877.8</v>
      </c>
      <c r="C116">
        <v>1881.9</v>
      </c>
      <c r="D116">
        <v>1836.9</v>
      </c>
      <c r="E116">
        <v>1861.4</v>
      </c>
      <c r="F116">
        <v>69967400</v>
      </c>
      <c r="G116" s="3">
        <f t="shared" si="1"/>
        <v>2.1881838074397763E-3</v>
      </c>
    </row>
    <row r="117" spans="1:7" x14ac:dyDescent="0.3">
      <c r="A117" s="1" t="s">
        <v>140</v>
      </c>
      <c r="B117">
        <v>1873.7</v>
      </c>
      <c r="C117">
        <v>1922.8</v>
      </c>
      <c r="D117">
        <v>1861.4</v>
      </c>
      <c r="E117">
        <v>1910.5</v>
      </c>
      <c r="F117">
        <v>123530000</v>
      </c>
      <c r="G117" s="3">
        <f t="shared" si="1"/>
        <v>-2.1834061135370697E-3</v>
      </c>
    </row>
    <row r="118" spans="1:7" x14ac:dyDescent="0.3">
      <c r="A118" s="1" t="s">
        <v>141</v>
      </c>
      <c r="B118">
        <v>1857.4</v>
      </c>
      <c r="C118">
        <v>1894.2</v>
      </c>
      <c r="D118">
        <v>1845.1</v>
      </c>
      <c r="E118">
        <v>1881.9</v>
      </c>
      <c r="F118">
        <v>74028600</v>
      </c>
      <c r="G118" s="3">
        <f t="shared" si="1"/>
        <v>-8.6993648929924502E-3</v>
      </c>
    </row>
    <row r="119" spans="1:7" x14ac:dyDescent="0.3">
      <c r="A119" s="1" t="s">
        <v>142</v>
      </c>
      <c r="B119">
        <v>1877.8</v>
      </c>
      <c r="C119">
        <v>1881.9</v>
      </c>
      <c r="D119">
        <v>1857.4</v>
      </c>
      <c r="E119">
        <v>1857.4</v>
      </c>
      <c r="F119">
        <v>57236400</v>
      </c>
      <c r="G119" s="3">
        <f t="shared" si="1"/>
        <v>1.0983094648433219E-2</v>
      </c>
    </row>
    <row r="120" spans="1:7" x14ac:dyDescent="0.3">
      <c r="A120" s="1" t="s">
        <v>143</v>
      </c>
      <c r="B120">
        <v>1865.5</v>
      </c>
      <c r="C120">
        <v>1898.3</v>
      </c>
      <c r="D120">
        <v>1861.4</v>
      </c>
      <c r="E120">
        <v>1881.9</v>
      </c>
      <c r="F120">
        <v>47528000</v>
      </c>
      <c r="G120" s="3">
        <f t="shared" si="1"/>
        <v>-6.55021834061133E-3</v>
      </c>
    </row>
    <row r="121" spans="1:7" x14ac:dyDescent="0.3">
      <c r="A121" s="1" t="s">
        <v>144</v>
      </c>
      <c r="B121">
        <v>1886</v>
      </c>
      <c r="C121">
        <v>1898.3</v>
      </c>
      <c r="D121">
        <v>1873.7</v>
      </c>
      <c r="E121">
        <v>1877.8</v>
      </c>
      <c r="F121">
        <v>62036400</v>
      </c>
      <c r="G121" s="3">
        <f t="shared" si="1"/>
        <v>1.098901098901099E-2</v>
      </c>
    </row>
    <row r="122" spans="1:7" x14ac:dyDescent="0.3">
      <c r="A122" s="1" t="s">
        <v>145</v>
      </c>
      <c r="B122">
        <v>1881.9</v>
      </c>
      <c r="C122">
        <v>1906.4</v>
      </c>
      <c r="D122">
        <v>1873.7</v>
      </c>
      <c r="E122">
        <v>1902.4</v>
      </c>
      <c r="F122">
        <v>82084400</v>
      </c>
      <c r="G122" s="3">
        <f t="shared" si="1"/>
        <v>-2.1739130434782128E-3</v>
      </c>
    </row>
    <row r="123" spans="1:7" x14ac:dyDescent="0.3">
      <c r="A123" s="1" t="s">
        <v>146</v>
      </c>
      <c r="B123">
        <v>1963.7</v>
      </c>
      <c r="C123">
        <v>1976</v>
      </c>
      <c r="D123">
        <v>1873.7</v>
      </c>
      <c r="E123">
        <v>1881.9</v>
      </c>
      <c r="F123">
        <v>230576800</v>
      </c>
      <c r="G123" s="3">
        <f t="shared" si="1"/>
        <v>4.3466709176895664E-2</v>
      </c>
    </row>
    <row r="124" spans="1:7" x14ac:dyDescent="0.3">
      <c r="A124" s="1" t="s">
        <v>147</v>
      </c>
      <c r="B124">
        <v>1935.1</v>
      </c>
      <c r="C124">
        <v>1988.3</v>
      </c>
      <c r="D124">
        <v>1931</v>
      </c>
      <c r="E124">
        <v>1971.9</v>
      </c>
      <c r="F124">
        <v>116501200</v>
      </c>
      <c r="G124" s="3">
        <f t="shared" si="1"/>
        <v>-1.4564342822223422E-2</v>
      </c>
    </row>
    <row r="125" spans="1:7" x14ac:dyDescent="0.3">
      <c r="A125" s="1" t="s">
        <v>148</v>
      </c>
      <c r="B125">
        <v>1910.5</v>
      </c>
      <c r="C125">
        <v>1935.1</v>
      </c>
      <c r="D125">
        <v>1902.4</v>
      </c>
      <c r="E125">
        <v>1922.8</v>
      </c>
      <c r="F125">
        <v>75306000</v>
      </c>
      <c r="G125" s="3">
        <f t="shared" ref="G125:G187" si="2">((B125-B124)/B124)*100%</f>
        <v>-1.2712521316727772E-2</v>
      </c>
    </row>
    <row r="126" spans="1:7" x14ac:dyDescent="0.3">
      <c r="A126" s="1" t="s">
        <v>149</v>
      </c>
      <c r="B126">
        <v>1943.3</v>
      </c>
      <c r="C126">
        <v>1951.4</v>
      </c>
      <c r="D126">
        <v>1922.8</v>
      </c>
      <c r="E126">
        <v>1922.8</v>
      </c>
      <c r="F126">
        <v>71091800</v>
      </c>
      <c r="G126" s="3">
        <f t="shared" si="2"/>
        <v>1.7168280554828556E-2</v>
      </c>
    </row>
    <row r="127" spans="1:7" x14ac:dyDescent="0.3">
      <c r="A127" s="1" t="s">
        <v>150</v>
      </c>
      <c r="B127">
        <v>1931</v>
      </c>
      <c r="C127">
        <v>1955.5</v>
      </c>
      <c r="D127">
        <v>1922.8</v>
      </c>
      <c r="E127">
        <v>1943.3</v>
      </c>
      <c r="F127">
        <v>96113000</v>
      </c>
      <c r="G127" s="3">
        <f t="shared" si="2"/>
        <v>-6.32943961302936E-3</v>
      </c>
    </row>
    <row r="128" spans="1:7" x14ac:dyDescent="0.3">
      <c r="A128" s="1" t="s">
        <v>151</v>
      </c>
      <c r="B128">
        <v>1926.9</v>
      </c>
      <c r="C128">
        <v>1955.5</v>
      </c>
      <c r="D128">
        <v>1926.9</v>
      </c>
      <c r="E128">
        <v>1947.4</v>
      </c>
      <c r="F128">
        <v>84620000</v>
      </c>
      <c r="G128" s="3">
        <f t="shared" si="2"/>
        <v>-2.1232522009321125E-3</v>
      </c>
    </row>
    <row r="129" spans="1:7" x14ac:dyDescent="0.3">
      <c r="A129" s="1" t="s">
        <v>152</v>
      </c>
      <c r="B129">
        <v>1922.8</v>
      </c>
      <c r="C129">
        <v>1939.2</v>
      </c>
      <c r="D129">
        <v>1914.6</v>
      </c>
      <c r="E129">
        <v>1926.9</v>
      </c>
      <c r="F129">
        <v>86094200</v>
      </c>
      <c r="G129" s="3">
        <f t="shared" si="2"/>
        <v>-2.1277699932534828E-3</v>
      </c>
    </row>
    <row r="130" spans="1:7" x14ac:dyDescent="0.3">
      <c r="A130" s="1" t="s">
        <v>153</v>
      </c>
      <c r="B130">
        <v>1910.5</v>
      </c>
      <c r="C130">
        <v>1931</v>
      </c>
      <c r="D130">
        <v>1910.5</v>
      </c>
      <c r="E130">
        <v>1914.6</v>
      </c>
      <c r="F130">
        <v>37567000</v>
      </c>
      <c r="G130" s="3">
        <f t="shared" si="2"/>
        <v>-6.3969211566465333E-3</v>
      </c>
    </row>
    <row r="131" spans="1:7" x14ac:dyDescent="0.3">
      <c r="A131" s="1" t="s">
        <v>154</v>
      </c>
      <c r="B131">
        <v>1857.4</v>
      </c>
      <c r="C131">
        <v>1918.7</v>
      </c>
      <c r="D131">
        <v>1845.1</v>
      </c>
      <c r="E131">
        <v>1918.7</v>
      </c>
      <c r="F131">
        <v>135393000</v>
      </c>
      <c r="G131" s="3">
        <f t="shared" si="2"/>
        <v>-2.7793771264066951E-2</v>
      </c>
    </row>
    <row r="132" spans="1:7" x14ac:dyDescent="0.3">
      <c r="A132" s="1" t="s">
        <v>155</v>
      </c>
      <c r="B132">
        <v>1914.6</v>
      </c>
      <c r="C132">
        <v>1922.8</v>
      </c>
      <c r="D132">
        <v>1865.5</v>
      </c>
      <c r="E132">
        <v>1869.6</v>
      </c>
      <c r="F132">
        <v>121672800</v>
      </c>
      <c r="G132" s="3">
        <f t="shared" si="2"/>
        <v>3.0795735975018744E-2</v>
      </c>
    </row>
    <row r="133" spans="1:7" x14ac:dyDescent="0.3">
      <c r="A133" s="1" t="s">
        <v>156</v>
      </c>
      <c r="B133">
        <v>1910.5</v>
      </c>
      <c r="C133">
        <v>1943.3</v>
      </c>
      <c r="D133">
        <v>1906.4</v>
      </c>
      <c r="E133">
        <v>1922.8</v>
      </c>
      <c r="F133">
        <v>96854200</v>
      </c>
      <c r="G133" s="3">
        <f t="shared" si="2"/>
        <v>-2.1414394651623888E-3</v>
      </c>
    </row>
    <row r="134" spans="1:7" x14ac:dyDescent="0.3">
      <c r="A134" s="1" t="s">
        <v>157</v>
      </c>
      <c r="B134">
        <v>1926.9</v>
      </c>
      <c r="C134">
        <v>1959.6</v>
      </c>
      <c r="D134">
        <v>1910.5</v>
      </c>
      <c r="E134">
        <v>1918.7</v>
      </c>
      <c r="F134">
        <v>152124600</v>
      </c>
      <c r="G134" s="3">
        <f t="shared" si="2"/>
        <v>8.5841402774143368E-3</v>
      </c>
    </row>
    <row r="135" spans="1:7" x14ac:dyDescent="0.3">
      <c r="A135" s="1" t="s">
        <v>158</v>
      </c>
      <c r="B135">
        <v>1886</v>
      </c>
      <c r="C135">
        <v>1926.9</v>
      </c>
      <c r="D135">
        <v>1877.8</v>
      </c>
      <c r="E135">
        <v>1926.9</v>
      </c>
      <c r="F135">
        <v>109205600</v>
      </c>
      <c r="G135" s="3">
        <f t="shared" si="2"/>
        <v>-2.1225803103430425E-2</v>
      </c>
    </row>
    <row r="136" spans="1:7" x14ac:dyDescent="0.3">
      <c r="A136" s="1" t="s">
        <v>159</v>
      </c>
      <c r="B136">
        <v>1902.4</v>
      </c>
      <c r="C136">
        <v>1906.4</v>
      </c>
      <c r="D136">
        <v>1881.9</v>
      </c>
      <c r="E136">
        <v>1898.3</v>
      </c>
      <c r="F136">
        <v>54144000</v>
      </c>
      <c r="G136" s="3">
        <f t="shared" si="2"/>
        <v>8.6956521739130922E-3</v>
      </c>
    </row>
    <row r="137" spans="1:7" x14ac:dyDescent="0.3">
      <c r="A137" s="1" t="s">
        <v>160</v>
      </c>
      <c r="B137">
        <v>1914.6</v>
      </c>
      <c r="C137">
        <v>1926.9</v>
      </c>
      <c r="D137">
        <v>1902.4</v>
      </c>
      <c r="E137">
        <v>1906.4</v>
      </c>
      <c r="F137">
        <v>70478400</v>
      </c>
      <c r="G137" s="3">
        <f t="shared" si="2"/>
        <v>6.412952060554992E-3</v>
      </c>
    </row>
    <row r="138" spans="1:7" x14ac:dyDescent="0.3">
      <c r="A138" s="1" t="s">
        <v>161</v>
      </c>
      <c r="B138">
        <v>1877.8</v>
      </c>
      <c r="C138">
        <v>1906.4</v>
      </c>
      <c r="D138">
        <v>1873.7</v>
      </c>
      <c r="E138">
        <v>1906.4</v>
      </c>
      <c r="F138">
        <v>128065400</v>
      </c>
      <c r="G138" s="3">
        <f t="shared" si="2"/>
        <v>-1.9220724955604281E-2</v>
      </c>
    </row>
    <row r="139" spans="1:7" x14ac:dyDescent="0.3">
      <c r="A139" s="1" t="s">
        <v>162</v>
      </c>
      <c r="B139">
        <v>1881.9</v>
      </c>
      <c r="C139">
        <v>1894.2</v>
      </c>
      <c r="D139">
        <v>1869.6</v>
      </c>
      <c r="E139">
        <v>1886</v>
      </c>
      <c r="F139">
        <v>96801600</v>
      </c>
      <c r="G139" s="3">
        <f t="shared" si="2"/>
        <v>2.1834061135371906E-3</v>
      </c>
    </row>
    <row r="140" spans="1:7" x14ac:dyDescent="0.3">
      <c r="A140" s="1" t="s">
        <v>163</v>
      </c>
      <c r="B140">
        <v>1816.4</v>
      </c>
      <c r="C140">
        <v>1902.4</v>
      </c>
      <c r="D140">
        <v>1759.2</v>
      </c>
      <c r="E140">
        <v>1902.4</v>
      </c>
      <c r="F140">
        <v>146498200</v>
      </c>
      <c r="G140" s="3">
        <f t="shared" si="2"/>
        <v>-3.4805250013284446E-2</v>
      </c>
    </row>
    <row r="141" spans="1:7" x14ac:dyDescent="0.3">
      <c r="A141" s="1" t="s">
        <v>164</v>
      </c>
      <c r="B141">
        <v>1865.5</v>
      </c>
      <c r="C141">
        <v>1865.5</v>
      </c>
      <c r="D141">
        <v>1820.5</v>
      </c>
      <c r="E141">
        <v>1828.7</v>
      </c>
      <c r="F141">
        <v>66409200</v>
      </c>
      <c r="G141" s="3">
        <f t="shared" si="2"/>
        <v>2.7031490861043773E-2</v>
      </c>
    </row>
    <row r="142" spans="1:7" x14ac:dyDescent="0.3">
      <c r="A142" s="1" t="s">
        <v>165</v>
      </c>
      <c r="B142">
        <v>1894.2</v>
      </c>
      <c r="C142">
        <v>1898.3</v>
      </c>
      <c r="D142">
        <v>1845.1</v>
      </c>
      <c r="E142">
        <v>1869.6</v>
      </c>
      <c r="F142">
        <v>82299800</v>
      </c>
      <c r="G142" s="3">
        <f t="shared" si="2"/>
        <v>1.538461538461541E-2</v>
      </c>
    </row>
    <row r="143" spans="1:7" x14ac:dyDescent="0.3">
      <c r="A143" s="1" t="s">
        <v>166</v>
      </c>
      <c r="B143">
        <v>1898.3</v>
      </c>
      <c r="C143">
        <v>1910.5</v>
      </c>
      <c r="D143">
        <v>1894.2</v>
      </c>
      <c r="E143">
        <v>1902.4</v>
      </c>
      <c r="F143">
        <v>64511600</v>
      </c>
      <c r="G143" s="3">
        <f t="shared" si="2"/>
        <v>2.1645021645021164E-3</v>
      </c>
    </row>
    <row r="144" spans="1:7" x14ac:dyDescent="0.3">
      <c r="A144" s="1" t="s">
        <v>167</v>
      </c>
      <c r="B144">
        <v>1890.1</v>
      </c>
      <c r="C144">
        <v>1914.6</v>
      </c>
      <c r="D144">
        <v>1881.9</v>
      </c>
      <c r="E144">
        <v>1898.3</v>
      </c>
      <c r="F144">
        <v>56842400</v>
      </c>
      <c r="G144" s="3">
        <f t="shared" si="2"/>
        <v>-4.319654427645812E-3</v>
      </c>
    </row>
    <row r="145" spans="1:7" x14ac:dyDescent="0.3">
      <c r="A145" s="1" t="s">
        <v>168</v>
      </c>
      <c r="B145">
        <v>1955.5</v>
      </c>
      <c r="C145">
        <v>1971.9</v>
      </c>
      <c r="D145">
        <v>1894.2</v>
      </c>
      <c r="E145">
        <v>1894.2</v>
      </c>
      <c r="F145">
        <v>192912200</v>
      </c>
      <c r="G145" s="3">
        <f>((B145-B144)/B144)*100%</f>
        <v>3.4601343844241093E-2</v>
      </c>
    </row>
    <row r="146" spans="1:7" x14ac:dyDescent="0.3">
      <c r="A146" s="1" t="s">
        <v>169</v>
      </c>
      <c r="B146">
        <v>2096.6999999999998</v>
      </c>
      <c r="C146">
        <v>2127.4</v>
      </c>
      <c r="D146">
        <v>1947.4</v>
      </c>
      <c r="E146">
        <v>1963.7</v>
      </c>
      <c r="F146">
        <v>362397000</v>
      </c>
      <c r="G146" s="3">
        <f t="shared" si="2"/>
        <v>7.2206596778317478E-2</v>
      </c>
    </row>
    <row r="147" spans="1:7" x14ac:dyDescent="0.3">
      <c r="A147" s="1" t="s">
        <v>170</v>
      </c>
      <c r="B147">
        <v>2076.1999999999998</v>
      </c>
      <c r="C147">
        <v>2188.6999999999998</v>
      </c>
      <c r="D147">
        <v>2055.8000000000002</v>
      </c>
      <c r="E147">
        <v>2127.4</v>
      </c>
      <c r="F147">
        <v>175205000</v>
      </c>
      <c r="G147" s="3">
        <f t="shared" si="2"/>
        <v>-9.777269041827635E-3</v>
      </c>
    </row>
    <row r="148" spans="1:7" x14ac:dyDescent="0.3">
      <c r="A148" s="1" t="s">
        <v>171</v>
      </c>
      <c r="B148">
        <v>2045.5</v>
      </c>
      <c r="C148">
        <v>2086.5</v>
      </c>
      <c r="D148">
        <v>2045.5</v>
      </c>
      <c r="E148">
        <v>2076.1999999999998</v>
      </c>
      <c r="F148">
        <v>114290200</v>
      </c>
      <c r="G148" s="3">
        <f t="shared" si="2"/>
        <v>-1.4786629419131019E-2</v>
      </c>
    </row>
    <row r="149" spans="1:7" x14ac:dyDescent="0.3">
      <c r="A149" s="1" t="s">
        <v>172</v>
      </c>
      <c r="B149">
        <v>2066</v>
      </c>
      <c r="C149">
        <v>2137.6</v>
      </c>
      <c r="D149">
        <v>2055.8000000000002</v>
      </c>
      <c r="E149">
        <v>2066</v>
      </c>
      <c r="F149">
        <v>203541200</v>
      </c>
      <c r="G149" s="3">
        <f t="shared" si="2"/>
        <v>1.0021999511121975E-2</v>
      </c>
    </row>
    <row r="150" spans="1:7" x14ac:dyDescent="0.3">
      <c r="A150" s="1" t="s">
        <v>173</v>
      </c>
      <c r="B150">
        <v>2066</v>
      </c>
      <c r="C150">
        <v>2127.4</v>
      </c>
      <c r="D150">
        <v>2045.5</v>
      </c>
      <c r="E150">
        <v>2076.1999999999998</v>
      </c>
      <c r="F150">
        <v>159091800</v>
      </c>
      <c r="G150" s="3">
        <f t="shared" si="2"/>
        <v>0</v>
      </c>
    </row>
    <row r="151" spans="1:7" x14ac:dyDescent="0.3">
      <c r="A151" s="1" t="s">
        <v>174</v>
      </c>
      <c r="B151">
        <v>2086.5</v>
      </c>
      <c r="C151">
        <v>2106.9</v>
      </c>
      <c r="D151">
        <v>2066</v>
      </c>
      <c r="E151">
        <v>2076.1999999999998</v>
      </c>
      <c r="F151">
        <v>105466800</v>
      </c>
      <c r="G151" s="3">
        <f t="shared" si="2"/>
        <v>9.9225556631171354E-3</v>
      </c>
    </row>
    <row r="152" spans="1:7" x14ac:dyDescent="0.3">
      <c r="A152" s="1" t="s">
        <v>175</v>
      </c>
      <c r="B152">
        <v>2158</v>
      </c>
      <c r="C152">
        <v>2188.6999999999998</v>
      </c>
      <c r="D152">
        <v>2106.9</v>
      </c>
      <c r="E152">
        <v>2106.9</v>
      </c>
      <c r="F152">
        <v>185542800</v>
      </c>
      <c r="G152" s="3">
        <f t="shared" si="2"/>
        <v>3.4267912772585667E-2</v>
      </c>
    </row>
    <row r="153" spans="1:7" x14ac:dyDescent="0.3">
      <c r="A153" s="1" t="s">
        <v>176</v>
      </c>
      <c r="B153">
        <v>2178.5</v>
      </c>
      <c r="C153">
        <v>2188.6999999999998</v>
      </c>
      <c r="D153">
        <v>2127.4</v>
      </c>
      <c r="E153">
        <v>2168.3000000000002</v>
      </c>
      <c r="F153">
        <v>145659800</v>
      </c>
      <c r="G153" s="3">
        <f t="shared" si="2"/>
        <v>9.4995366079703436E-3</v>
      </c>
    </row>
    <row r="154" spans="1:7" x14ac:dyDescent="0.3">
      <c r="A154" s="1" t="s">
        <v>177</v>
      </c>
      <c r="B154">
        <v>2168.3000000000002</v>
      </c>
      <c r="C154">
        <v>2219.4</v>
      </c>
      <c r="D154">
        <v>2147.8000000000002</v>
      </c>
      <c r="E154">
        <v>2178.5</v>
      </c>
      <c r="F154">
        <v>113335600</v>
      </c>
      <c r="G154" s="3">
        <f t="shared" si="2"/>
        <v>-4.6821207252695975E-3</v>
      </c>
    </row>
    <row r="155" spans="1:7" x14ac:dyDescent="0.3">
      <c r="A155" s="1" t="s">
        <v>178</v>
      </c>
      <c r="B155">
        <v>2147.8000000000002</v>
      </c>
      <c r="C155">
        <v>2188.6999999999998</v>
      </c>
      <c r="D155">
        <v>2137.6</v>
      </c>
      <c r="E155">
        <v>2178.5</v>
      </c>
      <c r="F155">
        <v>83795800</v>
      </c>
      <c r="G155" s="3">
        <f t="shared" si="2"/>
        <v>-9.4544112899506514E-3</v>
      </c>
    </row>
    <row r="156" spans="1:7" x14ac:dyDescent="0.3">
      <c r="A156" s="1" t="s">
        <v>179</v>
      </c>
      <c r="B156">
        <v>2086.5</v>
      </c>
      <c r="C156">
        <v>2178.5</v>
      </c>
      <c r="D156">
        <v>2045.5</v>
      </c>
      <c r="E156">
        <v>2168.3000000000002</v>
      </c>
      <c r="F156">
        <v>251920000</v>
      </c>
      <c r="G156" s="3">
        <f t="shared" si="2"/>
        <v>-2.85408324797468E-2</v>
      </c>
    </row>
    <row r="157" spans="1:7" x14ac:dyDescent="0.3">
      <c r="A157" s="1" t="s">
        <v>180</v>
      </c>
      <c r="B157">
        <v>2117.1</v>
      </c>
      <c r="C157">
        <v>2117.1</v>
      </c>
      <c r="D157">
        <v>2055.8000000000002</v>
      </c>
      <c r="E157">
        <v>2106.9</v>
      </c>
      <c r="F157">
        <v>108883800</v>
      </c>
      <c r="G157" s="3">
        <f t="shared" si="2"/>
        <v>1.4665708123652005E-2</v>
      </c>
    </row>
    <row r="158" spans="1:7" x14ac:dyDescent="0.3">
      <c r="A158" s="1" t="s">
        <v>181</v>
      </c>
      <c r="B158">
        <v>2137.6</v>
      </c>
      <c r="C158">
        <v>2158</v>
      </c>
      <c r="D158">
        <v>2096.6999999999998</v>
      </c>
      <c r="E158">
        <v>2147.8000000000002</v>
      </c>
      <c r="F158">
        <v>92414800</v>
      </c>
      <c r="G158" s="3">
        <f t="shared" si="2"/>
        <v>9.6830570119503107E-3</v>
      </c>
    </row>
    <row r="159" spans="1:7" x14ac:dyDescent="0.3">
      <c r="A159" s="1" t="s">
        <v>182</v>
      </c>
      <c r="B159">
        <v>2188.6999999999998</v>
      </c>
      <c r="C159">
        <v>2199</v>
      </c>
      <c r="D159">
        <v>2147.8000000000002</v>
      </c>
      <c r="E159">
        <v>2158</v>
      </c>
      <c r="F159">
        <v>267877200</v>
      </c>
      <c r="G159" s="3">
        <f t="shared" si="2"/>
        <v>2.3905314371257442E-2</v>
      </c>
    </row>
    <row r="160" spans="1:7" x14ac:dyDescent="0.3">
      <c r="A160" s="1" t="s">
        <v>183</v>
      </c>
      <c r="B160">
        <v>2137.6</v>
      </c>
      <c r="C160">
        <v>2147.8000000000002</v>
      </c>
      <c r="D160">
        <v>2096.6999999999998</v>
      </c>
      <c r="E160">
        <v>2147.8000000000002</v>
      </c>
      <c r="F160">
        <v>188192000</v>
      </c>
      <c r="G160" s="3">
        <f t="shared" si="2"/>
        <v>-2.3347192397313435E-2</v>
      </c>
    </row>
    <row r="161" spans="1:7" x14ac:dyDescent="0.3">
      <c r="A161" s="1" t="s">
        <v>184</v>
      </c>
      <c r="B161">
        <v>2147.8000000000002</v>
      </c>
      <c r="C161">
        <v>2158</v>
      </c>
      <c r="D161">
        <v>2096.6999999999998</v>
      </c>
      <c r="E161">
        <v>2137.6</v>
      </c>
      <c r="F161">
        <v>81856400</v>
      </c>
      <c r="G161" s="3">
        <f t="shared" si="2"/>
        <v>4.7717065868264751E-3</v>
      </c>
    </row>
    <row r="162" spans="1:7" x14ac:dyDescent="0.3">
      <c r="A162" s="1" t="s">
        <v>185</v>
      </c>
      <c r="B162">
        <v>2147.8000000000002</v>
      </c>
      <c r="C162">
        <v>2168.3000000000002</v>
      </c>
      <c r="D162">
        <v>2137.6</v>
      </c>
      <c r="E162">
        <v>2168.3000000000002</v>
      </c>
      <c r="F162">
        <v>45193600</v>
      </c>
      <c r="G162" s="3">
        <f t="shared" si="2"/>
        <v>0</v>
      </c>
    </row>
    <row r="163" spans="1:7" x14ac:dyDescent="0.3">
      <c r="A163" s="1" t="s">
        <v>186</v>
      </c>
      <c r="B163">
        <v>2055.8000000000002</v>
      </c>
      <c r="C163">
        <v>2117.1</v>
      </c>
      <c r="D163">
        <v>2055.8000000000002</v>
      </c>
      <c r="E163">
        <v>2106.9</v>
      </c>
      <c r="F163">
        <v>146843600</v>
      </c>
      <c r="G163" s="3">
        <f t="shared" si="2"/>
        <v>-4.2834528354595398E-2</v>
      </c>
    </row>
    <row r="164" spans="1:7" x14ac:dyDescent="0.3">
      <c r="A164" s="1" t="s">
        <v>187</v>
      </c>
      <c r="B164">
        <v>1914.6</v>
      </c>
      <c r="C164">
        <v>1959.6</v>
      </c>
      <c r="D164">
        <v>1914.6</v>
      </c>
      <c r="E164">
        <v>1955.5</v>
      </c>
      <c r="F164">
        <v>264205400</v>
      </c>
      <c r="G164" s="3">
        <f t="shared" si="2"/>
        <v>-6.8683724097674995E-2</v>
      </c>
    </row>
    <row r="165" spans="1:7" x14ac:dyDescent="0.3">
      <c r="A165" s="1" t="s">
        <v>188</v>
      </c>
      <c r="B165">
        <v>1992.4</v>
      </c>
      <c r="C165">
        <v>1996.4</v>
      </c>
      <c r="D165">
        <v>1808.3</v>
      </c>
      <c r="E165">
        <v>1820.5</v>
      </c>
      <c r="F165">
        <v>242923200</v>
      </c>
      <c r="G165" s="3">
        <f t="shared" si="2"/>
        <v>4.0635119607228758E-2</v>
      </c>
    </row>
    <row r="166" spans="1:7" x14ac:dyDescent="0.3">
      <c r="A166" s="1" t="s">
        <v>189</v>
      </c>
      <c r="B166">
        <v>2066</v>
      </c>
      <c r="C166">
        <v>2066</v>
      </c>
      <c r="D166">
        <v>2008.7</v>
      </c>
      <c r="E166">
        <v>2037.4</v>
      </c>
      <c r="F166">
        <v>155021200</v>
      </c>
      <c r="G166" s="3">
        <f t="shared" si="2"/>
        <v>3.6940373418992124E-2</v>
      </c>
    </row>
    <row r="167" spans="1:7" x14ac:dyDescent="0.3">
      <c r="A167" s="1" t="s">
        <v>190</v>
      </c>
      <c r="B167">
        <v>2021</v>
      </c>
      <c r="C167">
        <v>2086.5</v>
      </c>
      <c r="D167">
        <v>2008.7</v>
      </c>
      <c r="E167">
        <v>2066</v>
      </c>
      <c r="F167">
        <v>98187400</v>
      </c>
      <c r="G167" s="3">
        <f t="shared" si="2"/>
        <v>-2.1781219748305904E-2</v>
      </c>
    </row>
    <row r="168" spans="1:7" x14ac:dyDescent="0.3">
      <c r="A168" s="1" t="s">
        <v>191</v>
      </c>
      <c r="B168">
        <v>1992.4</v>
      </c>
      <c r="C168">
        <v>2041.4</v>
      </c>
      <c r="D168">
        <v>1992.4</v>
      </c>
      <c r="E168">
        <v>2041.4</v>
      </c>
      <c r="F168">
        <v>60506400</v>
      </c>
      <c r="G168" s="3">
        <f t="shared" si="2"/>
        <v>-1.415141019297373E-2</v>
      </c>
    </row>
    <row r="169" spans="1:7" x14ac:dyDescent="0.3">
      <c r="A169" s="1" t="s">
        <v>192</v>
      </c>
      <c r="B169">
        <v>1931</v>
      </c>
      <c r="C169">
        <v>2000.5</v>
      </c>
      <c r="D169">
        <v>1922.8</v>
      </c>
      <c r="E169">
        <v>1988.3</v>
      </c>
      <c r="F169">
        <v>124173000</v>
      </c>
      <c r="G169" s="3">
        <f t="shared" si="2"/>
        <v>-3.0817104998996231E-2</v>
      </c>
    </row>
    <row r="170" spans="1:7" x14ac:dyDescent="0.3">
      <c r="A170" s="1" t="s">
        <v>193</v>
      </c>
      <c r="B170">
        <v>1939.2</v>
      </c>
      <c r="C170">
        <v>1967.8</v>
      </c>
      <c r="D170">
        <v>1922.8</v>
      </c>
      <c r="E170">
        <v>1931</v>
      </c>
      <c r="F170">
        <v>87300200</v>
      </c>
      <c r="G170" s="3">
        <f t="shared" si="2"/>
        <v>4.2465044018643429E-3</v>
      </c>
    </row>
    <row r="171" spans="1:7" x14ac:dyDescent="0.3">
      <c r="A171" s="1" t="s">
        <v>194</v>
      </c>
      <c r="B171">
        <v>1877.8</v>
      </c>
      <c r="C171">
        <v>1947.4</v>
      </c>
      <c r="D171">
        <v>1861.4</v>
      </c>
      <c r="E171">
        <v>1947.4</v>
      </c>
      <c r="F171">
        <v>88031200</v>
      </c>
      <c r="G171" s="3">
        <f t="shared" si="2"/>
        <v>-3.1662541254125459E-2</v>
      </c>
    </row>
    <row r="172" spans="1:7" x14ac:dyDescent="0.3">
      <c r="A172" s="1" t="s">
        <v>195</v>
      </c>
      <c r="B172">
        <v>1857.4</v>
      </c>
      <c r="C172">
        <v>1898.3</v>
      </c>
      <c r="D172">
        <v>1824.6</v>
      </c>
      <c r="E172">
        <v>1841</v>
      </c>
      <c r="F172">
        <v>96480800</v>
      </c>
      <c r="G172" s="3">
        <f t="shared" si="2"/>
        <v>-1.0863776760038271E-2</v>
      </c>
    </row>
    <row r="173" spans="1:7" x14ac:dyDescent="0.3">
      <c r="A173" s="1" t="s">
        <v>196</v>
      </c>
      <c r="B173">
        <v>1808.3</v>
      </c>
      <c r="C173">
        <v>1881.9</v>
      </c>
      <c r="D173">
        <v>1783.7</v>
      </c>
      <c r="E173">
        <v>1869.6</v>
      </c>
      <c r="F173">
        <v>111629000</v>
      </c>
      <c r="G173" s="3">
        <f t="shared" si="2"/>
        <v>-2.6434801335199813E-2</v>
      </c>
    </row>
    <row r="174" spans="1:7" x14ac:dyDescent="0.3">
      <c r="A174" s="1" t="s">
        <v>197</v>
      </c>
      <c r="B174">
        <v>1771.4</v>
      </c>
      <c r="C174">
        <v>1800.1</v>
      </c>
      <c r="D174">
        <v>1763.3</v>
      </c>
      <c r="E174">
        <v>1783.7</v>
      </c>
      <c r="F174">
        <v>101549000</v>
      </c>
      <c r="G174" s="3">
        <f t="shared" si="2"/>
        <v>-2.0405906099651532E-2</v>
      </c>
    </row>
    <row r="175" spans="1:7" x14ac:dyDescent="0.3">
      <c r="A175" s="1" t="s">
        <v>198</v>
      </c>
      <c r="B175">
        <v>1881.9</v>
      </c>
      <c r="C175">
        <v>1881.9</v>
      </c>
      <c r="D175">
        <v>1783.7</v>
      </c>
      <c r="E175">
        <v>1783.7</v>
      </c>
      <c r="F175">
        <v>109984600</v>
      </c>
      <c r="G175" s="3">
        <f t="shared" si="2"/>
        <v>6.2380038387715928E-2</v>
      </c>
    </row>
    <row r="176" spans="1:7" x14ac:dyDescent="0.3">
      <c r="A176" s="1" t="s">
        <v>199</v>
      </c>
      <c r="B176">
        <v>1857.4</v>
      </c>
      <c r="C176">
        <v>1918.7</v>
      </c>
      <c r="D176">
        <v>1841</v>
      </c>
      <c r="E176">
        <v>1902.4</v>
      </c>
      <c r="F176">
        <v>62118800</v>
      </c>
      <c r="G176" s="3">
        <f t="shared" si="2"/>
        <v>-1.3018757638556777E-2</v>
      </c>
    </row>
    <row r="177" spans="1:7" x14ac:dyDescent="0.3">
      <c r="A177" s="1" t="s">
        <v>200</v>
      </c>
      <c r="B177">
        <v>1845.1</v>
      </c>
      <c r="C177">
        <v>1902.4</v>
      </c>
      <c r="D177">
        <v>1828.7</v>
      </c>
      <c r="E177">
        <v>1881.9</v>
      </c>
      <c r="F177">
        <v>84460000</v>
      </c>
      <c r="G177" s="3">
        <f t="shared" si="2"/>
        <v>-6.6221600086142892E-3</v>
      </c>
    </row>
    <row r="178" spans="1:7" x14ac:dyDescent="0.3">
      <c r="A178" s="1" t="s">
        <v>201</v>
      </c>
      <c r="B178">
        <v>1816.4</v>
      </c>
      <c r="C178">
        <v>1865.5</v>
      </c>
      <c r="D178">
        <v>1787.8</v>
      </c>
      <c r="E178">
        <v>1861.4</v>
      </c>
      <c r="F178">
        <v>63903400</v>
      </c>
      <c r="G178" s="3">
        <f t="shared" si="2"/>
        <v>-1.555471248170821E-2</v>
      </c>
    </row>
    <row r="179" spans="1:7" x14ac:dyDescent="0.3">
      <c r="A179" s="1" t="s">
        <v>202</v>
      </c>
      <c r="B179">
        <v>1869.6</v>
      </c>
      <c r="C179">
        <v>1873.7</v>
      </c>
      <c r="D179">
        <v>1828.7</v>
      </c>
      <c r="E179">
        <v>1836.9</v>
      </c>
      <c r="F179">
        <v>51766000</v>
      </c>
      <c r="G179" s="3">
        <f t="shared" si="2"/>
        <v>2.9288702928870192E-2</v>
      </c>
    </row>
    <row r="180" spans="1:7" x14ac:dyDescent="0.3">
      <c r="A180" s="1" t="s">
        <v>203</v>
      </c>
      <c r="B180">
        <v>1845.1</v>
      </c>
      <c r="C180">
        <v>1877.8</v>
      </c>
      <c r="D180">
        <v>1791.9</v>
      </c>
      <c r="E180">
        <v>1873.7</v>
      </c>
      <c r="F180">
        <v>61431000</v>
      </c>
      <c r="G180" s="3">
        <f t="shared" si="2"/>
        <v>-1.3104407359863074E-2</v>
      </c>
    </row>
    <row r="181" spans="1:7" x14ac:dyDescent="0.3">
      <c r="A181" s="1" t="s">
        <v>204</v>
      </c>
      <c r="B181">
        <v>1890.1</v>
      </c>
      <c r="C181">
        <v>1890.1</v>
      </c>
      <c r="D181">
        <v>1841</v>
      </c>
      <c r="E181">
        <v>1857.4</v>
      </c>
      <c r="F181">
        <v>59714200</v>
      </c>
      <c r="G181" s="3">
        <f t="shared" si="2"/>
        <v>2.4388922009647176E-2</v>
      </c>
    </row>
    <row r="182" spans="1:7" x14ac:dyDescent="0.3">
      <c r="A182" s="1" t="s">
        <v>205</v>
      </c>
      <c r="B182">
        <v>1910.5</v>
      </c>
      <c r="C182">
        <v>1939.2</v>
      </c>
      <c r="D182">
        <v>1902.4</v>
      </c>
      <c r="E182">
        <v>1926.9</v>
      </c>
      <c r="F182">
        <v>98068200</v>
      </c>
      <c r="G182" s="3">
        <f t="shared" si="2"/>
        <v>1.0793079731231201E-2</v>
      </c>
    </row>
    <row r="183" spans="1:7" x14ac:dyDescent="0.3">
      <c r="A183" s="1" t="s">
        <v>206</v>
      </c>
      <c r="B183">
        <v>1910.5</v>
      </c>
      <c r="C183">
        <v>1918.7</v>
      </c>
      <c r="D183">
        <v>1886</v>
      </c>
      <c r="E183">
        <v>1890.1</v>
      </c>
      <c r="F183">
        <v>48203400</v>
      </c>
      <c r="G183" s="3">
        <f t="shared" si="2"/>
        <v>0</v>
      </c>
    </row>
    <row r="184" spans="1:7" x14ac:dyDescent="0.3">
      <c r="A184" s="1" t="s">
        <v>207</v>
      </c>
      <c r="B184">
        <v>1910.5</v>
      </c>
      <c r="C184">
        <v>1931</v>
      </c>
      <c r="D184">
        <v>1902.4</v>
      </c>
      <c r="E184">
        <v>1931</v>
      </c>
      <c r="F184">
        <v>42166800</v>
      </c>
      <c r="G184" s="3">
        <f t="shared" si="2"/>
        <v>0</v>
      </c>
    </row>
    <row r="185" spans="1:7" x14ac:dyDescent="0.3">
      <c r="A185" s="1" t="s">
        <v>208</v>
      </c>
      <c r="B185">
        <v>1898.3</v>
      </c>
      <c r="C185">
        <v>1922.8</v>
      </c>
      <c r="D185">
        <v>1890.1</v>
      </c>
      <c r="E185">
        <v>1922.8</v>
      </c>
      <c r="F185">
        <v>51010400</v>
      </c>
      <c r="G185" s="3">
        <f t="shared" si="2"/>
        <v>-6.3857628892960193E-3</v>
      </c>
    </row>
    <row r="186" spans="1:7" x14ac:dyDescent="0.3">
      <c r="A186" s="1" t="s">
        <v>209</v>
      </c>
      <c r="B186">
        <v>1910.5</v>
      </c>
      <c r="C186">
        <v>1926.9</v>
      </c>
      <c r="D186">
        <v>1906.4</v>
      </c>
      <c r="E186">
        <v>1918.7</v>
      </c>
      <c r="F186">
        <v>63289000</v>
      </c>
      <c r="G186" s="3">
        <f t="shared" si="2"/>
        <v>6.4268029289364405E-3</v>
      </c>
    </row>
    <row r="187" spans="1:7" x14ac:dyDescent="0.3">
      <c r="A187" s="1" t="s">
        <v>210</v>
      </c>
      <c r="B187">
        <v>1947.4</v>
      </c>
      <c r="C187">
        <v>1955.5</v>
      </c>
      <c r="D187">
        <v>1890.1</v>
      </c>
      <c r="E187">
        <v>1910.5</v>
      </c>
      <c r="F187">
        <v>90512400</v>
      </c>
      <c r="G187" s="3">
        <f t="shared" si="2"/>
        <v>1.9314315624182198E-2</v>
      </c>
    </row>
    <row r="188" spans="1:7" x14ac:dyDescent="0.3">
      <c r="A188" s="1" t="s">
        <v>211</v>
      </c>
      <c r="B188">
        <v>2025.1</v>
      </c>
      <c r="C188">
        <v>2025.1</v>
      </c>
      <c r="D188">
        <v>1947.4</v>
      </c>
      <c r="E188">
        <v>1947.4</v>
      </c>
      <c r="F188">
        <v>133840600</v>
      </c>
      <c r="G188" s="3">
        <f t="shared" ref="G188:G251" si="3">((B188-B187)/B187)*100%</f>
        <v>3.9899352983465038E-2</v>
      </c>
    </row>
    <row r="189" spans="1:7" x14ac:dyDescent="0.3">
      <c r="A189" s="1" t="s">
        <v>212</v>
      </c>
      <c r="B189">
        <v>1955.5</v>
      </c>
      <c r="C189">
        <v>2025.1</v>
      </c>
      <c r="D189">
        <v>1955.5</v>
      </c>
      <c r="E189">
        <v>2025.1</v>
      </c>
      <c r="F189">
        <v>106439400</v>
      </c>
      <c r="G189" s="3">
        <f t="shared" si="3"/>
        <v>-3.4368673151943072E-2</v>
      </c>
    </row>
    <row r="190" spans="1:7" x14ac:dyDescent="0.3">
      <c r="A190" s="1" t="s">
        <v>213</v>
      </c>
      <c r="B190">
        <v>1967.8</v>
      </c>
      <c r="C190">
        <v>1988.3</v>
      </c>
      <c r="D190">
        <v>1947.4</v>
      </c>
      <c r="E190">
        <v>1984.2</v>
      </c>
      <c r="F190">
        <v>54115000</v>
      </c>
      <c r="G190" s="3">
        <f t="shared" si="3"/>
        <v>6.2899514190743822E-3</v>
      </c>
    </row>
    <row r="191" spans="1:7" x14ac:dyDescent="0.3">
      <c r="A191" s="1" t="s">
        <v>214</v>
      </c>
      <c r="B191">
        <v>2000.5</v>
      </c>
      <c r="C191">
        <v>2004.6</v>
      </c>
      <c r="D191">
        <v>1971.9</v>
      </c>
      <c r="E191">
        <v>1984.2</v>
      </c>
      <c r="F191">
        <v>73015200</v>
      </c>
      <c r="G191" s="3">
        <f t="shared" si="3"/>
        <v>1.6617542433174128E-2</v>
      </c>
    </row>
    <row r="192" spans="1:7" x14ac:dyDescent="0.3">
      <c r="A192" s="1" t="s">
        <v>215</v>
      </c>
      <c r="B192">
        <v>1967.8</v>
      </c>
      <c r="C192">
        <v>2000.5</v>
      </c>
      <c r="D192">
        <v>1967.8</v>
      </c>
      <c r="E192">
        <v>1992.4</v>
      </c>
      <c r="F192">
        <v>57256800</v>
      </c>
      <c r="G192" s="3">
        <f t="shared" si="3"/>
        <v>-1.6345913521619619E-2</v>
      </c>
    </row>
    <row r="193" spans="1:7" x14ac:dyDescent="0.3">
      <c r="A193" s="1" t="s">
        <v>216</v>
      </c>
      <c r="B193">
        <v>1996.4</v>
      </c>
      <c r="C193">
        <v>2016.9</v>
      </c>
      <c r="D193">
        <v>1984.2</v>
      </c>
      <c r="E193">
        <v>1984.2</v>
      </c>
      <c r="F193">
        <v>89392600</v>
      </c>
      <c r="G193" s="3">
        <f t="shared" si="3"/>
        <v>1.4533997357455095E-2</v>
      </c>
    </row>
    <row r="194" spans="1:7" x14ac:dyDescent="0.3">
      <c r="A194" s="1" t="s">
        <v>217</v>
      </c>
      <c r="B194">
        <v>1988.3</v>
      </c>
      <c r="C194">
        <v>1996.4</v>
      </c>
      <c r="D194">
        <v>1976</v>
      </c>
      <c r="E194">
        <v>1976</v>
      </c>
      <c r="F194">
        <v>44578200</v>
      </c>
      <c r="G194" s="3">
        <f t="shared" si="3"/>
        <v>-4.05730314566226E-3</v>
      </c>
    </row>
    <row r="195" spans="1:7" x14ac:dyDescent="0.3">
      <c r="A195" s="1" t="s">
        <v>218</v>
      </c>
      <c r="B195">
        <v>1984.2</v>
      </c>
      <c r="C195">
        <v>2004.6</v>
      </c>
      <c r="D195">
        <v>1980.1</v>
      </c>
      <c r="E195">
        <v>1988.3</v>
      </c>
      <c r="F195">
        <v>46222200</v>
      </c>
      <c r="G195" s="3">
        <f t="shared" si="3"/>
        <v>-2.0620630689533316E-3</v>
      </c>
    </row>
    <row r="196" spans="1:7" x14ac:dyDescent="0.3">
      <c r="A196" s="1" t="s">
        <v>219</v>
      </c>
      <c r="B196">
        <v>1984.2</v>
      </c>
      <c r="C196">
        <v>2012.8</v>
      </c>
      <c r="D196">
        <v>1976</v>
      </c>
      <c r="E196">
        <v>1992.4</v>
      </c>
      <c r="F196">
        <v>112967200</v>
      </c>
      <c r="G196" s="3">
        <f t="shared" si="3"/>
        <v>0</v>
      </c>
    </row>
    <row r="197" spans="1:7" x14ac:dyDescent="0.3">
      <c r="A197" s="1" t="s">
        <v>220</v>
      </c>
      <c r="B197">
        <v>1939.2</v>
      </c>
      <c r="C197">
        <v>1984.2</v>
      </c>
      <c r="D197">
        <v>1935.1</v>
      </c>
      <c r="E197">
        <v>1963.7</v>
      </c>
      <c r="F197">
        <v>176476000</v>
      </c>
      <c r="G197" s="3">
        <f t="shared" si="3"/>
        <v>-2.2679165406713032E-2</v>
      </c>
    </row>
    <row r="198" spans="1:7" x14ac:dyDescent="0.3">
      <c r="A198" s="1" t="s">
        <v>221</v>
      </c>
      <c r="B198">
        <v>1906.4</v>
      </c>
      <c r="C198">
        <v>1926.9</v>
      </c>
      <c r="D198">
        <v>1877.8</v>
      </c>
      <c r="E198">
        <v>1922.8</v>
      </c>
      <c r="F198">
        <v>145155000</v>
      </c>
      <c r="G198" s="3">
        <f t="shared" si="3"/>
        <v>-1.691419141914189E-2</v>
      </c>
    </row>
    <row r="199" spans="1:7" x14ac:dyDescent="0.3">
      <c r="A199" s="1" t="s">
        <v>222</v>
      </c>
      <c r="B199">
        <v>1910.5</v>
      </c>
      <c r="C199">
        <v>1939.2</v>
      </c>
      <c r="D199">
        <v>1906.4</v>
      </c>
      <c r="E199">
        <v>1922.8</v>
      </c>
      <c r="F199">
        <v>89949600</v>
      </c>
      <c r="G199" s="3">
        <f t="shared" si="3"/>
        <v>2.150650440621018E-3</v>
      </c>
    </row>
    <row r="200" spans="1:7" x14ac:dyDescent="0.3">
      <c r="A200" s="1" t="s">
        <v>223</v>
      </c>
      <c r="B200">
        <v>1890.1</v>
      </c>
      <c r="C200">
        <v>1931</v>
      </c>
      <c r="D200">
        <v>1881.9</v>
      </c>
      <c r="E200">
        <v>1922.8</v>
      </c>
      <c r="F200">
        <v>70802200</v>
      </c>
      <c r="G200" s="3">
        <f t="shared" si="3"/>
        <v>-1.0677833028003188E-2</v>
      </c>
    </row>
    <row r="201" spans="1:7" x14ac:dyDescent="0.3">
      <c r="A201" s="1" t="s">
        <v>224</v>
      </c>
      <c r="B201">
        <v>1976</v>
      </c>
      <c r="C201">
        <v>1984.2</v>
      </c>
      <c r="D201">
        <v>1914.6</v>
      </c>
      <c r="E201">
        <v>1931</v>
      </c>
      <c r="F201">
        <v>180563400</v>
      </c>
      <c r="G201" s="3">
        <f t="shared" si="3"/>
        <v>4.5447330829056713E-2</v>
      </c>
    </row>
    <row r="202" spans="1:7" x14ac:dyDescent="0.3">
      <c r="A202" s="1" t="s">
        <v>225</v>
      </c>
      <c r="B202">
        <v>2029.2</v>
      </c>
      <c r="C202">
        <v>2055.8000000000002</v>
      </c>
      <c r="D202">
        <v>1951.4</v>
      </c>
      <c r="E202">
        <v>1988.3</v>
      </c>
      <c r="F202">
        <v>240710000</v>
      </c>
      <c r="G202" s="3">
        <f t="shared" si="3"/>
        <v>2.6923076923076945E-2</v>
      </c>
    </row>
    <row r="203" spans="1:7" x14ac:dyDescent="0.3">
      <c r="A203" s="1" t="s">
        <v>226</v>
      </c>
      <c r="B203">
        <v>2086.5</v>
      </c>
      <c r="C203">
        <v>2106.9</v>
      </c>
      <c r="D203">
        <v>2045.5</v>
      </c>
      <c r="E203">
        <v>2066</v>
      </c>
      <c r="F203">
        <v>166734000</v>
      </c>
      <c r="G203" s="3">
        <f t="shared" si="3"/>
        <v>2.8237729154346518E-2</v>
      </c>
    </row>
    <row r="204" spans="1:7" x14ac:dyDescent="0.3">
      <c r="A204" s="1" t="s">
        <v>227</v>
      </c>
      <c r="B204">
        <v>2178.5</v>
      </c>
      <c r="C204">
        <v>2188.6999999999998</v>
      </c>
      <c r="D204">
        <v>2127.4</v>
      </c>
      <c r="E204">
        <v>2147.8000000000002</v>
      </c>
      <c r="F204">
        <v>251065000</v>
      </c>
      <c r="G204" s="3">
        <f t="shared" si="3"/>
        <v>4.4092978672417925E-2</v>
      </c>
    </row>
    <row r="205" spans="1:7" x14ac:dyDescent="0.3">
      <c r="A205" s="1" t="s">
        <v>228</v>
      </c>
      <c r="B205">
        <v>2239.9</v>
      </c>
      <c r="C205">
        <v>2260.3000000000002</v>
      </c>
      <c r="D205">
        <v>2178.5</v>
      </c>
      <c r="E205">
        <v>2199</v>
      </c>
      <c r="F205">
        <v>214751400</v>
      </c>
      <c r="G205" s="3">
        <f t="shared" si="3"/>
        <v>2.8184530640348905E-2</v>
      </c>
    </row>
    <row r="206" spans="1:7" x14ac:dyDescent="0.3">
      <c r="A206" s="1" t="s">
        <v>229</v>
      </c>
      <c r="B206">
        <v>2199</v>
      </c>
      <c r="C206">
        <v>2270.5</v>
      </c>
      <c r="D206">
        <v>2168.3000000000002</v>
      </c>
      <c r="E206">
        <v>2270.5</v>
      </c>
      <c r="F206">
        <v>133987600</v>
      </c>
      <c r="G206" s="3">
        <f t="shared" si="3"/>
        <v>-1.8259743738559799E-2</v>
      </c>
    </row>
    <row r="207" spans="1:7" x14ac:dyDescent="0.3">
      <c r="A207" s="1" t="s">
        <v>230</v>
      </c>
      <c r="B207">
        <v>2311.5</v>
      </c>
      <c r="C207">
        <v>2331.9</v>
      </c>
      <c r="D207">
        <v>2158</v>
      </c>
      <c r="E207">
        <v>2178.5</v>
      </c>
      <c r="F207">
        <v>198407400</v>
      </c>
      <c r="G207" s="3">
        <f t="shared" si="3"/>
        <v>5.115961800818554E-2</v>
      </c>
    </row>
    <row r="208" spans="1:7" x14ac:dyDescent="0.3">
      <c r="A208" s="1" t="s">
        <v>231</v>
      </c>
      <c r="B208">
        <v>2321.6999999999998</v>
      </c>
      <c r="C208">
        <v>2393.3000000000002</v>
      </c>
      <c r="D208">
        <v>2311.5</v>
      </c>
      <c r="E208">
        <v>2352.4</v>
      </c>
      <c r="F208">
        <v>173760800</v>
      </c>
      <c r="G208" s="3">
        <f t="shared" si="3"/>
        <v>4.4127190136274358E-3</v>
      </c>
    </row>
    <row r="209" spans="1:7" x14ac:dyDescent="0.3">
      <c r="A209" s="1" t="s">
        <v>232</v>
      </c>
      <c r="B209">
        <v>2352.4</v>
      </c>
      <c r="C209">
        <v>2372.8000000000002</v>
      </c>
      <c r="D209">
        <v>2321.6999999999998</v>
      </c>
      <c r="E209">
        <v>2352.4</v>
      </c>
      <c r="F209">
        <v>126882200</v>
      </c>
      <c r="G209" s="3">
        <f t="shared" si="3"/>
        <v>1.3223069302666268E-2</v>
      </c>
    </row>
    <row r="210" spans="1:7" x14ac:dyDescent="0.3">
      <c r="A210" s="1" t="s">
        <v>233</v>
      </c>
      <c r="B210">
        <v>2342.1</v>
      </c>
      <c r="C210">
        <v>2362.6</v>
      </c>
      <c r="D210">
        <v>2311.5</v>
      </c>
      <c r="E210">
        <v>2352.4</v>
      </c>
      <c r="F210">
        <v>97499400</v>
      </c>
      <c r="G210" s="3">
        <f t="shared" si="3"/>
        <v>-4.3785070566231005E-3</v>
      </c>
    </row>
    <row r="211" spans="1:7" x14ac:dyDescent="0.3">
      <c r="A211" s="1" t="s">
        <v>234</v>
      </c>
      <c r="B211">
        <v>2352.4</v>
      </c>
      <c r="C211">
        <v>2372.8000000000002</v>
      </c>
      <c r="D211">
        <v>2311.5</v>
      </c>
      <c r="E211">
        <v>2321.6999999999998</v>
      </c>
      <c r="F211">
        <v>122667200</v>
      </c>
      <c r="G211" s="3">
        <f t="shared" si="3"/>
        <v>4.3977626916016322E-3</v>
      </c>
    </row>
    <row r="212" spans="1:7" x14ac:dyDescent="0.3">
      <c r="A212" s="1" t="s">
        <v>235</v>
      </c>
      <c r="B212">
        <v>2321.6999999999998</v>
      </c>
      <c r="C212">
        <v>2372.8000000000002</v>
      </c>
      <c r="D212">
        <v>2311.5</v>
      </c>
      <c r="E212">
        <v>2331.9</v>
      </c>
      <c r="F212">
        <v>106282800</v>
      </c>
      <c r="G212" s="3">
        <f t="shared" si="3"/>
        <v>-1.305050161537165E-2</v>
      </c>
    </row>
    <row r="213" spans="1:7" x14ac:dyDescent="0.3">
      <c r="A213" s="1" t="s">
        <v>236</v>
      </c>
      <c r="B213">
        <v>2413.6999999999998</v>
      </c>
      <c r="C213">
        <v>2444.4</v>
      </c>
      <c r="D213">
        <v>2301.1999999999998</v>
      </c>
      <c r="E213">
        <v>2321.6999999999998</v>
      </c>
      <c r="F213">
        <v>165072200</v>
      </c>
      <c r="G213" s="3">
        <f t="shared" si="3"/>
        <v>3.9626136021019082E-2</v>
      </c>
    </row>
    <row r="214" spans="1:7" x14ac:dyDescent="0.3">
      <c r="A214" s="1" t="s">
        <v>237</v>
      </c>
      <c r="B214">
        <v>2434.1999999999998</v>
      </c>
      <c r="C214">
        <v>2444.4</v>
      </c>
      <c r="D214">
        <v>2413.6999999999998</v>
      </c>
      <c r="E214">
        <v>2444.4</v>
      </c>
      <c r="F214">
        <v>123975400</v>
      </c>
      <c r="G214" s="3">
        <f t="shared" si="3"/>
        <v>8.493184737125575E-3</v>
      </c>
    </row>
    <row r="215" spans="1:7" x14ac:dyDescent="0.3">
      <c r="A215" s="1" t="s">
        <v>238</v>
      </c>
      <c r="B215">
        <v>2475.1</v>
      </c>
      <c r="C215">
        <v>2526.1999999999998</v>
      </c>
      <c r="D215">
        <v>2454.6</v>
      </c>
      <c r="E215">
        <v>2454.6</v>
      </c>
      <c r="F215">
        <v>202412800</v>
      </c>
      <c r="G215" s="3">
        <f t="shared" si="3"/>
        <v>1.6802234820474937E-2</v>
      </c>
    </row>
    <row r="216" spans="1:7" x14ac:dyDescent="0.3">
      <c r="A216" s="1" t="s">
        <v>239</v>
      </c>
      <c r="B216">
        <v>2577.4</v>
      </c>
      <c r="C216">
        <v>2597.8000000000002</v>
      </c>
      <c r="D216">
        <v>2464.9</v>
      </c>
      <c r="E216">
        <v>2475.1</v>
      </c>
      <c r="F216">
        <v>133546200</v>
      </c>
      <c r="G216" s="3">
        <f t="shared" si="3"/>
        <v>4.1331663367136756E-2</v>
      </c>
    </row>
    <row r="217" spans="1:7" x14ac:dyDescent="0.3">
      <c r="A217" s="1" t="s">
        <v>240</v>
      </c>
      <c r="B217">
        <v>2597.8000000000002</v>
      </c>
      <c r="C217">
        <v>2608.1</v>
      </c>
      <c r="D217">
        <v>2536.5</v>
      </c>
      <c r="E217">
        <v>2577.4</v>
      </c>
      <c r="F217">
        <v>129836400</v>
      </c>
      <c r="G217" s="3">
        <f t="shared" si="3"/>
        <v>7.9149530534647662E-3</v>
      </c>
    </row>
    <row r="218" spans="1:7" x14ac:dyDescent="0.3">
      <c r="A218" s="1" t="s">
        <v>241</v>
      </c>
      <c r="B218">
        <v>2454.6</v>
      </c>
      <c r="C218">
        <v>2597.8000000000002</v>
      </c>
      <c r="D218">
        <v>2434.1999999999998</v>
      </c>
      <c r="E218">
        <v>2597.8000000000002</v>
      </c>
      <c r="F218">
        <v>320814200</v>
      </c>
      <c r="G218" s="3">
        <f t="shared" si="3"/>
        <v>-5.5123566094387663E-2</v>
      </c>
    </row>
    <row r="219" spans="1:7" x14ac:dyDescent="0.3">
      <c r="A219" s="1" t="s">
        <v>242</v>
      </c>
      <c r="B219">
        <v>2556.9</v>
      </c>
      <c r="C219">
        <v>2556.9</v>
      </c>
      <c r="D219">
        <v>2424</v>
      </c>
      <c r="E219">
        <v>2485.3000000000002</v>
      </c>
      <c r="F219">
        <v>199570600</v>
      </c>
      <c r="G219" s="3">
        <f t="shared" si="3"/>
        <v>4.1676851625519505E-2</v>
      </c>
    </row>
    <row r="220" spans="1:7" x14ac:dyDescent="0.3">
      <c r="A220" s="1" t="s">
        <v>243</v>
      </c>
      <c r="B220">
        <v>2597.8000000000002</v>
      </c>
      <c r="C220">
        <v>2608.1</v>
      </c>
      <c r="D220">
        <v>2536.5</v>
      </c>
      <c r="E220">
        <v>2577.4</v>
      </c>
      <c r="F220">
        <v>103987400</v>
      </c>
      <c r="G220" s="3">
        <f t="shared" si="3"/>
        <v>1.5995932574602093E-2</v>
      </c>
    </row>
    <row r="221" spans="1:7" x14ac:dyDescent="0.3">
      <c r="A221" s="1" t="s">
        <v>244</v>
      </c>
      <c r="B221">
        <v>2597.8000000000002</v>
      </c>
      <c r="C221">
        <v>2659.2</v>
      </c>
      <c r="D221">
        <v>2577.4</v>
      </c>
      <c r="E221">
        <v>2608.1</v>
      </c>
      <c r="F221">
        <v>128300400</v>
      </c>
      <c r="G221" s="3">
        <f t="shared" si="3"/>
        <v>0</v>
      </c>
    </row>
    <row r="222" spans="1:7" x14ac:dyDescent="0.3">
      <c r="A222" s="1" t="s">
        <v>245</v>
      </c>
      <c r="B222">
        <v>2597.8000000000002</v>
      </c>
      <c r="C222">
        <v>2628.5</v>
      </c>
      <c r="D222">
        <v>2536.5</v>
      </c>
      <c r="E222">
        <v>2587.6</v>
      </c>
      <c r="F222">
        <v>87823400</v>
      </c>
      <c r="G222" s="3">
        <f t="shared" si="3"/>
        <v>0</v>
      </c>
    </row>
    <row r="223" spans="1:7" x14ac:dyDescent="0.3">
      <c r="A223" s="1" t="s">
        <v>246</v>
      </c>
      <c r="B223">
        <v>2720.6</v>
      </c>
      <c r="C223">
        <v>2730.8</v>
      </c>
      <c r="D223">
        <v>2638.7</v>
      </c>
      <c r="E223">
        <v>2659.2</v>
      </c>
      <c r="F223">
        <v>121274800</v>
      </c>
      <c r="G223" s="3">
        <f t="shared" si="3"/>
        <v>4.7270767572561288E-2</v>
      </c>
    </row>
    <row r="224" spans="1:7" x14ac:dyDescent="0.3">
      <c r="A224" s="1" t="s">
        <v>247</v>
      </c>
      <c r="B224">
        <v>2720.6</v>
      </c>
      <c r="C224">
        <v>2741</v>
      </c>
      <c r="D224">
        <v>2679.7</v>
      </c>
      <c r="E224">
        <v>2720.6</v>
      </c>
      <c r="F224">
        <v>70337400</v>
      </c>
      <c r="G224" s="3">
        <f t="shared" si="3"/>
        <v>0</v>
      </c>
    </row>
    <row r="225" spans="1:7" x14ac:dyDescent="0.3">
      <c r="A225" s="1" t="s">
        <v>248</v>
      </c>
      <c r="B225">
        <v>2700.1</v>
      </c>
      <c r="C225">
        <v>2741</v>
      </c>
      <c r="D225">
        <v>2689.9</v>
      </c>
      <c r="E225">
        <v>2720.6</v>
      </c>
      <c r="F225">
        <v>97416000</v>
      </c>
      <c r="G225" s="3">
        <f t="shared" si="3"/>
        <v>-7.535102550907888E-3</v>
      </c>
    </row>
    <row r="226" spans="1:7" x14ac:dyDescent="0.3">
      <c r="A226" s="1" t="s">
        <v>249</v>
      </c>
      <c r="B226">
        <v>2689.9</v>
      </c>
      <c r="C226">
        <v>2741</v>
      </c>
      <c r="D226">
        <v>2679.7</v>
      </c>
      <c r="E226">
        <v>2720.6</v>
      </c>
      <c r="F226">
        <v>62718600</v>
      </c>
      <c r="G226" s="3">
        <f t="shared" si="3"/>
        <v>-3.7776378652641823E-3</v>
      </c>
    </row>
    <row r="227" spans="1:7" x14ac:dyDescent="0.3">
      <c r="A227" s="1" t="s">
        <v>250</v>
      </c>
      <c r="B227">
        <v>2689.9</v>
      </c>
      <c r="C227">
        <v>2710.3</v>
      </c>
      <c r="D227">
        <v>2638.7</v>
      </c>
      <c r="E227">
        <v>2689.9</v>
      </c>
      <c r="F227">
        <v>118385600</v>
      </c>
      <c r="G227" s="3">
        <f t="shared" si="3"/>
        <v>0</v>
      </c>
    </row>
    <row r="228" spans="1:7" x14ac:dyDescent="0.3">
      <c r="A228" s="1" t="s">
        <v>251</v>
      </c>
      <c r="B228">
        <v>2659.2</v>
      </c>
      <c r="C228">
        <v>2679.7</v>
      </c>
      <c r="D228">
        <v>2638.7</v>
      </c>
      <c r="E228">
        <v>2669.4</v>
      </c>
      <c r="F228">
        <v>83508200</v>
      </c>
      <c r="G228" s="3">
        <f t="shared" si="3"/>
        <v>-1.1413063682664884E-2</v>
      </c>
    </row>
    <row r="229" spans="1:7" x14ac:dyDescent="0.3">
      <c r="A229" s="1" t="s">
        <v>252</v>
      </c>
      <c r="B229">
        <v>2730.8</v>
      </c>
      <c r="C229">
        <v>2730.8</v>
      </c>
      <c r="D229">
        <v>2679.7</v>
      </c>
      <c r="E229">
        <v>2679.7</v>
      </c>
      <c r="F229">
        <v>98639200</v>
      </c>
      <c r="G229" s="3">
        <f t="shared" si="3"/>
        <v>2.6925391095066323E-2</v>
      </c>
    </row>
    <row r="230" spans="1:7" x14ac:dyDescent="0.3">
      <c r="A230" s="1" t="s">
        <v>253</v>
      </c>
      <c r="B230">
        <v>2730.8</v>
      </c>
      <c r="C230">
        <v>2761.5</v>
      </c>
      <c r="D230">
        <v>2700.1</v>
      </c>
      <c r="E230">
        <v>2741</v>
      </c>
      <c r="F230">
        <v>81480800</v>
      </c>
      <c r="G230" s="3">
        <f t="shared" si="3"/>
        <v>0</v>
      </c>
    </row>
    <row r="231" spans="1:7" x14ac:dyDescent="0.3">
      <c r="A231" s="1" t="s">
        <v>254</v>
      </c>
      <c r="B231">
        <v>2720.6</v>
      </c>
      <c r="C231">
        <v>2741</v>
      </c>
      <c r="D231">
        <v>2700.1</v>
      </c>
      <c r="E231">
        <v>2710.3</v>
      </c>
      <c r="F231">
        <v>56371400</v>
      </c>
      <c r="G231" s="3">
        <f t="shared" si="3"/>
        <v>-3.7351691811924243E-3</v>
      </c>
    </row>
    <row r="232" spans="1:7" x14ac:dyDescent="0.3">
      <c r="A232" s="1" t="s">
        <v>255</v>
      </c>
      <c r="B232">
        <v>2700.1</v>
      </c>
      <c r="C232">
        <v>2751.3</v>
      </c>
      <c r="D232">
        <v>2689.9</v>
      </c>
      <c r="E232">
        <v>2730.8</v>
      </c>
      <c r="F232">
        <v>68494800</v>
      </c>
      <c r="G232" s="3">
        <f t="shared" si="3"/>
        <v>-7.535102550907888E-3</v>
      </c>
    </row>
    <row r="233" spans="1:7" x14ac:dyDescent="0.3">
      <c r="A233" s="1" t="s">
        <v>256</v>
      </c>
      <c r="B233">
        <v>2577.4</v>
      </c>
      <c r="C233">
        <v>2689.9</v>
      </c>
      <c r="D233">
        <v>2567.1999999999998</v>
      </c>
      <c r="E233">
        <v>2669.4</v>
      </c>
      <c r="F233">
        <v>127411600</v>
      </c>
      <c r="G233" s="3">
        <f t="shared" si="3"/>
        <v>-4.5442761379208114E-2</v>
      </c>
    </row>
    <row r="234" spans="1:7" x14ac:dyDescent="0.3">
      <c r="A234" s="1" t="s">
        <v>257</v>
      </c>
      <c r="B234">
        <v>2556.9</v>
      </c>
      <c r="C234">
        <v>2628.5</v>
      </c>
      <c r="D234">
        <v>2434.1999999999998</v>
      </c>
      <c r="E234">
        <v>2577.4</v>
      </c>
      <c r="F234">
        <v>111054800</v>
      </c>
      <c r="G234" s="3">
        <f t="shared" si="3"/>
        <v>-7.9537518429425007E-3</v>
      </c>
    </row>
    <row r="235" spans="1:7" x14ac:dyDescent="0.3">
      <c r="A235" s="1" t="s">
        <v>258</v>
      </c>
      <c r="B235">
        <v>2638.7</v>
      </c>
      <c r="C235">
        <v>2638.7</v>
      </c>
      <c r="D235">
        <v>2516</v>
      </c>
      <c r="E235">
        <v>2618.3000000000002</v>
      </c>
      <c r="F235">
        <v>61917400</v>
      </c>
      <c r="G235" s="3">
        <f t="shared" si="3"/>
        <v>3.1991865149204005E-2</v>
      </c>
    </row>
    <row r="236" spans="1:7" x14ac:dyDescent="0.3">
      <c r="A236" s="1" t="s">
        <v>259</v>
      </c>
      <c r="B236">
        <v>2577.4</v>
      </c>
      <c r="C236">
        <v>2649</v>
      </c>
      <c r="D236">
        <v>2556.9</v>
      </c>
      <c r="E236">
        <v>2638.7</v>
      </c>
      <c r="F236">
        <v>51736600</v>
      </c>
      <c r="G236" s="3">
        <f t="shared" si="3"/>
        <v>-2.3231136544510454E-2</v>
      </c>
    </row>
    <row r="237" spans="1:7" x14ac:dyDescent="0.3">
      <c r="A237" s="1" t="s">
        <v>260</v>
      </c>
      <c r="B237">
        <v>2526.1999999999998</v>
      </c>
      <c r="C237">
        <v>2597.8000000000002</v>
      </c>
      <c r="D237">
        <v>2516</v>
      </c>
      <c r="E237">
        <v>2577.4</v>
      </c>
      <c r="F237">
        <v>76480000</v>
      </c>
      <c r="G237" s="3">
        <f t="shared" si="3"/>
        <v>-1.9864980212617473E-2</v>
      </c>
    </row>
    <row r="238" spans="1:7" x14ac:dyDescent="0.3">
      <c r="A238" s="1" t="s">
        <v>261</v>
      </c>
      <c r="B238">
        <v>2608.1</v>
      </c>
      <c r="C238">
        <v>2618.3000000000002</v>
      </c>
      <c r="D238">
        <v>2495.6</v>
      </c>
      <c r="E238">
        <v>2556.9</v>
      </c>
      <c r="F238">
        <v>81711400</v>
      </c>
      <c r="G238" s="3">
        <f t="shared" si="3"/>
        <v>3.242023592748005E-2</v>
      </c>
    </row>
    <row r="239" spans="1:7" x14ac:dyDescent="0.3">
      <c r="A239" s="1" t="s">
        <v>262</v>
      </c>
      <c r="B239">
        <v>2659.2</v>
      </c>
      <c r="C239">
        <v>2659.2</v>
      </c>
      <c r="D239">
        <v>2577.4</v>
      </c>
      <c r="E239">
        <v>2618.3000000000002</v>
      </c>
      <c r="F239">
        <v>68509200</v>
      </c>
      <c r="G239" s="3">
        <f t="shared" si="3"/>
        <v>1.9592807024270506E-2</v>
      </c>
    </row>
    <row r="240" spans="1:7" x14ac:dyDescent="0.3">
      <c r="A240" s="1" t="s">
        <v>263</v>
      </c>
      <c r="B240">
        <v>2618.3000000000002</v>
      </c>
      <c r="C240">
        <v>2679.7</v>
      </c>
      <c r="D240">
        <v>2536.5</v>
      </c>
      <c r="E240">
        <v>2669.4</v>
      </c>
      <c r="F240">
        <v>74299600</v>
      </c>
      <c r="G240" s="3">
        <f t="shared" si="3"/>
        <v>-1.5380565583634039E-2</v>
      </c>
    </row>
    <row r="241" spans="1:7" x14ac:dyDescent="0.3">
      <c r="A241" s="1" t="s">
        <v>264</v>
      </c>
      <c r="B241">
        <v>2628.5</v>
      </c>
      <c r="C241">
        <v>2659.2</v>
      </c>
      <c r="D241">
        <v>2597.8000000000002</v>
      </c>
      <c r="E241">
        <v>2649</v>
      </c>
      <c r="F241">
        <v>74138800</v>
      </c>
      <c r="G241" s="3">
        <f t="shared" si="3"/>
        <v>3.8956574876827777E-3</v>
      </c>
    </row>
    <row r="242" spans="1:7" x14ac:dyDescent="0.3">
      <c r="A242" s="1" t="s">
        <v>265</v>
      </c>
      <c r="B242">
        <v>2649</v>
      </c>
      <c r="C242">
        <v>2659.2</v>
      </c>
      <c r="D242">
        <v>2608.1</v>
      </c>
      <c r="E242">
        <v>2628.5</v>
      </c>
      <c r="F242">
        <v>72826800</v>
      </c>
      <c r="G242" s="3">
        <f t="shared" si="3"/>
        <v>7.7991249762221796E-3</v>
      </c>
    </row>
    <row r="243" spans="1:7" x14ac:dyDescent="0.3">
      <c r="A243" s="1" t="s">
        <v>266</v>
      </c>
      <c r="B243">
        <v>2669.4</v>
      </c>
      <c r="C243">
        <v>2700.1</v>
      </c>
      <c r="D243">
        <v>2638.7</v>
      </c>
      <c r="E243">
        <v>2649</v>
      </c>
      <c r="F243">
        <v>149359200</v>
      </c>
      <c r="G243" s="3">
        <f t="shared" si="3"/>
        <v>7.7010192525481655E-3</v>
      </c>
    </row>
    <row r="244" spans="1:7" x14ac:dyDescent="0.3">
      <c r="A244" s="1" t="s">
        <v>267</v>
      </c>
      <c r="B244">
        <v>2659.2</v>
      </c>
      <c r="C244">
        <v>2730.8</v>
      </c>
      <c r="D244">
        <v>2649</v>
      </c>
      <c r="E244">
        <v>2700.1</v>
      </c>
      <c r="F244">
        <v>120481200</v>
      </c>
      <c r="G244" s="3">
        <f t="shared" si="3"/>
        <v>-3.8210833895258381E-3</v>
      </c>
    </row>
    <row r="245" spans="1:7" x14ac:dyDescent="0.3">
      <c r="A245" s="1" t="s">
        <v>268</v>
      </c>
      <c r="B245">
        <v>2669.4</v>
      </c>
      <c r="C245">
        <v>2700.1</v>
      </c>
      <c r="D245">
        <v>2649</v>
      </c>
      <c r="E245">
        <v>2669.4</v>
      </c>
      <c r="F245">
        <v>84618200</v>
      </c>
      <c r="G245" s="3">
        <f t="shared" si="3"/>
        <v>3.8357400722022691E-3</v>
      </c>
    </row>
    <row r="246" spans="1:7" x14ac:dyDescent="0.3">
      <c r="A246" s="1" t="s">
        <v>269</v>
      </c>
      <c r="B246">
        <v>2638.7</v>
      </c>
      <c r="C246">
        <v>2700.1</v>
      </c>
      <c r="D246">
        <v>2628.5</v>
      </c>
      <c r="E246">
        <v>2669.4</v>
      </c>
      <c r="F246">
        <v>68392400</v>
      </c>
      <c r="G246" s="3">
        <f t="shared" si="3"/>
        <v>-1.1500711770435405E-2</v>
      </c>
    </row>
    <row r="247" spans="1:7" x14ac:dyDescent="0.3">
      <c r="A247" s="1" t="s">
        <v>270</v>
      </c>
      <c r="B247">
        <v>2587.6</v>
      </c>
      <c r="C247">
        <v>2659.2</v>
      </c>
      <c r="D247">
        <v>2556.9</v>
      </c>
      <c r="E247">
        <v>2638.7</v>
      </c>
      <c r="F247">
        <v>105609800</v>
      </c>
      <c r="G247" s="3">
        <f t="shared" si="3"/>
        <v>-1.9365596695342369E-2</v>
      </c>
    </row>
    <row r="248" spans="1:7" x14ac:dyDescent="0.3">
      <c r="A248" s="1" t="s">
        <v>271</v>
      </c>
      <c r="B248">
        <v>2577.4</v>
      </c>
      <c r="C248">
        <v>2608.1</v>
      </c>
      <c r="D248">
        <v>2536.5</v>
      </c>
      <c r="E248">
        <v>2577.4</v>
      </c>
      <c r="F248">
        <v>80840600</v>
      </c>
      <c r="G248" s="3">
        <f t="shared" si="3"/>
        <v>-3.9418766424485305E-3</v>
      </c>
    </row>
    <row r="249" spans="1:7" x14ac:dyDescent="0.3">
      <c r="A249" s="1" t="s">
        <v>272</v>
      </c>
      <c r="B249">
        <v>2546.6999999999998</v>
      </c>
      <c r="C249">
        <v>2608.1</v>
      </c>
      <c r="D249">
        <v>2516</v>
      </c>
      <c r="E249">
        <v>2577.4</v>
      </c>
      <c r="F249">
        <v>88881200</v>
      </c>
      <c r="G249" s="3">
        <f t="shared" si="3"/>
        <v>-1.1911228369674972E-2</v>
      </c>
    </row>
    <row r="250" spans="1:7" x14ac:dyDescent="0.3">
      <c r="A250" s="1" t="s">
        <v>273</v>
      </c>
      <c r="B250">
        <v>2628.5</v>
      </c>
      <c r="C250">
        <v>2649</v>
      </c>
      <c r="D250">
        <v>2536.5</v>
      </c>
      <c r="E250">
        <v>2536.5</v>
      </c>
      <c r="F250">
        <v>109658000</v>
      </c>
      <c r="G250" s="3">
        <f t="shared" si="3"/>
        <v>3.2119998429340005E-2</v>
      </c>
    </row>
    <row r="251" spans="1:7" x14ac:dyDescent="0.3">
      <c r="A251" s="1" t="s">
        <v>274</v>
      </c>
      <c r="B251">
        <v>2628.5</v>
      </c>
      <c r="C251">
        <v>2689.9</v>
      </c>
      <c r="D251">
        <v>2628.5</v>
      </c>
      <c r="E251">
        <v>2659.2</v>
      </c>
      <c r="F251">
        <v>59591200</v>
      </c>
      <c r="G251" s="3">
        <f t="shared" si="3"/>
        <v>0</v>
      </c>
    </row>
    <row r="252" spans="1:7" x14ac:dyDescent="0.3">
      <c r="A252" s="1" t="s">
        <v>275</v>
      </c>
      <c r="B252">
        <v>2567.1999999999998</v>
      </c>
      <c r="C252">
        <v>2638.7</v>
      </c>
      <c r="D252">
        <v>2556.9</v>
      </c>
      <c r="E252">
        <v>2618.3000000000002</v>
      </c>
      <c r="F252">
        <v>89496000</v>
      </c>
      <c r="G252" s="3">
        <f t="shared" ref="G252:G315" si="4">((B252-B251)/B251)*100%</f>
        <v>-2.3321285904508344E-2</v>
      </c>
    </row>
    <row r="253" spans="1:7" x14ac:dyDescent="0.3">
      <c r="A253" s="1" t="s">
        <v>276</v>
      </c>
      <c r="B253">
        <v>2546.6999999999998</v>
      </c>
      <c r="C253">
        <v>2577.4</v>
      </c>
      <c r="D253">
        <v>2505.8000000000002</v>
      </c>
      <c r="E253">
        <v>2567.1999999999998</v>
      </c>
      <c r="F253">
        <v>62801600</v>
      </c>
      <c r="G253" s="3">
        <f t="shared" si="4"/>
        <v>-7.9853536927391722E-3</v>
      </c>
    </row>
    <row r="254" spans="1:7" x14ac:dyDescent="0.3">
      <c r="A254" s="1" t="s">
        <v>277</v>
      </c>
      <c r="B254">
        <v>2485.3000000000002</v>
      </c>
      <c r="C254">
        <v>2567.1999999999998</v>
      </c>
      <c r="D254">
        <v>2454.6</v>
      </c>
      <c r="E254">
        <v>2546.6999999999998</v>
      </c>
      <c r="F254">
        <v>94759800</v>
      </c>
      <c r="G254" s="3">
        <f t="shared" si="4"/>
        <v>-2.4109632072878487E-2</v>
      </c>
    </row>
    <row r="255" spans="1:7" x14ac:dyDescent="0.3">
      <c r="A255" s="1" t="s">
        <v>278</v>
      </c>
      <c r="B255">
        <v>2444.4</v>
      </c>
      <c r="C255">
        <v>2495.6</v>
      </c>
      <c r="D255">
        <v>2383.1</v>
      </c>
      <c r="E255">
        <v>2485.3000000000002</v>
      </c>
      <c r="F255">
        <v>121073600</v>
      </c>
      <c r="G255" s="3">
        <f t="shared" si="4"/>
        <v>-1.6456765782802918E-2</v>
      </c>
    </row>
    <row r="256" spans="1:7" x14ac:dyDescent="0.3">
      <c r="A256" s="1" t="s">
        <v>279</v>
      </c>
      <c r="B256">
        <v>2362.6</v>
      </c>
      <c r="C256">
        <v>2434.1999999999998</v>
      </c>
      <c r="D256">
        <v>2331.9</v>
      </c>
      <c r="E256">
        <v>2372.8000000000002</v>
      </c>
      <c r="F256">
        <v>105682200</v>
      </c>
      <c r="G256" s="3">
        <f t="shared" si="4"/>
        <v>-3.3464244804451065E-2</v>
      </c>
    </row>
    <row r="257" spans="1:7" x14ac:dyDescent="0.3">
      <c r="A257" s="1" t="s">
        <v>280</v>
      </c>
      <c r="B257">
        <v>2270.5</v>
      </c>
      <c r="C257">
        <v>2444.4</v>
      </c>
      <c r="D257">
        <v>2229.6</v>
      </c>
      <c r="E257">
        <v>2372.8000000000002</v>
      </c>
      <c r="F257">
        <v>155809200</v>
      </c>
      <c r="G257" s="3">
        <f t="shared" si="4"/>
        <v>-3.8982476932193311E-2</v>
      </c>
    </row>
    <row r="258" spans="1:7" x14ac:dyDescent="0.3">
      <c r="A258" s="1" t="s">
        <v>281</v>
      </c>
      <c r="B258">
        <v>2393.3000000000002</v>
      </c>
      <c r="C258">
        <v>2403.5</v>
      </c>
      <c r="D258">
        <v>2147.8000000000002</v>
      </c>
      <c r="E258">
        <v>2270.5</v>
      </c>
      <c r="F258">
        <v>153317600</v>
      </c>
      <c r="G258" s="3">
        <f t="shared" si="4"/>
        <v>5.4085003303237254E-2</v>
      </c>
    </row>
    <row r="259" spans="1:7" x14ac:dyDescent="0.3">
      <c r="A259" s="1" t="s">
        <v>282</v>
      </c>
      <c r="B259">
        <v>2413.6999999999998</v>
      </c>
      <c r="C259">
        <v>2475.1</v>
      </c>
      <c r="D259">
        <v>2393.3000000000002</v>
      </c>
      <c r="E259">
        <v>2403.5</v>
      </c>
      <c r="F259">
        <v>113771800</v>
      </c>
      <c r="G259" s="3">
        <f t="shared" si="4"/>
        <v>8.5237955960387902E-3</v>
      </c>
    </row>
    <row r="260" spans="1:7" x14ac:dyDescent="0.3">
      <c r="A260" s="1" t="s">
        <v>283</v>
      </c>
      <c r="B260">
        <v>2577.4</v>
      </c>
      <c r="C260">
        <v>2618.3000000000002</v>
      </c>
      <c r="D260">
        <v>2444.4</v>
      </c>
      <c r="E260">
        <v>2475.1</v>
      </c>
      <c r="F260">
        <v>239553600</v>
      </c>
      <c r="G260" s="3">
        <f t="shared" si="4"/>
        <v>6.7821187388656543E-2</v>
      </c>
    </row>
    <row r="261" spans="1:7" x14ac:dyDescent="0.3">
      <c r="A261" s="1" t="s">
        <v>284</v>
      </c>
      <c r="B261">
        <v>2567.1999999999998</v>
      </c>
      <c r="C261">
        <v>2597.8000000000002</v>
      </c>
      <c r="D261">
        <v>2526.1999999999998</v>
      </c>
      <c r="E261">
        <v>2587.6</v>
      </c>
      <c r="F261">
        <v>100262200</v>
      </c>
      <c r="G261" s="3">
        <f t="shared" si="4"/>
        <v>-3.9574765267324716E-3</v>
      </c>
    </row>
    <row r="262" spans="1:7" x14ac:dyDescent="0.3">
      <c r="A262" s="1" t="s">
        <v>285</v>
      </c>
      <c r="B262">
        <v>2577.4</v>
      </c>
      <c r="C262">
        <v>2608.1</v>
      </c>
      <c r="D262">
        <v>2546.6999999999998</v>
      </c>
      <c r="E262">
        <v>2597.8000000000002</v>
      </c>
      <c r="F262">
        <v>46060200</v>
      </c>
      <c r="G262" s="3">
        <f t="shared" si="4"/>
        <v>3.9732003739483771E-3</v>
      </c>
    </row>
    <row r="263" spans="1:7" x14ac:dyDescent="0.3">
      <c r="A263" s="1" t="s">
        <v>286</v>
      </c>
      <c r="B263">
        <v>2577.4</v>
      </c>
      <c r="C263">
        <v>2608.1</v>
      </c>
      <c r="D263">
        <v>2567.1999999999998</v>
      </c>
      <c r="E263">
        <v>2577.4</v>
      </c>
      <c r="F263">
        <v>44851400</v>
      </c>
      <c r="G263" s="3">
        <f t="shared" si="4"/>
        <v>0</v>
      </c>
    </row>
    <row r="264" spans="1:7" x14ac:dyDescent="0.3">
      <c r="A264" s="1" t="s">
        <v>287</v>
      </c>
      <c r="B264">
        <v>2546.6999999999998</v>
      </c>
      <c r="C264">
        <v>2618.3000000000002</v>
      </c>
      <c r="D264">
        <v>2536.5</v>
      </c>
      <c r="E264">
        <v>2567.1999999999998</v>
      </c>
      <c r="F264">
        <v>86257400</v>
      </c>
      <c r="G264" s="3">
        <f t="shared" si="4"/>
        <v>-1.1911228369674972E-2</v>
      </c>
    </row>
    <row r="265" spans="1:7" x14ac:dyDescent="0.3">
      <c r="A265" s="1" t="s">
        <v>288</v>
      </c>
      <c r="B265">
        <v>2536.5</v>
      </c>
      <c r="C265">
        <v>2567.1999999999998</v>
      </c>
      <c r="D265">
        <v>2516</v>
      </c>
      <c r="E265">
        <v>2546.6999999999998</v>
      </c>
      <c r="F265">
        <v>30024200</v>
      </c>
      <c r="G265" s="3">
        <f t="shared" si="4"/>
        <v>-4.0051831782305803E-3</v>
      </c>
    </row>
    <row r="266" spans="1:7" x14ac:dyDescent="0.3">
      <c r="A266" s="1" t="s">
        <v>289</v>
      </c>
      <c r="B266">
        <v>2536.5</v>
      </c>
      <c r="C266">
        <v>2556.9</v>
      </c>
      <c r="D266">
        <v>2516</v>
      </c>
      <c r="E266">
        <v>2556.9</v>
      </c>
      <c r="F266">
        <v>26663000</v>
      </c>
      <c r="G266" s="3">
        <f t="shared" si="4"/>
        <v>0</v>
      </c>
    </row>
    <row r="267" spans="1:7" x14ac:dyDescent="0.3">
      <c r="A267" s="1" t="s">
        <v>290</v>
      </c>
      <c r="B267">
        <v>2546.6999999999998</v>
      </c>
      <c r="C267">
        <v>2587.6</v>
      </c>
      <c r="D267">
        <v>2526.1999999999998</v>
      </c>
      <c r="E267">
        <v>2556.9</v>
      </c>
      <c r="F267">
        <v>53067000</v>
      </c>
      <c r="G267" s="3">
        <f t="shared" si="4"/>
        <v>4.0212891780011112E-3</v>
      </c>
    </row>
    <row r="268" spans="1:7" x14ac:dyDescent="0.3">
      <c r="A268" s="1" t="s">
        <v>291</v>
      </c>
      <c r="B268">
        <v>2597.8000000000002</v>
      </c>
      <c r="C268">
        <v>2608.1</v>
      </c>
      <c r="D268">
        <v>2526.1999999999998</v>
      </c>
      <c r="E268">
        <v>2556.9</v>
      </c>
      <c r="F268">
        <v>75821200</v>
      </c>
      <c r="G268" s="3">
        <f t="shared" si="4"/>
        <v>2.0065182392900761E-2</v>
      </c>
    </row>
    <row r="269" spans="1:7" x14ac:dyDescent="0.3">
      <c r="A269" s="1" t="s">
        <v>292</v>
      </c>
      <c r="B269">
        <v>2516</v>
      </c>
      <c r="C269">
        <v>2618.3000000000002</v>
      </c>
      <c r="D269">
        <v>2516</v>
      </c>
      <c r="E269">
        <v>2608.1</v>
      </c>
      <c r="F269">
        <v>89886200</v>
      </c>
      <c r="G269" s="3">
        <f t="shared" si="4"/>
        <v>-3.1488182308106925E-2</v>
      </c>
    </row>
    <row r="270" spans="1:7" x14ac:dyDescent="0.3">
      <c r="A270" s="1" t="s">
        <v>293</v>
      </c>
      <c r="B270">
        <v>2464.9</v>
      </c>
      <c r="C270">
        <v>2536.5</v>
      </c>
      <c r="D270">
        <v>2454.6</v>
      </c>
      <c r="E270">
        <v>2495.6</v>
      </c>
      <c r="F270">
        <v>64395600</v>
      </c>
      <c r="G270" s="3">
        <f t="shared" si="4"/>
        <v>-2.0310015898251155E-2</v>
      </c>
    </row>
    <row r="271" spans="1:7" x14ac:dyDescent="0.3">
      <c r="A271" s="1" t="s">
        <v>294</v>
      </c>
      <c r="B271">
        <v>2454.6</v>
      </c>
      <c r="C271">
        <v>2475.1</v>
      </c>
      <c r="D271">
        <v>2424</v>
      </c>
      <c r="E271">
        <v>2454.6</v>
      </c>
      <c r="F271">
        <v>51525600</v>
      </c>
      <c r="G271" s="3">
        <f t="shared" si="4"/>
        <v>-4.1786685058218106E-3</v>
      </c>
    </row>
    <row r="272" spans="1:7" x14ac:dyDescent="0.3">
      <c r="A272" s="1" t="s">
        <v>295</v>
      </c>
      <c r="B272">
        <v>2424</v>
      </c>
      <c r="C272">
        <v>2485.3000000000002</v>
      </c>
      <c r="D272">
        <v>2424</v>
      </c>
      <c r="E272">
        <v>2454.6</v>
      </c>
      <c r="F272">
        <v>69472200</v>
      </c>
      <c r="G272" s="3">
        <f t="shared" si="4"/>
        <v>-1.2466389635785835E-2</v>
      </c>
    </row>
    <row r="273" spans="1:7" x14ac:dyDescent="0.3">
      <c r="A273" s="1" t="s">
        <v>296</v>
      </c>
      <c r="B273">
        <v>2434.1999999999998</v>
      </c>
      <c r="C273">
        <v>2454.6</v>
      </c>
      <c r="D273">
        <v>2413.6999999999998</v>
      </c>
      <c r="E273">
        <v>2424</v>
      </c>
      <c r="F273">
        <v>38327600</v>
      </c>
      <c r="G273" s="3">
        <f t="shared" si="4"/>
        <v>4.2079207920791327E-3</v>
      </c>
    </row>
    <row r="274" spans="1:7" x14ac:dyDescent="0.3">
      <c r="A274" s="1" t="s">
        <v>297</v>
      </c>
      <c r="B274">
        <v>2485.3000000000002</v>
      </c>
      <c r="C274">
        <v>2495.6</v>
      </c>
      <c r="D274">
        <v>2444.4</v>
      </c>
      <c r="E274">
        <v>2444.4</v>
      </c>
      <c r="F274">
        <v>62323600</v>
      </c>
      <c r="G274" s="3">
        <f t="shared" si="4"/>
        <v>2.0992523210911333E-2</v>
      </c>
    </row>
    <row r="275" spans="1:7" x14ac:dyDescent="0.3">
      <c r="A275" s="1" t="s">
        <v>298</v>
      </c>
      <c r="B275">
        <v>2485.3000000000002</v>
      </c>
      <c r="C275">
        <v>2536.5</v>
      </c>
      <c r="D275">
        <v>2485.3000000000002</v>
      </c>
      <c r="E275">
        <v>2516</v>
      </c>
      <c r="F275">
        <v>68416400</v>
      </c>
      <c r="G275" s="3">
        <f t="shared" si="4"/>
        <v>0</v>
      </c>
    </row>
    <row r="276" spans="1:7" x14ac:dyDescent="0.3">
      <c r="A276" s="1" t="s">
        <v>299</v>
      </c>
      <c r="B276">
        <v>2434.1999999999998</v>
      </c>
      <c r="C276">
        <v>2495.6</v>
      </c>
      <c r="D276">
        <v>2424</v>
      </c>
      <c r="E276">
        <v>2434.1999999999998</v>
      </c>
      <c r="F276">
        <v>135017000</v>
      </c>
      <c r="G276" s="3">
        <f t="shared" si="4"/>
        <v>-2.0560898080714748E-2</v>
      </c>
    </row>
    <row r="277" spans="1:7" x14ac:dyDescent="0.3">
      <c r="A277" s="1" t="s">
        <v>300</v>
      </c>
      <c r="B277">
        <v>2546.6999999999998</v>
      </c>
      <c r="C277">
        <v>2546.6999999999998</v>
      </c>
      <c r="D277">
        <v>2444.4</v>
      </c>
      <c r="E277">
        <v>2454.6</v>
      </c>
      <c r="F277">
        <v>82388800</v>
      </c>
      <c r="G277" s="3">
        <f t="shared" si="4"/>
        <v>4.621641607098842E-2</v>
      </c>
    </row>
    <row r="278" spans="1:7" x14ac:dyDescent="0.3">
      <c r="A278" s="1" t="s">
        <v>301</v>
      </c>
      <c r="B278">
        <v>2516</v>
      </c>
      <c r="C278">
        <v>2577.4</v>
      </c>
      <c r="D278">
        <v>2495.6</v>
      </c>
      <c r="E278">
        <v>2567.1999999999998</v>
      </c>
      <c r="F278">
        <v>57119200</v>
      </c>
      <c r="G278" s="3">
        <f t="shared" si="4"/>
        <v>-1.2054816036439243E-2</v>
      </c>
    </row>
    <row r="279" spans="1:7" x14ac:dyDescent="0.3">
      <c r="A279" s="1" t="s">
        <v>302</v>
      </c>
      <c r="B279">
        <v>2464.9</v>
      </c>
      <c r="C279">
        <v>2536.5</v>
      </c>
      <c r="D279">
        <v>2464.9</v>
      </c>
      <c r="E279">
        <v>2516</v>
      </c>
      <c r="F279">
        <v>64855000</v>
      </c>
      <c r="G279" s="3">
        <f t="shared" si="4"/>
        <v>-2.0310015898251155E-2</v>
      </c>
    </row>
    <row r="280" spans="1:7" x14ac:dyDescent="0.3">
      <c r="A280" s="1" t="s">
        <v>303</v>
      </c>
      <c r="B280">
        <v>2454.6</v>
      </c>
      <c r="C280">
        <v>2485.3000000000002</v>
      </c>
      <c r="D280">
        <v>2444.4</v>
      </c>
      <c r="E280">
        <v>2464.9</v>
      </c>
      <c r="F280">
        <v>35366800</v>
      </c>
      <c r="G280" s="3">
        <f t="shared" si="4"/>
        <v>-4.1786685058218106E-3</v>
      </c>
    </row>
    <row r="281" spans="1:7" x14ac:dyDescent="0.3">
      <c r="A281" s="1" t="s">
        <v>304</v>
      </c>
      <c r="B281">
        <v>2454.6</v>
      </c>
      <c r="C281">
        <v>2475.1</v>
      </c>
      <c r="D281">
        <v>2403.5</v>
      </c>
      <c r="E281">
        <v>2413.6999999999998</v>
      </c>
      <c r="F281">
        <v>48207200</v>
      </c>
      <c r="G281" s="3">
        <f t="shared" si="4"/>
        <v>0</v>
      </c>
    </row>
    <row r="282" spans="1:7" x14ac:dyDescent="0.3">
      <c r="A282" s="1" t="s">
        <v>305</v>
      </c>
      <c r="B282">
        <v>2454.6</v>
      </c>
      <c r="C282">
        <v>2495.6</v>
      </c>
      <c r="D282">
        <v>2454.6</v>
      </c>
      <c r="E282">
        <v>2485.3000000000002</v>
      </c>
      <c r="F282">
        <v>24737800</v>
      </c>
      <c r="G282" s="3">
        <f t="shared" si="4"/>
        <v>0</v>
      </c>
    </row>
    <row r="283" spans="1:7" x14ac:dyDescent="0.3">
      <c r="A283" s="1" t="s">
        <v>306</v>
      </c>
      <c r="B283">
        <v>2444.4</v>
      </c>
      <c r="C283">
        <v>2495.6</v>
      </c>
      <c r="D283">
        <v>2424</v>
      </c>
      <c r="E283">
        <v>2485.3000000000002</v>
      </c>
      <c r="F283">
        <v>43320000</v>
      </c>
      <c r="G283" s="3">
        <f t="shared" si="4"/>
        <v>-4.1554632119285501E-3</v>
      </c>
    </row>
    <row r="284" spans="1:7" x14ac:dyDescent="0.3">
      <c r="A284" s="1" t="s">
        <v>307</v>
      </c>
      <c r="B284">
        <v>2475.1</v>
      </c>
      <c r="C284">
        <v>2495.6</v>
      </c>
      <c r="D284">
        <v>2434.1999999999998</v>
      </c>
      <c r="E284">
        <v>2464.9</v>
      </c>
      <c r="F284">
        <v>30935000</v>
      </c>
      <c r="G284" s="3">
        <f t="shared" si="4"/>
        <v>1.2559319260350114E-2</v>
      </c>
    </row>
    <row r="285" spans="1:7" x14ac:dyDescent="0.3">
      <c r="A285" s="1" t="s">
        <v>308</v>
      </c>
      <c r="B285">
        <v>2516</v>
      </c>
      <c r="C285">
        <v>2536.5</v>
      </c>
      <c r="D285">
        <v>2475.1</v>
      </c>
      <c r="E285">
        <v>2505.8000000000002</v>
      </c>
      <c r="F285">
        <v>74997200</v>
      </c>
      <c r="G285" s="3">
        <f t="shared" si="4"/>
        <v>1.6524584865258006E-2</v>
      </c>
    </row>
    <row r="286" spans="1:7" x14ac:dyDescent="0.3">
      <c r="A286" s="1" t="s">
        <v>309</v>
      </c>
      <c r="B286">
        <v>2587.6</v>
      </c>
      <c r="C286">
        <v>2597.8000000000002</v>
      </c>
      <c r="D286">
        <v>2516</v>
      </c>
      <c r="E286">
        <v>2536.5</v>
      </c>
      <c r="F286">
        <v>133769600</v>
      </c>
      <c r="G286" s="3">
        <f t="shared" si="4"/>
        <v>2.8457869634340185E-2</v>
      </c>
    </row>
    <row r="287" spans="1:7" x14ac:dyDescent="0.3">
      <c r="A287" s="1" t="s">
        <v>310</v>
      </c>
      <c r="B287">
        <v>2546.6999999999998</v>
      </c>
      <c r="C287">
        <v>2608.1</v>
      </c>
      <c r="D287">
        <v>2536.5</v>
      </c>
      <c r="E287">
        <v>2587.6</v>
      </c>
      <c r="F287">
        <v>56139400</v>
      </c>
      <c r="G287" s="3">
        <f t="shared" si="4"/>
        <v>-1.580615241923021E-2</v>
      </c>
    </row>
    <row r="288" spans="1:7" x14ac:dyDescent="0.3">
      <c r="A288" s="1" t="s">
        <v>311</v>
      </c>
      <c r="B288">
        <v>2495.6</v>
      </c>
      <c r="C288">
        <v>2546.6999999999998</v>
      </c>
      <c r="D288">
        <v>2495.6</v>
      </c>
      <c r="E288">
        <v>2546.6999999999998</v>
      </c>
      <c r="F288">
        <v>44703400</v>
      </c>
      <c r="G288" s="3">
        <f t="shared" si="4"/>
        <v>-2.0065182392900581E-2</v>
      </c>
    </row>
    <row r="289" spans="1:7" x14ac:dyDescent="0.3">
      <c r="A289" s="1" t="s">
        <v>312</v>
      </c>
      <c r="B289">
        <v>2567.1999999999998</v>
      </c>
      <c r="C289">
        <v>2587.6</v>
      </c>
      <c r="D289">
        <v>2516</v>
      </c>
      <c r="E289">
        <v>2536.5</v>
      </c>
      <c r="F289">
        <v>88289600</v>
      </c>
      <c r="G289" s="3">
        <f t="shared" si="4"/>
        <v>2.8690495271678117E-2</v>
      </c>
    </row>
    <row r="290" spans="1:7" x14ac:dyDescent="0.3">
      <c r="A290" s="1" t="s">
        <v>313</v>
      </c>
      <c r="B290">
        <v>2516</v>
      </c>
      <c r="C290">
        <v>2567.1999999999998</v>
      </c>
      <c r="D290">
        <v>2516</v>
      </c>
      <c r="E290">
        <v>2556.9</v>
      </c>
      <c r="F290">
        <v>59625600</v>
      </c>
      <c r="G290" s="3">
        <f t="shared" si="4"/>
        <v>-1.9943907759426543E-2</v>
      </c>
    </row>
    <row r="291" spans="1:7" x14ac:dyDescent="0.3">
      <c r="A291" s="1" t="s">
        <v>314</v>
      </c>
      <c r="B291">
        <v>2495.6</v>
      </c>
      <c r="C291">
        <v>2546.6999999999998</v>
      </c>
      <c r="D291">
        <v>2485.3000000000002</v>
      </c>
      <c r="E291">
        <v>2526.1999999999998</v>
      </c>
      <c r="F291">
        <v>40516200</v>
      </c>
      <c r="G291" s="3">
        <f t="shared" si="4"/>
        <v>-8.108108108108145E-3</v>
      </c>
    </row>
    <row r="292" spans="1:7" x14ac:dyDescent="0.3">
      <c r="A292" s="1" t="s">
        <v>315</v>
      </c>
      <c r="B292">
        <v>2495.6</v>
      </c>
      <c r="C292">
        <v>2536.5</v>
      </c>
      <c r="D292">
        <v>2485.3000000000002</v>
      </c>
      <c r="E292">
        <v>2495.6</v>
      </c>
      <c r="F292">
        <v>38971000</v>
      </c>
      <c r="G292" s="3">
        <f t="shared" si="4"/>
        <v>0</v>
      </c>
    </row>
    <row r="293" spans="1:7" x14ac:dyDescent="0.3">
      <c r="A293" s="1" t="s">
        <v>316</v>
      </c>
      <c r="B293">
        <v>2434.1999999999998</v>
      </c>
      <c r="C293">
        <v>2495.6</v>
      </c>
      <c r="D293">
        <v>2434.1999999999998</v>
      </c>
      <c r="E293">
        <v>2475.1</v>
      </c>
      <c r="F293">
        <v>64499200</v>
      </c>
      <c r="G293" s="3">
        <f t="shared" si="4"/>
        <v>-2.4603301811187729E-2</v>
      </c>
    </row>
    <row r="294" spans="1:7" x14ac:dyDescent="0.3">
      <c r="A294" s="1" t="s">
        <v>317</v>
      </c>
      <c r="B294">
        <v>2413.6999999999998</v>
      </c>
      <c r="C294">
        <v>2454.6</v>
      </c>
      <c r="D294">
        <v>2403.5</v>
      </c>
      <c r="E294">
        <v>2454.6</v>
      </c>
      <c r="F294">
        <v>46671400</v>
      </c>
      <c r="G294" s="3">
        <f t="shared" si="4"/>
        <v>-8.4216580396023338E-3</v>
      </c>
    </row>
    <row r="295" spans="1:7" x14ac:dyDescent="0.3">
      <c r="A295" s="1" t="s">
        <v>318</v>
      </c>
      <c r="B295">
        <v>2475.1</v>
      </c>
      <c r="C295">
        <v>2495.6</v>
      </c>
      <c r="D295">
        <v>2413.6999999999998</v>
      </c>
      <c r="E295">
        <v>2444.4</v>
      </c>
      <c r="F295">
        <v>37882400</v>
      </c>
      <c r="G295" s="3">
        <f t="shared" si="4"/>
        <v>2.5438124041927371E-2</v>
      </c>
    </row>
    <row r="296" spans="1:7" x14ac:dyDescent="0.3">
      <c r="A296" s="1" t="s">
        <v>319</v>
      </c>
      <c r="B296">
        <v>2475.1</v>
      </c>
      <c r="C296">
        <v>2516</v>
      </c>
      <c r="D296">
        <v>2454.6</v>
      </c>
      <c r="E296">
        <v>2475.1</v>
      </c>
      <c r="F296">
        <v>34467400</v>
      </c>
      <c r="G296" s="3">
        <f t="shared" si="4"/>
        <v>0</v>
      </c>
    </row>
    <row r="297" spans="1:7" x14ac:dyDescent="0.3">
      <c r="A297" s="1" t="s">
        <v>320</v>
      </c>
      <c r="B297">
        <v>2372.8000000000002</v>
      </c>
      <c r="C297">
        <v>2475.1</v>
      </c>
      <c r="D297">
        <v>2362.6</v>
      </c>
      <c r="E297">
        <v>2454.6</v>
      </c>
      <c r="F297">
        <v>80632200</v>
      </c>
      <c r="G297" s="3">
        <f t="shared" si="4"/>
        <v>-4.1331663367136576E-2</v>
      </c>
    </row>
    <row r="298" spans="1:7" x14ac:dyDescent="0.3">
      <c r="A298" s="1" t="s">
        <v>321</v>
      </c>
      <c r="B298">
        <v>2342.1</v>
      </c>
      <c r="C298">
        <v>2393.3000000000002</v>
      </c>
      <c r="D298">
        <v>2270.5</v>
      </c>
      <c r="E298">
        <v>2372.8000000000002</v>
      </c>
      <c r="F298">
        <v>87859400</v>
      </c>
      <c r="G298" s="3">
        <f t="shared" si="4"/>
        <v>-1.2938300741739831E-2</v>
      </c>
    </row>
    <row r="299" spans="1:7" x14ac:dyDescent="0.3">
      <c r="A299" s="1" t="s">
        <v>322</v>
      </c>
      <c r="B299">
        <v>2321.6999999999998</v>
      </c>
      <c r="C299">
        <v>2383.1</v>
      </c>
      <c r="D299">
        <v>2301.1999999999998</v>
      </c>
      <c r="E299">
        <v>2342.1</v>
      </c>
      <c r="F299">
        <v>42609800</v>
      </c>
      <c r="G299" s="3">
        <f t="shared" si="4"/>
        <v>-8.7101319328807877E-3</v>
      </c>
    </row>
    <row r="300" spans="1:7" x14ac:dyDescent="0.3">
      <c r="A300" s="1" t="s">
        <v>323</v>
      </c>
      <c r="B300">
        <v>2352.4</v>
      </c>
      <c r="C300">
        <v>2372.8000000000002</v>
      </c>
      <c r="D300">
        <v>2321.6999999999998</v>
      </c>
      <c r="E300">
        <v>2362.6</v>
      </c>
      <c r="F300">
        <v>29858600</v>
      </c>
      <c r="G300" s="3">
        <f t="shared" si="4"/>
        <v>1.3223069302666268E-2</v>
      </c>
    </row>
    <row r="301" spans="1:7" x14ac:dyDescent="0.3">
      <c r="A301" s="1" t="s">
        <v>324</v>
      </c>
      <c r="B301">
        <v>2383.1</v>
      </c>
      <c r="C301">
        <v>2413.6999999999998</v>
      </c>
      <c r="D301">
        <v>2352.4</v>
      </c>
      <c r="E301">
        <v>2372.8000000000002</v>
      </c>
      <c r="F301">
        <v>36015000</v>
      </c>
      <c r="G301" s="3">
        <f t="shared" si="4"/>
        <v>1.3050501615371458E-2</v>
      </c>
    </row>
    <row r="302" spans="1:7" x14ac:dyDescent="0.3">
      <c r="A302" s="1" t="s">
        <v>325</v>
      </c>
      <c r="B302">
        <v>2362.6</v>
      </c>
      <c r="C302">
        <v>2413.6999999999998</v>
      </c>
      <c r="D302">
        <v>2342.1</v>
      </c>
      <c r="E302">
        <v>2413.6999999999998</v>
      </c>
      <c r="F302">
        <v>35170000</v>
      </c>
      <c r="G302" s="3">
        <f t="shared" si="4"/>
        <v>-8.6022407788175076E-3</v>
      </c>
    </row>
    <row r="303" spans="1:7" x14ac:dyDescent="0.3">
      <c r="A303" s="1" t="s">
        <v>326</v>
      </c>
      <c r="B303">
        <v>2391.1</v>
      </c>
      <c r="C303">
        <v>2401.4</v>
      </c>
      <c r="D303">
        <v>2360.1</v>
      </c>
      <c r="E303">
        <v>2370.4</v>
      </c>
      <c r="F303">
        <v>32473000</v>
      </c>
      <c r="G303" s="3">
        <f t="shared" si="4"/>
        <v>1.2062981461102176E-2</v>
      </c>
    </row>
    <row r="304" spans="1:7" x14ac:dyDescent="0.3">
      <c r="A304" s="1" t="s">
        <v>327</v>
      </c>
      <c r="B304">
        <v>2473.5</v>
      </c>
      <c r="C304">
        <v>2514.6999999999998</v>
      </c>
      <c r="D304">
        <v>2401.4</v>
      </c>
      <c r="E304">
        <v>2411.6999999999998</v>
      </c>
      <c r="F304">
        <v>99272400</v>
      </c>
      <c r="G304" s="3">
        <f t="shared" si="4"/>
        <v>3.4461126678097989E-2</v>
      </c>
    </row>
    <row r="305" spans="1:7" x14ac:dyDescent="0.3">
      <c r="A305" s="1" t="s">
        <v>328</v>
      </c>
      <c r="B305">
        <v>2411.6999999999998</v>
      </c>
      <c r="C305">
        <v>2494.1</v>
      </c>
      <c r="D305">
        <v>2401.4</v>
      </c>
      <c r="E305">
        <v>2483.8000000000002</v>
      </c>
      <c r="F305">
        <v>43708800</v>
      </c>
      <c r="G305" s="3">
        <f t="shared" si="4"/>
        <v>-2.4984839296543434E-2</v>
      </c>
    </row>
    <row r="306" spans="1:7" x14ac:dyDescent="0.3">
      <c r="A306" s="1" t="s">
        <v>329</v>
      </c>
      <c r="B306">
        <v>2391.1</v>
      </c>
      <c r="C306">
        <v>2422</v>
      </c>
      <c r="D306">
        <v>2360.1</v>
      </c>
      <c r="E306">
        <v>2411.6999999999998</v>
      </c>
      <c r="F306">
        <v>36617000</v>
      </c>
      <c r="G306" s="3">
        <f t="shared" si="4"/>
        <v>-8.541692581996066E-3</v>
      </c>
    </row>
    <row r="307" spans="1:7" x14ac:dyDescent="0.3">
      <c r="A307" s="1" t="s">
        <v>330</v>
      </c>
      <c r="B307">
        <v>2432.3000000000002</v>
      </c>
      <c r="C307">
        <v>2452.9</v>
      </c>
      <c r="D307">
        <v>2391.1</v>
      </c>
      <c r="E307">
        <v>2401.4</v>
      </c>
      <c r="F307">
        <v>42649600</v>
      </c>
      <c r="G307" s="3">
        <f t="shared" si="4"/>
        <v>1.7230563339049088E-2</v>
      </c>
    </row>
    <row r="308" spans="1:7" x14ac:dyDescent="0.3">
      <c r="A308" s="1" t="s">
        <v>331</v>
      </c>
      <c r="B308">
        <v>2463.1999999999998</v>
      </c>
      <c r="C308">
        <v>2483.8000000000002</v>
      </c>
      <c r="D308">
        <v>2432.3000000000002</v>
      </c>
      <c r="E308">
        <v>2452.9</v>
      </c>
      <c r="F308">
        <v>35951800</v>
      </c>
      <c r="G308" s="3">
        <f t="shared" si="4"/>
        <v>1.2704024996916348E-2</v>
      </c>
    </row>
    <row r="309" spans="1:7" x14ac:dyDescent="0.3">
      <c r="A309" s="1" t="s">
        <v>332</v>
      </c>
      <c r="B309">
        <v>2452.9</v>
      </c>
      <c r="C309">
        <v>2494.1</v>
      </c>
      <c r="D309">
        <v>2422</v>
      </c>
      <c r="E309">
        <v>2483.8000000000002</v>
      </c>
      <c r="F309">
        <v>35331800</v>
      </c>
      <c r="G309" s="3">
        <f t="shared" si="4"/>
        <v>-4.1815524520947252E-3</v>
      </c>
    </row>
    <row r="310" spans="1:7" x14ac:dyDescent="0.3">
      <c r="A310" s="1" t="s">
        <v>333</v>
      </c>
      <c r="B310">
        <v>2422</v>
      </c>
      <c r="C310">
        <v>2463.1999999999998</v>
      </c>
      <c r="D310">
        <v>2401.4</v>
      </c>
      <c r="E310">
        <v>2432.3000000000002</v>
      </c>
      <c r="F310">
        <v>23835600</v>
      </c>
      <c r="G310" s="3">
        <f t="shared" si="4"/>
        <v>-1.2597333768192788E-2</v>
      </c>
    </row>
    <row r="311" spans="1:7" x14ac:dyDescent="0.3">
      <c r="A311" s="1" t="s">
        <v>334</v>
      </c>
      <c r="B311">
        <v>2442.6</v>
      </c>
      <c r="C311">
        <v>2442.6</v>
      </c>
      <c r="D311">
        <v>2391.1</v>
      </c>
      <c r="E311">
        <v>2422</v>
      </c>
      <c r="F311">
        <v>16545000</v>
      </c>
      <c r="G311" s="3">
        <f t="shared" si="4"/>
        <v>8.5053674649049997E-3</v>
      </c>
    </row>
    <row r="312" spans="1:7" x14ac:dyDescent="0.3">
      <c r="A312" s="1" t="s">
        <v>335</v>
      </c>
      <c r="B312">
        <v>2380.6999999999998</v>
      </c>
      <c r="C312">
        <v>2422</v>
      </c>
      <c r="D312">
        <v>2370.4</v>
      </c>
      <c r="E312">
        <v>2422</v>
      </c>
      <c r="F312">
        <v>26455400</v>
      </c>
      <c r="G312" s="3">
        <f t="shared" si="4"/>
        <v>-2.5341848849586544E-2</v>
      </c>
    </row>
    <row r="313" spans="1:7" x14ac:dyDescent="0.3">
      <c r="A313" s="1" t="s">
        <v>336</v>
      </c>
      <c r="B313">
        <v>2339.5</v>
      </c>
      <c r="C313">
        <v>2401.4</v>
      </c>
      <c r="D313">
        <v>2329.1999999999998</v>
      </c>
      <c r="E313">
        <v>2391.1</v>
      </c>
      <c r="F313">
        <v>57216600</v>
      </c>
      <c r="G313" s="3">
        <f t="shared" si="4"/>
        <v>-1.7305834418448282E-2</v>
      </c>
    </row>
    <row r="314" spans="1:7" x14ac:dyDescent="0.3">
      <c r="A314" s="1" t="s">
        <v>337</v>
      </c>
      <c r="B314">
        <v>2380.6999999999998</v>
      </c>
      <c r="C314">
        <v>2391.1</v>
      </c>
      <c r="D314">
        <v>2339.5</v>
      </c>
      <c r="E314">
        <v>2339.5</v>
      </c>
      <c r="F314">
        <v>37571600</v>
      </c>
      <c r="G314" s="3">
        <f t="shared" si="4"/>
        <v>1.7610600555674212E-2</v>
      </c>
    </row>
    <row r="315" spans="1:7" x14ac:dyDescent="0.3">
      <c r="A315" s="1" t="s">
        <v>338</v>
      </c>
      <c r="B315">
        <v>2360.1</v>
      </c>
      <c r="C315">
        <v>2411.6999999999998</v>
      </c>
      <c r="D315">
        <v>2349.8000000000002</v>
      </c>
      <c r="E315">
        <v>2411.6999999999998</v>
      </c>
      <c r="F315">
        <v>29762200</v>
      </c>
      <c r="G315" s="3">
        <f t="shared" si="4"/>
        <v>-8.652917209224141E-3</v>
      </c>
    </row>
    <row r="316" spans="1:7" x14ac:dyDescent="0.3">
      <c r="A316" s="1" t="s">
        <v>339</v>
      </c>
      <c r="B316">
        <v>2432.3000000000002</v>
      </c>
      <c r="C316">
        <v>2432.3000000000002</v>
      </c>
      <c r="D316">
        <v>2370.4</v>
      </c>
      <c r="E316">
        <v>2391.1</v>
      </c>
      <c r="F316">
        <v>61601400</v>
      </c>
      <c r="G316" s="3">
        <f t="shared" ref="G316:G379" si="5">((B316-B315)/B315)*100%</f>
        <v>3.0591924071014055E-2</v>
      </c>
    </row>
    <row r="317" spans="1:7" x14ac:dyDescent="0.3">
      <c r="A317" s="1" t="s">
        <v>340</v>
      </c>
      <c r="B317">
        <v>2401.4</v>
      </c>
      <c r="C317">
        <v>2432.3000000000002</v>
      </c>
      <c r="D317">
        <v>2391.1</v>
      </c>
      <c r="E317">
        <v>2432.3000000000002</v>
      </c>
      <c r="F317">
        <v>34861800</v>
      </c>
      <c r="G317" s="3">
        <f t="shared" si="5"/>
        <v>-1.2704024996916535E-2</v>
      </c>
    </row>
    <row r="318" spans="1:7" x14ac:dyDescent="0.3">
      <c r="A318" s="1" t="s">
        <v>341</v>
      </c>
      <c r="B318">
        <v>2422</v>
      </c>
      <c r="C318">
        <v>2442.6</v>
      </c>
      <c r="D318">
        <v>2401.4</v>
      </c>
      <c r="E318">
        <v>2422</v>
      </c>
      <c r="F318">
        <v>22594200</v>
      </c>
      <c r="G318" s="3">
        <f t="shared" si="5"/>
        <v>8.5783293079036843E-3</v>
      </c>
    </row>
    <row r="319" spans="1:7" x14ac:dyDescent="0.3">
      <c r="A319" s="1" t="s">
        <v>342</v>
      </c>
      <c r="B319">
        <v>2349.8000000000002</v>
      </c>
      <c r="C319">
        <v>2422</v>
      </c>
      <c r="D319">
        <v>2329.1999999999998</v>
      </c>
      <c r="E319">
        <v>2422</v>
      </c>
      <c r="F319">
        <v>51811400</v>
      </c>
      <c r="G319" s="3">
        <f t="shared" si="5"/>
        <v>-2.9810074318744766E-2</v>
      </c>
    </row>
    <row r="320" spans="1:7" x14ac:dyDescent="0.3">
      <c r="A320" s="1" t="s">
        <v>343</v>
      </c>
      <c r="B320">
        <v>2298.3000000000002</v>
      </c>
      <c r="C320">
        <v>2360.1</v>
      </c>
      <c r="D320">
        <v>2288</v>
      </c>
      <c r="E320">
        <v>2349.8000000000002</v>
      </c>
      <c r="F320">
        <v>47424400</v>
      </c>
      <c r="G320" s="3">
        <f t="shared" si="5"/>
        <v>-2.191675887309558E-2</v>
      </c>
    </row>
    <row r="321" spans="1:7" x14ac:dyDescent="0.3">
      <c r="A321" s="1" t="s">
        <v>344</v>
      </c>
      <c r="B321">
        <v>2318.9</v>
      </c>
      <c r="C321">
        <v>2318.9</v>
      </c>
      <c r="D321">
        <v>2277.6999999999998</v>
      </c>
      <c r="E321">
        <v>2298.3000000000002</v>
      </c>
      <c r="F321">
        <v>34481200</v>
      </c>
      <c r="G321" s="3">
        <f t="shared" si="5"/>
        <v>8.9631466736282937E-3</v>
      </c>
    </row>
    <row r="322" spans="1:7" x14ac:dyDescent="0.3">
      <c r="A322" s="1" t="s">
        <v>345</v>
      </c>
      <c r="B322">
        <v>2339.5</v>
      </c>
      <c r="C322">
        <v>2360.1</v>
      </c>
      <c r="D322">
        <v>2308.6</v>
      </c>
      <c r="E322">
        <v>2329.1999999999998</v>
      </c>
      <c r="F322">
        <v>38031800</v>
      </c>
      <c r="G322" s="3">
        <f t="shared" si="5"/>
        <v>8.8835223597394913E-3</v>
      </c>
    </row>
    <row r="323" spans="1:7" x14ac:dyDescent="0.3">
      <c r="A323" s="1" t="s">
        <v>346</v>
      </c>
      <c r="B323">
        <v>2349.8000000000002</v>
      </c>
      <c r="C323">
        <v>2380.6999999999998</v>
      </c>
      <c r="D323">
        <v>2339.5</v>
      </c>
      <c r="E323">
        <v>2370.4</v>
      </c>
      <c r="F323">
        <v>30785200</v>
      </c>
      <c r="G323" s="3">
        <f t="shared" si="5"/>
        <v>4.4026501389186502E-3</v>
      </c>
    </row>
    <row r="324" spans="1:7" x14ac:dyDescent="0.3">
      <c r="A324" s="1" t="s">
        <v>347</v>
      </c>
      <c r="B324">
        <v>2308.6</v>
      </c>
      <c r="C324">
        <v>2370.4</v>
      </c>
      <c r="D324">
        <v>2308.6</v>
      </c>
      <c r="E324">
        <v>2370.4</v>
      </c>
      <c r="F324">
        <v>29105000</v>
      </c>
      <c r="G324" s="3">
        <f t="shared" si="5"/>
        <v>-1.7533407098476582E-2</v>
      </c>
    </row>
    <row r="325" spans="1:7" x14ac:dyDescent="0.3">
      <c r="A325" s="1" t="s">
        <v>348</v>
      </c>
      <c r="B325">
        <v>2298.3000000000002</v>
      </c>
      <c r="C325">
        <v>2329.1999999999998</v>
      </c>
      <c r="D325">
        <v>2288</v>
      </c>
      <c r="E325">
        <v>2308.6</v>
      </c>
      <c r="F325">
        <v>28382000</v>
      </c>
      <c r="G325" s="3">
        <f t="shared" si="5"/>
        <v>-4.461578445811196E-3</v>
      </c>
    </row>
    <row r="326" spans="1:7" x14ac:dyDescent="0.3">
      <c r="A326" s="1" t="s">
        <v>349</v>
      </c>
      <c r="B326">
        <v>2277.6999999999998</v>
      </c>
      <c r="C326">
        <v>2298.3000000000002</v>
      </c>
      <c r="D326">
        <v>2267.4</v>
      </c>
      <c r="E326">
        <v>2298.3000000000002</v>
      </c>
      <c r="F326">
        <v>25122800</v>
      </c>
      <c r="G326" s="3">
        <f t="shared" si="5"/>
        <v>-8.9631466736284915E-3</v>
      </c>
    </row>
    <row r="327" spans="1:7" x14ac:dyDescent="0.3">
      <c r="A327" s="1" t="s">
        <v>350</v>
      </c>
      <c r="B327">
        <v>2267.4</v>
      </c>
      <c r="C327">
        <v>2329.1999999999998</v>
      </c>
      <c r="D327">
        <v>2246.8000000000002</v>
      </c>
      <c r="E327">
        <v>2298.3000000000002</v>
      </c>
      <c r="F327">
        <v>53778600</v>
      </c>
      <c r="G327" s="3">
        <f t="shared" si="5"/>
        <v>-4.5221056328751492E-3</v>
      </c>
    </row>
    <row r="328" spans="1:7" x14ac:dyDescent="0.3">
      <c r="A328" s="1" t="s">
        <v>351</v>
      </c>
      <c r="B328">
        <v>2246.8000000000002</v>
      </c>
      <c r="C328">
        <v>2288</v>
      </c>
      <c r="D328">
        <v>2226.1999999999998</v>
      </c>
      <c r="E328">
        <v>2267.4</v>
      </c>
      <c r="F328">
        <v>26061200</v>
      </c>
      <c r="G328" s="3">
        <f t="shared" si="5"/>
        <v>-9.0852959336684778E-3</v>
      </c>
    </row>
    <row r="329" spans="1:7" x14ac:dyDescent="0.3">
      <c r="A329" s="1" t="s">
        <v>352</v>
      </c>
      <c r="B329">
        <v>2164.3000000000002</v>
      </c>
      <c r="C329">
        <v>2236.5</v>
      </c>
      <c r="D329">
        <v>2143.6999999999998</v>
      </c>
      <c r="E329">
        <v>2226.1999999999998</v>
      </c>
      <c r="F329">
        <v>58396200</v>
      </c>
      <c r="G329" s="3">
        <f t="shared" si="5"/>
        <v>-3.6718889086701081E-2</v>
      </c>
    </row>
    <row r="330" spans="1:7" x14ac:dyDescent="0.3">
      <c r="A330" s="1" t="s">
        <v>353</v>
      </c>
      <c r="B330">
        <v>2164.3000000000002</v>
      </c>
      <c r="C330">
        <v>2195.1999999999998</v>
      </c>
      <c r="D330">
        <v>2133.4</v>
      </c>
      <c r="E330">
        <v>2143.6999999999998</v>
      </c>
      <c r="F330">
        <v>47329400</v>
      </c>
      <c r="G330" s="3">
        <f t="shared" si="5"/>
        <v>0</v>
      </c>
    </row>
    <row r="331" spans="1:7" x14ac:dyDescent="0.3">
      <c r="A331" s="1" t="s">
        <v>354</v>
      </c>
      <c r="B331">
        <v>2195.1999999999998</v>
      </c>
      <c r="C331">
        <v>2226.1999999999998</v>
      </c>
      <c r="D331">
        <v>2164.3000000000002</v>
      </c>
      <c r="E331">
        <v>2184.9</v>
      </c>
      <c r="F331">
        <v>51714600</v>
      </c>
      <c r="G331" s="3">
        <f t="shared" si="5"/>
        <v>1.4277133484267261E-2</v>
      </c>
    </row>
    <row r="332" spans="1:7" x14ac:dyDescent="0.3">
      <c r="A332" s="1" t="s">
        <v>355</v>
      </c>
      <c r="B332">
        <v>2184.9</v>
      </c>
      <c r="C332">
        <v>2215.8000000000002</v>
      </c>
      <c r="D332">
        <v>2184.9</v>
      </c>
      <c r="E332">
        <v>2215.8000000000002</v>
      </c>
      <c r="F332">
        <v>29090200</v>
      </c>
      <c r="G332" s="3">
        <f t="shared" si="5"/>
        <v>-4.6920553935858823E-3</v>
      </c>
    </row>
    <row r="333" spans="1:7" x14ac:dyDescent="0.3">
      <c r="A333" s="1" t="s">
        <v>356</v>
      </c>
      <c r="B333">
        <v>2195.1999999999998</v>
      </c>
      <c r="C333">
        <v>2267.4</v>
      </c>
      <c r="D333">
        <v>2184.9</v>
      </c>
      <c r="E333">
        <v>2184.9</v>
      </c>
      <c r="F333">
        <v>47884600</v>
      </c>
      <c r="G333" s="3">
        <f t="shared" si="5"/>
        <v>4.7141745617647153E-3</v>
      </c>
    </row>
    <row r="334" spans="1:7" x14ac:dyDescent="0.3">
      <c r="A334" s="1" t="s">
        <v>357</v>
      </c>
      <c r="B334">
        <v>2123.1</v>
      </c>
      <c r="C334">
        <v>2267.4</v>
      </c>
      <c r="D334">
        <v>2123.1</v>
      </c>
      <c r="E334">
        <v>2215.8000000000002</v>
      </c>
      <c r="F334">
        <v>161699000</v>
      </c>
      <c r="G334" s="3">
        <f t="shared" si="5"/>
        <v>-3.2844387755102004E-2</v>
      </c>
    </row>
    <row r="335" spans="1:7" x14ac:dyDescent="0.3">
      <c r="A335" s="1" t="s">
        <v>358</v>
      </c>
      <c r="B335">
        <v>2143.6999999999998</v>
      </c>
      <c r="C335">
        <v>2184.9</v>
      </c>
      <c r="D335">
        <v>2143.6999999999998</v>
      </c>
      <c r="E335">
        <v>2174.6</v>
      </c>
      <c r="F335">
        <v>43171200</v>
      </c>
      <c r="G335" s="3">
        <f t="shared" si="5"/>
        <v>9.7027930855823601E-3</v>
      </c>
    </row>
    <row r="336" spans="1:7" x14ac:dyDescent="0.3">
      <c r="A336" s="1" t="s">
        <v>359</v>
      </c>
      <c r="B336">
        <v>2226.1999999999998</v>
      </c>
      <c r="C336">
        <v>2267.4</v>
      </c>
      <c r="D336">
        <v>2143.6999999999998</v>
      </c>
      <c r="E336">
        <v>2154</v>
      </c>
      <c r="F336">
        <v>69536200</v>
      </c>
      <c r="G336" s="3">
        <f t="shared" si="5"/>
        <v>3.8484862620702526E-2</v>
      </c>
    </row>
    <row r="337" spans="1:7" x14ac:dyDescent="0.3">
      <c r="A337" s="1" t="s">
        <v>360</v>
      </c>
      <c r="B337">
        <v>2288</v>
      </c>
      <c r="C337">
        <v>2298.3000000000002</v>
      </c>
      <c r="D337">
        <v>2236.5</v>
      </c>
      <c r="E337">
        <v>2267.4</v>
      </c>
      <c r="F337">
        <v>76636200</v>
      </c>
      <c r="G337" s="3">
        <f t="shared" si="5"/>
        <v>2.7760309046806302E-2</v>
      </c>
    </row>
    <row r="338" spans="1:7" x14ac:dyDescent="0.3">
      <c r="A338" s="1" t="s">
        <v>361</v>
      </c>
      <c r="B338">
        <v>2370.4</v>
      </c>
      <c r="C338">
        <v>2370.4</v>
      </c>
      <c r="D338">
        <v>2257.1</v>
      </c>
      <c r="E338">
        <v>2298.3000000000002</v>
      </c>
      <c r="F338">
        <v>54852600</v>
      </c>
      <c r="G338" s="3">
        <f t="shared" si="5"/>
        <v>3.6013986013986053E-2</v>
      </c>
    </row>
    <row r="339" spans="1:7" x14ac:dyDescent="0.3">
      <c r="A339" s="1" t="s">
        <v>362</v>
      </c>
      <c r="B339">
        <v>2318.9</v>
      </c>
      <c r="C339">
        <v>2370.4</v>
      </c>
      <c r="D339">
        <v>2308.6</v>
      </c>
      <c r="E339">
        <v>2349.8000000000002</v>
      </c>
      <c r="F339">
        <v>60249000</v>
      </c>
      <c r="G339" s="3">
        <f t="shared" si="5"/>
        <v>-2.1726290921363481E-2</v>
      </c>
    </row>
    <row r="340" spans="1:7" x14ac:dyDescent="0.3">
      <c r="A340" s="1" t="s">
        <v>363</v>
      </c>
      <c r="B340">
        <v>2277.6999999999998</v>
      </c>
      <c r="C340">
        <v>2329.1999999999998</v>
      </c>
      <c r="D340">
        <v>2257.1</v>
      </c>
      <c r="E340">
        <v>2318.9</v>
      </c>
      <c r="F340">
        <v>29282200</v>
      </c>
      <c r="G340" s="3">
        <f t="shared" si="5"/>
        <v>-1.776704471947918E-2</v>
      </c>
    </row>
    <row r="341" spans="1:7" x14ac:dyDescent="0.3">
      <c r="A341" s="1" t="s">
        <v>364</v>
      </c>
      <c r="B341">
        <v>2277.6999999999998</v>
      </c>
      <c r="C341">
        <v>2298.3000000000002</v>
      </c>
      <c r="D341">
        <v>2257.1</v>
      </c>
      <c r="E341">
        <v>2288</v>
      </c>
      <c r="F341">
        <v>39074200</v>
      </c>
      <c r="G341" s="3">
        <f t="shared" si="5"/>
        <v>0</v>
      </c>
    </row>
    <row r="342" spans="1:7" x14ac:dyDescent="0.3">
      <c r="A342" s="1" t="s">
        <v>365</v>
      </c>
      <c r="B342">
        <v>2318.9</v>
      </c>
      <c r="C342">
        <v>2329.1999999999998</v>
      </c>
      <c r="D342">
        <v>2267.4</v>
      </c>
      <c r="E342">
        <v>2298.3000000000002</v>
      </c>
      <c r="F342">
        <v>31051200</v>
      </c>
      <c r="G342" s="3">
        <f t="shared" si="5"/>
        <v>1.8088422531501197E-2</v>
      </c>
    </row>
    <row r="343" spans="1:7" x14ac:dyDescent="0.3">
      <c r="A343" s="1" t="s">
        <v>366</v>
      </c>
      <c r="B343">
        <v>2339.5</v>
      </c>
      <c r="C343">
        <v>2349.8000000000002</v>
      </c>
      <c r="D343">
        <v>2308.6</v>
      </c>
      <c r="E343">
        <v>2329.1999999999998</v>
      </c>
      <c r="F343">
        <v>36977200</v>
      </c>
      <c r="G343" s="3">
        <f t="shared" si="5"/>
        <v>8.8835223597394913E-3</v>
      </c>
    </row>
    <row r="344" spans="1:7" x14ac:dyDescent="0.3">
      <c r="A344" s="1" t="s">
        <v>367</v>
      </c>
      <c r="B344">
        <v>2339.5</v>
      </c>
      <c r="C344">
        <v>2349.8000000000002</v>
      </c>
      <c r="D344">
        <v>2308.6</v>
      </c>
      <c r="E344">
        <v>2339.5</v>
      </c>
      <c r="F344">
        <v>37208800</v>
      </c>
      <c r="G344" s="3">
        <f t="shared" si="5"/>
        <v>0</v>
      </c>
    </row>
    <row r="345" spans="1:7" x14ac:dyDescent="0.3">
      <c r="A345" s="1" t="s">
        <v>368</v>
      </c>
      <c r="B345">
        <v>2288</v>
      </c>
      <c r="C345">
        <v>2339.5</v>
      </c>
      <c r="D345">
        <v>2277.6999999999998</v>
      </c>
      <c r="E345">
        <v>2339.5</v>
      </c>
      <c r="F345">
        <v>37052800</v>
      </c>
      <c r="G345" s="3">
        <f t="shared" si="5"/>
        <v>-2.201325069459286E-2</v>
      </c>
    </row>
    <row r="346" spans="1:7" x14ac:dyDescent="0.3">
      <c r="A346" s="1" t="s">
        <v>369</v>
      </c>
      <c r="B346">
        <v>2277.6999999999998</v>
      </c>
      <c r="C346">
        <v>2298.3000000000002</v>
      </c>
      <c r="D346">
        <v>2267.4</v>
      </c>
      <c r="E346">
        <v>2288</v>
      </c>
      <c r="F346">
        <v>28499000</v>
      </c>
      <c r="G346" s="3">
        <f t="shared" si="5"/>
        <v>-4.5017482517483312E-3</v>
      </c>
    </row>
    <row r="347" spans="1:7" x14ac:dyDescent="0.3">
      <c r="A347" s="1" t="s">
        <v>370</v>
      </c>
      <c r="B347">
        <v>2215.8000000000002</v>
      </c>
      <c r="C347">
        <v>2277.6999999999998</v>
      </c>
      <c r="D347">
        <v>2195.1999999999998</v>
      </c>
      <c r="E347">
        <v>2267.4</v>
      </c>
      <c r="F347">
        <v>41794200</v>
      </c>
      <c r="G347" s="3">
        <f t="shared" si="5"/>
        <v>-2.717653773543471E-2</v>
      </c>
    </row>
    <row r="348" spans="1:7" x14ac:dyDescent="0.3">
      <c r="A348" s="1" t="s">
        <v>371</v>
      </c>
      <c r="B348">
        <v>2164.3000000000002</v>
      </c>
      <c r="C348">
        <v>2205.5</v>
      </c>
      <c r="D348">
        <v>2154</v>
      </c>
      <c r="E348">
        <v>2205.5</v>
      </c>
      <c r="F348">
        <v>51324600</v>
      </c>
      <c r="G348" s="3">
        <f t="shared" si="5"/>
        <v>-2.3242169870926976E-2</v>
      </c>
    </row>
    <row r="349" spans="1:7" x14ac:dyDescent="0.3">
      <c r="A349" s="1" t="s">
        <v>372</v>
      </c>
      <c r="B349">
        <v>2036.5</v>
      </c>
      <c r="C349">
        <v>2154</v>
      </c>
      <c r="D349">
        <v>2015.9</v>
      </c>
      <c r="E349">
        <v>2154</v>
      </c>
      <c r="F349">
        <v>309557000</v>
      </c>
      <c r="G349" s="3">
        <f t="shared" si="5"/>
        <v>-5.9049115187358579E-2</v>
      </c>
    </row>
    <row r="350" spans="1:7" x14ac:dyDescent="0.3">
      <c r="A350" s="1" t="s">
        <v>373</v>
      </c>
      <c r="B350">
        <v>2048.9</v>
      </c>
      <c r="C350">
        <v>2057.1</v>
      </c>
      <c r="D350">
        <v>1970.6</v>
      </c>
      <c r="E350">
        <v>2015.9</v>
      </c>
      <c r="F350">
        <v>106378400</v>
      </c>
      <c r="G350" s="3">
        <f t="shared" si="5"/>
        <v>6.0888779769212326E-3</v>
      </c>
    </row>
    <row r="351" spans="1:7" x14ac:dyDescent="0.3">
      <c r="A351" s="1" t="s">
        <v>374</v>
      </c>
      <c r="B351">
        <v>2040.6</v>
      </c>
      <c r="C351">
        <v>2071.6</v>
      </c>
      <c r="D351">
        <v>2024.2</v>
      </c>
      <c r="E351">
        <v>2061.3000000000002</v>
      </c>
      <c r="F351">
        <v>73577200</v>
      </c>
      <c r="G351" s="3">
        <f t="shared" si="5"/>
        <v>-4.0509541705306172E-3</v>
      </c>
    </row>
    <row r="352" spans="1:7" x14ac:dyDescent="0.3">
      <c r="A352" s="1" t="s">
        <v>375</v>
      </c>
      <c r="B352">
        <v>1999.4</v>
      </c>
      <c r="C352">
        <v>2048.9</v>
      </c>
      <c r="D352">
        <v>1999.4</v>
      </c>
      <c r="E352">
        <v>2048.9</v>
      </c>
      <c r="F352">
        <v>79150800</v>
      </c>
      <c r="G352" s="3">
        <f t="shared" si="5"/>
        <v>-2.0190140154856328E-2</v>
      </c>
    </row>
    <row r="353" spans="1:7" x14ac:dyDescent="0.3">
      <c r="A353" s="1" t="s">
        <v>376</v>
      </c>
      <c r="B353">
        <v>1987</v>
      </c>
      <c r="C353">
        <v>2015.9</v>
      </c>
      <c r="D353">
        <v>1974.7</v>
      </c>
      <c r="E353">
        <v>1999.4</v>
      </c>
      <c r="F353">
        <v>58488200</v>
      </c>
      <c r="G353" s="3">
        <f t="shared" si="5"/>
        <v>-6.2018605581674957E-3</v>
      </c>
    </row>
    <row r="354" spans="1:7" x14ac:dyDescent="0.3">
      <c r="A354" s="1" t="s">
        <v>377</v>
      </c>
      <c r="B354">
        <v>1962.3</v>
      </c>
      <c r="C354">
        <v>2011.8</v>
      </c>
      <c r="D354">
        <v>1962.3</v>
      </c>
      <c r="E354">
        <v>1987</v>
      </c>
      <c r="F354">
        <v>55871200</v>
      </c>
      <c r="G354" s="3">
        <f t="shared" si="5"/>
        <v>-1.2430800201308528E-2</v>
      </c>
    </row>
    <row r="355" spans="1:7" x14ac:dyDescent="0.3">
      <c r="A355" s="1" t="s">
        <v>378</v>
      </c>
      <c r="B355">
        <v>1888.1</v>
      </c>
      <c r="C355">
        <v>1958.2</v>
      </c>
      <c r="D355">
        <v>1888.1</v>
      </c>
      <c r="E355">
        <v>1958.2</v>
      </c>
      <c r="F355">
        <v>107955600</v>
      </c>
      <c r="G355" s="3">
        <f t="shared" si="5"/>
        <v>-3.7812770728227106E-2</v>
      </c>
    </row>
    <row r="356" spans="1:7" x14ac:dyDescent="0.3">
      <c r="A356" s="1" t="s">
        <v>379</v>
      </c>
      <c r="B356">
        <v>1888.1</v>
      </c>
      <c r="C356">
        <v>1921.1</v>
      </c>
      <c r="D356">
        <v>1879.9</v>
      </c>
      <c r="E356">
        <v>1888.1</v>
      </c>
      <c r="F356">
        <v>51061600</v>
      </c>
      <c r="G356" s="3">
        <f t="shared" si="5"/>
        <v>0</v>
      </c>
    </row>
    <row r="357" spans="1:7" x14ac:dyDescent="0.3">
      <c r="A357" s="1" t="s">
        <v>380</v>
      </c>
      <c r="B357">
        <v>1908.7</v>
      </c>
      <c r="C357">
        <v>1929.3</v>
      </c>
      <c r="D357">
        <v>1888.1</v>
      </c>
      <c r="E357">
        <v>1888.1</v>
      </c>
      <c r="F357">
        <v>75289400</v>
      </c>
      <c r="G357" s="3">
        <f t="shared" si="5"/>
        <v>1.0910439065727523E-2</v>
      </c>
    </row>
    <row r="358" spans="1:7" x14ac:dyDescent="0.3">
      <c r="A358" s="1" t="s">
        <v>381</v>
      </c>
      <c r="B358">
        <v>1937.6</v>
      </c>
      <c r="C358">
        <v>1970.6</v>
      </c>
      <c r="D358">
        <v>1908.7</v>
      </c>
      <c r="E358">
        <v>1908.7</v>
      </c>
      <c r="F358">
        <v>58895400</v>
      </c>
      <c r="G358" s="3">
        <f t="shared" si="5"/>
        <v>1.5141195578142119E-2</v>
      </c>
    </row>
    <row r="359" spans="1:7" x14ac:dyDescent="0.3">
      <c r="A359" s="1" t="s">
        <v>382</v>
      </c>
      <c r="B359">
        <v>1991.2</v>
      </c>
      <c r="C359">
        <v>2003.5</v>
      </c>
      <c r="D359">
        <v>1937.6</v>
      </c>
      <c r="E359">
        <v>1937.6</v>
      </c>
      <c r="F359">
        <v>70071000</v>
      </c>
      <c r="G359" s="3">
        <f t="shared" si="5"/>
        <v>2.7663088356730047E-2</v>
      </c>
    </row>
    <row r="360" spans="1:7" x14ac:dyDescent="0.3">
      <c r="A360" s="1" t="s">
        <v>383</v>
      </c>
      <c r="B360">
        <v>1945.8</v>
      </c>
      <c r="C360">
        <v>1995.3</v>
      </c>
      <c r="D360">
        <v>1937.6</v>
      </c>
      <c r="E360">
        <v>1991.2</v>
      </c>
      <c r="F360">
        <v>49599400</v>
      </c>
      <c r="G360" s="3">
        <f t="shared" si="5"/>
        <v>-2.2800321414222623E-2</v>
      </c>
    </row>
    <row r="361" spans="1:7" x14ac:dyDescent="0.3">
      <c r="A361" s="1" t="s">
        <v>384</v>
      </c>
      <c r="B361">
        <v>1941.7</v>
      </c>
      <c r="C361">
        <v>1958.2</v>
      </c>
      <c r="D361">
        <v>1929.3</v>
      </c>
      <c r="E361">
        <v>1949.9</v>
      </c>
      <c r="F361">
        <v>53836400</v>
      </c>
      <c r="G361" s="3">
        <f t="shared" si="5"/>
        <v>-2.1071024771301826E-3</v>
      </c>
    </row>
    <row r="362" spans="1:7" x14ac:dyDescent="0.3">
      <c r="A362" s="1" t="s">
        <v>385</v>
      </c>
      <c r="B362">
        <v>1949.9</v>
      </c>
      <c r="C362">
        <v>1962.3</v>
      </c>
      <c r="D362">
        <v>1929.3</v>
      </c>
      <c r="E362">
        <v>1941.7</v>
      </c>
      <c r="F362">
        <v>40015800</v>
      </c>
      <c r="G362" s="3">
        <f t="shared" si="5"/>
        <v>4.2231034660349413E-3</v>
      </c>
    </row>
    <row r="363" spans="1:7" x14ac:dyDescent="0.3">
      <c r="A363" s="1" t="s">
        <v>386</v>
      </c>
      <c r="B363">
        <v>1962.3</v>
      </c>
      <c r="C363">
        <v>1991.2</v>
      </c>
      <c r="D363">
        <v>1945.8</v>
      </c>
      <c r="E363">
        <v>1958.2</v>
      </c>
      <c r="F363">
        <v>50402000</v>
      </c>
      <c r="G363" s="3">
        <f t="shared" si="5"/>
        <v>6.3593004769474659E-3</v>
      </c>
    </row>
    <row r="364" spans="1:7" x14ac:dyDescent="0.3">
      <c r="A364" s="1" t="s">
        <v>387</v>
      </c>
      <c r="B364">
        <v>1912.8</v>
      </c>
      <c r="C364">
        <v>1962.3</v>
      </c>
      <c r="D364">
        <v>1904.6</v>
      </c>
      <c r="E364">
        <v>1962.3</v>
      </c>
      <c r="F364">
        <v>56642000</v>
      </c>
      <c r="G364" s="3">
        <f t="shared" si="5"/>
        <v>-2.5225500687968201E-2</v>
      </c>
    </row>
    <row r="365" spans="1:7" x14ac:dyDescent="0.3">
      <c r="A365" s="1" t="s">
        <v>388</v>
      </c>
      <c r="B365">
        <v>1937.6</v>
      </c>
      <c r="C365">
        <v>1941.7</v>
      </c>
      <c r="D365">
        <v>1896.4</v>
      </c>
      <c r="E365">
        <v>1917</v>
      </c>
      <c r="F365">
        <v>50318200</v>
      </c>
      <c r="G365" s="3">
        <f t="shared" si="5"/>
        <v>1.2965286491007923E-2</v>
      </c>
    </row>
    <row r="366" spans="1:7" x14ac:dyDescent="0.3">
      <c r="A366" s="1" t="s">
        <v>389</v>
      </c>
      <c r="B366">
        <v>1925.2</v>
      </c>
      <c r="C366">
        <v>1958.2</v>
      </c>
      <c r="D366">
        <v>1912.8</v>
      </c>
      <c r="E366">
        <v>1945.8</v>
      </c>
      <c r="F366">
        <v>35251400</v>
      </c>
      <c r="G366" s="3">
        <f t="shared" si="5"/>
        <v>-6.399669694467312E-3</v>
      </c>
    </row>
    <row r="367" spans="1:7" x14ac:dyDescent="0.3">
      <c r="A367" s="1" t="s">
        <v>390</v>
      </c>
      <c r="B367">
        <v>1888.1</v>
      </c>
      <c r="C367">
        <v>1912.8</v>
      </c>
      <c r="D367">
        <v>1879.9</v>
      </c>
      <c r="E367">
        <v>1904.6</v>
      </c>
      <c r="F367">
        <v>47666600</v>
      </c>
      <c r="G367" s="3">
        <f t="shared" si="5"/>
        <v>-1.9270725119468177E-2</v>
      </c>
    </row>
    <row r="368" spans="1:7" x14ac:dyDescent="0.3">
      <c r="A368" s="1" t="s">
        <v>391</v>
      </c>
      <c r="B368">
        <v>1945.8</v>
      </c>
      <c r="C368">
        <v>1966.4</v>
      </c>
      <c r="D368">
        <v>1888.1</v>
      </c>
      <c r="E368">
        <v>1888.1</v>
      </c>
      <c r="F368">
        <v>69427000</v>
      </c>
      <c r="G368" s="3">
        <f t="shared" si="5"/>
        <v>3.0559822043324001E-2</v>
      </c>
    </row>
    <row r="369" spans="1:7" x14ac:dyDescent="0.3">
      <c r="A369" s="1" t="s">
        <v>392</v>
      </c>
      <c r="B369">
        <v>1982.9</v>
      </c>
      <c r="C369">
        <v>1991.2</v>
      </c>
      <c r="D369">
        <v>1954.1</v>
      </c>
      <c r="E369">
        <v>1958.2</v>
      </c>
      <c r="F369">
        <v>52095400</v>
      </c>
      <c r="G369" s="3">
        <f t="shared" si="5"/>
        <v>1.9066707780861412E-2</v>
      </c>
    </row>
    <row r="370" spans="1:7" x14ac:dyDescent="0.3">
      <c r="A370" s="1" t="s">
        <v>393</v>
      </c>
      <c r="B370">
        <v>1987</v>
      </c>
      <c r="C370">
        <v>1999.4</v>
      </c>
      <c r="D370">
        <v>1962.3</v>
      </c>
      <c r="E370">
        <v>1982.9</v>
      </c>
      <c r="F370">
        <v>35613800</v>
      </c>
      <c r="G370" s="3">
        <f t="shared" si="5"/>
        <v>2.0676786524786469E-3</v>
      </c>
    </row>
    <row r="371" spans="1:7" x14ac:dyDescent="0.3">
      <c r="A371" s="1" t="s">
        <v>394</v>
      </c>
      <c r="B371">
        <v>2020</v>
      </c>
      <c r="C371">
        <v>2044.8</v>
      </c>
      <c r="D371">
        <v>1987</v>
      </c>
      <c r="E371">
        <v>1987</v>
      </c>
      <c r="F371">
        <v>72049800</v>
      </c>
      <c r="G371" s="3">
        <f t="shared" si="5"/>
        <v>1.660795168595873E-2</v>
      </c>
    </row>
    <row r="372" spans="1:7" x14ac:dyDescent="0.3">
      <c r="A372" s="1" t="s">
        <v>395</v>
      </c>
      <c r="B372">
        <v>2123.1</v>
      </c>
      <c r="C372">
        <v>2164.3000000000002</v>
      </c>
      <c r="D372">
        <v>2071.6</v>
      </c>
      <c r="E372">
        <v>2071.6</v>
      </c>
      <c r="F372">
        <v>121692000</v>
      </c>
      <c r="G372" s="3">
        <f t="shared" si="5"/>
        <v>5.1039603960395995E-2</v>
      </c>
    </row>
    <row r="373" spans="1:7" x14ac:dyDescent="0.3">
      <c r="A373" s="1" t="s">
        <v>396</v>
      </c>
      <c r="B373">
        <v>2092.1999999999998</v>
      </c>
      <c r="C373">
        <v>2143.6999999999998</v>
      </c>
      <c r="D373">
        <v>2081.9</v>
      </c>
      <c r="E373">
        <v>2123.1</v>
      </c>
      <c r="F373">
        <v>40381400</v>
      </c>
      <c r="G373" s="3">
        <f t="shared" si="5"/>
        <v>-1.4554189628373649E-2</v>
      </c>
    </row>
    <row r="374" spans="1:7" x14ac:dyDescent="0.3">
      <c r="A374" s="1" t="s">
        <v>397</v>
      </c>
      <c r="B374">
        <v>2081.9</v>
      </c>
      <c r="C374">
        <v>2112.8000000000002</v>
      </c>
      <c r="D374">
        <v>2061.3000000000002</v>
      </c>
      <c r="E374">
        <v>2102.5</v>
      </c>
      <c r="F374">
        <v>37694000</v>
      </c>
      <c r="G374" s="3">
        <f t="shared" si="5"/>
        <v>-4.9230475097981688E-3</v>
      </c>
    </row>
    <row r="375" spans="1:7" x14ac:dyDescent="0.3">
      <c r="A375" s="1" t="s">
        <v>398</v>
      </c>
      <c r="B375">
        <v>2071.6</v>
      </c>
      <c r="C375">
        <v>2102.5</v>
      </c>
      <c r="D375">
        <v>2061.3000000000002</v>
      </c>
      <c r="E375">
        <v>2102.5</v>
      </c>
      <c r="F375">
        <v>29688200</v>
      </c>
      <c r="G375" s="3">
        <f t="shared" si="5"/>
        <v>-4.9474038138239982E-3</v>
      </c>
    </row>
    <row r="376" spans="1:7" x14ac:dyDescent="0.3">
      <c r="A376" s="1" t="s">
        <v>399</v>
      </c>
      <c r="B376">
        <v>2044.8</v>
      </c>
      <c r="C376">
        <v>2081.9</v>
      </c>
      <c r="D376">
        <v>2024.2</v>
      </c>
      <c r="E376">
        <v>2071.6</v>
      </c>
      <c r="F376">
        <v>49192200</v>
      </c>
      <c r="G376" s="3">
        <f t="shared" si="5"/>
        <v>-1.2936860397760165E-2</v>
      </c>
    </row>
    <row r="377" spans="1:7" x14ac:dyDescent="0.3">
      <c r="A377" s="1" t="s">
        <v>400</v>
      </c>
      <c r="B377">
        <v>2032.4</v>
      </c>
      <c r="C377">
        <v>2071.6</v>
      </c>
      <c r="D377">
        <v>2024.2</v>
      </c>
      <c r="E377">
        <v>2040.6</v>
      </c>
      <c r="F377">
        <v>29831400</v>
      </c>
      <c r="G377" s="3">
        <f t="shared" si="5"/>
        <v>-6.0641627543035325E-3</v>
      </c>
    </row>
    <row r="378" spans="1:7" x14ac:dyDescent="0.3">
      <c r="A378" s="1" t="s">
        <v>401</v>
      </c>
      <c r="B378">
        <v>1970.6</v>
      </c>
      <c r="C378">
        <v>2032.4</v>
      </c>
      <c r="D378">
        <v>1966.4</v>
      </c>
      <c r="E378">
        <v>2020</v>
      </c>
      <c r="F378">
        <v>84261600</v>
      </c>
      <c r="G378" s="3">
        <f t="shared" si="5"/>
        <v>-3.0407400118087079E-2</v>
      </c>
    </row>
    <row r="379" spans="1:7" x14ac:dyDescent="0.3">
      <c r="A379" s="1" t="s">
        <v>402</v>
      </c>
      <c r="B379">
        <v>1987</v>
      </c>
      <c r="C379">
        <v>1991.2</v>
      </c>
      <c r="D379">
        <v>1958.2</v>
      </c>
      <c r="E379">
        <v>1970.6</v>
      </c>
      <c r="F379">
        <v>27577000</v>
      </c>
      <c r="G379" s="3">
        <f t="shared" si="5"/>
        <v>8.3223383740993057E-3</v>
      </c>
    </row>
    <row r="380" spans="1:7" x14ac:dyDescent="0.3">
      <c r="A380" s="1" t="s">
        <v>403</v>
      </c>
      <c r="B380">
        <v>2040.6</v>
      </c>
      <c r="C380">
        <v>2048.9</v>
      </c>
      <c r="D380">
        <v>1978.8</v>
      </c>
      <c r="E380">
        <v>1987</v>
      </c>
      <c r="F380">
        <v>37556000</v>
      </c>
      <c r="G380" s="3">
        <f t="shared" ref="G380:G443" si="6">((B380-B379)/B379)*100%</f>
        <v>2.6975339708102623E-2</v>
      </c>
    </row>
    <row r="381" spans="1:7" x14ac:dyDescent="0.3">
      <c r="A381" s="1" t="s">
        <v>404</v>
      </c>
      <c r="B381">
        <v>2081.9</v>
      </c>
      <c r="C381">
        <v>2092.1999999999998</v>
      </c>
      <c r="D381">
        <v>2032.4</v>
      </c>
      <c r="E381">
        <v>2053</v>
      </c>
      <c r="F381">
        <v>42847800</v>
      </c>
      <c r="G381" s="3">
        <f t="shared" si="6"/>
        <v>2.0239145349407128E-2</v>
      </c>
    </row>
    <row r="382" spans="1:7" x14ac:dyDescent="0.3">
      <c r="A382" s="1" t="s">
        <v>405</v>
      </c>
      <c r="B382">
        <v>2143.6999999999998</v>
      </c>
      <c r="C382">
        <v>2154</v>
      </c>
      <c r="D382">
        <v>2081.9</v>
      </c>
      <c r="E382">
        <v>2081.9</v>
      </c>
      <c r="F382">
        <v>84034200</v>
      </c>
      <c r="G382" s="3">
        <f t="shared" si="6"/>
        <v>2.9684422882943332E-2</v>
      </c>
    </row>
    <row r="383" spans="1:7" x14ac:dyDescent="0.3">
      <c r="A383" s="1" t="s">
        <v>406</v>
      </c>
      <c r="B383">
        <v>2112.8000000000002</v>
      </c>
      <c r="C383">
        <v>2164.3000000000002</v>
      </c>
      <c r="D383">
        <v>2081.9</v>
      </c>
      <c r="E383">
        <v>2154</v>
      </c>
      <c r="F383">
        <v>37009400</v>
      </c>
      <c r="G383" s="3">
        <f t="shared" si="6"/>
        <v>-1.4414330363390231E-2</v>
      </c>
    </row>
    <row r="384" spans="1:7" x14ac:dyDescent="0.3">
      <c r="A384" s="1" t="s">
        <v>407</v>
      </c>
      <c r="B384">
        <v>2053</v>
      </c>
      <c r="C384">
        <v>2123.1</v>
      </c>
      <c r="D384">
        <v>2044.8</v>
      </c>
      <c r="E384">
        <v>2123.1</v>
      </c>
      <c r="F384">
        <v>33795000</v>
      </c>
      <c r="G384" s="3">
        <f t="shared" si="6"/>
        <v>-2.8303672851192813E-2</v>
      </c>
    </row>
    <row r="385" spans="1:7" x14ac:dyDescent="0.3">
      <c r="A385" s="1" t="s">
        <v>408</v>
      </c>
      <c r="B385">
        <v>2057.1</v>
      </c>
      <c r="C385">
        <v>2081.9</v>
      </c>
      <c r="D385">
        <v>2040.6</v>
      </c>
      <c r="E385">
        <v>2061.3000000000002</v>
      </c>
      <c r="F385">
        <v>23582400</v>
      </c>
      <c r="G385" s="3">
        <f t="shared" si="6"/>
        <v>1.9970774476375593E-3</v>
      </c>
    </row>
    <row r="386" spans="1:7" x14ac:dyDescent="0.3">
      <c r="A386" s="1" t="s">
        <v>409</v>
      </c>
      <c r="B386">
        <v>2092.1999999999998</v>
      </c>
      <c r="C386">
        <v>2102.5</v>
      </c>
      <c r="D386">
        <v>2057.1</v>
      </c>
      <c r="E386">
        <v>2081.9</v>
      </c>
      <c r="F386">
        <v>20368000</v>
      </c>
      <c r="G386" s="3">
        <f t="shared" si="6"/>
        <v>1.706285547615571E-2</v>
      </c>
    </row>
    <row r="387" spans="1:7" x14ac:dyDescent="0.3">
      <c r="A387" s="1" t="s">
        <v>410</v>
      </c>
      <c r="B387">
        <v>2102.5</v>
      </c>
      <c r="C387">
        <v>2123.1</v>
      </c>
      <c r="D387">
        <v>2081.9</v>
      </c>
      <c r="E387">
        <v>2112.8000000000002</v>
      </c>
      <c r="F387">
        <v>17836000</v>
      </c>
      <c r="G387" s="3">
        <f t="shared" si="6"/>
        <v>4.9230475097983856E-3</v>
      </c>
    </row>
    <row r="388" spans="1:7" x14ac:dyDescent="0.3">
      <c r="A388" s="1" t="s">
        <v>411</v>
      </c>
      <c r="B388">
        <v>2123.1</v>
      </c>
      <c r="C388">
        <v>2133.4</v>
      </c>
      <c r="D388">
        <v>2071.6</v>
      </c>
      <c r="E388">
        <v>2123.1</v>
      </c>
      <c r="F388">
        <v>27000000</v>
      </c>
      <c r="G388" s="3">
        <f t="shared" si="6"/>
        <v>9.7978596908441899E-3</v>
      </c>
    </row>
    <row r="389" spans="1:7" x14ac:dyDescent="0.3">
      <c r="A389" s="1" t="s">
        <v>412</v>
      </c>
      <c r="B389">
        <v>2236.5</v>
      </c>
      <c r="C389">
        <v>2236.5</v>
      </c>
      <c r="D389">
        <v>2123.1</v>
      </c>
      <c r="E389">
        <v>2133.4</v>
      </c>
      <c r="F389">
        <v>125505200</v>
      </c>
      <c r="G389" s="3">
        <f t="shared" si="6"/>
        <v>5.3412462908011916E-2</v>
      </c>
    </row>
    <row r="390" spans="1:7" x14ac:dyDescent="0.3">
      <c r="A390" s="1" t="s">
        <v>413</v>
      </c>
      <c r="B390">
        <v>2184.9</v>
      </c>
      <c r="C390">
        <v>2236.5</v>
      </c>
      <c r="D390">
        <v>2133.4</v>
      </c>
      <c r="E390">
        <v>2226.1999999999998</v>
      </c>
      <c r="F390">
        <v>95932200</v>
      </c>
      <c r="G390" s="3">
        <f t="shared" si="6"/>
        <v>-2.3071763916834298E-2</v>
      </c>
    </row>
    <row r="391" spans="1:7" x14ac:dyDescent="0.3">
      <c r="A391" s="1" t="s">
        <v>414</v>
      </c>
      <c r="B391">
        <v>2236.5</v>
      </c>
      <c r="C391">
        <v>2246.8000000000002</v>
      </c>
      <c r="D391">
        <v>2143.6999999999998</v>
      </c>
      <c r="E391">
        <v>2184.9</v>
      </c>
      <c r="F391">
        <v>55731800</v>
      </c>
      <c r="G391" s="3">
        <f t="shared" si="6"/>
        <v>2.3616641493889839E-2</v>
      </c>
    </row>
    <row r="392" spans="1:7" x14ac:dyDescent="0.3">
      <c r="A392" s="1" t="s">
        <v>415</v>
      </c>
      <c r="B392">
        <v>2205.5</v>
      </c>
      <c r="C392">
        <v>2257.1</v>
      </c>
      <c r="D392">
        <v>2174.6</v>
      </c>
      <c r="E392">
        <v>2246.8000000000002</v>
      </c>
      <c r="F392">
        <v>40378000</v>
      </c>
      <c r="G392" s="3">
        <f t="shared" si="6"/>
        <v>-1.3860943438408227E-2</v>
      </c>
    </row>
    <row r="393" spans="1:7" x14ac:dyDescent="0.3">
      <c r="A393" s="1" t="s">
        <v>416</v>
      </c>
      <c r="B393">
        <v>2195.1999999999998</v>
      </c>
      <c r="C393">
        <v>2215.8000000000002</v>
      </c>
      <c r="D393">
        <v>2164.3000000000002</v>
      </c>
      <c r="E393">
        <v>2205.5</v>
      </c>
      <c r="F393">
        <v>32190600</v>
      </c>
      <c r="G393" s="3">
        <f t="shared" si="6"/>
        <v>-4.6701428247563738E-3</v>
      </c>
    </row>
    <row r="394" spans="1:7" x14ac:dyDescent="0.3">
      <c r="A394" s="1" t="s">
        <v>417</v>
      </c>
      <c r="B394">
        <v>2164.3000000000002</v>
      </c>
      <c r="C394">
        <v>2205.5</v>
      </c>
      <c r="D394">
        <v>2154</v>
      </c>
      <c r="E394">
        <v>2195.1999999999998</v>
      </c>
      <c r="F394">
        <v>22969800</v>
      </c>
      <c r="G394" s="3">
        <f t="shared" si="6"/>
        <v>-1.4076166180757852E-2</v>
      </c>
    </row>
    <row r="395" spans="1:7" x14ac:dyDescent="0.3">
      <c r="A395" s="1" t="s">
        <v>418</v>
      </c>
      <c r="B395">
        <v>2154</v>
      </c>
      <c r="C395">
        <v>2184.9</v>
      </c>
      <c r="D395">
        <v>2123.1</v>
      </c>
      <c r="E395">
        <v>2174.6</v>
      </c>
      <c r="F395">
        <v>33832400</v>
      </c>
      <c r="G395" s="3">
        <f t="shared" si="6"/>
        <v>-4.7590444947558938E-3</v>
      </c>
    </row>
    <row r="396" spans="1:7" x14ac:dyDescent="0.3">
      <c r="A396" s="1" t="s">
        <v>419</v>
      </c>
      <c r="B396">
        <v>2184.9</v>
      </c>
      <c r="C396">
        <v>2205.5</v>
      </c>
      <c r="D396">
        <v>2154</v>
      </c>
      <c r="E396">
        <v>2174.6</v>
      </c>
      <c r="F396">
        <v>37452800</v>
      </c>
      <c r="G396" s="3">
        <f t="shared" si="6"/>
        <v>1.4345403899721491E-2</v>
      </c>
    </row>
    <row r="397" spans="1:7" x14ac:dyDescent="0.3">
      <c r="A397" s="1" t="s">
        <v>420</v>
      </c>
      <c r="B397">
        <v>2226.1999999999998</v>
      </c>
      <c r="C397">
        <v>2236.5</v>
      </c>
      <c r="D397">
        <v>2184.9</v>
      </c>
      <c r="E397">
        <v>2215.8000000000002</v>
      </c>
      <c r="F397">
        <v>47411800</v>
      </c>
      <c r="G397" s="3">
        <f t="shared" si="6"/>
        <v>1.8902466932124915E-2</v>
      </c>
    </row>
    <row r="398" spans="1:7" x14ac:dyDescent="0.3">
      <c r="A398" s="1" t="s">
        <v>421</v>
      </c>
      <c r="B398">
        <v>2226.1999999999998</v>
      </c>
      <c r="C398">
        <v>2236.5</v>
      </c>
      <c r="D398">
        <v>2184.9</v>
      </c>
      <c r="E398">
        <v>2226.1999999999998</v>
      </c>
      <c r="F398">
        <v>42541400</v>
      </c>
      <c r="G398" s="3">
        <f t="shared" si="6"/>
        <v>0</v>
      </c>
    </row>
    <row r="399" spans="1:7" x14ac:dyDescent="0.3">
      <c r="A399" s="1" t="s">
        <v>422</v>
      </c>
      <c r="B399">
        <v>2195.1999999999998</v>
      </c>
      <c r="C399">
        <v>2236.5</v>
      </c>
      <c r="D399">
        <v>2184.9</v>
      </c>
      <c r="E399">
        <v>2226.1999999999998</v>
      </c>
      <c r="F399">
        <v>16831200</v>
      </c>
      <c r="G399" s="3">
        <f t="shared" si="6"/>
        <v>-1.392507411732998E-2</v>
      </c>
    </row>
    <row r="400" spans="1:7" x14ac:dyDescent="0.3">
      <c r="A400" s="1" t="s">
        <v>423</v>
      </c>
      <c r="B400">
        <v>2164.3000000000002</v>
      </c>
      <c r="C400">
        <v>2215.8000000000002</v>
      </c>
      <c r="D400">
        <v>2154</v>
      </c>
      <c r="E400">
        <v>2215.8000000000002</v>
      </c>
      <c r="F400">
        <v>32874400</v>
      </c>
      <c r="G400" s="3">
        <f t="shared" si="6"/>
        <v>-1.4076166180757852E-2</v>
      </c>
    </row>
    <row r="401" spans="1:7" x14ac:dyDescent="0.3">
      <c r="A401" s="1" t="s">
        <v>424</v>
      </c>
      <c r="B401">
        <v>2246.8000000000002</v>
      </c>
      <c r="C401">
        <v>2257.1</v>
      </c>
      <c r="D401">
        <v>2164.3000000000002</v>
      </c>
      <c r="E401">
        <v>2174.6</v>
      </c>
      <c r="F401">
        <v>50949800</v>
      </c>
      <c r="G401" s="3">
        <f t="shared" si="6"/>
        <v>3.8118560273529542E-2</v>
      </c>
    </row>
    <row r="402" spans="1:7" x14ac:dyDescent="0.3">
      <c r="A402" s="1" t="s">
        <v>425</v>
      </c>
      <c r="B402">
        <v>2246.8000000000002</v>
      </c>
      <c r="C402">
        <v>2267.4</v>
      </c>
      <c r="D402">
        <v>2236.5</v>
      </c>
      <c r="E402">
        <v>2246.8000000000002</v>
      </c>
      <c r="F402">
        <v>38296400</v>
      </c>
      <c r="G402" s="3">
        <f t="shared" si="6"/>
        <v>0</v>
      </c>
    </row>
    <row r="403" spans="1:7" x14ac:dyDescent="0.3">
      <c r="A403" s="1" t="s">
        <v>426</v>
      </c>
      <c r="B403">
        <v>2226.1999999999998</v>
      </c>
      <c r="C403">
        <v>2267.4</v>
      </c>
      <c r="D403">
        <v>2215.8000000000002</v>
      </c>
      <c r="E403">
        <v>2257.1</v>
      </c>
      <c r="F403">
        <v>48409200</v>
      </c>
      <c r="G403" s="3">
        <f t="shared" si="6"/>
        <v>-9.1685953355885533E-3</v>
      </c>
    </row>
    <row r="404" spans="1:7" x14ac:dyDescent="0.3">
      <c r="A404" s="1" t="s">
        <v>427</v>
      </c>
      <c r="B404">
        <v>2195.1999999999998</v>
      </c>
      <c r="C404">
        <v>2226.1999999999998</v>
      </c>
      <c r="D404">
        <v>2164.3000000000002</v>
      </c>
      <c r="E404">
        <v>2226.1999999999998</v>
      </c>
      <c r="F404">
        <v>38505400</v>
      </c>
      <c r="G404" s="3">
        <f t="shared" si="6"/>
        <v>-1.392507411732998E-2</v>
      </c>
    </row>
    <row r="405" spans="1:7" x14ac:dyDescent="0.3">
      <c r="A405" s="1" t="s">
        <v>428</v>
      </c>
      <c r="B405">
        <v>2226.1999999999998</v>
      </c>
      <c r="C405">
        <v>2236.5</v>
      </c>
      <c r="D405">
        <v>2174.6</v>
      </c>
      <c r="E405">
        <v>2195.1999999999998</v>
      </c>
      <c r="F405">
        <v>39836600</v>
      </c>
      <c r="G405" s="3">
        <f t="shared" si="6"/>
        <v>1.4121720116618077E-2</v>
      </c>
    </row>
    <row r="406" spans="1:7" x14ac:dyDescent="0.3">
      <c r="A406" s="1" t="s">
        <v>429</v>
      </c>
      <c r="B406">
        <v>2246.8000000000002</v>
      </c>
      <c r="C406">
        <v>2257.1</v>
      </c>
      <c r="D406">
        <v>2205.5</v>
      </c>
      <c r="E406">
        <v>2226.1999999999998</v>
      </c>
      <c r="F406">
        <v>34009400</v>
      </c>
      <c r="G406" s="3">
        <f t="shared" si="6"/>
        <v>9.25343634893557E-3</v>
      </c>
    </row>
    <row r="407" spans="1:7" x14ac:dyDescent="0.3">
      <c r="A407" s="1" t="s">
        <v>430</v>
      </c>
      <c r="B407">
        <v>2226.1999999999998</v>
      </c>
      <c r="C407">
        <v>2236.5</v>
      </c>
      <c r="D407">
        <v>2205.5</v>
      </c>
      <c r="E407">
        <v>2226.1999999999998</v>
      </c>
      <c r="F407">
        <v>17832600</v>
      </c>
      <c r="G407" s="3">
        <f t="shared" si="6"/>
        <v>-9.1685953355885533E-3</v>
      </c>
    </row>
    <row r="408" spans="1:7" x14ac:dyDescent="0.3">
      <c r="A408" s="1" t="s">
        <v>431</v>
      </c>
      <c r="B408">
        <v>2226.1999999999998</v>
      </c>
      <c r="C408">
        <v>2246.8000000000002</v>
      </c>
      <c r="D408">
        <v>2226.1999999999998</v>
      </c>
      <c r="E408">
        <v>2226.1999999999998</v>
      </c>
      <c r="F408">
        <v>17803800</v>
      </c>
      <c r="G408" s="3">
        <f t="shared" si="6"/>
        <v>0</v>
      </c>
    </row>
    <row r="409" spans="1:7" x14ac:dyDescent="0.3">
      <c r="A409" s="1" t="s">
        <v>432</v>
      </c>
      <c r="B409">
        <v>2205.5</v>
      </c>
      <c r="C409">
        <v>2215.8000000000002</v>
      </c>
      <c r="D409">
        <v>2184.9</v>
      </c>
      <c r="E409">
        <v>2205.5</v>
      </c>
      <c r="F409">
        <v>32731600</v>
      </c>
      <c r="G409" s="3">
        <f t="shared" si="6"/>
        <v>-9.2983559428621958E-3</v>
      </c>
    </row>
    <row r="410" spans="1:7" x14ac:dyDescent="0.3">
      <c r="A410" s="1" t="s">
        <v>433</v>
      </c>
      <c r="B410">
        <v>2174.6</v>
      </c>
      <c r="C410">
        <v>2215.8000000000002</v>
      </c>
      <c r="D410">
        <v>2164.3000000000002</v>
      </c>
      <c r="E410">
        <v>2205.5</v>
      </c>
      <c r="F410">
        <v>31792000</v>
      </c>
      <c r="G410" s="3">
        <f t="shared" si="6"/>
        <v>-1.4010428474268914E-2</v>
      </c>
    </row>
    <row r="411" spans="1:7" x14ac:dyDescent="0.3">
      <c r="A411" s="1" t="s">
        <v>434</v>
      </c>
      <c r="B411">
        <v>2184.9</v>
      </c>
      <c r="C411">
        <v>2195.1999999999998</v>
      </c>
      <c r="D411">
        <v>2154</v>
      </c>
      <c r="E411">
        <v>2164.3000000000002</v>
      </c>
      <c r="F411">
        <v>36439800</v>
      </c>
      <c r="G411" s="3">
        <f t="shared" si="6"/>
        <v>4.7365032649683541E-3</v>
      </c>
    </row>
    <row r="412" spans="1:7" x14ac:dyDescent="0.3">
      <c r="A412" s="1" t="s">
        <v>435</v>
      </c>
      <c r="B412">
        <v>2123.1</v>
      </c>
      <c r="C412">
        <v>2174.6</v>
      </c>
      <c r="D412">
        <v>2112.8000000000002</v>
      </c>
      <c r="E412">
        <v>2164.3000000000002</v>
      </c>
      <c r="F412">
        <v>44196800</v>
      </c>
      <c r="G412" s="3">
        <f t="shared" si="6"/>
        <v>-2.8285047370589126E-2</v>
      </c>
    </row>
    <row r="413" spans="1:7" x14ac:dyDescent="0.3">
      <c r="A413" s="1" t="s">
        <v>436</v>
      </c>
      <c r="B413">
        <v>2112.8000000000002</v>
      </c>
      <c r="C413">
        <v>2112.8000000000002</v>
      </c>
      <c r="D413">
        <v>2071.6</v>
      </c>
      <c r="E413">
        <v>2102.5</v>
      </c>
      <c r="F413">
        <v>54314200</v>
      </c>
      <c r="G413" s="3">
        <f t="shared" si="6"/>
        <v>-4.8513965427910734E-3</v>
      </c>
    </row>
    <row r="414" spans="1:7" x14ac:dyDescent="0.3">
      <c r="A414" s="1" t="s">
        <v>437</v>
      </c>
      <c r="B414">
        <v>2123.1</v>
      </c>
      <c r="C414">
        <v>2133.4</v>
      </c>
      <c r="D414">
        <v>2081.9</v>
      </c>
      <c r="E414">
        <v>2112.8000000000002</v>
      </c>
      <c r="F414">
        <v>41978200</v>
      </c>
      <c r="G414" s="3">
        <f t="shared" si="6"/>
        <v>4.8750473305564776E-3</v>
      </c>
    </row>
    <row r="415" spans="1:7" x14ac:dyDescent="0.3">
      <c r="A415" s="1" t="s">
        <v>438</v>
      </c>
      <c r="B415">
        <v>2112.8000000000002</v>
      </c>
      <c r="C415">
        <v>2143.6999999999998</v>
      </c>
      <c r="D415">
        <v>2102.5</v>
      </c>
      <c r="E415">
        <v>2133.4</v>
      </c>
      <c r="F415">
        <v>61940400</v>
      </c>
      <c r="G415" s="3">
        <f t="shared" si="6"/>
        <v>-4.8513965427910734E-3</v>
      </c>
    </row>
    <row r="416" spans="1:7" x14ac:dyDescent="0.3">
      <c r="A416" s="1" t="s">
        <v>439</v>
      </c>
      <c r="B416">
        <v>2102.5</v>
      </c>
      <c r="C416">
        <v>2133.4</v>
      </c>
      <c r="D416">
        <v>2092.1999999999998</v>
      </c>
      <c r="E416">
        <v>2112.8000000000002</v>
      </c>
      <c r="F416">
        <v>39455000</v>
      </c>
      <c r="G416" s="3">
        <f t="shared" si="6"/>
        <v>-4.8750473305566927E-3</v>
      </c>
    </row>
    <row r="417" spans="1:7" x14ac:dyDescent="0.3">
      <c r="A417" s="1" t="s">
        <v>440</v>
      </c>
      <c r="B417">
        <v>2092.1999999999998</v>
      </c>
      <c r="C417">
        <v>2112.8000000000002</v>
      </c>
      <c r="D417">
        <v>2071.6</v>
      </c>
      <c r="E417">
        <v>2102.5</v>
      </c>
      <c r="F417">
        <v>26683200</v>
      </c>
      <c r="G417" s="3">
        <f t="shared" si="6"/>
        <v>-4.8989298454222034E-3</v>
      </c>
    </row>
    <row r="418" spans="1:7" x14ac:dyDescent="0.3">
      <c r="A418" s="1" t="s">
        <v>441</v>
      </c>
      <c r="B418">
        <v>2081.9</v>
      </c>
      <c r="C418">
        <v>2112.8000000000002</v>
      </c>
      <c r="D418">
        <v>2081.9</v>
      </c>
      <c r="E418">
        <v>2092.1999999999998</v>
      </c>
      <c r="F418">
        <v>27900800</v>
      </c>
      <c r="G418" s="3">
        <f t="shared" si="6"/>
        <v>-4.9230475097981688E-3</v>
      </c>
    </row>
    <row r="419" spans="1:7" x14ac:dyDescent="0.3">
      <c r="A419" s="1" t="s">
        <v>442</v>
      </c>
      <c r="B419">
        <v>2154</v>
      </c>
      <c r="C419">
        <v>2164.3000000000002</v>
      </c>
      <c r="D419">
        <v>2071.6</v>
      </c>
      <c r="E419">
        <v>2071.6</v>
      </c>
      <c r="F419">
        <v>42313400</v>
      </c>
      <c r="G419" s="3">
        <f t="shared" si="6"/>
        <v>3.4631826696767329E-2</v>
      </c>
    </row>
    <row r="420" spans="1:7" x14ac:dyDescent="0.3">
      <c r="A420" s="1" t="s">
        <v>443</v>
      </c>
      <c r="B420">
        <v>2215.8000000000002</v>
      </c>
      <c r="C420">
        <v>2215.8000000000002</v>
      </c>
      <c r="D420">
        <v>2143.6999999999998</v>
      </c>
      <c r="E420">
        <v>2154</v>
      </c>
      <c r="F420">
        <v>69114400</v>
      </c>
      <c r="G420" s="3">
        <f t="shared" si="6"/>
        <v>2.8690807799442983E-2</v>
      </c>
    </row>
    <row r="421" spans="1:7" x14ac:dyDescent="0.3">
      <c r="A421" s="1" t="s">
        <v>444</v>
      </c>
      <c r="B421">
        <v>2205.5</v>
      </c>
      <c r="C421">
        <v>2215.8000000000002</v>
      </c>
      <c r="D421">
        <v>2195.1999999999998</v>
      </c>
      <c r="E421">
        <v>2215.8000000000002</v>
      </c>
      <c r="F421">
        <v>28026800</v>
      </c>
      <c r="G421" s="3">
        <f t="shared" si="6"/>
        <v>-4.6484339741854775E-3</v>
      </c>
    </row>
    <row r="422" spans="1:7" x14ac:dyDescent="0.3">
      <c r="A422" s="1" t="s">
        <v>445</v>
      </c>
      <c r="B422">
        <v>2349.8000000000002</v>
      </c>
      <c r="C422">
        <v>2391.1</v>
      </c>
      <c r="D422">
        <v>2205.5</v>
      </c>
      <c r="E422">
        <v>2205.5</v>
      </c>
      <c r="F422">
        <v>147876600</v>
      </c>
      <c r="G422" s="3">
        <f t="shared" si="6"/>
        <v>6.5427340739061521E-2</v>
      </c>
    </row>
    <row r="423" spans="1:7" x14ac:dyDescent="0.3">
      <c r="A423" s="1" t="s">
        <v>446</v>
      </c>
      <c r="B423">
        <v>2349.8000000000002</v>
      </c>
      <c r="C423">
        <v>2370.4</v>
      </c>
      <c r="D423">
        <v>2318.9</v>
      </c>
      <c r="E423">
        <v>2339.5</v>
      </c>
      <c r="F423">
        <v>65757000</v>
      </c>
      <c r="G423" s="3">
        <f t="shared" si="6"/>
        <v>0</v>
      </c>
    </row>
    <row r="424" spans="1:7" x14ac:dyDescent="0.3">
      <c r="A424" s="1" t="s">
        <v>447</v>
      </c>
      <c r="B424">
        <v>2473.5</v>
      </c>
      <c r="C424">
        <v>2556</v>
      </c>
      <c r="D424">
        <v>2349.8000000000002</v>
      </c>
      <c r="E424">
        <v>2370.4</v>
      </c>
      <c r="F424">
        <v>222205600</v>
      </c>
      <c r="G424" s="3">
        <f t="shared" si="6"/>
        <v>5.2642778108775136E-2</v>
      </c>
    </row>
    <row r="425" spans="1:7" x14ac:dyDescent="0.3">
      <c r="A425" s="1" t="s">
        <v>448</v>
      </c>
      <c r="B425">
        <v>2463.1999999999998</v>
      </c>
      <c r="C425">
        <v>2504.4</v>
      </c>
      <c r="D425">
        <v>2432.3000000000002</v>
      </c>
      <c r="E425">
        <v>2473.5</v>
      </c>
      <c r="F425">
        <v>84459800</v>
      </c>
      <c r="G425" s="3">
        <f t="shared" si="6"/>
        <v>-4.1641398827573003E-3</v>
      </c>
    </row>
    <row r="426" spans="1:7" x14ac:dyDescent="0.3">
      <c r="A426" s="1" t="s">
        <v>449</v>
      </c>
      <c r="B426">
        <v>2535.3000000000002</v>
      </c>
      <c r="C426">
        <v>2556</v>
      </c>
      <c r="D426">
        <v>2483.8000000000002</v>
      </c>
      <c r="E426">
        <v>2494.1</v>
      </c>
      <c r="F426">
        <v>96927800</v>
      </c>
      <c r="G426" s="3">
        <f t="shared" si="6"/>
        <v>2.9270867164664E-2</v>
      </c>
    </row>
    <row r="427" spans="1:7" x14ac:dyDescent="0.3">
      <c r="A427" s="1" t="s">
        <v>450</v>
      </c>
      <c r="B427">
        <v>2638.4</v>
      </c>
      <c r="C427">
        <v>2648.7</v>
      </c>
      <c r="D427">
        <v>2535.3000000000002</v>
      </c>
      <c r="E427">
        <v>2535.3000000000002</v>
      </c>
      <c r="F427">
        <v>146990800</v>
      </c>
      <c r="G427" s="3">
        <f t="shared" si="6"/>
        <v>4.0665798919260011E-2</v>
      </c>
    </row>
    <row r="428" spans="1:7" x14ac:dyDescent="0.3">
      <c r="A428" s="1" t="s">
        <v>451</v>
      </c>
      <c r="B428">
        <v>2638.4</v>
      </c>
      <c r="C428">
        <v>2679.6</v>
      </c>
      <c r="D428">
        <v>2607.5</v>
      </c>
      <c r="E428">
        <v>2638.4</v>
      </c>
      <c r="F428">
        <v>144795200</v>
      </c>
      <c r="G428" s="3">
        <f t="shared" si="6"/>
        <v>0</v>
      </c>
    </row>
    <row r="429" spans="1:7" x14ac:dyDescent="0.3">
      <c r="A429" s="1" t="s">
        <v>452</v>
      </c>
      <c r="B429">
        <v>2751.8</v>
      </c>
      <c r="C429">
        <v>2803.3</v>
      </c>
      <c r="D429">
        <v>2638.4</v>
      </c>
      <c r="E429">
        <v>2679.6</v>
      </c>
      <c r="F429">
        <v>297783800</v>
      </c>
      <c r="G429" s="3">
        <f t="shared" si="6"/>
        <v>4.2980594299575535E-2</v>
      </c>
    </row>
    <row r="430" spans="1:7" x14ac:dyDescent="0.3">
      <c r="A430" s="1" t="s">
        <v>453</v>
      </c>
      <c r="B430">
        <v>2834.2</v>
      </c>
      <c r="C430">
        <v>2834.2</v>
      </c>
      <c r="D430">
        <v>2751.8</v>
      </c>
      <c r="E430">
        <v>2751.8</v>
      </c>
      <c r="F430">
        <v>156735200</v>
      </c>
      <c r="G430" s="3">
        <f t="shared" si="6"/>
        <v>2.9944036630568948E-2</v>
      </c>
    </row>
    <row r="431" spans="1:7" x14ac:dyDescent="0.3">
      <c r="A431" s="1" t="s">
        <v>454</v>
      </c>
      <c r="B431">
        <v>2782.7</v>
      </c>
      <c r="C431">
        <v>2875.4</v>
      </c>
      <c r="D431">
        <v>2741.5</v>
      </c>
      <c r="E431">
        <v>2865.1</v>
      </c>
      <c r="F431">
        <v>118737200</v>
      </c>
      <c r="G431" s="3">
        <f t="shared" si="6"/>
        <v>-1.8170912426787103E-2</v>
      </c>
    </row>
    <row r="432" spans="1:7" x14ac:dyDescent="0.3">
      <c r="A432" s="1" t="s">
        <v>455</v>
      </c>
      <c r="B432">
        <v>2916.7</v>
      </c>
      <c r="C432">
        <v>2957.9</v>
      </c>
      <c r="D432">
        <v>2813.6</v>
      </c>
      <c r="E432">
        <v>2834.2</v>
      </c>
      <c r="F432">
        <v>206314600</v>
      </c>
      <c r="G432" s="3">
        <f t="shared" si="6"/>
        <v>4.815466992489309E-2</v>
      </c>
    </row>
    <row r="433" spans="1:7" x14ac:dyDescent="0.3">
      <c r="A433" s="1" t="s">
        <v>456</v>
      </c>
      <c r="B433">
        <v>2978.5</v>
      </c>
      <c r="C433">
        <v>2978.5</v>
      </c>
      <c r="D433">
        <v>2896.1</v>
      </c>
      <c r="E433">
        <v>2947.6</v>
      </c>
      <c r="F433">
        <v>128186800</v>
      </c>
      <c r="G433" s="3">
        <f t="shared" si="6"/>
        <v>2.1188329276236907E-2</v>
      </c>
    </row>
    <row r="434" spans="1:7" x14ac:dyDescent="0.3">
      <c r="A434" s="1" t="s">
        <v>457</v>
      </c>
      <c r="B434">
        <v>3019.7</v>
      </c>
      <c r="C434">
        <v>3071.3</v>
      </c>
      <c r="D434">
        <v>2988.8</v>
      </c>
      <c r="E434">
        <v>3030</v>
      </c>
      <c r="F434">
        <v>140777400</v>
      </c>
      <c r="G434" s="3">
        <f t="shared" si="6"/>
        <v>1.3832466006378989E-2</v>
      </c>
    </row>
    <row r="435" spans="1:7" x14ac:dyDescent="0.3">
      <c r="A435" s="1" t="s">
        <v>458</v>
      </c>
      <c r="B435">
        <v>3071.3</v>
      </c>
      <c r="C435">
        <v>3081.6</v>
      </c>
      <c r="D435">
        <v>2937.3</v>
      </c>
      <c r="E435">
        <v>3019.7</v>
      </c>
      <c r="F435">
        <v>95312000</v>
      </c>
      <c r="G435" s="3">
        <f t="shared" si="6"/>
        <v>1.7087790177832355E-2</v>
      </c>
    </row>
    <row r="436" spans="1:7" x14ac:dyDescent="0.3">
      <c r="A436" s="1" t="s">
        <v>459</v>
      </c>
      <c r="B436">
        <v>3030</v>
      </c>
      <c r="C436">
        <v>3122.8</v>
      </c>
      <c r="D436">
        <v>3030</v>
      </c>
      <c r="E436">
        <v>3081.6</v>
      </c>
      <c r="F436">
        <v>97000800</v>
      </c>
      <c r="G436" s="3">
        <f t="shared" si="6"/>
        <v>-1.344707452870126E-2</v>
      </c>
    </row>
    <row r="437" spans="1:7" x14ac:dyDescent="0.3">
      <c r="A437" s="1" t="s">
        <v>460</v>
      </c>
      <c r="B437">
        <v>2999.1</v>
      </c>
      <c r="C437">
        <v>3050.7</v>
      </c>
      <c r="D437">
        <v>2968.2</v>
      </c>
      <c r="E437">
        <v>3030</v>
      </c>
      <c r="F437">
        <v>52453800</v>
      </c>
      <c r="G437" s="3">
        <f t="shared" si="6"/>
        <v>-1.0198019801980228E-2</v>
      </c>
    </row>
    <row r="438" spans="1:7" x14ac:dyDescent="0.3">
      <c r="A438" s="1" t="s">
        <v>461</v>
      </c>
      <c r="B438">
        <v>2916.7</v>
      </c>
      <c r="C438">
        <v>2988.8</v>
      </c>
      <c r="D438">
        <v>2906.4</v>
      </c>
      <c r="E438">
        <v>2978.5</v>
      </c>
      <c r="F438">
        <v>95347600</v>
      </c>
      <c r="G438" s="3">
        <f t="shared" si="6"/>
        <v>-2.7474909139408522E-2</v>
      </c>
    </row>
    <row r="439" spans="1:7" x14ac:dyDescent="0.3">
      <c r="A439" s="1" t="s">
        <v>462</v>
      </c>
      <c r="B439">
        <v>2906.4</v>
      </c>
      <c r="C439">
        <v>2916.7</v>
      </c>
      <c r="D439">
        <v>2854.8</v>
      </c>
      <c r="E439">
        <v>2896.1</v>
      </c>
      <c r="F439">
        <v>78045400</v>
      </c>
      <c r="G439" s="3">
        <f t="shared" si="6"/>
        <v>-3.5313882127060471E-3</v>
      </c>
    </row>
    <row r="440" spans="1:7" x14ac:dyDescent="0.3">
      <c r="A440" s="1" t="s">
        <v>463</v>
      </c>
      <c r="B440">
        <v>2885.8</v>
      </c>
      <c r="C440">
        <v>2957.9</v>
      </c>
      <c r="D440">
        <v>2823.9</v>
      </c>
      <c r="E440">
        <v>2957.9</v>
      </c>
      <c r="F440">
        <v>118294800</v>
      </c>
      <c r="G440" s="3">
        <f t="shared" si="6"/>
        <v>-7.0878062207541661E-3</v>
      </c>
    </row>
    <row r="441" spans="1:7" x14ac:dyDescent="0.3">
      <c r="A441" s="1" t="s">
        <v>464</v>
      </c>
      <c r="B441">
        <v>2823.9</v>
      </c>
      <c r="C441">
        <v>2896.1</v>
      </c>
      <c r="D441">
        <v>2813.6</v>
      </c>
      <c r="E441">
        <v>2896.1</v>
      </c>
      <c r="F441">
        <v>69669000</v>
      </c>
      <c r="G441" s="3">
        <f t="shared" si="6"/>
        <v>-2.144985792501216E-2</v>
      </c>
    </row>
    <row r="442" spans="1:7" x14ac:dyDescent="0.3">
      <c r="A442" s="1" t="s">
        <v>465</v>
      </c>
      <c r="B442">
        <v>2803.3</v>
      </c>
      <c r="C442">
        <v>2865.1</v>
      </c>
      <c r="D442">
        <v>2772.4</v>
      </c>
      <c r="E442">
        <v>2823.9</v>
      </c>
      <c r="F442">
        <v>60944600</v>
      </c>
      <c r="G442" s="3">
        <f t="shared" si="6"/>
        <v>-7.2948758808739364E-3</v>
      </c>
    </row>
    <row r="443" spans="1:7" x14ac:dyDescent="0.3">
      <c r="A443" s="1" t="s">
        <v>466</v>
      </c>
      <c r="B443">
        <v>2896.1</v>
      </c>
      <c r="C443">
        <v>2906.4</v>
      </c>
      <c r="D443">
        <v>2772.4</v>
      </c>
      <c r="E443">
        <v>2803.3</v>
      </c>
      <c r="F443">
        <v>93339800</v>
      </c>
      <c r="G443" s="3">
        <f t="shared" si="6"/>
        <v>3.3103841900617027E-2</v>
      </c>
    </row>
    <row r="444" spans="1:7" x14ac:dyDescent="0.3">
      <c r="A444" s="1" t="s">
        <v>467</v>
      </c>
      <c r="B444">
        <v>2885.8</v>
      </c>
      <c r="C444">
        <v>2937.3</v>
      </c>
      <c r="D444">
        <v>2885.8</v>
      </c>
      <c r="E444">
        <v>2916.7</v>
      </c>
      <c r="F444">
        <v>54733000</v>
      </c>
      <c r="G444" s="3">
        <f t="shared" ref="G444:G506" si="7">((B444-B443)/B443)*100%</f>
        <v>-3.5565070266909732E-3</v>
      </c>
    </row>
    <row r="445" spans="1:7" x14ac:dyDescent="0.3">
      <c r="A445" s="1" t="s">
        <v>468</v>
      </c>
      <c r="B445">
        <v>2865.1</v>
      </c>
      <c r="C445">
        <v>2896.1</v>
      </c>
      <c r="D445">
        <v>2834.2</v>
      </c>
      <c r="E445">
        <v>2885.8</v>
      </c>
      <c r="F445">
        <v>32817000</v>
      </c>
      <c r="G445" s="3">
        <f t="shared" si="7"/>
        <v>-7.1730542657149742E-3</v>
      </c>
    </row>
    <row r="446" spans="1:7" x14ac:dyDescent="0.3">
      <c r="A446" s="1" t="s">
        <v>469</v>
      </c>
      <c r="B446">
        <v>2906.4</v>
      </c>
      <c r="C446">
        <v>2937.3</v>
      </c>
      <c r="D446">
        <v>2854.8</v>
      </c>
      <c r="E446">
        <v>2885.8</v>
      </c>
      <c r="F446">
        <v>49871600</v>
      </c>
      <c r="G446" s="3">
        <f t="shared" si="7"/>
        <v>1.4414854629855915E-2</v>
      </c>
    </row>
    <row r="447" spans="1:7" x14ac:dyDescent="0.3">
      <c r="A447" s="1" t="s">
        <v>470</v>
      </c>
      <c r="B447">
        <v>2906.4</v>
      </c>
      <c r="C447">
        <v>2916.7</v>
      </c>
      <c r="D447">
        <v>2875.4</v>
      </c>
      <c r="E447">
        <v>2906.4</v>
      </c>
      <c r="F447">
        <v>24198600</v>
      </c>
      <c r="G447" s="3">
        <f t="shared" si="7"/>
        <v>0</v>
      </c>
    </row>
    <row r="448" spans="1:7" x14ac:dyDescent="0.3">
      <c r="A448" s="1" t="s">
        <v>471</v>
      </c>
      <c r="B448">
        <v>2916.7</v>
      </c>
      <c r="C448">
        <v>2916.7</v>
      </c>
      <c r="D448">
        <v>2854.8</v>
      </c>
      <c r="E448">
        <v>2885.8</v>
      </c>
      <c r="F448">
        <v>25594600</v>
      </c>
      <c r="G448" s="3">
        <f t="shared" si="7"/>
        <v>3.543903110377005E-3</v>
      </c>
    </row>
    <row r="449" spans="1:7" x14ac:dyDescent="0.3">
      <c r="A449" s="1" t="s">
        <v>472</v>
      </c>
      <c r="B449">
        <v>2896.1</v>
      </c>
      <c r="C449">
        <v>2937.3</v>
      </c>
      <c r="D449">
        <v>2885.8</v>
      </c>
      <c r="E449">
        <v>2885.8</v>
      </c>
      <c r="F449">
        <v>31442200</v>
      </c>
      <c r="G449" s="3">
        <f t="shared" si="7"/>
        <v>-7.0627764254122503E-3</v>
      </c>
    </row>
    <row r="450" spans="1:7" x14ac:dyDescent="0.3">
      <c r="A450" s="1" t="s">
        <v>473</v>
      </c>
      <c r="B450">
        <v>2844.5</v>
      </c>
      <c r="C450">
        <v>2906.4</v>
      </c>
      <c r="D450">
        <v>2844.5</v>
      </c>
      <c r="E450">
        <v>2896.1</v>
      </c>
      <c r="F450">
        <v>46965800</v>
      </c>
      <c r="G450" s="3">
        <f t="shared" si="7"/>
        <v>-1.7817064327889199E-2</v>
      </c>
    </row>
    <row r="451" spans="1:7" x14ac:dyDescent="0.3">
      <c r="A451" s="1" t="s">
        <v>474</v>
      </c>
      <c r="B451">
        <v>2803.3</v>
      </c>
      <c r="C451">
        <v>2854.8</v>
      </c>
      <c r="D451">
        <v>2803.3</v>
      </c>
      <c r="E451">
        <v>2823.9</v>
      </c>
      <c r="F451">
        <v>49796800</v>
      </c>
      <c r="G451" s="3">
        <f t="shared" si="7"/>
        <v>-1.4484092107575961E-2</v>
      </c>
    </row>
    <row r="452" spans="1:7" x14ac:dyDescent="0.3">
      <c r="A452" s="1" t="s">
        <v>475</v>
      </c>
      <c r="B452">
        <v>2834.2</v>
      </c>
      <c r="C452">
        <v>2865.1</v>
      </c>
      <c r="D452">
        <v>2782.7</v>
      </c>
      <c r="E452">
        <v>2803.3</v>
      </c>
      <c r="F452">
        <v>38494800</v>
      </c>
      <c r="G452" s="3">
        <f t="shared" si="7"/>
        <v>1.1022723219063117E-2</v>
      </c>
    </row>
    <row r="453" spans="1:7" x14ac:dyDescent="0.3">
      <c r="A453" s="1" t="s">
        <v>476</v>
      </c>
      <c r="B453">
        <v>2885.8</v>
      </c>
      <c r="C453">
        <v>2885.8</v>
      </c>
      <c r="D453">
        <v>2844.5</v>
      </c>
      <c r="E453">
        <v>2865.1</v>
      </c>
      <c r="F453">
        <v>40673800</v>
      </c>
      <c r="G453" s="3">
        <f t="shared" si="7"/>
        <v>1.8206195751887786E-2</v>
      </c>
    </row>
    <row r="454" spans="1:7" x14ac:dyDescent="0.3">
      <c r="A454" s="1" t="s">
        <v>477</v>
      </c>
      <c r="B454">
        <v>2854.8</v>
      </c>
      <c r="C454">
        <v>2885.8</v>
      </c>
      <c r="D454">
        <v>2844.5</v>
      </c>
      <c r="E454">
        <v>2885.8</v>
      </c>
      <c r="F454">
        <v>21636600</v>
      </c>
      <c r="G454" s="3">
        <f t="shared" si="7"/>
        <v>-1.074225518053919E-2</v>
      </c>
    </row>
    <row r="455" spans="1:7" x14ac:dyDescent="0.3">
      <c r="A455" s="1" t="s">
        <v>478</v>
      </c>
      <c r="B455">
        <v>2896.1</v>
      </c>
      <c r="C455">
        <v>2906.4</v>
      </c>
      <c r="D455">
        <v>2854.8</v>
      </c>
      <c r="E455">
        <v>2865.1</v>
      </c>
      <c r="F455">
        <v>47973200</v>
      </c>
      <c r="G455" s="3">
        <f t="shared" si="7"/>
        <v>1.4466862827518469E-2</v>
      </c>
    </row>
    <row r="456" spans="1:7" x14ac:dyDescent="0.3">
      <c r="A456" s="1" t="s">
        <v>479</v>
      </c>
      <c r="B456">
        <v>2957.9</v>
      </c>
      <c r="C456">
        <v>2968.2</v>
      </c>
      <c r="D456">
        <v>2885.8</v>
      </c>
      <c r="E456">
        <v>2896.1</v>
      </c>
      <c r="F456">
        <v>105224000</v>
      </c>
      <c r="G456" s="3">
        <f t="shared" si="7"/>
        <v>2.1339042160146468E-2</v>
      </c>
    </row>
    <row r="457" spans="1:7" x14ac:dyDescent="0.3">
      <c r="A457" s="1" t="s">
        <v>480</v>
      </c>
      <c r="B457">
        <v>2885.8</v>
      </c>
      <c r="C457">
        <v>2968.2</v>
      </c>
      <c r="D457">
        <v>2885.8</v>
      </c>
      <c r="E457">
        <v>2957.9</v>
      </c>
      <c r="F457">
        <v>64255400</v>
      </c>
      <c r="G457" s="3">
        <f t="shared" si="7"/>
        <v>-2.4375401467257144E-2</v>
      </c>
    </row>
    <row r="458" spans="1:7" x14ac:dyDescent="0.3">
      <c r="A458" s="1" t="s">
        <v>481</v>
      </c>
      <c r="B458">
        <v>2916.7</v>
      </c>
      <c r="C458">
        <v>2937.3</v>
      </c>
      <c r="D458">
        <v>2896.1</v>
      </c>
      <c r="E458">
        <v>2916.7</v>
      </c>
      <c r="F458">
        <v>39856200</v>
      </c>
      <c r="G458" s="3">
        <f t="shared" si="7"/>
        <v>1.070760274447281E-2</v>
      </c>
    </row>
    <row r="459" spans="1:7" x14ac:dyDescent="0.3">
      <c r="A459" s="1" t="s">
        <v>482</v>
      </c>
      <c r="B459">
        <v>2957.9</v>
      </c>
      <c r="C459">
        <v>2999.1</v>
      </c>
      <c r="D459">
        <v>2906.4</v>
      </c>
      <c r="E459">
        <v>2916.7</v>
      </c>
      <c r="F459">
        <v>94781000</v>
      </c>
      <c r="G459" s="3">
        <f t="shared" si="7"/>
        <v>1.4125552850824657E-2</v>
      </c>
    </row>
    <row r="460" spans="1:7" x14ac:dyDescent="0.3">
      <c r="A460" s="1" t="s">
        <v>483</v>
      </c>
      <c r="B460">
        <v>2834.2</v>
      </c>
      <c r="C460">
        <v>2937.3</v>
      </c>
      <c r="D460">
        <v>2823.9</v>
      </c>
      <c r="E460">
        <v>2937.3</v>
      </c>
      <c r="F460">
        <v>136419000</v>
      </c>
      <c r="G460" s="3">
        <f t="shared" si="7"/>
        <v>-4.1820210284323429E-2</v>
      </c>
    </row>
    <row r="461" spans="1:7" x14ac:dyDescent="0.3">
      <c r="A461" s="1" t="s">
        <v>484</v>
      </c>
      <c r="B461">
        <v>2803.3</v>
      </c>
      <c r="C461">
        <v>2885.8</v>
      </c>
      <c r="D461">
        <v>2803.3</v>
      </c>
      <c r="E461">
        <v>2885.8</v>
      </c>
      <c r="F461">
        <v>103074800</v>
      </c>
      <c r="G461" s="3">
        <f>((B461-B460)/B460)*100%</f>
        <v>-1.0902547456072132E-2</v>
      </c>
    </row>
    <row r="462" spans="1:7" x14ac:dyDescent="0.3">
      <c r="A462" s="1" t="s">
        <v>485</v>
      </c>
      <c r="B462">
        <v>2741.5</v>
      </c>
      <c r="C462">
        <v>2844.5</v>
      </c>
      <c r="D462">
        <v>2720.9</v>
      </c>
      <c r="E462">
        <v>2803.3</v>
      </c>
      <c r="F462">
        <v>102525600</v>
      </c>
      <c r="G462" s="3">
        <f t="shared" si="7"/>
        <v>-2.2045446438126556E-2</v>
      </c>
    </row>
    <row r="463" spans="1:7" x14ac:dyDescent="0.3">
      <c r="A463" s="1" t="s">
        <v>486</v>
      </c>
      <c r="B463">
        <v>2813.6</v>
      </c>
      <c r="C463">
        <v>2834.2</v>
      </c>
      <c r="D463">
        <v>2700.2</v>
      </c>
      <c r="E463">
        <v>2741.5</v>
      </c>
      <c r="F463">
        <v>80505200</v>
      </c>
      <c r="G463" s="3">
        <f t="shared" si="7"/>
        <v>2.6299471092467594E-2</v>
      </c>
    </row>
    <row r="464" spans="1:7" x14ac:dyDescent="0.3">
      <c r="A464" s="1" t="s">
        <v>487</v>
      </c>
      <c r="B464">
        <v>2772.4</v>
      </c>
      <c r="C464">
        <v>2834.2</v>
      </c>
      <c r="D464">
        <v>2772.4</v>
      </c>
      <c r="E464">
        <v>2823.9</v>
      </c>
      <c r="F464">
        <v>25241800</v>
      </c>
      <c r="G464" s="3">
        <f t="shared" si="7"/>
        <v>-1.4643161785612674E-2</v>
      </c>
    </row>
    <row r="465" spans="1:7" x14ac:dyDescent="0.3">
      <c r="A465" s="1" t="s">
        <v>488</v>
      </c>
      <c r="B465">
        <v>2823.9</v>
      </c>
      <c r="C465">
        <v>2854.8</v>
      </c>
      <c r="D465">
        <v>2772.4</v>
      </c>
      <c r="E465">
        <v>2772.4</v>
      </c>
      <c r="F465">
        <v>53587600</v>
      </c>
      <c r="G465" s="3">
        <f t="shared" si="7"/>
        <v>1.8575963064492856E-2</v>
      </c>
    </row>
    <row r="466" spans="1:7" x14ac:dyDescent="0.3">
      <c r="A466" s="1" t="s">
        <v>489</v>
      </c>
      <c r="B466">
        <v>2906.4</v>
      </c>
      <c r="C466">
        <v>2906.4</v>
      </c>
      <c r="D466">
        <v>2823.9</v>
      </c>
      <c r="E466">
        <v>2844.5</v>
      </c>
      <c r="F466">
        <v>52704600</v>
      </c>
      <c r="G466" s="3">
        <f t="shared" si="7"/>
        <v>2.9214915542335067E-2</v>
      </c>
    </row>
    <row r="467" spans="1:7" x14ac:dyDescent="0.3">
      <c r="A467" s="1" t="s">
        <v>490</v>
      </c>
      <c r="B467">
        <v>2823.9</v>
      </c>
      <c r="C467">
        <v>2916.7</v>
      </c>
      <c r="D467">
        <v>2823.9</v>
      </c>
      <c r="E467">
        <v>2906.4</v>
      </c>
      <c r="F467">
        <v>69263600</v>
      </c>
      <c r="G467" s="3">
        <f t="shared" si="7"/>
        <v>-2.838563170933113E-2</v>
      </c>
    </row>
    <row r="468" spans="1:7" x14ac:dyDescent="0.3">
      <c r="A468" s="1" t="s">
        <v>491</v>
      </c>
      <c r="B468">
        <v>2813.6</v>
      </c>
      <c r="C468">
        <v>2844.5</v>
      </c>
      <c r="D468">
        <v>2803.3</v>
      </c>
      <c r="E468">
        <v>2844.5</v>
      </c>
      <c r="F468">
        <v>22996000</v>
      </c>
      <c r="G468" s="3">
        <f t="shared" si="7"/>
        <v>-3.6474379404370484E-3</v>
      </c>
    </row>
    <row r="469" spans="1:7" x14ac:dyDescent="0.3">
      <c r="A469" s="1" t="s">
        <v>492</v>
      </c>
      <c r="B469">
        <v>2793</v>
      </c>
      <c r="C469">
        <v>2823.9</v>
      </c>
      <c r="D469">
        <v>2782.7</v>
      </c>
      <c r="E469">
        <v>2803.3</v>
      </c>
      <c r="F469">
        <v>44792200</v>
      </c>
      <c r="G469" s="3">
        <f t="shared" si="7"/>
        <v>-7.3215808928063369E-3</v>
      </c>
    </row>
    <row r="470" spans="1:7" x14ac:dyDescent="0.3">
      <c r="A470" s="1" t="s">
        <v>493</v>
      </c>
      <c r="B470">
        <v>2823.9</v>
      </c>
      <c r="C470">
        <v>2865.1</v>
      </c>
      <c r="D470">
        <v>2803.3</v>
      </c>
      <c r="E470">
        <v>2823.9</v>
      </c>
      <c r="F470">
        <v>44218400</v>
      </c>
      <c r="G470" s="3">
        <f t="shared" si="7"/>
        <v>1.1063372717508088E-2</v>
      </c>
    </row>
    <row r="471" spans="1:7" x14ac:dyDescent="0.3">
      <c r="A471" s="1" t="s">
        <v>494</v>
      </c>
      <c r="B471">
        <v>2834.2</v>
      </c>
      <c r="C471">
        <v>2844.5</v>
      </c>
      <c r="D471">
        <v>2793</v>
      </c>
      <c r="E471">
        <v>2823.9</v>
      </c>
      <c r="F471">
        <v>28209200</v>
      </c>
      <c r="G471" s="3">
        <f t="shared" si="7"/>
        <v>3.6474379404368876E-3</v>
      </c>
    </row>
    <row r="472" spans="1:7" x14ac:dyDescent="0.3">
      <c r="A472" s="1" t="s">
        <v>495</v>
      </c>
      <c r="B472">
        <v>2834.2</v>
      </c>
      <c r="C472">
        <v>2875.4</v>
      </c>
      <c r="D472">
        <v>2813.6</v>
      </c>
      <c r="E472">
        <v>2823.9</v>
      </c>
      <c r="F472">
        <v>39056400</v>
      </c>
      <c r="G472" s="3">
        <f t="shared" si="7"/>
        <v>0</v>
      </c>
    </row>
    <row r="473" spans="1:7" x14ac:dyDescent="0.3">
      <c r="A473" s="1" t="s">
        <v>496</v>
      </c>
      <c r="B473">
        <v>2782.7</v>
      </c>
      <c r="C473">
        <v>2865.1</v>
      </c>
      <c r="D473">
        <v>2782.7</v>
      </c>
      <c r="E473">
        <v>2854.8</v>
      </c>
      <c r="F473">
        <v>44312200</v>
      </c>
      <c r="G473" s="3">
        <f t="shared" si="7"/>
        <v>-1.8170912426787103E-2</v>
      </c>
    </row>
    <row r="474" spans="1:7" x14ac:dyDescent="0.3">
      <c r="A474" s="1" t="s">
        <v>497</v>
      </c>
      <c r="B474">
        <v>2782.7</v>
      </c>
      <c r="C474">
        <v>2823.9</v>
      </c>
      <c r="D474">
        <v>2772.4</v>
      </c>
      <c r="E474">
        <v>2782.7</v>
      </c>
      <c r="F474">
        <v>46617600</v>
      </c>
      <c r="G474" s="3">
        <f t="shared" si="7"/>
        <v>0</v>
      </c>
    </row>
    <row r="475" spans="1:7" x14ac:dyDescent="0.3">
      <c r="A475" s="1" t="s">
        <v>498</v>
      </c>
      <c r="B475">
        <v>2772.4</v>
      </c>
      <c r="C475">
        <v>2793</v>
      </c>
      <c r="D475">
        <v>2741.5</v>
      </c>
      <c r="E475">
        <v>2782.7</v>
      </c>
      <c r="F475">
        <v>42364800</v>
      </c>
      <c r="G475" s="3">
        <f t="shared" si="7"/>
        <v>-3.7014410464655651E-3</v>
      </c>
    </row>
    <row r="476" spans="1:7" x14ac:dyDescent="0.3">
      <c r="A476" s="1" t="s">
        <v>499</v>
      </c>
      <c r="B476">
        <v>2762.1</v>
      </c>
      <c r="C476">
        <v>2803.3</v>
      </c>
      <c r="D476">
        <v>2751.8</v>
      </c>
      <c r="E476">
        <v>2772.4</v>
      </c>
      <c r="F476">
        <v>27763600</v>
      </c>
      <c r="G476" s="3">
        <f t="shared" si="7"/>
        <v>-3.7151926128986372E-3</v>
      </c>
    </row>
    <row r="477" spans="1:7" x14ac:dyDescent="0.3">
      <c r="A477" s="1" t="s">
        <v>500</v>
      </c>
      <c r="B477">
        <v>2731.2</v>
      </c>
      <c r="C477">
        <v>2793</v>
      </c>
      <c r="D477">
        <v>2720.9</v>
      </c>
      <c r="E477">
        <v>2782.7</v>
      </c>
      <c r="F477">
        <v>36773200</v>
      </c>
      <c r="G477" s="3">
        <f t="shared" si="7"/>
        <v>-1.1187140219398317E-2</v>
      </c>
    </row>
    <row r="478" spans="1:7" x14ac:dyDescent="0.3">
      <c r="A478" s="1" t="s">
        <v>501</v>
      </c>
      <c r="B478">
        <v>2741.5</v>
      </c>
      <c r="C478">
        <v>2751.8</v>
      </c>
      <c r="D478">
        <v>2731.2</v>
      </c>
      <c r="E478">
        <v>2731.2</v>
      </c>
      <c r="F478">
        <v>20865200</v>
      </c>
      <c r="G478" s="3">
        <f t="shared" si="7"/>
        <v>3.7712360867018829E-3</v>
      </c>
    </row>
    <row r="479" spans="1:7" x14ac:dyDescent="0.3">
      <c r="A479" s="1" t="s">
        <v>502</v>
      </c>
      <c r="B479">
        <v>2772.4</v>
      </c>
      <c r="C479">
        <v>2772.4</v>
      </c>
      <c r="D479">
        <v>2710.5</v>
      </c>
      <c r="E479">
        <v>2741.5</v>
      </c>
      <c r="F479">
        <v>27466400</v>
      </c>
      <c r="G479" s="3">
        <f t="shared" si="7"/>
        <v>1.1271201896771874E-2</v>
      </c>
    </row>
    <row r="480" spans="1:7" x14ac:dyDescent="0.3">
      <c r="A480" s="1" t="s">
        <v>503</v>
      </c>
      <c r="B480">
        <v>2782.7</v>
      </c>
      <c r="C480">
        <v>2782.7</v>
      </c>
      <c r="D480">
        <v>2751.8</v>
      </c>
      <c r="E480">
        <v>2772.4</v>
      </c>
      <c r="F480">
        <v>21300600</v>
      </c>
      <c r="G480" s="3">
        <f t="shared" si="7"/>
        <v>3.7151926128984733E-3</v>
      </c>
    </row>
    <row r="481" spans="1:7" x14ac:dyDescent="0.3">
      <c r="A481" s="1" t="s">
        <v>504</v>
      </c>
      <c r="B481">
        <v>2762.1</v>
      </c>
      <c r="C481">
        <v>2793</v>
      </c>
      <c r="D481">
        <v>2762.1</v>
      </c>
      <c r="E481">
        <v>2782.7</v>
      </c>
      <c r="F481">
        <v>29432600</v>
      </c>
      <c r="G481" s="3">
        <f t="shared" si="7"/>
        <v>-7.4028820929312933E-3</v>
      </c>
    </row>
    <row r="482" spans="1:7" x14ac:dyDescent="0.3">
      <c r="A482" s="1" t="s">
        <v>505</v>
      </c>
      <c r="B482">
        <v>2772.4</v>
      </c>
      <c r="C482">
        <v>2782.7</v>
      </c>
      <c r="D482">
        <v>2751.8</v>
      </c>
      <c r="E482">
        <v>2762.1</v>
      </c>
      <c r="F482">
        <v>16851800</v>
      </c>
      <c r="G482" s="3">
        <f t="shared" si="7"/>
        <v>3.729046739799494E-3</v>
      </c>
    </row>
    <row r="483" spans="1:7" x14ac:dyDescent="0.3">
      <c r="A483" s="1" t="s">
        <v>506</v>
      </c>
      <c r="B483">
        <v>2782.7</v>
      </c>
      <c r="C483">
        <v>2793</v>
      </c>
      <c r="D483">
        <v>2751.8</v>
      </c>
      <c r="E483">
        <v>2772.4</v>
      </c>
      <c r="F483">
        <v>23619400</v>
      </c>
      <c r="G483" s="3">
        <f t="shared" si="7"/>
        <v>3.7151926128984733E-3</v>
      </c>
    </row>
    <row r="484" spans="1:7" x14ac:dyDescent="0.3">
      <c r="A484" s="1" t="s">
        <v>507</v>
      </c>
      <c r="B484">
        <v>2772.4</v>
      </c>
      <c r="C484">
        <v>2803.3</v>
      </c>
      <c r="D484">
        <v>2762.1</v>
      </c>
      <c r="E484">
        <v>2782.7</v>
      </c>
      <c r="F484">
        <v>23056600</v>
      </c>
      <c r="G484" s="3">
        <f t="shared" si="7"/>
        <v>-3.7014410464655651E-3</v>
      </c>
    </row>
    <row r="485" spans="1:7" x14ac:dyDescent="0.3">
      <c r="A485" s="1" t="s">
        <v>508</v>
      </c>
      <c r="B485">
        <v>2896.1</v>
      </c>
      <c r="C485">
        <v>2906.4</v>
      </c>
      <c r="D485">
        <v>2793</v>
      </c>
      <c r="E485">
        <v>2803.3</v>
      </c>
      <c r="F485">
        <v>103142000</v>
      </c>
      <c r="G485" s="3">
        <f t="shared" si="7"/>
        <v>4.4618381185975983E-2</v>
      </c>
    </row>
    <row r="486" spans="1:7" x14ac:dyDescent="0.3">
      <c r="A486" s="1" t="s">
        <v>509</v>
      </c>
      <c r="B486">
        <v>2865.1</v>
      </c>
      <c r="C486">
        <v>2906.4</v>
      </c>
      <c r="D486">
        <v>2823.9</v>
      </c>
      <c r="E486">
        <v>2896.1</v>
      </c>
      <c r="F486">
        <v>71824800</v>
      </c>
      <c r="G486" s="3">
        <f t="shared" si="7"/>
        <v>-1.0704050274507096E-2</v>
      </c>
    </row>
    <row r="487" spans="1:7" x14ac:dyDescent="0.3">
      <c r="A487" s="1" t="s">
        <v>510</v>
      </c>
      <c r="B487">
        <v>2865.1</v>
      </c>
      <c r="C487">
        <v>2885.8</v>
      </c>
      <c r="D487">
        <v>2813.6</v>
      </c>
      <c r="E487">
        <v>2865.1</v>
      </c>
      <c r="F487">
        <v>44384800</v>
      </c>
      <c r="G487" s="3">
        <f t="shared" si="7"/>
        <v>0</v>
      </c>
    </row>
    <row r="488" spans="1:7" x14ac:dyDescent="0.3">
      <c r="A488" s="1" t="s">
        <v>511</v>
      </c>
      <c r="B488">
        <v>2916.7</v>
      </c>
      <c r="C488">
        <v>2927</v>
      </c>
      <c r="D488">
        <v>2854.8</v>
      </c>
      <c r="E488">
        <v>2885.8</v>
      </c>
      <c r="F488">
        <v>67311600</v>
      </c>
      <c r="G488" s="3">
        <f t="shared" si="7"/>
        <v>1.8009842588391299E-2</v>
      </c>
    </row>
    <row r="489" spans="1:7" x14ac:dyDescent="0.3">
      <c r="A489" s="1" t="s">
        <v>512</v>
      </c>
      <c r="B489">
        <v>2906.4</v>
      </c>
      <c r="C489">
        <v>2957.9</v>
      </c>
      <c r="D489">
        <v>2896.1</v>
      </c>
      <c r="E489">
        <v>2916.7</v>
      </c>
      <c r="F489">
        <v>63924600</v>
      </c>
      <c r="G489" s="3">
        <f t="shared" si="7"/>
        <v>-3.5313882127060471E-3</v>
      </c>
    </row>
    <row r="490" spans="1:7" x14ac:dyDescent="0.3">
      <c r="A490" s="1" t="s">
        <v>513</v>
      </c>
      <c r="B490">
        <v>2896.1</v>
      </c>
      <c r="C490">
        <v>2937.3</v>
      </c>
      <c r="D490">
        <v>2875.4</v>
      </c>
      <c r="E490">
        <v>2906.4</v>
      </c>
      <c r="F490">
        <v>38404400</v>
      </c>
      <c r="G490" s="3">
        <f t="shared" si="7"/>
        <v>-3.5439031103771611E-3</v>
      </c>
    </row>
    <row r="491" spans="1:7" x14ac:dyDescent="0.3">
      <c r="A491" s="1" t="s">
        <v>514</v>
      </c>
      <c r="B491">
        <v>2906.4</v>
      </c>
      <c r="C491">
        <v>2927</v>
      </c>
      <c r="D491">
        <v>2875.4</v>
      </c>
      <c r="E491">
        <v>2906.4</v>
      </c>
      <c r="F491">
        <v>28322200</v>
      </c>
      <c r="G491" s="3">
        <f t="shared" si="7"/>
        <v>3.5565070266911302E-3</v>
      </c>
    </row>
    <row r="492" spans="1:7" x14ac:dyDescent="0.3">
      <c r="A492" s="1" t="s">
        <v>515</v>
      </c>
      <c r="B492">
        <v>2896.1</v>
      </c>
      <c r="C492">
        <v>2916.7</v>
      </c>
      <c r="D492">
        <v>2885.8</v>
      </c>
      <c r="E492">
        <v>2906.4</v>
      </c>
      <c r="F492">
        <v>25598400</v>
      </c>
      <c r="G492" s="3">
        <f t="shared" si="7"/>
        <v>-3.5439031103771611E-3</v>
      </c>
    </row>
    <row r="493" spans="1:7" x14ac:dyDescent="0.3">
      <c r="A493" s="1" t="s">
        <v>516</v>
      </c>
      <c r="B493">
        <v>2927</v>
      </c>
      <c r="C493">
        <v>2947.6</v>
      </c>
      <c r="D493">
        <v>2875.4</v>
      </c>
      <c r="E493">
        <v>2896.1</v>
      </c>
      <c r="F493">
        <v>39342200</v>
      </c>
      <c r="G493" s="3">
        <f t="shared" si="7"/>
        <v>1.0669521080073234E-2</v>
      </c>
    </row>
    <row r="494" spans="1:7" x14ac:dyDescent="0.3">
      <c r="A494" s="1" t="s">
        <v>517</v>
      </c>
      <c r="B494">
        <v>2968.2</v>
      </c>
      <c r="C494">
        <v>2968.2</v>
      </c>
      <c r="D494">
        <v>2906.4</v>
      </c>
      <c r="E494">
        <v>2937.3</v>
      </c>
      <c r="F494">
        <v>92592800</v>
      </c>
      <c r="G494" s="3">
        <f t="shared" si="7"/>
        <v>1.407584557567469E-2</v>
      </c>
    </row>
    <row r="495" spans="1:7" x14ac:dyDescent="0.3">
      <c r="A495" s="1" t="s">
        <v>518</v>
      </c>
      <c r="B495">
        <v>2916.7</v>
      </c>
      <c r="C495">
        <v>2988.8</v>
      </c>
      <c r="D495">
        <v>2854.8</v>
      </c>
      <c r="E495">
        <v>2968.2</v>
      </c>
      <c r="F495">
        <v>70206600</v>
      </c>
      <c r="G495" s="3">
        <f t="shared" si="7"/>
        <v>-1.7350582844821778E-2</v>
      </c>
    </row>
    <row r="496" spans="1:7" x14ac:dyDescent="0.3">
      <c r="A496" s="1" t="s">
        <v>519</v>
      </c>
      <c r="B496">
        <v>2927</v>
      </c>
      <c r="C496">
        <v>2927</v>
      </c>
      <c r="D496">
        <v>2865.1</v>
      </c>
      <c r="E496">
        <v>2896.1</v>
      </c>
      <c r="F496">
        <v>44159000</v>
      </c>
      <c r="G496" s="3">
        <f t="shared" si="7"/>
        <v>3.5313882127062032E-3</v>
      </c>
    </row>
    <row r="497" spans="1:7" x14ac:dyDescent="0.3">
      <c r="A497" s="1" t="s">
        <v>520</v>
      </c>
      <c r="B497">
        <v>2947.6</v>
      </c>
      <c r="C497">
        <v>2947.6</v>
      </c>
      <c r="D497">
        <v>2875.4</v>
      </c>
      <c r="E497">
        <v>2927</v>
      </c>
      <c r="F497">
        <v>33241200</v>
      </c>
      <c r="G497" s="3">
        <f t="shared" si="7"/>
        <v>7.0379227878373451E-3</v>
      </c>
    </row>
    <row r="498" spans="1:7" x14ac:dyDescent="0.3">
      <c r="A498" s="1" t="s">
        <v>521</v>
      </c>
      <c r="B498">
        <v>2957.9</v>
      </c>
      <c r="C498">
        <v>2957.9</v>
      </c>
      <c r="D498">
        <v>2906.4</v>
      </c>
      <c r="E498">
        <v>2937.3</v>
      </c>
      <c r="F498">
        <v>21681400</v>
      </c>
      <c r="G498" s="3">
        <f t="shared" si="7"/>
        <v>3.4943682996336619E-3</v>
      </c>
    </row>
    <row r="499" spans="1:7" x14ac:dyDescent="0.3">
      <c r="A499" s="1" t="s">
        <v>522</v>
      </c>
      <c r="B499">
        <v>2927</v>
      </c>
      <c r="C499">
        <v>2937.3</v>
      </c>
      <c r="D499">
        <v>2896.1</v>
      </c>
      <c r="E499">
        <v>2937.3</v>
      </c>
      <c r="F499">
        <v>40845000</v>
      </c>
      <c r="G499" s="3">
        <f t="shared" si="7"/>
        <v>-1.0446600628824534E-2</v>
      </c>
    </row>
    <row r="500" spans="1:7" x14ac:dyDescent="0.3">
      <c r="A500" s="1" t="s">
        <v>523</v>
      </c>
      <c r="B500">
        <v>2803.3</v>
      </c>
      <c r="C500">
        <v>2927</v>
      </c>
      <c r="D500">
        <v>2793</v>
      </c>
      <c r="E500">
        <v>2927</v>
      </c>
      <c r="F500">
        <v>144670400</v>
      </c>
      <c r="G500" s="3">
        <f t="shared" si="7"/>
        <v>-4.2261701400751563E-2</v>
      </c>
    </row>
    <row r="501" spans="1:7" x14ac:dyDescent="0.3">
      <c r="A501" s="1" t="s">
        <v>524</v>
      </c>
      <c r="B501">
        <v>2937.3</v>
      </c>
      <c r="C501">
        <v>2937.3</v>
      </c>
      <c r="D501">
        <v>2823.9</v>
      </c>
      <c r="E501">
        <v>2834.2</v>
      </c>
      <c r="F501">
        <v>107417000</v>
      </c>
      <c r="G501" s="3">
        <f t="shared" si="7"/>
        <v>4.7800806192701453E-2</v>
      </c>
    </row>
    <row r="502" spans="1:7" x14ac:dyDescent="0.3">
      <c r="A502" s="1" t="s">
        <v>525</v>
      </c>
      <c r="B502">
        <v>2968.2</v>
      </c>
      <c r="C502">
        <v>3009.4</v>
      </c>
      <c r="D502">
        <v>2906.4</v>
      </c>
      <c r="E502">
        <v>2927</v>
      </c>
      <c r="F502">
        <v>97516000</v>
      </c>
      <c r="G502" s="3">
        <f t="shared" si="7"/>
        <v>1.051986518231016E-2</v>
      </c>
    </row>
    <row r="503" spans="1:7" x14ac:dyDescent="0.3">
      <c r="A503" s="1" t="s">
        <v>526</v>
      </c>
      <c r="B503">
        <v>3091.9</v>
      </c>
      <c r="C503">
        <v>3091.9</v>
      </c>
      <c r="D503">
        <v>2968.2</v>
      </c>
      <c r="E503">
        <v>2968.2</v>
      </c>
      <c r="F503">
        <v>127578000</v>
      </c>
      <c r="G503" s="3">
        <f t="shared" si="7"/>
        <v>4.1675089279698228E-2</v>
      </c>
    </row>
    <row r="504" spans="1:7" x14ac:dyDescent="0.3">
      <c r="A504" s="1" t="s">
        <v>527</v>
      </c>
      <c r="B504">
        <v>3019.7</v>
      </c>
      <c r="C504">
        <v>3102.2</v>
      </c>
      <c r="D504">
        <v>3019.7</v>
      </c>
      <c r="E504">
        <v>3091.9</v>
      </c>
      <c r="F504">
        <v>60466600</v>
      </c>
      <c r="G504" s="3">
        <f t="shared" si="7"/>
        <v>-2.335133736537413E-2</v>
      </c>
    </row>
    <row r="505" spans="1:7" x14ac:dyDescent="0.3">
      <c r="A505" s="1" t="s">
        <v>528</v>
      </c>
      <c r="B505">
        <v>3040.3</v>
      </c>
      <c r="C505">
        <v>3050.7</v>
      </c>
      <c r="D505">
        <v>3009.4</v>
      </c>
      <c r="E505">
        <v>3019.7</v>
      </c>
      <c r="F505">
        <v>38728000</v>
      </c>
      <c r="G505" s="3">
        <f t="shared" si="7"/>
        <v>6.821869722157951E-3</v>
      </c>
    </row>
    <row r="506" spans="1:7" x14ac:dyDescent="0.3">
      <c r="A506" s="1" t="s">
        <v>529</v>
      </c>
      <c r="B506">
        <v>3009.4</v>
      </c>
      <c r="C506">
        <v>3030</v>
      </c>
      <c r="D506">
        <v>2978.5</v>
      </c>
      <c r="E506">
        <v>3019.7</v>
      </c>
      <c r="F506">
        <v>32303800</v>
      </c>
      <c r="G506" s="3">
        <f t="shared" si="7"/>
        <v>-1.0163470710127319E-2</v>
      </c>
    </row>
    <row r="507" spans="1:7" x14ac:dyDescent="0.3">
      <c r="A507" s="1" t="s">
        <v>530</v>
      </c>
      <c r="B507">
        <v>3019.7</v>
      </c>
      <c r="C507">
        <v>3030</v>
      </c>
      <c r="D507">
        <v>2978.5</v>
      </c>
      <c r="E507">
        <v>2999.1</v>
      </c>
      <c r="F507">
        <v>21974000</v>
      </c>
      <c r="G507" s="3">
        <f t="shared" ref="G507:G569" si="8">((B507-B506)/B506)*100%</f>
        <v>3.4226091579715981E-3</v>
      </c>
    </row>
    <row r="508" spans="1:7" x14ac:dyDescent="0.3">
      <c r="A508" s="1" t="s">
        <v>531</v>
      </c>
      <c r="B508">
        <v>3040.3</v>
      </c>
      <c r="C508">
        <v>3061</v>
      </c>
      <c r="D508">
        <v>3019.7</v>
      </c>
      <c r="E508">
        <v>3019.7</v>
      </c>
      <c r="F508">
        <v>57166000</v>
      </c>
      <c r="G508" s="3">
        <f t="shared" si="8"/>
        <v>6.821869722157951E-3</v>
      </c>
    </row>
    <row r="509" spans="1:7" x14ac:dyDescent="0.3">
      <c r="A509" s="1" t="s">
        <v>532</v>
      </c>
      <c r="B509">
        <v>3091.9</v>
      </c>
      <c r="C509">
        <v>3133.1</v>
      </c>
      <c r="D509">
        <v>3050.7</v>
      </c>
      <c r="E509">
        <v>3061</v>
      </c>
      <c r="F509">
        <v>131125400</v>
      </c>
      <c r="G509" s="3">
        <f t="shared" si="8"/>
        <v>1.6972009341183404E-2</v>
      </c>
    </row>
    <row r="510" spans="1:7" x14ac:dyDescent="0.3">
      <c r="A510" s="1" t="s">
        <v>533</v>
      </c>
      <c r="B510">
        <v>3122.8</v>
      </c>
      <c r="C510">
        <v>3143.4</v>
      </c>
      <c r="D510">
        <v>3061</v>
      </c>
      <c r="E510">
        <v>3102.2</v>
      </c>
      <c r="F510">
        <v>110157800</v>
      </c>
      <c r="G510" s="3">
        <f t="shared" si="8"/>
        <v>9.9938549112196674E-3</v>
      </c>
    </row>
    <row r="511" spans="1:7" x14ac:dyDescent="0.3">
      <c r="A511" s="1" t="s">
        <v>534</v>
      </c>
      <c r="B511">
        <v>3164</v>
      </c>
      <c r="C511">
        <v>3194.9</v>
      </c>
      <c r="D511">
        <v>3122.8</v>
      </c>
      <c r="E511">
        <v>3153.7</v>
      </c>
      <c r="F511">
        <v>142626800</v>
      </c>
      <c r="G511" s="3">
        <f t="shared" si="8"/>
        <v>1.3193288074804603E-2</v>
      </c>
    </row>
    <row r="512" spans="1:7" x14ac:dyDescent="0.3">
      <c r="A512" s="1" t="s">
        <v>535</v>
      </c>
      <c r="B512">
        <v>3174.3</v>
      </c>
      <c r="C512">
        <v>3205.2</v>
      </c>
      <c r="D512">
        <v>3122.8</v>
      </c>
      <c r="E512">
        <v>3153.7</v>
      </c>
      <c r="F512">
        <v>70289600</v>
      </c>
      <c r="G512" s="3">
        <f t="shared" si="8"/>
        <v>3.2553729456384897E-3</v>
      </c>
    </row>
    <row r="513" spans="1:7" x14ac:dyDescent="0.3">
      <c r="A513" s="1" t="s">
        <v>536</v>
      </c>
      <c r="B513">
        <v>3174.3</v>
      </c>
      <c r="C513">
        <v>3174.3</v>
      </c>
      <c r="D513">
        <v>3133.1</v>
      </c>
      <c r="E513">
        <v>3164</v>
      </c>
      <c r="F513">
        <v>72269600</v>
      </c>
      <c r="G513" s="3">
        <f t="shared" si="8"/>
        <v>0</v>
      </c>
    </row>
    <row r="514" spans="1:7" x14ac:dyDescent="0.3">
      <c r="A514" s="1" t="s">
        <v>537</v>
      </c>
      <c r="B514">
        <v>3267.1</v>
      </c>
      <c r="C514">
        <v>3277.4</v>
      </c>
      <c r="D514">
        <v>3184.6</v>
      </c>
      <c r="E514">
        <v>3194.9</v>
      </c>
      <c r="F514">
        <v>136495000</v>
      </c>
      <c r="G514" s="3">
        <f t="shared" si="8"/>
        <v>2.9234791922628522E-2</v>
      </c>
    </row>
    <row r="515" spans="1:7" x14ac:dyDescent="0.3">
      <c r="A515" s="1" t="s">
        <v>538</v>
      </c>
      <c r="B515">
        <v>3277.4</v>
      </c>
      <c r="C515">
        <v>3287.7</v>
      </c>
      <c r="D515">
        <v>3256.8</v>
      </c>
      <c r="E515">
        <v>3277.4</v>
      </c>
      <c r="F515">
        <v>93191200</v>
      </c>
      <c r="G515" s="3">
        <f t="shared" si="8"/>
        <v>3.1526430167427327E-3</v>
      </c>
    </row>
    <row r="516" spans="1:7" x14ac:dyDescent="0.3">
      <c r="A516" s="1" t="s">
        <v>539</v>
      </c>
      <c r="B516">
        <v>3256.8</v>
      </c>
      <c r="C516">
        <v>3277.4</v>
      </c>
      <c r="D516">
        <v>3205.2</v>
      </c>
      <c r="E516">
        <v>3277.4</v>
      </c>
      <c r="F516">
        <v>41691800</v>
      </c>
      <c r="G516" s="3">
        <f t="shared" si="8"/>
        <v>-6.2854701897845575E-3</v>
      </c>
    </row>
    <row r="517" spans="1:7" x14ac:dyDescent="0.3">
      <c r="A517" s="1" t="s">
        <v>540</v>
      </c>
      <c r="B517">
        <v>3287.7</v>
      </c>
      <c r="C517">
        <v>3287.7</v>
      </c>
      <c r="D517">
        <v>3225.9</v>
      </c>
      <c r="E517">
        <v>3256.8</v>
      </c>
      <c r="F517">
        <v>39658800</v>
      </c>
      <c r="G517" s="3">
        <f t="shared" si="8"/>
        <v>9.4878408253499247E-3</v>
      </c>
    </row>
    <row r="518" spans="1:7" x14ac:dyDescent="0.3">
      <c r="A518" s="1" t="s">
        <v>541</v>
      </c>
      <c r="B518">
        <v>3256.8</v>
      </c>
      <c r="C518">
        <v>3298</v>
      </c>
      <c r="D518">
        <v>3236.2</v>
      </c>
      <c r="E518">
        <v>3256.8</v>
      </c>
      <c r="F518">
        <v>49586600</v>
      </c>
      <c r="G518" s="3">
        <f t="shared" si="8"/>
        <v>-9.3986677616569748E-3</v>
      </c>
    </row>
    <row r="519" spans="1:7" x14ac:dyDescent="0.3">
      <c r="A519" s="1" t="s">
        <v>542</v>
      </c>
      <c r="B519">
        <v>3194.9</v>
      </c>
      <c r="C519">
        <v>3236.2</v>
      </c>
      <c r="D519">
        <v>3174.3</v>
      </c>
      <c r="E519">
        <v>3215.6</v>
      </c>
      <c r="F519">
        <v>62886200</v>
      </c>
      <c r="G519" s="3">
        <f t="shared" si="8"/>
        <v>-1.9006386637189905E-2</v>
      </c>
    </row>
    <row r="520" spans="1:7" x14ac:dyDescent="0.3">
      <c r="A520" s="1" t="s">
        <v>543</v>
      </c>
      <c r="B520">
        <v>3267.1</v>
      </c>
      <c r="C520">
        <v>3267.1</v>
      </c>
      <c r="D520">
        <v>3205.2</v>
      </c>
      <c r="E520">
        <v>3205.2</v>
      </c>
      <c r="F520">
        <v>71828400</v>
      </c>
      <c r="G520" s="3">
        <f t="shared" si="8"/>
        <v>2.2598516385489317E-2</v>
      </c>
    </row>
    <row r="521" spans="1:7" x14ac:dyDescent="0.3">
      <c r="A521" s="1" t="s">
        <v>544</v>
      </c>
      <c r="B521">
        <v>3225.9</v>
      </c>
      <c r="C521">
        <v>3298</v>
      </c>
      <c r="D521">
        <v>3174.3</v>
      </c>
      <c r="E521">
        <v>3256.8</v>
      </c>
      <c r="F521">
        <v>166483000</v>
      </c>
      <c r="G521" s="3">
        <f t="shared" si="8"/>
        <v>-1.2610572066970653E-2</v>
      </c>
    </row>
    <row r="522" spans="1:7" x14ac:dyDescent="0.3">
      <c r="A522" s="1" t="s">
        <v>545</v>
      </c>
      <c r="B522">
        <v>3298</v>
      </c>
      <c r="C522">
        <v>3298</v>
      </c>
      <c r="D522">
        <v>3215.6</v>
      </c>
      <c r="E522">
        <v>3225.9</v>
      </c>
      <c r="F522">
        <v>94301200</v>
      </c>
      <c r="G522" s="3">
        <f t="shared" si="8"/>
        <v>2.2350351839796619E-2</v>
      </c>
    </row>
    <row r="523" spans="1:7" x14ac:dyDescent="0.3">
      <c r="A523" s="1" t="s">
        <v>546</v>
      </c>
      <c r="B523">
        <v>3267.1</v>
      </c>
      <c r="C523">
        <v>3380.5</v>
      </c>
      <c r="D523">
        <v>3267.1</v>
      </c>
      <c r="E523">
        <v>3380.5</v>
      </c>
      <c r="F523">
        <v>74543000</v>
      </c>
      <c r="G523" s="3">
        <f t="shared" si="8"/>
        <v>-9.3693147362037873E-3</v>
      </c>
    </row>
    <row r="524" spans="1:7" x14ac:dyDescent="0.3">
      <c r="A524" s="1" t="s">
        <v>547</v>
      </c>
      <c r="B524">
        <v>3205.2</v>
      </c>
      <c r="C524">
        <v>3256.8</v>
      </c>
      <c r="D524">
        <v>3194.9</v>
      </c>
      <c r="E524">
        <v>3236.2</v>
      </c>
      <c r="F524">
        <v>79796000</v>
      </c>
      <c r="G524" s="3">
        <f t="shared" si="8"/>
        <v>-1.8946466285084659E-2</v>
      </c>
    </row>
    <row r="525" spans="1:7" x14ac:dyDescent="0.3">
      <c r="A525" s="1" t="s">
        <v>548</v>
      </c>
      <c r="B525">
        <v>3256.8</v>
      </c>
      <c r="C525">
        <v>3267.1</v>
      </c>
      <c r="D525">
        <v>3215.6</v>
      </c>
      <c r="E525">
        <v>3236.2</v>
      </c>
      <c r="F525">
        <v>60579000</v>
      </c>
      <c r="G525" s="3">
        <f t="shared" si="8"/>
        <v>1.6098839385997869E-2</v>
      </c>
    </row>
    <row r="526" spans="1:7" x14ac:dyDescent="0.3">
      <c r="A526" s="1" t="s">
        <v>549</v>
      </c>
      <c r="B526">
        <v>3184.6</v>
      </c>
      <c r="C526">
        <v>3256.8</v>
      </c>
      <c r="D526">
        <v>3174.3</v>
      </c>
      <c r="E526">
        <v>3215.6</v>
      </c>
      <c r="F526">
        <v>76482800</v>
      </c>
      <c r="G526" s="3">
        <f t="shared" si="8"/>
        <v>-2.2169000245639975E-2</v>
      </c>
    </row>
    <row r="527" spans="1:7" x14ac:dyDescent="0.3">
      <c r="A527" s="1" t="s">
        <v>550</v>
      </c>
      <c r="B527">
        <v>3133.1</v>
      </c>
      <c r="C527">
        <v>3225.9</v>
      </c>
      <c r="D527">
        <v>3102.2</v>
      </c>
      <c r="E527">
        <v>3174.3</v>
      </c>
      <c r="F527">
        <v>86761000</v>
      </c>
      <c r="G527" s="3">
        <f t="shared" si="8"/>
        <v>-1.6171575708095208E-2</v>
      </c>
    </row>
    <row r="528" spans="1:7" x14ac:dyDescent="0.3">
      <c r="A528" s="1" t="s">
        <v>551</v>
      </c>
      <c r="B528">
        <v>3205.2</v>
      </c>
      <c r="C528">
        <v>3256.8</v>
      </c>
      <c r="D528">
        <v>3112.5</v>
      </c>
      <c r="E528">
        <v>3112.5</v>
      </c>
      <c r="F528">
        <v>78102800</v>
      </c>
      <c r="G528" s="3">
        <f t="shared" si="8"/>
        <v>2.3012351983658329E-2</v>
      </c>
    </row>
    <row r="529" spans="1:7" x14ac:dyDescent="0.3">
      <c r="A529" s="1" t="s">
        <v>552</v>
      </c>
      <c r="B529">
        <v>3205.2</v>
      </c>
      <c r="C529">
        <v>3256.8</v>
      </c>
      <c r="D529">
        <v>3184.6</v>
      </c>
      <c r="E529">
        <v>3236.2</v>
      </c>
      <c r="F529">
        <v>38764200</v>
      </c>
      <c r="G529" s="3">
        <f t="shared" si="8"/>
        <v>0</v>
      </c>
    </row>
    <row r="530" spans="1:7" x14ac:dyDescent="0.3">
      <c r="A530" s="1" t="s">
        <v>553</v>
      </c>
      <c r="B530">
        <v>3277.4</v>
      </c>
      <c r="C530">
        <v>3287.7</v>
      </c>
      <c r="D530">
        <v>3205.2</v>
      </c>
      <c r="E530">
        <v>3236.2</v>
      </c>
      <c r="F530">
        <v>61069000</v>
      </c>
      <c r="G530" s="3">
        <f t="shared" si="8"/>
        <v>2.2525895419942678E-2</v>
      </c>
    </row>
    <row r="531" spans="1:7" x14ac:dyDescent="0.3">
      <c r="A531" s="1" t="s">
        <v>554</v>
      </c>
      <c r="B531">
        <v>3339.2</v>
      </c>
      <c r="C531">
        <v>3380.5</v>
      </c>
      <c r="D531">
        <v>3215.6</v>
      </c>
      <c r="E531">
        <v>3287.7</v>
      </c>
      <c r="F531">
        <v>107659400</v>
      </c>
      <c r="G531" s="3">
        <f t="shared" si="8"/>
        <v>1.8856410569353672E-2</v>
      </c>
    </row>
    <row r="532" spans="1:7" x14ac:dyDescent="0.3">
      <c r="A532" s="1" t="s">
        <v>555</v>
      </c>
      <c r="B532">
        <v>3328.9</v>
      </c>
      <c r="C532">
        <v>3380.5</v>
      </c>
      <c r="D532">
        <v>3308.3</v>
      </c>
      <c r="E532">
        <v>3339.2</v>
      </c>
      <c r="F532">
        <v>67142400</v>
      </c>
      <c r="G532" s="3">
        <f t="shared" si="8"/>
        <v>-3.0845711547675273E-3</v>
      </c>
    </row>
    <row r="533" spans="1:7" x14ac:dyDescent="0.3">
      <c r="A533" s="1" t="s">
        <v>556</v>
      </c>
      <c r="B533">
        <v>3442.3</v>
      </c>
      <c r="C533">
        <v>3462.9</v>
      </c>
      <c r="D533">
        <v>3339.2</v>
      </c>
      <c r="E533">
        <v>3339.2</v>
      </c>
      <c r="F533">
        <v>129432200</v>
      </c>
      <c r="G533" s="3">
        <f t="shared" si="8"/>
        <v>3.4065306858121328E-2</v>
      </c>
    </row>
    <row r="534" spans="1:7" x14ac:dyDescent="0.3">
      <c r="A534" s="1" t="s">
        <v>557</v>
      </c>
      <c r="B534">
        <v>3390.8</v>
      </c>
      <c r="C534">
        <v>3504.1</v>
      </c>
      <c r="D534">
        <v>3380.5</v>
      </c>
      <c r="E534">
        <v>3483.5</v>
      </c>
      <c r="F534">
        <v>63973200</v>
      </c>
      <c r="G534" s="3">
        <f t="shared" si="8"/>
        <v>-1.496092728698835E-2</v>
      </c>
    </row>
    <row r="535" spans="1:7" x14ac:dyDescent="0.3">
      <c r="A535" s="1" t="s">
        <v>558</v>
      </c>
      <c r="B535">
        <v>3421.7</v>
      </c>
      <c r="C535">
        <v>3442.3</v>
      </c>
      <c r="D535">
        <v>3339.2</v>
      </c>
      <c r="E535">
        <v>3401.1</v>
      </c>
      <c r="F535">
        <v>117918600</v>
      </c>
      <c r="G535" s="3">
        <f t="shared" si="8"/>
        <v>9.1128937123981461E-3</v>
      </c>
    </row>
    <row r="536" spans="1:7" x14ac:dyDescent="0.3">
      <c r="A536" s="1" t="s">
        <v>559</v>
      </c>
      <c r="B536">
        <v>3328.9</v>
      </c>
      <c r="C536">
        <v>3442.3</v>
      </c>
      <c r="D536">
        <v>3318.6</v>
      </c>
      <c r="E536">
        <v>3432</v>
      </c>
      <c r="F536">
        <v>60900600</v>
      </c>
      <c r="G536" s="3">
        <f t="shared" si="8"/>
        <v>-2.7121021714352437E-2</v>
      </c>
    </row>
    <row r="537" spans="1:7" x14ac:dyDescent="0.3">
      <c r="A537" s="1" t="s">
        <v>560</v>
      </c>
      <c r="B537">
        <v>3308.3</v>
      </c>
      <c r="C537">
        <v>3339.2</v>
      </c>
      <c r="D537">
        <v>3298</v>
      </c>
      <c r="E537">
        <v>3328.9</v>
      </c>
      <c r="F537">
        <v>44859000</v>
      </c>
      <c r="G537" s="3">
        <f t="shared" si="8"/>
        <v>-6.1882303463606323E-3</v>
      </c>
    </row>
    <row r="538" spans="1:7" x14ac:dyDescent="0.3">
      <c r="A538" s="1" t="s">
        <v>561</v>
      </c>
      <c r="B538">
        <v>3328.9</v>
      </c>
      <c r="C538">
        <v>3328.9</v>
      </c>
      <c r="D538">
        <v>3287.7</v>
      </c>
      <c r="E538">
        <v>3298</v>
      </c>
      <c r="F538">
        <v>71597200</v>
      </c>
      <c r="G538" s="3">
        <f t="shared" si="8"/>
        <v>6.2267629900552872E-3</v>
      </c>
    </row>
    <row r="539" spans="1:7" x14ac:dyDescent="0.3">
      <c r="A539" s="1" t="s">
        <v>562</v>
      </c>
      <c r="B539">
        <v>3453.3</v>
      </c>
      <c r="C539">
        <v>3463.8</v>
      </c>
      <c r="D539">
        <v>3337.9</v>
      </c>
      <c r="E539">
        <v>3358.9</v>
      </c>
      <c r="F539">
        <v>91401400</v>
      </c>
      <c r="G539" s="3">
        <f t="shared" si="8"/>
        <v>3.7369701703265368E-2</v>
      </c>
    </row>
    <row r="540" spans="1:7" x14ac:dyDescent="0.3">
      <c r="A540" s="1" t="s">
        <v>563</v>
      </c>
      <c r="B540">
        <v>3453.3</v>
      </c>
      <c r="C540">
        <v>3474.3</v>
      </c>
      <c r="D540">
        <v>3400.8</v>
      </c>
      <c r="E540">
        <v>3453.3</v>
      </c>
      <c r="F540">
        <v>58910800</v>
      </c>
      <c r="G540" s="3">
        <f t="shared" si="8"/>
        <v>0</v>
      </c>
    </row>
    <row r="541" spans="1:7" x14ac:dyDescent="0.3">
      <c r="A541" s="1" t="s">
        <v>564</v>
      </c>
      <c r="B541">
        <v>3568.8</v>
      </c>
      <c r="C541">
        <v>3579.3</v>
      </c>
      <c r="D541">
        <v>3453.3</v>
      </c>
      <c r="E541">
        <v>3484.8</v>
      </c>
      <c r="F541">
        <v>95596200</v>
      </c>
      <c r="G541" s="3">
        <f t="shared" si="8"/>
        <v>3.3446268786378248E-2</v>
      </c>
    </row>
    <row r="542" spans="1:7" x14ac:dyDescent="0.3">
      <c r="A542" s="1" t="s">
        <v>565</v>
      </c>
      <c r="B542">
        <v>3516.3</v>
      </c>
      <c r="C542">
        <v>3589.8</v>
      </c>
      <c r="D542">
        <v>3516.3</v>
      </c>
      <c r="E542">
        <v>3568.8</v>
      </c>
      <c r="F542">
        <v>37284800</v>
      </c>
      <c r="G542" s="3">
        <f t="shared" si="8"/>
        <v>-1.4710827168796233E-2</v>
      </c>
    </row>
    <row r="543" spans="1:7" x14ac:dyDescent="0.3">
      <c r="A543" s="1" t="s">
        <v>566</v>
      </c>
      <c r="B543">
        <v>3526.8</v>
      </c>
      <c r="C543">
        <v>3600.3</v>
      </c>
      <c r="D543">
        <v>3495.3</v>
      </c>
      <c r="E543">
        <v>3547.8</v>
      </c>
      <c r="F543">
        <v>52844800</v>
      </c>
      <c r="G543" s="3">
        <f t="shared" si="8"/>
        <v>2.9860933367460113E-3</v>
      </c>
    </row>
    <row r="544" spans="1:7" x14ac:dyDescent="0.3">
      <c r="A544" s="1" t="s">
        <v>567</v>
      </c>
      <c r="B544">
        <v>3463.8</v>
      </c>
      <c r="C544">
        <v>3547.8</v>
      </c>
      <c r="D544">
        <v>3463.8</v>
      </c>
      <c r="E544">
        <v>3537.3</v>
      </c>
      <c r="F544">
        <v>53597400</v>
      </c>
      <c r="G544" s="3">
        <f t="shared" si="8"/>
        <v>-1.7863218781898605E-2</v>
      </c>
    </row>
    <row r="545" spans="1:7" x14ac:dyDescent="0.3">
      <c r="A545" s="1" t="s">
        <v>568</v>
      </c>
      <c r="B545">
        <v>3442.8</v>
      </c>
      <c r="C545">
        <v>3547.8</v>
      </c>
      <c r="D545">
        <v>3411.3</v>
      </c>
      <c r="E545">
        <v>3463.8</v>
      </c>
      <c r="F545">
        <v>68466400</v>
      </c>
      <c r="G545" s="3">
        <f t="shared" si="8"/>
        <v>-6.062705698943357E-3</v>
      </c>
    </row>
    <row r="546" spans="1:7" x14ac:dyDescent="0.3">
      <c r="A546" s="1" t="s">
        <v>569</v>
      </c>
      <c r="B546">
        <v>3537.3</v>
      </c>
      <c r="C546">
        <v>3579.3</v>
      </c>
      <c r="D546">
        <v>3442.8</v>
      </c>
      <c r="E546">
        <v>3442.8</v>
      </c>
      <c r="F546">
        <v>69486600</v>
      </c>
      <c r="G546" s="3">
        <f t="shared" si="8"/>
        <v>2.7448588358313E-2</v>
      </c>
    </row>
    <row r="547" spans="1:7" x14ac:dyDescent="0.3">
      <c r="A547" s="1" t="s">
        <v>570</v>
      </c>
      <c r="B547">
        <v>3516.3</v>
      </c>
      <c r="C547">
        <v>3547.8</v>
      </c>
      <c r="D547">
        <v>3484.8</v>
      </c>
      <c r="E547">
        <v>3537.3</v>
      </c>
      <c r="F547">
        <v>29250200</v>
      </c>
      <c r="G547" s="3">
        <f t="shared" si="8"/>
        <v>-5.9367314053091341E-3</v>
      </c>
    </row>
    <row r="548" spans="1:7" x14ac:dyDescent="0.3">
      <c r="A548" s="1" t="s">
        <v>571</v>
      </c>
      <c r="B548">
        <v>3421.8</v>
      </c>
      <c r="C548">
        <v>3484.8</v>
      </c>
      <c r="D548">
        <v>3411.3</v>
      </c>
      <c r="E548">
        <v>3474.3</v>
      </c>
      <c r="F548">
        <v>69207400</v>
      </c>
      <c r="G548" s="3">
        <f t="shared" si="8"/>
        <v>-2.6874840030714102E-2</v>
      </c>
    </row>
    <row r="549" spans="1:7" x14ac:dyDescent="0.3">
      <c r="A549" s="1" t="s">
        <v>572</v>
      </c>
      <c r="B549">
        <v>3484.8</v>
      </c>
      <c r="C549">
        <v>3484.8</v>
      </c>
      <c r="D549">
        <v>3390.3</v>
      </c>
      <c r="E549">
        <v>3421.8</v>
      </c>
      <c r="F549">
        <v>53820600</v>
      </c>
      <c r="G549" s="3">
        <f t="shared" si="8"/>
        <v>1.841136244082062E-2</v>
      </c>
    </row>
    <row r="550" spans="1:7" x14ac:dyDescent="0.3">
      <c r="A550" s="1" t="s">
        <v>573</v>
      </c>
      <c r="B550">
        <v>3537.3</v>
      </c>
      <c r="C550">
        <v>3547.8</v>
      </c>
      <c r="D550">
        <v>3463.8</v>
      </c>
      <c r="E550">
        <v>3495.3</v>
      </c>
      <c r="F550">
        <v>83823600</v>
      </c>
      <c r="G550" s="3">
        <f t="shared" si="8"/>
        <v>1.5065426997245179E-2</v>
      </c>
    </row>
    <row r="551" spans="1:7" x14ac:dyDescent="0.3">
      <c r="A551" s="1" t="s">
        <v>574</v>
      </c>
      <c r="B551">
        <v>3526.8</v>
      </c>
      <c r="C551">
        <v>3568.8</v>
      </c>
      <c r="D551">
        <v>3505.8</v>
      </c>
      <c r="E551">
        <v>3568.8</v>
      </c>
      <c r="F551">
        <v>71495400</v>
      </c>
      <c r="G551" s="3">
        <f t="shared" si="8"/>
        <v>-2.9683657026545671E-3</v>
      </c>
    </row>
    <row r="552" spans="1:7" x14ac:dyDescent="0.3">
      <c r="A552" s="1" t="s">
        <v>575</v>
      </c>
      <c r="B552">
        <v>3537.3</v>
      </c>
      <c r="C552">
        <v>3558.3</v>
      </c>
      <c r="D552">
        <v>3474.3</v>
      </c>
      <c r="E552">
        <v>3526.8</v>
      </c>
      <c r="F552">
        <v>55549200</v>
      </c>
      <c r="G552" s="3">
        <f t="shared" si="8"/>
        <v>2.9772031303164342E-3</v>
      </c>
    </row>
    <row r="553" spans="1:7" x14ac:dyDescent="0.3">
      <c r="A553" s="1" t="s">
        <v>576</v>
      </c>
      <c r="B553">
        <v>3547.8</v>
      </c>
      <c r="C553">
        <v>3579.3</v>
      </c>
      <c r="D553">
        <v>3516.3</v>
      </c>
      <c r="E553">
        <v>3579.3</v>
      </c>
      <c r="F553">
        <v>57121000</v>
      </c>
      <c r="G553" s="3">
        <f t="shared" si="8"/>
        <v>2.9683657026545671E-3</v>
      </c>
    </row>
    <row r="554" spans="1:7" x14ac:dyDescent="0.3">
      <c r="A554" s="1" t="s">
        <v>577</v>
      </c>
      <c r="B554">
        <v>3526.8</v>
      </c>
      <c r="C554">
        <v>3568.8</v>
      </c>
      <c r="D554">
        <v>3505.8</v>
      </c>
      <c r="E554">
        <v>3547.8</v>
      </c>
      <c r="F554">
        <v>35981200</v>
      </c>
      <c r="G554" s="3">
        <f t="shared" si="8"/>
        <v>-5.9191611703027225E-3</v>
      </c>
    </row>
    <row r="555" spans="1:7" x14ac:dyDescent="0.3">
      <c r="A555" s="1" t="s">
        <v>578</v>
      </c>
      <c r="B555">
        <v>3537.3</v>
      </c>
      <c r="C555">
        <v>3537.3</v>
      </c>
      <c r="D555">
        <v>3505.8</v>
      </c>
      <c r="E555">
        <v>3526.8</v>
      </c>
      <c r="F555">
        <v>42492600</v>
      </c>
      <c r="G555" s="3">
        <f t="shared" si="8"/>
        <v>2.9772031303164342E-3</v>
      </c>
    </row>
    <row r="556" spans="1:7" x14ac:dyDescent="0.3">
      <c r="A556" s="1" t="s">
        <v>579</v>
      </c>
      <c r="B556">
        <v>3526.8</v>
      </c>
      <c r="C556">
        <v>3547.8</v>
      </c>
      <c r="D556">
        <v>3495.3</v>
      </c>
      <c r="E556">
        <v>3526.8</v>
      </c>
      <c r="F556">
        <v>44256000</v>
      </c>
      <c r="G556" s="3">
        <f t="shared" si="8"/>
        <v>-2.9683657026545671E-3</v>
      </c>
    </row>
    <row r="557" spans="1:7" x14ac:dyDescent="0.3">
      <c r="A557" s="1" t="s">
        <v>580</v>
      </c>
      <c r="B557">
        <v>3768.2</v>
      </c>
      <c r="C557">
        <v>3789.2</v>
      </c>
      <c r="D557">
        <v>3547.8</v>
      </c>
      <c r="E557">
        <v>3568.8</v>
      </c>
      <c r="F557">
        <v>138547200</v>
      </c>
      <c r="G557" s="3">
        <f t="shared" si="8"/>
        <v>6.8447317681751052E-2</v>
      </c>
    </row>
    <row r="558" spans="1:7" x14ac:dyDescent="0.3">
      <c r="A558" s="1" t="s">
        <v>581</v>
      </c>
      <c r="B558">
        <v>3936.2</v>
      </c>
      <c r="C558">
        <v>3946.7</v>
      </c>
      <c r="D558">
        <v>3778.7</v>
      </c>
      <c r="E558">
        <v>3778.7</v>
      </c>
      <c r="F558">
        <v>132273800</v>
      </c>
      <c r="G558" s="3">
        <f t="shared" si="8"/>
        <v>4.4583620826920016E-2</v>
      </c>
    </row>
    <row r="559" spans="1:7" x14ac:dyDescent="0.3">
      <c r="A559" s="1" t="s">
        <v>582</v>
      </c>
      <c r="B559">
        <v>3925.7</v>
      </c>
      <c r="C559">
        <v>3967.7</v>
      </c>
      <c r="D559">
        <v>3883.7</v>
      </c>
      <c r="E559">
        <v>3904.7</v>
      </c>
      <c r="F559">
        <v>85603200</v>
      </c>
      <c r="G559" s="3">
        <f t="shared" si="8"/>
        <v>-2.6675473807225244E-3</v>
      </c>
    </row>
    <row r="560" spans="1:7" x14ac:dyDescent="0.3">
      <c r="A560" s="1" t="s">
        <v>583</v>
      </c>
      <c r="B560">
        <v>3988.6</v>
      </c>
      <c r="C560">
        <v>4156.6000000000004</v>
      </c>
      <c r="D560">
        <v>3852.2</v>
      </c>
      <c r="E560">
        <v>3915.2</v>
      </c>
      <c r="F560">
        <v>155795400</v>
      </c>
      <c r="G560" s="3">
        <f t="shared" si="8"/>
        <v>1.6022620169651298E-2</v>
      </c>
    </row>
    <row r="561" spans="1:7" x14ac:dyDescent="0.3">
      <c r="A561" s="1" t="s">
        <v>584</v>
      </c>
      <c r="B561">
        <v>4030.6</v>
      </c>
      <c r="C561">
        <v>4072.6</v>
      </c>
      <c r="D561">
        <v>3978.1</v>
      </c>
      <c r="E561">
        <v>3988.6</v>
      </c>
      <c r="F561">
        <v>79762000</v>
      </c>
      <c r="G561" s="3">
        <f t="shared" si="8"/>
        <v>1.053001053001053E-2</v>
      </c>
    </row>
    <row r="562" spans="1:7" x14ac:dyDescent="0.3">
      <c r="A562" s="1" t="s">
        <v>585</v>
      </c>
      <c r="B562">
        <v>3967.7</v>
      </c>
      <c r="C562">
        <v>4041.1</v>
      </c>
      <c r="D562">
        <v>3946.7</v>
      </c>
      <c r="E562">
        <v>4030.6</v>
      </c>
      <c r="F562">
        <v>103426600</v>
      </c>
      <c r="G562" s="3">
        <f t="shared" si="8"/>
        <v>-1.5605617029722645E-2</v>
      </c>
    </row>
    <row r="563" spans="1:7" x14ac:dyDescent="0.3">
      <c r="A563" s="1" t="s">
        <v>586</v>
      </c>
      <c r="B563">
        <v>3873.2</v>
      </c>
      <c r="C563">
        <v>4009.6</v>
      </c>
      <c r="D563">
        <v>3841.7</v>
      </c>
      <c r="E563">
        <v>3967.7</v>
      </c>
      <c r="F563">
        <v>140241600</v>
      </c>
      <c r="G563" s="3">
        <f t="shared" si="8"/>
        <v>-2.3817324898555838E-2</v>
      </c>
    </row>
    <row r="564" spans="1:7" x14ac:dyDescent="0.3">
      <c r="A564" s="1" t="s">
        <v>587</v>
      </c>
      <c r="B564">
        <v>3705.2</v>
      </c>
      <c r="C564">
        <v>3778.7</v>
      </c>
      <c r="D564">
        <v>3631.8</v>
      </c>
      <c r="E564">
        <v>3778.7</v>
      </c>
      <c r="F564">
        <v>209052000</v>
      </c>
      <c r="G564" s="3">
        <f t="shared" si="8"/>
        <v>-4.3374987090777653E-2</v>
      </c>
    </row>
    <row r="565" spans="1:7" x14ac:dyDescent="0.3">
      <c r="A565" s="1" t="s">
        <v>588</v>
      </c>
      <c r="B565">
        <v>3736.7</v>
      </c>
      <c r="C565">
        <v>3736.7</v>
      </c>
      <c r="D565">
        <v>3505.8</v>
      </c>
      <c r="E565">
        <v>3505.8</v>
      </c>
      <c r="F565">
        <v>166343000</v>
      </c>
      <c r="G565" s="3">
        <f t="shared" si="8"/>
        <v>8.5015653675914928E-3</v>
      </c>
    </row>
    <row r="566" spans="1:7" x14ac:dyDescent="0.3">
      <c r="A566" s="1" t="s">
        <v>589</v>
      </c>
      <c r="B566">
        <v>3442.8</v>
      </c>
      <c r="C566">
        <v>3694.7</v>
      </c>
      <c r="D566">
        <v>3432.3</v>
      </c>
      <c r="E566">
        <v>3694.7</v>
      </c>
      <c r="F566">
        <v>219025000</v>
      </c>
      <c r="G566" s="3">
        <f>((B566-B565)/B565)*100%</f>
        <v>-7.8652286777102703E-2</v>
      </c>
    </row>
    <row r="567" spans="1:7" x14ac:dyDescent="0.3">
      <c r="A567" s="1" t="s">
        <v>590</v>
      </c>
      <c r="B567">
        <v>3463.8</v>
      </c>
      <c r="C567">
        <v>3474.3</v>
      </c>
      <c r="D567">
        <v>3379.9</v>
      </c>
      <c r="E567">
        <v>3442.8</v>
      </c>
      <c r="F567">
        <v>110677200</v>
      </c>
      <c r="G567" s="3">
        <f t="shared" si="8"/>
        <v>6.0996863018473336E-3</v>
      </c>
    </row>
    <row r="568" spans="1:7" x14ac:dyDescent="0.3">
      <c r="A568" s="1" t="s">
        <v>591</v>
      </c>
      <c r="B568">
        <v>3547.8</v>
      </c>
      <c r="C568">
        <v>3631.8</v>
      </c>
      <c r="D568">
        <v>3442.8</v>
      </c>
      <c r="E568">
        <v>3505.8</v>
      </c>
      <c r="F568">
        <v>87783400</v>
      </c>
      <c r="G568" s="3">
        <f t="shared" si="8"/>
        <v>2.4250822795773428E-2</v>
      </c>
    </row>
    <row r="569" spans="1:7" x14ac:dyDescent="0.3">
      <c r="A569" s="1" t="s">
        <v>592</v>
      </c>
      <c r="B569">
        <v>3673.8</v>
      </c>
      <c r="C569">
        <v>3726.2</v>
      </c>
      <c r="D569">
        <v>3568.8</v>
      </c>
      <c r="E569">
        <v>3589.8</v>
      </c>
      <c r="F569">
        <v>106075600</v>
      </c>
      <c r="G569" s="3">
        <f t="shared" si="8"/>
        <v>3.5514967021816335E-2</v>
      </c>
    </row>
    <row r="570" spans="1:7" x14ac:dyDescent="0.3">
      <c r="A570" s="1" t="s">
        <v>593</v>
      </c>
      <c r="B570">
        <v>3642.3</v>
      </c>
      <c r="C570">
        <v>3694.7</v>
      </c>
      <c r="D570">
        <v>3547.8</v>
      </c>
      <c r="E570">
        <v>3589.8</v>
      </c>
      <c r="F570">
        <v>64859200</v>
      </c>
      <c r="G570" s="3">
        <f t="shared" ref="G570:G633" si="9">((B570-B569)/B569)*100%</f>
        <v>-8.5742283194512482E-3</v>
      </c>
    </row>
    <row r="571" spans="1:7" x14ac:dyDescent="0.3">
      <c r="A571" s="1" t="s">
        <v>594</v>
      </c>
      <c r="B571">
        <v>3684.2</v>
      </c>
      <c r="C571">
        <v>3747.2</v>
      </c>
      <c r="D571">
        <v>3652.8</v>
      </c>
      <c r="E571">
        <v>3652.8</v>
      </c>
      <c r="F571">
        <v>70372000</v>
      </c>
      <c r="G571" s="3">
        <f t="shared" si="9"/>
        <v>1.1503720176811255E-2</v>
      </c>
    </row>
    <row r="572" spans="1:7" x14ac:dyDescent="0.3">
      <c r="A572" s="1" t="s">
        <v>595</v>
      </c>
      <c r="B572">
        <v>3715.7</v>
      </c>
      <c r="C572">
        <v>3768.2</v>
      </c>
      <c r="D572">
        <v>3642.3</v>
      </c>
      <c r="E572">
        <v>3684.2</v>
      </c>
      <c r="F572">
        <v>60898200</v>
      </c>
      <c r="G572" s="3">
        <f t="shared" si="9"/>
        <v>8.5500244286412248E-3</v>
      </c>
    </row>
    <row r="573" spans="1:7" x14ac:dyDescent="0.3">
      <c r="A573" s="1" t="s">
        <v>596</v>
      </c>
      <c r="B573">
        <v>3810.2</v>
      </c>
      <c r="C573">
        <v>3852.2</v>
      </c>
      <c r="D573">
        <v>3757.7</v>
      </c>
      <c r="E573">
        <v>3789.2</v>
      </c>
      <c r="F573">
        <v>58031400</v>
      </c>
      <c r="G573" s="3">
        <f t="shared" si="9"/>
        <v>2.5432623731732919E-2</v>
      </c>
    </row>
    <row r="574" spans="1:7" x14ac:dyDescent="0.3">
      <c r="A574" s="1" t="s">
        <v>597</v>
      </c>
      <c r="B574">
        <v>3747.2</v>
      </c>
      <c r="C574">
        <v>3841.7</v>
      </c>
      <c r="D574">
        <v>3726.2</v>
      </c>
      <c r="E574">
        <v>3768.2</v>
      </c>
      <c r="F574">
        <v>73700400</v>
      </c>
      <c r="G574" s="3">
        <f t="shared" si="9"/>
        <v>-1.6534565114692142E-2</v>
      </c>
    </row>
    <row r="575" spans="1:7" x14ac:dyDescent="0.3">
      <c r="A575" s="1" t="s">
        <v>598</v>
      </c>
      <c r="B575">
        <v>3862.7</v>
      </c>
      <c r="C575">
        <v>3936.2</v>
      </c>
      <c r="D575">
        <v>3768.2</v>
      </c>
      <c r="E575">
        <v>3778.7</v>
      </c>
      <c r="F575">
        <v>119132800</v>
      </c>
      <c r="G575" s="3">
        <f t="shared" si="9"/>
        <v>3.0823014517506405E-2</v>
      </c>
    </row>
    <row r="576" spans="1:7" x14ac:dyDescent="0.3">
      <c r="A576" s="1" t="s">
        <v>599</v>
      </c>
      <c r="B576">
        <v>3862.7</v>
      </c>
      <c r="C576">
        <v>3894.2</v>
      </c>
      <c r="D576">
        <v>3789.2</v>
      </c>
      <c r="E576">
        <v>3862.7</v>
      </c>
      <c r="F576">
        <v>66577800</v>
      </c>
      <c r="G576" s="3">
        <f t="shared" si="9"/>
        <v>0</v>
      </c>
    </row>
    <row r="577" spans="1:7" x14ac:dyDescent="0.3">
      <c r="A577" s="1" t="s">
        <v>600</v>
      </c>
      <c r="B577">
        <v>3852.2</v>
      </c>
      <c r="C577">
        <v>3925.7</v>
      </c>
      <c r="D577">
        <v>3810.2</v>
      </c>
      <c r="E577">
        <v>3894.2</v>
      </c>
      <c r="F577">
        <v>173358200</v>
      </c>
      <c r="G577" s="3">
        <f t="shared" si="9"/>
        <v>-2.718305848240868E-3</v>
      </c>
    </row>
    <row r="578" spans="1:7" x14ac:dyDescent="0.3">
      <c r="A578" s="1" t="s">
        <v>601</v>
      </c>
      <c r="B578">
        <v>3715.7</v>
      </c>
      <c r="C578">
        <v>3852.2</v>
      </c>
      <c r="D578">
        <v>3705.2</v>
      </c>
      <c r="E578">
        <v>3799.7</v>
      </c>
      <c r="F578">
        <v>69562600</v>
      </c>
      <c r="G578" s="3">
        <f t="shared" si="9"/>
        <v>-3.5434297284668501E-2</v>
      </c>
    </row>
    <row r="579" spans="1:7" x14ac:dyDescent="0.3">
      <c r="A579" s="1" t="s">
        <v>602</v>
      </c>
      <c r="B579">
        <v>3757.7</v>
      </c>
      <c r="C579">
        <v>3831.2</v>
      </c>
      <c r="D579">
        <v>3736.7</v>
      </c>
      <c r="E579">
        <v>3757.7</v>
      </c>
      <c r="F579">
        <v>44234800</v>
      </c>
      <c r="G579" s="3">
        <f t="shared" si="9"/>
        <v>1.1303388325214631E-2</v>
      </c>
    </row>
    <row r="580" spans="1:7" x14ac:dyDescent="0.3">
      <c r="A580" s="1" t="s">
        <v>603</v>
      </c>
      <c r="B580">
        <v>3736.7</v>
      </c>
      <c r="C580">
        <v>3768.2</v>
      </c>
      <c r="D580">
        <v>3652.8</v>
      </c>
      <c r="E580">
        <v>3736.7</v>
      </c>
      <c r="F580">
        <v>70969000</v>
      </c>
      <c r="G580" s="3">
        <f t="shared" si="9"/>
        <v>-5.5885248955478087E-3</v>
      </c>
    </row>
    <row r="581" spans="1:7" x14ac:dyDescent="0.3">
      <c r="A581" s="1" t="s">
        <v>604</v>
      </c>
      <c r="B581">
        <v>3736.7</v>
      </c>
      <c r="C581">
        <v>3820.7</v>
      </c>
      <c r="D581">
        <v>3705.2</v>
      </c>
      <c r="E581">
        <v>3820.7</v>
      </c>
      <c r="F581">
        <v>59999400</v>
      </c>
      <c r="G581" s="3">
        <f t="shared" si="9"/>
        <v>0</v>
      </c>
    </row>
    <row r="582" spans="1:7" x14ac:dyDescent="0.3">
      <c r="A582" s="1" t="s">
        <v>605</v>
      </c>
      <c r="B582">
        <v>3778.7</v>
      </c>
      <c r="C582">
        <v>3778.7</v>
      </c>
      <c r="D582">
        <v>3715.7</v>
      </c>
      <c r="E582">
        <v>3757.7</v>
      </c>
      <c r="F582">
        <v>36033000</v>
      </c>
      <c r="G582" s="3">
        <f t="shared" si="9"/>
        <v>1.1239864051168143E-2</v>
      </c>
    </row>
    <row r="583" spans="1:7" x14ac:dyDescent="0.3">
      <c r="A583" s="1" t="s">
        <v>606</v>
      </c>
      <c r="B583">
        <v>3642.3</v>
      </c>
      <c r="C583">
        <v>3778.7</v>
      </c>
      <c r="D583">
        <v>3642.3</v>
      </c>
      <c r="E583">
        <v>3715.7</v>
      </c>
      <c r="F583">
        <v>104568600</v>
      </c>
      <c r="G583" s="3">
        <f t="shared" si="9"/>
        <v>-3.6097070421044181E-2</v>
      </c>
    </row>
    <row r="584" spans="1:7" x14ac:dyDescent="0.3">
      <c r="A584" s="1" t="s">
        <v>607</v>
      </c>
      <c r="B584">
        <v>3484.8</v>
      </c>
      <c r="C584">
        <v>3568.8</v>
      </c>
      <c r="D584">
        <v>3463.8</v>
      </c>
      <c r="E584">
        <v>3558.3</v>
      </c>
      <c r="F584">
        <v>148581400</v>
      </c>
      <c r="G584" s="3">
        <f t="shared" si="9"/>
        <v>-4.3241907585866074E-2</v>
      </c>
    </row>
    <row r="585" spans="1:7" x14ac:dyDescent="0.3">
      <c r="A585" s="1" t="s">
        <v>608</v>
      </c>
      <c r="B585">
        <v>3463.8</v>
      </c>
      <c r="C585">
        <v>3474.3</v>
      </c>
      <c r="D585">
        <v>3327.4</v>
      </c>
      <c r="E585">
        <v>3379.9</v>
      </c>
      <c r="F585">
        <v>168106400</v>
      </c>
      <c r="G585" s="3">
        <f t="shared" si="9"/>
        <v>-6.0261707988980709E-3</v>
      </c>
    </row>
    <row r="586" spans="1:7" x14ac:dyDescent="0.3">
      <c r="A586" s="1" t="s">
        <v>609</v>
      </c>
      <c r="B586">
        <v>3474.3</v>
      </c>
      <c r="C586">
        <v>3526.8</v>
      </c>
      <c r="D586">
        <v>3421.8</v>
      </c>
      <c r="E586">
        <v>3474.3</v>
      </c>
      <c r="F586">
        <v>89451800</v>
      </c>
      <c r="G586" s="3">
        <f t="shared" si="9"/>
        <v>3.0313528494716785E-3</v>
      </c>
    </row>
    <row r="587" spans="1:7" x14ac:dyDescent="0.3">
      <c r="A587" s="1" t="s">
        <v>610</v>
      </c>
      <c r="B587">
        <v>3474.3</v>
      </c>
      <c r="C587">
        <v>3484.8</v>
      </c>
      <c r="D587">
        <v>3411.3</v>
      </c>
      <c r="E587">
        <v>3474.3</v>
      </c>
      <c r="F587">
        <v>50537200</v>
      </c>
      <c r="G587" s="3">
        <f t="shared" si="9"/>
        <v>0</v>
      </c>
    </row>
    <row r="588" spans="1:7" x14ac:dyDescent="0.3">
      <c r="A588" s="1" t="s">
        <v>611</v>
      </c>
      <c r="B588">
        <v>3463.8</v>
      </c>
      <c r="C588">
        <v>3558.3</v>
      </c>
      <c r="D588">
        <v>3463.8</v>
      </c>
      <c r="E588">
        <v>3526.8</v>
      </c>
      <c r="F588">
        <v>70161000</v>
      </c>
      <c r="G588" s="3">
        <f t="shared" si="9"/>
        <v>-3.0221915205940766E-3</v>
      </c>
    </row>
    <row r="589" spans="1:7" x14ac:dyDescent="0.3">
      <c r="A589" s="1" t="s">
        <v>612</v>
      </c>
      <c r="B589">
        <v>3432.3</v>
      </c>
      <c r="C589">
        <v>3463.8</v>
      </c>
      <c r="D589">
        <v>3400.8</v>
      </c>
      <c r="E589">
        <v>3411.3</v>
      </c>
      <c r="F589">
        <v>85689800</v>
      </c>
      <c r="G589" s="3">
        <f t="shared" si="9"/>
        <v>-9.0940585484150342E-3</v>
      </c>
    </row>
    <row r="590" spans="1:7" x14ac:dyDescent="0.3">
      <c r="A590" s="1" t="s">
        <v>613</v>
      </c>
      <c r="B590">
        <v>3411.3</v>
      </c>
      <c r="C590">
        <v>3453.3</v>
      </c>
      <c r="D590">
        <v>3379.9</v>
      </c>
      <c r="E590">
        <v>3442.8</v>
      </c>
      <c r="F590">
        <v>54511600</v>
      </c>
      <c r="G590" s="3">
        <f t="shared" si="9"/>
        <v>-6.1183462984004894E-3</v>
      </c>
    </row>
    <row r="591" spans="1:7" x14ac:dyDescent="0.3">
      <c r="A591" s="1" t="s">
        <v>614</v>
      </c>
      <c r="B591">
        <v>3547.8</v>
      </c>
      <c r="C591">
        <v>3547.8</v>
      </c>
      <c r="D591">
        <v>3432.3</v>
      </c>
      <c r="E591">
        <v>3432.3</v>
      </c>
      <c r="F591">
        <v>55051400</v>
      </c>
      <c r="G591" s="3">
        <f t="shared" si="9"/>
        <v>4.0014070882068417E-2</v>
      </c>
    </row>
    <row r="592" spans="1:7" x14ac:dyDescent="0.3">
      <c r="A592" s="1" t="s">
        <v>615</v>
      </c>
      <c r="B592">
        <v>3421.8</v>
      </c>
      <c r="C592">
        <v>3547.8</v>
      </c>
      <c r="D592">
        <v>3411.3</v>
      </c>
      <c r="E592">
        <v>3537.3</v>
      </c>
      <c r="F592">
        <v>62430800</v>
      </c>
      <c r="G592" s="3">
        <f t="shared" si="9"/>
        <v>-3.5514967021816335E-2</v>
      </c>
    </row>
    <row r="593" spans="1:7" x14ac:dyDescent="0.3">
      <c r="A593" s="1" t="s">
        <v>616</v>
      </c>
      <c r="B593">
        <v>3421.8</v>
      </c>
      <c r="C593">
        <v>3453.3</v>
      </c>
      <c r="D593">
        <v>3390.3</v>
      </c>
      <c r="E593">
        <v>3432.3</v>
      </c>
      <c r="F593">
        <v>48869800</v>
      </c>
      <c r="G593" s="3">
        <f t="shared" si="9"/>
        <v>0</v>
      </c>
    </row>
    <row r="594" spans="1:7" x14ac:dyDescent="0.3">
      <c r="A594" s="1" t="s">
        <v>617</v>
      </c>
      <c r="B594">
        <v>3421.8</v>
      </c>
      <c r="C594">
        <v>3442.8</v>
      </c>
      <c r="D594">
        <v>3400.8</v>
      </c>
      <c r="E594">
        <v>3421.8</v>
      </c>
      <c r="F594">
        <v>46945000</v>
      </c>
      <c r="G594" s="3">
        <f t="shared" si="9"/>
        <v>0</v>
      </c>
    </row>
    <row r="595" spans="1:7" x14ac:dyDescent="0.3">
      <c r="A595" s="1" t="s">
        <v>618</v>
      </c>
      <c r="B595">
        <v>3379.9</v>
      </c>
      <c r="C595">
        <v>3442.8</v>
      </c>
      <c r="D595">
        <v>3379.9</v>
      </c>
      <c r="E595">
        <v>3432.3</v>
      </c>
      <c r="F595">
        <v>43368800</v>
      </c>
      <c r="G595" s="3">
        <f t="shared" si="9"/>
        <v>-1.2245017242387074E-2</v>
      </c>
    </row>
    <row r="596" spans="1:7" x14ac:dyDescent="0.3">
      <c r="A596" s="1" t="s">
        <v>619</v>
      </c>
      <c r="B596">
        <v>3390.3</v>
      </c>
      <c r="C596">
        <v>3432.3</v>
      </c>
      <c r="D596">
        <v>3358.9</v>
      </c>
      <c r="E596">
        <v>3369.4</v>
      </c>
      <c r="F596">
        <v>64516600</v>
      </c>
      <c r="G596" s="3">
        <f t="shared" si="9"/>
        <v>3.077014112843602E-3</v>
      </c>
    </row>
    <row r="597" spans="1:7" x14ac:dyDescent="0.3">
      <c r="A597" s="1" t="s">
        <v>620</v>
      </c>
      <c r="B597">
        <v>3369.4</v>
      </c>
      <c r="C597">
        <v>3411.3</v>
      </c>
      <c r="D597">
        <v>3306.4</v>
      </c>
      <c r="E597">
        <v>3400.8</v>
      </c>
      <c r="F597">
        <v>80254600</v>
      </c>
      <c r="G597" s="3">
        <f t="shared" si="9"/>
        <v>-6.1646461965018107E-3</v>
      </c>
    </row>
    <row r="598" spans="1:7" x14ac:dyDescent="0.3">
      <c r="A598" s="1" t="s">
        <v>621</v>
      </c>
      <c r="B598">
        <v>3295.9</v>
      </c>
      <c r="C598">
        <v>3379.9</v>
      </c>
      <c r="D598">
        <v>3295.9</v>
      </c>
      <c r="E598">
        <v>3369.4</v>
      </c>
      <c r="F598">
        <v>51193400</v>
      </c>
      <c r="G598" s="3">
        <f t="shared" si="9"/>
        <v>-2.1813972814150887E-2</v>
      </c>
    </row>
    <row r="599" spans="1:7" x14ac:dyDescent="0.3">
      <c r="A599" s="1" t="s">
        <v>622</v>
      </c>
      <c r="B599">
        <v>3295.9</v>
      </c>
      <c r="C599">
        <v>3337.9</v>
      </c>
      <c r="D599">
        <v>3253.9</v>
      </c>
      <c r="E599">
        <v>3295.9</v>
      </c>
      <c r="F599">
        <v>47117800</v>
      </c>
      <c r="G599" s="3">
        <f t="shared" si="9"/>
        <v>0</v>
      </c>
    </row>
    <row r="600" spans="1:7" x14ac:dyDescent="0.3">
      <c r="A600" s="1" t="s">
        <v>623</v>
      </c>
      <c r="B600">
        <v>3211.9</v>
      </c>
      <c r="C600">
        <v>3253.9</v>
      </c>
      <c r="D600">
        <v>3106.9</v>
      </c>
      <c r="E600">
        <v>3243.4</v>
      </c>
      <c r="F600">
        <v>119435800</v>
      </c>
      <c r="G600" s="3">
        <f t="shared" si="9"/>
        <v>-2.5486210139870749E-2</v>
      </c>
    </row>
    <row r="601" spans="1:7" x14ac:dyDescent="0.3">
      <c r="A601" s="1" t="s">
        <v>624</v>
      </c>
      <c r="B601">
        <v>3253.9</v>
      </c>
      <c r="C601">
        <v>3337.9</v>
      </c>
      <c r="D601">
        <v>3211.9</v>
      </c>
      <c r="E601">
        <v>3222.4</v>
      </c>
      <c r="F601">
        <v>44476000</v>
      </c>
      <c r="G601" s="3">
        <f t="shared" si="9"/>
        <v>1.3076372240729786E-2</v>
      </c>
    </row>
    <row r="602" spans="1:7" x14ac:dyDescent="0.3">
      <c r="A602" s="1" t="s">
        <v>625</v>
      </c>
      <c r="B602">
        <v>3211.9</v>
      </c>
      <c r="C602">
        <v>3232.9</v>
      </c>
      <c r="D602">
        <v>3148.9</v>
      </c>
      <c r="E602">
        <v>3211.9</v>
      </c>
      <c r="F602">
        <v>61698000</v>
      </c>
      <c r="G602" s="3">
        <f t="shared" si="9"/>
        <v>-1.2907587817695687E-2</v>
      </c>
    </row>
    <row r="603" spans="1:7" x14ac:dyDescent="0.3">
      <c r="A603" s="1" t="s">
        <v>626</v>
      </c>
      <c r="B603">
        <v>3190.9</v>
      </c>
      <c r="C603">
        <v>3253.9</v>
      </c>
      <c r="D603">
        <v>3190.9</v>
      </c>
      <c r="E603">
        <v>3190.9</v>
      </c>
      <c r="F603">
        <v>53792800</v>
      </c>
      <c r="G603" s="3">
        <f t="shared" si="9"/>
        <v>-6.5381861203648931E-3</v>
      </c>
    </row>
    <row r="604" spans="1:7" x14ac:dyDescent="0.3">
      <c r="A604" s="1" t="s">
        <v>627</v>
      </c>
      <c r="B604">
        <v>3190.9</v>
      </c>
      <c r="C604">
        <v>3243.4</v>
      </c>
      <c r="D604">
        <v>3169.9</v>
      </c>
      <c r="E604">
        <v>3222.4</v>
      </c>
      <c r="F604">
        <v>66599600</v>
      </c>
      <c r="G604" s="3">
        <f t="shared" si="9"/>
        <v>0</v>
      </c>
    </row>
    <row r="605" spans="1:7" x14ac:dyDescent="0.3">
      <c r="A605" s="1" t="s">
        <v>628</v>
      </c>
      <c r="B605">
        <v>3148.9</v>
      </c>
      <c r="C605">
        <v>3211.9</v>
      </c>
      <c r="D605">
        <v>3148.9</v>
      </c>
      <c r="E605">
        <v>3190.9</v>
      </c>
      <c r="F605">
        <v>38983600</v>
      </c>
      <c r="G605" s="3">
        <f t="shared" si="9"/>
        <v>-1.3162430662195619E-2</v>
      </c>
    </row>
    <row r="606" spans="1:7" x14ac:dyDescent="0.3">
      <c r="A606" s="1" t="s">
        <v>629</v>
      </c>
      <c r="B606">
        <v>3127.9</v>
      </c>
      <c r="C606">
        <v>3201.4</v>
      </c>
      <c r="D606">
        <v>3117.4</v>
      </c>
      <c r="E606">
        <v>3148.9</v>
      </c>
      <c r="F606">
        <v>91270400</v>
      </c>
      <c r="G606" s="3">
        <f t="shared" si="9"/>
        <v>-6.6689955222458634E-3</v>
      </c>
    </row>
    <row r="607" spans="1:7" x14ac:dyDescent="0.3">
      <c r="A607" s="1" t="s">
        <v>630</v>
      </c>
      <c r="B607">
        <v>3033.5</v>
      </c>
      <c r="C607">
        <v>3169.9</v>
      </c>
      <c r="D607">
        <v>3033.5</v>
      </c>
      <c r="E607">
        <v>3127.9</v>
      </c>
      <c r="F607">
        <v>70323600</v>
      </c>
      <c r="G607" s="3">
        <f t="shared" si="9"/>
        <v>-3.017999296652709E-2</v>
      </c>
    </row>
    <row r="608" spans="1:7" x14ac:dyDescent="0.3">
      <c r="A608" s="1" t="s">
        <v>631</v>
      </c>
      <c r="B608">
        <v>3054.5</v>
      </c>
      <c r="C608">
        <v>3106.9</v>
      </c>
      <c r="D608">
        <v>3002</v>
      </c>
      <c r="E608">
        <v>3033.5</v>
      </c>
      <c r="F608">
        <v>53467400</v>
      </c>
      <c r="G608" s="3">
        <f t="shared" si="9"/>
        <v>6.9226965551343334E-3</v>
      </c>
    </row>
    <row r="609" spans="1:7" x14ac:dyDescent="0.3">
      <c r="A609" s="1" t="s">
        <v>632</v>
      </c>
      <c r="B609">
        <v>3054.5</v>
      </c>
      <c r="C609">
        <v>3096.4</v>
      </c>
      <c r="D609">
        <v>3044</v>
      </c>
      <c r="E609">
        <v>3086</v>
      </c>
      <c r="F609">
        <v>91881600</v>
      </c>
      <c r="G609" s="3">
        <f t="shared" si="9"/>
        <v>0</v>
      </c>
    </row>
    <row r="610" spans="1:7" x14ac:dyDescent="0.3">
      <c r="A610" s="1" t="s">
        <v>633</v>
      </c>
      <c r="B610">
        <v>3075.5</v>
      </c>
      <c r="C610">
        <v>3117.4</v>
      </c>
      <c r="D610">
        <v>3054.5</v>
      </c>
      <c r="E610">
        <v>3054.5</v>
      </c>
      <c r="F610">
        <v>33885200</v>
      </c>
      <c r="G610" s="3">
        <f t="shared" si="9"/>
        <v>6.8751023080700609E-3</v>
      </c>
    </row>
    <row r="611" spans="1:7" x14ac:dyDescent="0.3">
      <c r="A611" s="1" t="s">
        <v>634</v>
      </c>
      <c r="B611">
        <v>3065</v>
      </c>
      <c r="C611">
        <v>3138.4</v>
      </c>
      <c r="D611">
        <v>3054.5</v>
      </c>
      <c r="E611">
        <v>3075.5</v>
      </c>
      <c r="F611">
        <v>52625000</v>
      </c>
      <c r="G611" s="3">
        <f t="shared" si="9"/>
        <v>-3.4140790115428387E-3</v>
      </c>
    </row>
    <row r="612" spans="1:7" x14ac:dyDescent="0.3">
      <c r="A612" s="1" t="s">
        <v>635</v>
      </c>
      <c r="B612">
        <v>3222.4</v>
      </c>
      <c r="C612">
        <v>3243.4</v>
      </c>
      <c r="D612">
        <v>3106.9</v>
      </c>
      <c r="E612">
        <v>3117.4</v>
      </c>
      <c r="F612">
        <v>99752400</v>
      </c>
      <c r="G612" s="3">
        <f t="shared" si="9"/>
        <v>5.1353996737357292E-2</v>
      </c>
    </row>
    <row r="613" spans="1:7" x14ac:dyDescent="0.3">
      <c r="A613" s="1" t="s">
        <v>636</v>
      </c>
      <c r="B613">
        <v>3243.4</v>
      </c>
      <c r="C613">
        <v>3285.4</v>
      </c>
      <c r="D613">
        <v>3169.9</v>
      </c>
      <c r="E613">
        <v>3274.9</v>
      </c>
      <c r="F613">
        <v>91623800</v>
      </c>
      <c r="G613" s="3">
        <f t="shared" si="9"/>
        <v>6.5168818272095331E-3</v>
      </c>
    </row>
    <row r="614" spans="1:7" x14ac:dyDescent="0.3">
      <c r="A614" s="1" t="s">
        <v>637</v>
      </c>
      <c r="B614">
        <v>3232.9</v>
      </c>
      <c r="C614">
        <v>3274.9</v>
      </c>
      <c r="D614">
        <v>3211.9</v>
      </c>
      <c r="E614">
        <v>3253.9</v>
      </c>
      <c r="F614">
        <v>39950200</v>
      </c>
      <c r="G614" s="3">
        <f t="shared" si="9"/>
        <v>-3.2373435283961274E-3</v>
      </c>
    </row>
    <row r="615" spans="1:7" x14ac:dyDescent="0.3">
      <c r="A615" s="1" t="s">
        <v>638</v>
      </c>
      <c r="B615">
        <v>3190.9</v>
      </c>
      <c r="C615">
        <v>3243.4</v>
      </c>
      <c r="D615">
        <v>3190.9</v>
      </c>
      <c r="E615">
        <v>3232.9</v>
      </c>
      <c r="F615">
        <v>22755600</v>
      </c>
      <c r="G615" s="3">
        <f t="shared" si="9"/>
        <v>-1.2991431841380803E-2</v>
      </c>
    </row>
    <row r="616" spans="1:7" x14ac:dyDescent="0.3">
      <c r="A616" s="1" t="s">
        <v>639</v>
      </c>
      <c r="B616">
        <v>3222.4</v>
      </c>
      <c r="C616">
        <v>3253.9</v>
      </c>
      <c r="D616">
        <v>3201.4</v>
      </c>
      <c r="E616">
        <v>3211.9</v>
      </c>
      <c r="F616">
        <v>40742800</v>
      </c>
      <c r="G616" s="3">
        <f t="shared" si="9"/>
        <v>9.8718229966467137E-3</v>
      </c>
    </row>
    <row r="617" spans="1:7" x14ac:dyDescent="0.3">
      <c r="A617" s="1" t="s">
        <v>640</v>
      </c>
      <c r="B617">
        <v>3264.4</v>
      </c>
      <c r="C617">
        <v>3285.4</v>
      </c>
      <c r="D617">
        <v>3243.4</v>
      </c>
      <c r="E617">
        <v>3253.9</v>
      </c>
      <c r="F617">
        <v>61470200</v>
      </c>
      <c r="G617" s="3">
        <f t="shared" si="9"/>
        <v>1.3033763654419066E-2</v>
      </c>
    </row>
    <row r="618" spans="1:7" x14ac:dyDescent="0.3">
      <c r="A618" s="1" t="s">
        <v>641</v>
      </c>
      <c r="B618">
        <v>3285.4</v>
      </c>
      <c r="C618">
        <v>3337.9</v>
      </c>
      <c r="D618">
        <v>3285.4</v>
      </c>
      <c r="E618">
        <v>3295.9</v>
      </c>
      <c r="F618">
        <v>90037400</v>
      </c>
      <c r="G618" s="3">
        <f t="shared" si="9"/>
        <v>6.4330351672589143E-3</v>
      </c>
    </row>
    <row r="619" spans="1:7" x14ac:dyDescent="0.3">
      <c r="A619" s="1" t="s">
        <v>642</v>
      </c>
      <c r="B619">
        <v>3295.9</v>
      </c>
      <c r="C619">
        <v>3337.9</v>
      </c>
      <c r="D619">
        <v>3285.4</v>
      </c>
      <c r="E619">
        <v>3306.4</v>
      </c>
      <c r="F619">
        <v>96026000</v>
      </c>
      <c r="G619" s="3">
        <f t="shared" si="9"/>
        <v>3.1959578742314482E-3</v>
      </c>
    </row>
    <row r="620" spans="1:7" x14ac:dyDescent="0.3">
      <c r="A620" s="1" t="s">
        <v>643</v>
      </c>
      <c r="B620">
        <v>3337.9</v>
      </c>
      <c r="C620">
        <v>3400.8</v>
      </c>
      <c r="D620">
        <v>3337.9</v>
      </c>
      <c r="E620">
        <v>3400.8</v>
      </c>
      <c r="F620">
        <v>141365800</v>
      </c>
      <c r="G620" s="3">
        <f t="shared" si="9"/>
        <v>1.2743105069935375E-2</v>
      </c>
    </row>
    <row r="621" spans="1:7" x14ac:dyDescent="0.3">
      <c r="A621" s="1" t="s">
        <v>644</v>
      </c>
      <c r="B621">
        <v>3390.3</v>
      </c>
      <c r="C621">
        <v>3390.3</v>
      </c>
      <c r="D621">
        <v>3306.4</v>
      </c>
      <c r="E621">
        <v>3348.4</v>
      </c>
      <c r="F621">
        <v>61474600</v>
      </c>
      <c r="G621" s="3">
        <f t="shared" si="9"/>
        <v>1.5698493064501658E-2</v>
      </c>
    </row>
    <row r="622" spans="1:7" x14ac:dyDescent="0.3">
      <c r="A622" s="1" t="s">
        <v>645</v>
      </c>
      <c r="B622">
        <v>3411.3</v>
      </c>
      <c r="C622">
        <v>3411.3</v>
      </c>
      <c r="D622">
        <v>3358.9</v>
      </c>
      <c r="E622">
        <v>3400.8</v>
      </c>
      <c r="F622">
        <v>39764400</v>
      </c>
      <c r="G622" s="3">
        <f t="shared" si="9"/>
        <v>6.1941421113175825E-3</v>
      </c>
    </row>
    <row r="623" spans="1:7" x14ac:dyDescent="0.3">
      <c r="A623" s="1" t="s">
        <v>646</v>
      </c>
      <c r="B623">
        <v>3358.9</v>
      </c>
      <c r="C623">
        <v>3411.3</v>
      </c>
      <c r="D623">
        <v>3337.9</v>
      </c>
      <c r="E623">
        <v>3400.8</v>
      </c>
      <c r="F623">
        <v>71928200</v>
      </c>
      <c r="G623" s="3">
        <f t="shared" si="9"/>
        <v>-1.5360712924691492E-2</v>
      </c>
    </row>
    <row r="624" spans="1:7" x14ac:dyDescent="0.3">
      <c r="A624" s="1" t="s">
        <v>647</v>
      </c>
      <c r="B624">
        <v>3463.8</v>
      </c>
      <c r="C624">
        <v>3474.3</v>
      </c>
      <c r="D624">
        <v>3348.4</v>
      </c>
      <c r="E624">
        <v>3369.4</v>
      </c>
      <c r="F624">
        <v>50346600</v>
      </c>
      <c r="G624" s="3">
        <f t="shared" si="9"/>
        <v>3.1230462353746789E-2</v>
      </c>
    </row>
    <row r="625" spans="1:7" x14ac:dyDescent="0.3">
      <c r="A625" s="1" t="s">
        <v>648</v>
      </c>
      <c r="B625">
        <v>3463.8</v>
      </c>
      <c r="C625">
        <v>3474.3</v>
      </c>
      <c r="D625">
        <v>3432.3</v>
      </c>
      <c r="E625">
        <v>3463.8</v>
      </c>
      <c r="F625">
        <v>26413800</v>
      </c>
      <c r="G625" s="3">
        <f t="shared" si="9"/>
        <v>0</v>
      </c>
    </row>
    <row r="626" spans="1:7" x14ac:dyDescent="0.3">
      <c r="A626" s="1" t="s">
        <v>649</v>
      </c>
      <c r="B626">
        <v>3547.8</v>
      </c>
      <c r="C626">
        <v>3568.8</v>
      </c>
      <c r="D626">
        <v>3463.8</v>
      </c>
      <c r="E626">
        <v>3474.3</v>
      </c>
      <c r="F626">
        <v>80592200</v>
      </c>
      <c r="G626" s="3">
        <f t="shared" si="9"/>
        <v>2.4250822795773428E-2</v>
      </c>
    </row>
    <row r="627" spans="1:7" x14ac:dyDescent="0.3">
      <c r="A627" s="1" t="s">
        <v>650</v>
      </c>
      <c r="B627">
        <v>3558.3</v>
      </c>
      <c r="C627">
        <v>3558.3</v>
      </c>
      <c r="D627">
        <v>3484.8</v>
      </c>
      <c r="E627">
        <v>3495.3</v>
      </c>
      <c r="F627">
        <v>49372400</v>
      </c>
      <c r="G627" s="3">
        <f t="shared" si="9"/>
        <v>2.9595805851513612E-3</v>
      </c>
    </row>
    <row r="628" spans="1:7" x14ac:dyDescent="0.3">
      <c r="A628" s="1" t="s">
        <v>651</v>
      </c>
      <c r="B628">
        <v>3579.3</v>
      </c>
      <c r="C628">
        <v>3610.8</v>
      </c>
      <c r="D628">
        <v>3526.8</v>
      </c>
      <c r="E628">
        <v>3600.3</v>
      </c>
      <c r="F628">
        <v>54002400</v>
      </c>
      <c r="G628" s="3">
        <f t="shared" si="9"/>
        <v>5.9016946294578867E-3</v>
      </c>
    </row>
    <row r="629" spans="1:7" x14ac:dyDescent="0.3">
      <c r="A629" s="1" t="s">
        <v>652</v>
      </c>
      <c r="B629">
        <v>3579.3</v>
      </c>
      <c r="C629">
        <v>3589.8</v>
      </c>
      <c r="D629">
        <v>3526.8</v>
      </c>
      <c r="E629">
        <v>3537.3</v>
      </c>
      <c r="F629">
        <v>34264400</v>
      </c>
      <c r="G629" s="3">
        <f t="shared" si="9"/>
        <v>0</v>
      </c>
    </row>
    <row r="630" spans="1:7" x14ac:dyDescent="0.3">
      <c r="A630" s="1" t="s">
        <v>653</v>
      </c>
      <c r="B630">
        <v>3589.8</v>
      </c>
      <c r="C630">
        <v>3600.3</v>
      </c>
      <c r="D630">
        <v>3547.8</v>
      </c>
      <c r="E630">
        <v>3600.3</v>
      </c>
      <c r="F630">
        <v>43855800</v>
      </c>
      <c r="G630" s="3">
        <f t="shared" si="9"/>
        <v>2.9335344899840748E-3</v>
      </c>
    </row>
    <row r="631" spans="1:7" x14ac:dyDescent="0.3">
      <c r="A631" s="1" t="s">
        <v>654</v>
      </c>
      <c r="B631">
        <v>3600.3</v>
      </c>
      <c r="C631">
        <v>3600.3</v>
      </c>
      <c r="D631">
        <v>3558.3</v>
      </c>
      <c r="E631">
        <v>3579.3</v>
      </c>
      <c r="F631">
        <v>36326200</v>
      </c>
      <c r="G631" s="3">
        <f t="shared" si="9"/>
        <v>2.9249540364365703E-3</v>
      </c>
    </row>
    <row r="632" spans="1:7" x14ac:dyDescent="0.3">
      <c r="A632" s="1" t="s">
        <v>655</v>
      </c>
      <c r="B632">
        <v>3631.8</v>
      </c>
      <c r="C632">
        <v>3663.3</v>
      </c>
      <c r="D632">
        <v>3589.8</v>
      </c>
      <c r="E632">
        <v>3600.3</v>
      </c>
      <c r="F632">
        <v>51415600</v>
      </c>
      <c r="G632" s="3">
        <f t="shared" si="9"/>
        <v>8.7492708940921579E-3</v>
      </c>
    </row>
    <row r="633" spans="1:7" x14ac:dyDescent="0.3">
      <c r="A633" s="1" t="s">
        <v>656</v>
      </c>
      <c r="B633">
        <v>3568.8</v>
      </c>
      <c r="C633">
        <v>3642.3</v>
      </c>
      <c r="D633">
        <v>3568.8</v>
      </c>
      <c r="E633">
        <v>3631.8</v>
      </c>
      <c r="F633">
        <v>33229600</v>
      </c>
      <c r="G633" s="3">
        <f t="shared" si="9"/>
        <v>-1.7346770196596729E-2</v>
      </c>
    </row>
    <row r="634" spans="1:7" x14ac:dyDescent="0.3">
      <c r="A634" s="1" t="s">
        <v>657</v>
      </c>
      <c r="B634">
        <v>3484.8</v>
      </c>
      <c r="C634">
        <v>3537.3</v>
      </c>
      <c r="D634">
        <v>3442.8</v>
      </c>
      <c r="E634">
        <v>3516.3</v>
      </c>
      <c r="F634">
        <v>80695200</v>
      </c>
      <c r="G634" s="3">
        <f t="shared" ref="G634:G697" si="10">((B634-B633)/B633)*100%</f>
        <v>-2.3537323470073972E-2</v>
      </c>
    </row>
    <row r="635" spans="1:7" x14ac:dyDescent="0.3">
      <c r="A635" s="1" t="s">
        <v>658</v>
      </c>
      <c r="B635">
        <v>3484.8</v>
      </c>
      <c r="C635">
        <v>3526.8</v>
      </c>
      <c r="D635">
        <v>3474.3</v>
      </c>
      <c r="E635">
        <v>3484.8</v>
      </c>
      <c r="F635">
        <v>43109000</v>
      </c>
      <c r="G635" s="3">
        <f t="shared" si="10"/>
        <v>0</v>
      </c>
    </row>
    <row r="636" spans="1:7" x14ac:dyDescent="0.3">
      <c r="A636" s="1" t="s">
        <v>659</v>
      </c>
      <c r="B636">
        <v>3484.8</v>
      </c>
      <c r="C636">
        <v>3526.8</v>
      </c>
      <c r="D636">
        <v>3463.8</v>
      </c>
      <c r="E636">
        <v>3484.8</v>
      </c>
      <c r="F636">
        <v>31310600</v>
      </c>
      <c r="G636" s="3">
        <f t="shared" si="10"/>
        <v>0</v>
      </c>
    </row>
    <row r="637" spans="1:7" x14ac:dyDescent="0.3">
      <c r="A637" s="1" t="s">
        <v>660</v>
      </c>
      <c r="B637">
        <v>3474.3</v>
      </c>
      <c r="C637">
        <v>3516.3</v>
      </c>
      <c r="D637">
        <v>3463.8</v>
      </c>
      <c r="E637">
        <v>3505.8</v>
      </c>
      <c r="F637">
        <v>18239400</v>
      </c>
      <c r="G637" s="3">
        <f t="shared" si="10"/>
        <v>-3.0130853994490355E-3</v>
      </c>
    </row>
    <row r="638" spans="1:7" x14ac:dyDescent="0.3">
      <c r="A638" s="1" t="s">
        <v>661</v>
      </c>
      <c r="B638">
        <v>3484.8</v>
      </c>
      <c r="C638">
        <v>3526.8</v>
      </c>
      <c r="D638">
        <v>3484.8</v>
      </c>
      <c r="E638">
        <v>3495.3</v>
      </c>
      <c r="F638">
        <v>27294200</v>
      </c>
      <c r="G638" s="3">
        <f t="shared" si="10"/>
        <v>3.0221915205940766E-3</v>
      </c>
    </row>
    <row r="639" spans="1:7" x14ac:dyDescent="0.3">
      <c r="A639" s="1" t="s">
        <v>662</v>
      </c>
      <c r="B639">
        <v>3442.8</v>
      </c>
      <c r="C639">
        <v>3484.8</v>
      </c>
      <c r="D639">
        <v>3411.3</v>
      </c>
      <c r="E639">
        <v>3442.8</v>
      </c>
      <c r="F639">
        <v>50521600</v>
      </c>
      <c r="G639" s="3">
        <f t="shared" si="10"/>
        <v>-1.2052341597796142E-2</v>
      </c>
    </row>
    <row r="640" spans="1:7" x14ac:dyDescent="0.3">
      <c r="A640" s="1" t="s">
        <v>663</v>
      </c>
      <c r="B640">
        <v>3537.3</v>
      </c>
      <c r="C640">
        <v>3568.8</v>
      </c>
      <c r="D640">
        <v>3453.3</v>
      </c>
      <c r="E640">
        <v>3463.8</v>
      </c>
      <c r="F640">
        <v>64186600</v>
      </c>
      <c r="G640" s="3">
        <f t="shared" si="10"/>
        <v>2.7448588358313E-2</v>
      </c>
    </row>
    <row r="641" spans="1:7" x14ac:dyDescent="0.3">
      <c r="A641" s="1" t="s">
        <v>664</v>
      </c>
      <c r="B641">
        <v>3579.3</v>
      </c>
      <c r="C641">
        <v>3579.3</v>
      </c>
      <c r="D641">
        <v>3484.8</v>
      </c>
      <c r="E641">
        <v>3526.8</v>
      </c>
      <c r="F641">
        <v>88222800</v>
      </c>
      <c r="G641" s="3">
        <f t="shared" si="10"/>
        <v>1.1873462810618268E-2</v>
      </c>
    </row>
    <row r="642" spans="1:7" x14ac:dyDescent="0.3">
      <c r="A642" s="1" t="s">
        <v>665</v>
      </c>
      <c r="B642">
        <v>3579.3</v>
      </c>
      <c r="C642">
        <v>3610.8</v>
      </c>
      <c r="D642">
        <v>3547.8</v>
      </c>
      <c r="E642">
        <v>3600.3</v>
      </c>
      <c r="F642">
        <v>24754600</v>
      </c>
      <c r="G642" s="3">
        <f t="shared" si="10"/>
        <v>0</v>
      </c>
    </row>
    <row r="643" spans="1:7" x14ac:dyDescent="0.3">
      <c r="A643" s="1" t="s">
        <v>666</v>
      </c>
      <c r="B643">
        <v>3652.8</v>
      </c>
      <c r="C643">
        <v>3673.8</v>
      </c>
      <c r="D643">
        <v>3579.3</v>
      </c>
      <c r="E643">
        <v>3589.8</v>
      </c>
      <c r="F643">
        <v>76147000</v>
      </c>
      <c r="G643" s="3">
        <f t="shared" si="10"/>
        <v>2.0534741429888526E-2</v>
      </c>
    </row>
    <row r="644" spans="1:7" x14ac:dyDescent="0.3">
      <c r="A644" s="1" t="s">
        <v>667</v>
      </c>
      <c r="B644">
        <v>3715.7</v>
      </c>
      <c r="C644">
        <v>3726.2</v>
      </c>
      <c r="D644">
        <v>3600.3</v>
      </c>
      <c r="E644">
        <v>3652.8</v>
      </c>
      <c r="F644">
        <v>40541000</v>
      </c>
      <c r="G644" s="3">
        <f t="shared" si="10"/>
        <v>1.7219667104686715E-2</v>
      </c>
    </row>
    <row r="645" spans="1:7" x14ac:dyDescent="0.3">
      <c r="A645" s="1" t="s">
        <v>668</v>
      </c>
      <c r="B645">
        <v>3673.8</v>
      </c>
      <c r="C645">
        <v>3736.7</v>
      </c>
      <c r="D645">
        <v>3652.8</v>
      </c>
      <c r="E645">
        <v>3715.7</v>
      </c>
      <c r="F645">
        <v>39143800</v>
      </c>
      <c r="G645" s="3">
        <f t="shared" si="10"/>
        <v>-1.1276475495868783E-2</v>
      </c>
    </row>
    <row r="646" spans="1:7" x14ac:dyDescent="0.3">
      <c r="A646" s="1" t="s">
        <v>669</v>
      </c>
      <c r="B646">
        <v>3600.3</v>
      </c>
      <c r="C646">
        <v>3663.3</v>
      </c>
      <c r="D646">
        <v>3589.8</v>
      </c>
      <c r="E646">
        <v>3663.3</v>
      </c>
      <c r="F646">
        <v>45680600</v>
      </c>
      <c r="G646" s="3">
        <f t="shared" si="10"/>
        <v>-2.0006532745386246E-2</v>
      </c>
    </row>
    <row r="647" spans="1:7" x14ac:dyDescent="0.3">
      <c r="A647" s="1" t="s">
        <v>670</v>
      </c>
      <c r="B647">
        <v>3684.2</v>
      </c>
      <c r="C647">
        <v>3694.7</v>
      </c>
      <c r="D647">
        <v>3610.8</v>
      </c>
      <c r="E647">
        <v>3621.3</v>
      </c>
      <c r="F647">
        <v>48818600</v>
      </c>
      <c r="G647" s="3">
        <f t="shared" si="10"/>
        <v>2.3303613587756473E-2</v>
      </c>
    </row>
    <row r="648" spans="1:7" x14ac:dyDescent="0.3">
      <c r="A648" s="1" t="s">
        <v>671</v>
      </c>
      <c r="B648">
        <v>3694.7</v>
      </c>
      <c r="C648">
        <v>3705.2</v>
      </c>
      <c r="D648">
        <v>3673.8</v>
      </c>
      <c r="E648">
        <v>3684.2</v>
      </c>
      <c r="F648">
        <v>66122800</v>
      </c>
      <c r="G648" s="3">
        <f t="shared" si="10"/>
        <v>2.8500081428804083E-3</v>
      </c>
    </row>
    <row r="649" spans="1:7" x14ac:dyDescent="0.3">
      <c r="A649" s="1" t="s">
        <v>672</v>
      </c>
      <c r="B649">
        <v>3694.7</v>
      </c>
      <c r="C649">
        <v>3736.7</v>
      </c>
      <c r="D649">
        <v>3684.2</v>
      </c>
      <c r="E649">
        <v>3736.7</v>
      </c>
      <c r="F649">
        <v>33164600</v>
      </c>
      <c r="G649" s="3">
        <f t="shared" si="10"/>
        <v>0</v>
      </c>
    </row>
    <row r="650" spans="1:7" x14ac:dyDescent="0.3">
      <c r="A650" s="1" t="s">
        <v>673</v>
      </c>
      <c r="B650">
        <v>3768.2</v>
      </c>
      <c r="C650">
        <v>3778.7</v>
      </c>
      <c r="D650">
        <v>3694.7</v>
      </c>
      <c r="E650">
        <v>3715.7</v>
      </c>
      <c r="F650">
        <v>65135200</v>
      </c>
      <c r="G650" s="3">
        <f t="shared" si="10"/>
        <v>1.989336076000758E-2</v>
      </c>
    </row>
    <row r="651" spans="1:7" x14ac:dyDescent="0.3">
      <c r="A651" s="1" t="s">
        <v>674</v>
      </c>
      <c r="B651">
        <v>3736.7</v>
      </c>
      <c r="C651">
        <v>3757.7</v>
      </c>
      <c r="D651">
        <v>3684.2</v>
      </c>
      <c r="E651">
        <v>3715.7</v>
      </c>
      <c r="F651">
        <v>46548200</v>
      </c>
      <c r="G651" s="3">
        <f t="shared" si="10"/>
        <v>-8.3594289050475026E-3</v>
      </c>
    </row>
    <row r="652" spans="1:7" x14ac:dyDescent="0.3">
      <c r="A652" s="1" t="s">
        <v>675</v>
      </c>
      <c r="B652">
        <v>3852.2</v>
      </c>
      <c r="C652">
        <v>3883.7</v>
      </c>
      <c r="D652">
        <v>3768.2</v>
      </c>
      <c r="E652">
        <v>3778.7</v>
      </c>
      <c r="F652">
        <v>154342800</v>
      </c>
      <c r="G652" s="3">
        <f t="shared" si="10"/>
        <v>3.0909626140712396E-2</v>
      </c>
    </row>
    <row r="653" spans="1:7" x14ac:dyDescent="0.3">
      <c r="A653" s="1" t="s">
        <v>676</v>
      </c>
      <c r="B653">
        <v>3757.7</v>
      </c>
      <c r="C653">
        <v>3852.2</v>
      </c>
      <c r="D653">
        <v>3726.2</v>
      </c>
      <c r="E653">
        <v>3820.7</v>
      </c>
      <c r="F653">
        <v>90832000</v>
      </c>
      <c r="G653" s="3">
        <f t="shared" si="10"/>
        <v>-2.4531436581693579E-2</v>
      </c>
    </row>
    <row r="654" spans="1:7" x14ac:dyDescent="0.3">
      <c r="A654" s="1" t="s">
        <v>677</v>
      </c>
      <c r="B654">
        <v>3768.2</v>
      </c>
      <c r="C654">
        <v>3810.2</v>
      </c>
      <c r="D654">
        <v>3715.7</v>
      </c>
      <c r="E654">
        <v>3799.7</v>
      </c>
      <c r="F654">
        <v>63689800</v>
      </c>
      <c r="G654" s="3">
        <f t="shared" si="10"/>
        <v>2.7942624477739044E-3</v>
      </c>
    </row>
    <row r="655" spans="1:7" x14ac:dyDescent="0.3">
      <c r="A655" s="1" t="s">
        <v>678</v>
      </c>
      <c r="B655">
        <v>3768.2</v>
      </c>
      <c r="C655">
        <v>3778.7</v>
      </c>
      <c r="D655">
        <v>3736.7</v>
      </c>
      <c r="E655">
        <v>3768.2</v>
      </c>
      <c r="F655">
        <v>35548200</v>
      </c>
      <c r="G655" s="3">
        <f t="shared" si="10"/>
        <v>0</v>
      </c>
    </row>
    <row r="656" spans="1:7" x14ac:dyDescent="0.3">
      <c r="A656" s="1" t="s">
        <v>679</v>
      </c>
      <c r="B656">
        <v>3768.2</v>
      </c>
      <c r="C656">
        <v>3768.2</v>
      </c>
      <c r="D656">
        <v>3694.7</v>
      </c>
      <c r="E656">
        <v>3747.2</v>
      </c>
      <c r="F656">
        <v>33158800</v>
      </c>
      <c r="G656" s="3">
        <f t="shared" si="10"/>
        <v>0</v>
      </c>
    </row>
    <row r="657" spans="1:7" x14ac:dyDescent="0.3">
      <c r="A657" s="1" t="s">
        <v>680</v>
      </c>
      <c r="B657">
        <v>3778.7</v>
      </c>
      <c r="C657">
        <v>3789.2</v>
      </c>
      <c r="D657">
        <v>3726.2</v>
      </c>
      <c r="E657">
        <v>3768.2</v>
      </c>
      <c r="F657">
        <v>25991400</v>
      </c>
      <c r="G657" s="3">
        <f t="shared" si="10"/>
        <v>2.786476301682501E-3</v>
      </c>
    </row>
    <row r="658" spans="1:7" x14ac:dyDescent="0.3">
      <c r="A658" s="1" t="s">
        <v>681</v>
      </c>
      <c r="B658">
        <v>3778.7</v>
      </c>
      <c r="C658">
        <v>3799.7</v>
      </c>
      <c r="D658">
        <v>3768.2</v>
      </c>
      <c r="E658">
        <v>3799.7</v>
      </c>
      <c r="F658">
        <v>47123200</v>
      </c>
      <c r="G658" s="3">
        <f t="shared" si="10"/>
        <v>0</v>
      </c>
    </row>
    <row r="659" spans="1:7" x14ac:dyDescent="0.3">
      <c r="A659" s="1" t="s">
        <v>682</v>
      </c>
      <c r="B659">
        <v>3778.7</v>
      </c>
      <c r="C659">
        <v>3778.7</v>
      </c>
      <c r="D659">
        <v>3673.8</v>
      </c>
      <c r="E659">
        <v>3726.2</v>
      </c>
      <c r="F659">
        <v>77318600</v>
      </c>
      <c r="G659" s="3">
        <f t="shared" si="10"/>
        <v>0</v>
      </c>
    </row>
    <row r="660" spans="1:7" x14ac:dyDescent="0.3">
      <c r="A660" s="1" t="s">
        <v>683</v>
      </c>
      <c r="B660">
        <v>3778.7</v>
      </c>
      <c r="C660">
        <v>3799.7</v>
      </c>
      <c r="D660">
        <v>3705.2</v>
      </c>
      <c r="E660">
        <v>3799.7</v>
      </c>
      <c r="F660">
        <v>42385400</v>
      </c>
      <c r="G660" s="3">
        <f t="shared" si="10"/>
        <v>0</v>
      </c>
    </row>
    <row r="661" spans="1:7" x14ac:dyDescent="0.3">
      <c r="A661" s="1" t="s">
        <v>684</v>
      </c>
      <c r="B661">
        <v>3778.7</v>
      </c>
      <c r="C661">
        <v>3820.7</v>
      </c>
      <c r="D661">
        <v>3736.7</v>
      </c>
      <c r="E661">
        <v>3778.7</v>
      </c>
      <c r="F661">
        <v>74439000</v>
      </c>
      <c r="G661" s="3">
        <f t="shared" si="10"/>
        <v>0</v>
      </c>
    </row>
    <row r="662" spans="1:7" x14ac:dyDescent="0.3">
      <c r="A662" s="1" t="s">
        <v>685</v>
      </c>
      <c r="B662">
        <v>3768.2</v>
      </c>
      <c r="C662">
        <v>3799.7</v>
      </c>
      <c r="D662">
        <v>3747.2</v>
      </c>
      <c r="E662">
        <v>3778.7</v>
      </c>
      <c r="F662">
        <v>24479200</v>
      </c>
      <c r="G662" s="3">
        <f t="shared" si="10"/>
        <v>-2.7787334268399187E-3</v>
      </c>
    </row>
    <row r="663" spans="1:7" x14ac:dyDescent="0.3">
      <c r="A663" s="1" t="s">
        <v>686</v>
      </c>
      <c r="B663">
        <v>3768.2</v>
      </c>
      <c r="C663">
        <v>3799.7</v>
      </c>
      <c r="D663">
        <v>3694.7</v>
      </c>
      <c r="E663">
        <v>3757.7</v>
      </c>
      <c r="F663">
        <v>45655600</v>
      </c>
      <c r="G663" s="3">
        <f t="shared" si="10"/>
        <v>0</v>
      </c>
    </row>
    <row r="664" spans="1:7" x14ac:dyDescent="0.3">
      <c r="A664" s="1" t="s">
        <v>687</v>
      </c>
      <c r="B664">
        <v>3736.7</v>
      </c>
      <c r="C664">
        <v>3778.7</v>
      </c>
      <c r="D664">
        <v>3705.2</v>
      </c>
      <c r="E664">
        <v>3768.2</v>
      </c>
      <c r="F664">
        <v>28349400</v>
      </c>
      <c r="G664" s="3">
        <f t="shared" si="10"/>
        <v>-8.3594289050475026E-3</v>
      </c>
    </row>
    <row r="665" spans="1:7" x14ac:dyDescent="0.3">
      <c r="A665" s="1" t="s">
        <v>688</v>
      </c>
      <c r="B665">
        <v>3715.7</v>
      </c>
      <c r="C665">
        <v>3778.7</v>
      </c>
      <c r="D665">
        <v>3715.7</v>
      </c>
      <c r="E665">
        <v>3747.2</v>
      </c>
      <c r="F665">
        <v>58380200</v>
      </c>
      <c r="G665" s="3">
        <f t="shared" si="10"/>
        <v>-5.6199320255840715E-3</v>
      </c>
    </row>
    <row r="666" spans="1:7" x14ac:dyDescent="0.3">
      <c r="A666" s="1" t="s">
        <v>689</v>
      </c>
      <c r="B666">
        <v>3715.7</v>
      </c>
      <c r="C666">
        <v>3768.2</v>
      </c>
      <c r="D666">
        <v>3715.7</v>
      </c>
      <c r="E666">
        <v>3736.7</v>
      </c>
      <c r="F666">
        <v>64983000</v>
      </c>
      <c r="G666" s="3">
        <f t="shared" si="10"/>
        <v>0</v>
      </c>
    </row>
    <row r="667" spans="1:7" x14ac:dyDescent="0.3">
      <c r="A667" s="1" t="s">
        <v>690</v>
      </c>
      <c r="B667">
        <v>3736.7</v>
      </c>
      <c r="C667">
        <v>3757.7</v>
      </c>
      <c r="D667">
        <v>3694.7</v>
      </c>
      <c r="E667">
        <v>3736.7</v>
      </c>
      <c r="F667">
        <v>23969000</v>
      </c>
      <c r="G667" s="3">
        <f t="shared" si="10"/>
        <v>5.6516941626073153E-3</v>
      </c>
    </row>
    <row r="668" spans="1:7" x14ac:dyDescent="0.3">
      <c r="A668" s="1" t="s">
        <v>691</v>
      </c>
      <c r="B668">
        <v>3684.2</v>
      </c>
      <c r="C668">
        <v>3726.2</v>
      </c>
      <c r="D668">
        <v>3673.8</v>
      </c>
      <c r="E668">
        <v>3715.7</v>
      </c>
      <c r="F668">
        <v>36556000</v>
      </c>
      <c r="G668" s="3">
        <f t="shared" si="10"/>
        <v>-1.404983006396018E-2</v>
      </c>
    </row>
    <row r="669" spans="1:7" x14ac:dyDescent="0.3">
      <c r="A669" s="1" t="s">
        <v>692</v>
      </c>
      <c r="B669">
        <v>3673.8</v>
      </c>
      <c r="C669">
        <v>3684.2</v>
      </c>
      <c r="D669">
        <v>3631.8</v>
      </c>
      <c r="E669">
        <v>3652.8</v>
      </c>
      <c r="F669">
        <v>32778000</v>
      </c>
      <c r="G669" s="3">
        <f t="shared" si="10"/>
        <v>-2.8228652081862104E-3</v>
      </c>
    </row>
    <row r="670" spans="1:7" x14ac:dyDescent="0.3">
      <c r="A670" s="1" t="s">
        <v>693</v>
      </c>
      <c r="B670">
        <v>3652.8</v>
      </c>
      <c r="C670">
        <v>3673.8</v>
      </c>
      <c r="D670">
        <v>3610.8</v>
      </c>
      <c r="E670">
        <v>3673.8</v>
      </c>
      <c r="F670">
        <v>56959000</v>
      </c>
      <c r="G670" s="3">
        <f t="shared" si="10"/>
        <v>-5.7161522129674991E-3</v>
      </c>
    </row>
    <row r="671" spans="1:7" x14ac:dyDescent="0.3">
      <c r="A671" s="1" t="s">
        <v>694</v>
      </c>
      <c r="B671">
        <v>3631.8</v>
      </c>
      <c r="C671">
        <v>3684.2</v>
      </c>
      <c r="D671">
        <v>3610.8</v>
      </c>
      <c r="E671">
        <v>3642.3</v>
      </c>
      <c r="F671">
        <v>46026200</v>
      </c>
      <c r="G671" s="3">
        <f t="shared" si="10"/>
        <v>-5.7490144546649144E-3</v>
      </c>
    </row>
    <row r="672" spans="1:7" x14ac:dyDescent="0.3">
      <c r="A672" s="1" t="s">
        <v>695</v>
      </c>
      <c r="B672">
        <v>3673.8</v>
      </c>
      <c r="C672">
        <v>3726.2</v>
      </c>
      <c r="D672">
        <v>3642.3</v>
      </c>
      <c r="E672">
        <v>3652.8</v>
      </c>
      <c r="F672">
        <v>60923600</v>
      </c>
      <c r="G672" s="3">
        <f t="shared" si="10"/>
        <v>1.1564513464397819E-2</v>
      </c>
    </row>
    <row r="673" spans="1:7" x14ac:dyDescent="0.3">
      <c r="A673" s="1" t="s">
        <v>696</v>
      </c>
      <c r="B673">
        <v>3537.3</v>
      </c>
      <c r="C673">
        <v>3715.7</v>
      </c>
      <c r="D673">
        <v>3537.3</v>
      </c>
      <c r="E673">
        <v>3705.2</v>
      </c>
      <c r="F673">
        <v>49869400</v>
      </c>
      <c r="G673" s="3">
        <f t="shared" si="10"/>
        <v>-3.7154989384288746E-2</v>
      </c>
    </row>
    <row r="674" spans="1:7" x14ac:dyDescent="0.3">
      <c r="A674" s="1" t="s">
        <v>697</v>
      </c>
      <c r="B674">
        <v>3600.3</v>
      </c>
      <c r="C674">
        <v>3621.3</v>
      </c>
      <c r="D674">
        <v>3505.8</v>
      </c>
      <c r="E674">
        <v>3537.3</v>
      </c>
      <c r="F674">
        <v>46023600</v>
      </c>
      <c r="G674" s="3">
        <f t="shared" si="10"/>
        <v>1.7810194215927402E-2</v>
      </c>
    </row>
    <row r="675" spans="1:7" x14ac:dyDescent="0.3">
      <c r="A675" s="1" t="s">
        <v>698</v>
      </c>
      <c r="B675">
        <v>3642.3</v>
      </c>
      <c r="C675">
        <v>3652.8</v>
      </c>
      <c r="D675">
        <v>3600.3</v>
      </c>
      <c r="E675">
        <v>3600.3</v>
      </c>
      <c r="F675">
        <v>34089400</v>
      </c>
      <c r="G675" s="3">
        <f t="shared" si="10"/>
        <v>1.1665694525456211E-2</v>
      </c>
    </row>
    <row r="676" spans="1:7" x14ac:dyDescent="0.3">
      <c r="A676" s="1" t="s">
        <v>699</v>
      </c>
      <c r="B676">
        <v>3684.2</v>
      </c>
      <c r="C676">
        <v>3694.7</v>
      </c>
      <c r="D676">
        <v>3610.8</v>
      </c>
      <c r="E676">
        <v>3663.3</v>
      </c>
      <c r="F676">
        <v>26287200</v>
      </c>
      <c r="G676" s="3">
        <f t="shared" si="10"/>
        <v>1.1503720176811255E-2</v>
      </c>
    </row>
    <row r="677" spans="1:7" x14ac:dyDescent="0.3">
      <c r="A677" s="1" t="s">
        <v>700</v>
      </c>
      <c r="B677">
        <v>3778.7</v>
      </c>
      <c r="C677">
        <v>3810.2</v>
      </c>
      <c r="D677">
        <v>3652.8</v>
      </c>
      <c r="E677">
        <v>3652.8</v>
      </c>
      <c r="F677">
        <v>74454000</v>
      </c>
      <c r="G677" s="3">
        <f t="shared" si="10"/>
        <v>2.5650073285923676E-2</v>
      </c>
    </row>
    <row r="678" spans="1:7" x14ac:dyDescent="0.3">
      <c r="A678" s="1" t="s">
        <v>701</v>
      </c>
      <c r="B678">
        <v>3778.7</v>
      </c>
      <c r="C678">
        <v>3852.2</v>
      </c>
      <c r="D678">
        <v>3768.2</v>
      </c>
      <c r="E678">
        <v>3778.7</v>
      </c>
      <c r="F678">
        <v>67147400</v>
      </c>
      <c r="G678" s="3">
        <f t="shared" si="10"/>
        <v>0</v>
      </c>
    </row>
    <row r="679" spans="1:7" x14ac:dyDescent="0.3">
      <c r="A679" s="1" t="s">
        <v>702</v>
      </c>
      <c r="B679">
        <v>3925.7</v>
      </c>
      <c r="C679">
        <v>3957.2</v>
      </c>
      <c r="D679">
        <v>3789.2</v>
      </c>
      <c r="E679">
        <v>3789.2</v>
      </c>
      <c r="F679">
        <v>93991000</v>
      </c>
      <c r="G679" s="3">
        <f t="shared" si="10"/>
        <v>3.890226797575886E-2</v>
      </c>
    </row>
    <row r="680" spans="1:7" x14ac:dyDescent="0.3">
      <c r="A680" s="1" t="s">
        <v>703</v>
      </c>
      <c r="B680">
        <v>3957.2</v>
      </c>
      <c r="C680">
        <v>4062.1</v>
      </c>
      <c r="D680">
        <v>3957.2</v>
      </c>
      <c r="E680">
        <v>4009.6</v>
      </c>
      <c r="F680">
        <v>79026600</v>
      </c>
      <c r="G680" s="3">
        <f t="shared" si="10"/>
        <v>8.0240466668364888E-3</v>
      </c>
    </row>
    <row r="681" spans="1:7" x14ac:dyDescent="0.3">
      <c r="A681" s="1" t="s">
        <v>704</v>
      </c>
      <c r="B681">
        <v>3873.2</v>
      </c>
      <c r="C681">
        <v>3988.6</v>
      </c>
      <c r="D681">
        <v>3873.2</v>
      </c>
      <c r="E681">
        <v>3988.6</v>
      </c>
      <c r="F681">
        <v>57301400</v>
      </c>
      <c r="G681" s="3">
        <f t="shared" si="10"/>
        <v>-2.1227130294147377E-2</v>
      </c>
    </row>
    <row r="682" spans="1:7" x14ac:dyDescent="0.3">
      <c r="A682" s="1" t="s">
        <v>705</v>
      </c>
      <c r="B682">
        <v>3925.7</v>
      </c>
      <c r="C682">
        <v>3978.1</v>
      </c>
      <c r="D682">
        <v>3873.2</v>
      </c>
      <c r="E682">
        <v>3883.7</v>
      </c>
      <c r="F682">
        <v>32568200</v>
      </c>
      <c r="G682" s="3">
        <f t="shared" si="10"/>
        <v>1.3554683465868017E-2</v>
      </c>
    </row>
    <row r="683" spans="1:7" x14ac:dyDescent="0.3">
      <c r="A683" s="1" t="s">
        <v>706</v>
      </c>
      <c r="B683">
        <v>3915.2</v>
      </c>
      <c r="C683">
        <v>3936.2</v>
      </c>
      <c r="D683">
        <v>3831.2</v>
      </c>
      <c r="E683">
        <v>3925.7</v>
      </c>
      <c r="F683">
        <v>67024200</v>
      </c>
      <c r="G683" s="3">
        <f t="shared" si="10"/>
        <v>-2.6746822222788293E-3</v>
      </c>
    </row>
    <row r="684" spans="1:7" x14ac:dyDescent="0.3">
      <c r="A684" s="1" t="s">
        <v>707</v>
      </c>
      <c r="B684">
        <v>3946.7</v>
      </c>
      <c r="C684">
        <v>3978.1</v>
      </c>
      <c r="D684">
        <v>3925.7</v>
      </c>
      <c r="E684">
        <v>3946.7</v>
      </c>
      <c r="F684">
        <v>57043600</v>
      </c>
      <c r="G684" s="3">
        <f t="shared" si="10"/>
        <v>8.0455659991826734E-3</v>
      </c>
    </row>
    <row r="685" spans="1:7" x14ac:dyDescent="0.3">
      <c r="A685" s="1" t="s">
        <v>708</v>
      </c>
      <c r="B685">
        <v>3946.7</v>
      </c>
      <c r="C685">
        <v>3988.6</v>
      </c>
      <c r="D685">
        <v>3883.7</v>
      </c>
      <c r="E685">
        <v>3946.7</v>
      </c>
      <c r="F685">
        <v>41443800</v>
      </c>
      <c r="G685" s="3">
        <f t="shared" si="10"/>
        <v>0</v>
      </c>
    </row>
    <row r="686" spans="1:7" x14ac:dyDescent="0.3">
      <c r="A686" s="1" t="s">
        <v>709</v>
      </c>
      <c r="B686">
        <v>3883.7</v>
      </c>
      <c r="C686">
        <v>3946.7</v>
      </c>
      <c r="D686">
        <v>3841.7</v>
      </c>
      <c r="E686">
        <v>3946.7</v>
      </c>
      <c r="F686">
        <v>49775000</v>
      </c>
      <c r="G686" s="3">
        <f t="shared" si="10"/>
        <v>-1.5962703017711001E-2</v>
      </c>
    </row>
    <row r="687" spans="1:7" x14ac:dyDescent="0.3">
      <c r="A687" s="1" t="s">
        <v>710</v>
      </c>
      <c r="B687">
        <v>3904.7</v>
      </c>
      <c r="C687">
        <v>3946.7</v>
      </c>
      <c r="D687">
        <v>3852.2</v>
      </c>
      <c r="E687">
        <v>3883.7</v>
      </c>
      <c r="F687">
        <v>47748600</v>
      </c>
      <c r="G687" s="3">
        <f t="shared" si="10"/>
        <v>5.4072147694209137E-3</v>
      </c>
    </row>
    <row r="688" spans="1:7" x14ac:dyDescent="0.3">
      <c r="A688" s="1" t="s">
        <v>711</v>
      </c>
      <c r="B688">
        <v>3894.2</v>
      </c>
      <c r="C688">
        <v>3904.7</v>
      </c>
      <c r="D688">
        <v>3873.2</v>
      </c>
      <c r="E688">
        <v>3894.2</v>
      </c>
      <c r="F688">
        <v>33068200</v>
      </c>
      <c r="G688" s="3">
        <f t="shared" si="10"/>
        <v>-2.6890670217942481E-3</v>
      </c>
    </row>
    <row r="689" spans="1:7" x14ac:dyDescent="0.3">
      <c r="A689" s="1" t="s">
        <v>712</v>
      </c>
      <c r="B689">
        <v>3894.2</v>
      </c>
      <c r="C689">
        <v>3925.7</v>
      </c>
      <c r="D689">
        <v>3873.2</v>
      </c>
      <c r="E689">
        <v>3894.2</v>
      </c>
      <c r="F689">
        <v>43164600</v>
      </c>
      <c r="G689" s="3">
        <f t="shared" si="10"/>
        <v>0</v>
      </c>
    </row>
    <row r="690" spans="1:7" x14ac:dyDescent="0.3">
      <c r="A690" s="1" t="s">
        <v>713</v>
      </c>
      <c r="B690">
        <v>3883.7</v>
      </c>
      <c r="C690">
        <v>3925.7</v>
      </c>
      <c r="D690">
        <v>3862.7</v>
      </c>
      <c r="E690">
        <v>3904.7</v>
      </c>
      <c r="F690">
        <v>34329200</v>
      </c>
      <c r="G690" s="3">
        <f t="shared" si="10"/>
        <v>-2.6963176005341278E-3</v>
      </c>
    </row>
    <row r="691" spans="1:7" x14ac:dyDescent="0.3">
      <c r="A691" s="1" t="s">
        <v>714</v>
      </c>
      <c r="B691">
        <v>3904.7</v>
      </c>
      <c r="C691">
        <v>3925.7</v>
      </c>
      <c r="D691">
        <v>3883.7</v>
      </c>
      <c r="E691">
        <v>3904.7</v>
      </c>
      <c r="F691">
        <v>44354400</v>
      </c>
      <c r="G691" s="3">
        <f t="shared" si="10"/>
        <v>5.4072147694209137E-3</v>
      </c>
    </row>
    <row r="692" spans="1:7" x14ac:dyDescent="0.3">
      <c r="A692" s="1" t="s">
        <v>715</v>
      </c>
      <c r="B692">
        <v>3894.2</v>
      </c>
      <c r="C692">
        <v>3904.7</v>
      </c>
      <c r="D692">
        <v>3820.7</v>
      </c>
      <c r="E692">
        <v>3894.2</v>
      </c>
      <c r="F692">
        <v>35056000</v>
      </c>
      <c r="G692" s="3">
        <f t="shared" si="10"/>
        <v>-2.6890670217942481E-3</v>
      </c>
    </row>
    <row r="693" spans="1:7" x14ac:dyDescent="0.3">
      <c r="A693" s="1" t="s">
        <v>716</v>
      </c>
      <c r="B693">
        <v>3904.7</v>
      </c>
      <c r="C693">
        <v>3978.1</v>
      </c>
      <c r="D693">
        <v>3894.2</v>
      </c>
      <c r="E693">
        <v>3957.2</v>
      </c>
      <c r="F693">
        <v>76578200</v>
      </c>
      <c r="G693" s="3">
        <f t="shared" si="10"/>
        <v>2.6963176005341278E-3</v>
      </c>
    </row>
    <row r="694" spans="1:7" x14ac:dyDescent="0.3">
      <c r="A694" s="1" t="s">
        <v>717</v>
      </c>
      <c r="B694">
        <v>3820.7</v>
      </c>
      <c r="C694">
        <v>3915.2</v>
      </c>
      <c r="D694">
        <v>3810.2</v>
      </c>
      <c r="E694">
        <v>3904.7</v>
      </c>
      <c r="F694">
        <v>53046400</v>
      </c>
      <c r="G694" s="3">
        <f t="shared" si="10"/>
        <v>-2.1512536174353985E-2</v>
      </c>
    </row>
    <row r="695" spans="1:7" x14ac:dyDescent="0.3">
      <c r="A695" s="1" t="s">
        <v>718</v>
      </c>
      <c r="B695">
        <v>3831.2</v>
      </c>
      <c r="C695">
        <v>3862.7</v>
      </c>
      <c r="D695">
        <v>3810.2</v>
      </c>
      <c r="E695">
        <v>3841.7</v>
      </c>
      <c r="F695">
        <v>32362600</v>
      </c>
      <c r="G695" s="3">
        <f t="shared" si="10"/>
        <v>2.7481875049074778E-3</v>
      </c>
    </row>
    <row r="696" spans="1:7" x14ac:dyDescent="0.3">
      <c r="A696" s="1" t="s">
        <v>719</v>
      </c>
      <c r="B696">
        <v>3820.7</v>
      </c>
      <c r="C696">
        <v>3831.2</v>
      </c>
      <c r="D696">
        <v>3726.2</v>
      </c>
      <c r="E696">
        <v>3831.2</v>
      </c>
      <c r="F696">
        <v>84179400</v>
      </c>
      <c r="G696" s="3">
        <f t="shared" si="10"/>
        <v>-2.7406556692420132E-3</v>
      </c>
    </row>
    <row r="697" spans="1:7" x14ac:dyDescent="0.3">
      <c r="A697" s="1" t="s">
        <v>720</v>
      </c>
      <c r="B697">
        <v>3894.2</v>
      </c>
      <c r="C697">
        <v>3904.7</v>
      </c>
      <c r="D697">
        <v>3789.2</v>
      </c>
      <c r="E697">
        <v>3820.7</v>
      </c>
      <c r="F697">
        <v>42451400</v>
      </c>
      <c r="G697" s="3">
        <f t="shared" si="10"/>
        <v>1.9237312534352343E-2</v>
      </c>
    </row>
    <row r="698" spans="1:7" x14ac:dyDescent="0.3">
      <c r="A698" s="1" t="s">
        <v>721</v>
      </c>
      <c r="B698">
        <v>3862.7</v>
      </c>
      <c r="C698">
        <v>3915.2</v>
      </c>
      <c r="D698">
        <v>3852.2</v>
      </c>
      <c r="E698">
        <v>3904.7</v>
      </c>
      <c r="F698">
        <v>34503000</v>
      </c>
      <c r="G698" s="3">
        <f t="shared" ref="G698:G761" si="11">((B698-B697)/B697)*100%</f>
        <v>-8.0889528016023834E-3</v>
      </c>
    </row>
    <row r="699" spans="1:7" x14ac:dyDescent="0.3">
      <c r="A699" s="1" t="s">
        <v>722</v>
      </c>
      <c r="B699">
        <v>3852.2</v>
      </c>
      <c r="C699">
        <v>3894.2</v>
      </c>
      <c r="D699">
        <v>3831.2</v>
      </c>
      <c r="E699">
        <v>3841.7</v>
      </c>
      <c r="F699">
        <v>24552400</v>
      </c>
      <c r="G699" s="3">
        <f t="shared" si="11"/>
        <v>-2.718305848240868E-3</v>
      </c>
    </row>
    <row r="700" spans="1:7" x14ac:dyDescent="0.3">
      <c r="A700" s="1" t="s">
        <v>723</v>
      </c>
      <c r="B700">
        <v>3883.7</v>
      </c>
      <c r="C700">
        <v>3915.2</v>
      </c>
      <c r="D700">
        <v>3852.2</v>
      </c>
      <c r="E700">
        <v>3873.2</v>
      </c>
      <c r="F700">
        <v>24036600</v>
      </c>
      <c r="G700" s="3">
        <f t="shared" si="11"/>
        <v>8.177145527231193E-3</v>
      </c>
    </row>
    <row r="701" spans="1:7" x14ac:dyDescent="0.3">
      <c r="A701" s="1" t="s">
        <v>724</v>
      </c>
      <c r="B701">
        <v>3883.7</v>
      </c>
      <c r="C701">
        <v>3915.2</v>
      </c>
      <c r="D701">
        <v>3883.7</v>
      </c>
      <c r="E701">
        <v>3883.7</v>
      </c>
      <c r="F701">
        <v>26480000</v>
      </c>
      <c r="G701" s="3">
        <f t="shared" si="11"/>
        <v>0</v>
      </c>
    </row>
    <row r="702" spans="1:7" x14ac:dyDescent="0.3">
      <c r="A702" s="1" t="s">
        <v>725</v>
      </c>
      <c r="B702">
        <v>3894.2</v>
      </c>
      <c r="C702">
        <v>3925.7</v>
      </c>
      <c r="D702">
        <v>3883.7</v>
      </c>
      <c r="E702">
        <v>3883.7</v>
      </c>
      <c r="F702">
        <v>33691200</v>
      </c>
      <c r="G702" s="3">
        <f t="shared" si="11"/>
        <v>2.7036073847104569E-3</v>
      </c>
    </row>
    <row r="703" spans="1:7" x14ac:dyDescent="0.3">
      <c r="A703" s="1" t="s">
        <v>726</v>
      </c>
      <c r="B703">
        <v>3904.7</v>
      </c>
      <c r="C703">
        <v>3904.7</v>
      </c>
      <c r="D703">
        <v>3873.2</v>
      </c>
      <c r="E703">
        <v>3894.2</v>
      </c>
      <c r="F703">
        <v>28538800</v>
      </c>
      <c r="G703" s="3">
        <f t="shared" si="11"/>
        <v>2.6963176005341278E-3</v>
      </c>
    </row>
    <row r="704" spans="1:7" x14ac:dyDescent="0.3">
      <c r="A704" s="1" t="s">
        <v>727</v>
      </c>
      <c r="B704">
        <v>3894.2</v>
      </c>
      <c r="C704">
        <v>3925.7</v>
      </c>
      <c r="D704">
        <v>3883.7</v>
      </c>
      <c r="E704">
        <v>3904.7</v>
      </c>
      <c r="F704">
        <v>46613400</v>
      </c>
      <c r="G704" s="3">
        <f t="shared" si="11"/>
        <v>-2.6890670217942481E-3</v>
      </c>
    </row>
    <row r="705" spans="1:7" x14ac:dyDescent="0.3">
      <c r="A705" s="1" t="s">
        <v>728</v>
      </c>
      <c r="B705">
        <v>3936.2</v>
      </c>
      <c r="C705">
        <v>3957.2</v>
      </c>
      <c r="D705">
        <v>3894.2</v>
      </c>
      <c r="E705">
        <v>3894.2</v>
      </c>
      <c r="F705">
        <v>59310800</v>
      </c>
      <c r="G705" s="3">
        <f t="shared" si="11"/>
        <v>1.0785270402136511E-2</v>
      </c>
    </row>
    <row r="706" spans="1:7" x14ac:dyDescent="0.3">
      <c r="A706" s="1" t="s">
        <v>729</v>
      </c>
      <c r="B706">
        <v>4156.6000000000004</v>
      </c>
      <c r="C706">
        <v>4156.6000000000004</v>
      </c>
      <c r="D706">
        <v>3936.2</v>
      </c>
      <c r="E706">
        <v>3946.7</v>
      </c>
      <c r="F706">
        <v>228769000</v>
      </c>
      <c r="G706" s="3">
        <f t="shared" si="11"/>
        <v>5.5993089782023414E-2</v>
      </c>
    </row>
    <row r="707" spans="1:7" x14ac:dyDescent="0.3">
      <c r="A707" s="1" t="s">
        <v>730</v>
      </c>
      <c r="B707">
        <v>4072.6</v>
      </c>
      <c r="C707">
        <v>4177.6000000000004</v>
      </c>
      <c r="D707">
        <v>4062.1</v>
      </c>
      <c r="E707">
        <v>4156.6000000000004</v>
      </c>
      <c r="F707">
        <v>60043200</v>
      </c>
      <c r="G707" s="3">
        <f t="shared" si="11"/>
        <v>-2.0208824520040525E-2</v>
      </c>
    </row>
    <row r="708" spans="1:7" x14ac:dyDescent="0.3">
      <c r="A708" s="1" t="s">
        <v>731</v>
      </c>
      <c r="B708">
        <v>4093.6</v>
      </c>
      <c r="C708">
        <v>4093.6</v>
      </c>
      <c r="D708">
        <v>4009.6</v>
      </c>
      <c r="E708">
        <v>4051.6</v>
      </c>
      <c r="F708">
        <v>74888600</v>
      </c>
      <c r="G708" s="3">
        <f t="shared" si="11"/>
        <v>5.1564111378480581E-3</v>
      </c>
    </row>
    <row r="709" spans="1:7" x14ac:dyDescent="0.3">
      <c r="A709" s="1" t="s">
        <v>732</v>
      </c>
      <c r="B709">
        <v>4093.6</v>
      </c>
      <c r="C709">
        <v>4125.1000000000004</v>
      </c>
      <c r="D709">
        <v>4051.6</v>
      </c>
      <c r="E709">
        <v>4093.6</v>
      </c>
      <c r="F709">
        <v>46350800</v>
      </c>
      <c r="G709" s="3">
        <f t="shared" si="11"/>
        <v>0</v>
      </c>
    </row>
    <row r="710" spans="1:7" x14ac:dyDescent="0.3">
      <c r="A710" s="1" t="s">
        <v>733</v>
      </c>
      <c r="B710">
        <v>4009.6</v>
      </c>
      <c r="C710">
        <v>4072.6</v>
      </c>
      <c r="D710">
        <v>3988.6</v>
      </c>
      <c r="E710">
        <v>4072.6</v>
      </c>
      <c r="F710">
        <v>80960600</v>
      </c>
      <c r="G710" s="3">
        <f t="shared" si="11"/>
        <v>-2.0519835841313269E-2</v>
      </c>
    </row>
    <row r="711" spans="1:7" x14ac:dyDescent="0.3">
      <c r="A711" s="1" t="s">
        <v>734</v>
      </c>
      <c r="B711">
        <v>3988.6</v>
      </c>
      <c r="C711">
        <v>4030.6</v>
      </c>
      <c r="D711">
        <v>3936.2</v>
      </c>
      <c r="E711">
        <v>4009.6</v>
      </c>
      <c r="F711">
        <v>74967200</v>
      </c>
      <c r="G711" s="3">
        <f t="shared" si="11"/>
        <v>-5.2374301675977659E-3</v>
      </c>
    </row>
    <row r="712" spans="1:7" x14ac:dyDescent="0.3">
      <c r="A712" s="1" t="s">
        <v>735</v>
      </c>
      <c r="B712">
        <v>3988.6</v>
      </c>
      <c r="C712">
        <v>4009.6</v>
      </c>
      <c r="D712">
        <v>3894.2</v>
      </c>
      <c r="E712">
        <v>3988.6</v>
      </c>
      <c r="F712">
        <v>60297600</v>
      </c>
      <c r="G712" s="3">
        <f t="shared" si="11"/>
        <v>0</v>
      </c>
    </row>
    <row r="713" spans="1:7" x14ac:dyDescent="0.3">
      <c r="A713" s="1" t="s">
        <v>736</v>
      </c>
      <c r="B713">
        <v>4009.6</v>
      </c>
      <c r="C713">
        <v>4020.1</v>
      </c>
      <c r="D713">
        <v>3957.2</v>
      </c>
      <c r="E713">
        <v>4020.1</v>
      </c>
      <c r="F713">
        <v>58429600</v>
      </c>
      <c r="G713" s="3">
        <f t="shared" si="11"/>
        <v>5.2650052650052648E-3</v>
      </c>
    </row>
    <row r="714" spans="1:7" x14ac:dyDescent="0.3">
      <c r="A714" s="1" t="s">
        <v>737</v>
      </c>
      <c r="B714">
        <v>3999.1</v>
      </c>
      <c r="C714">
        <v>4051.6</v>
      </c>
      <c r="D714">
        <v>3957.2</v>
      </c>
      <c r="E714">
        <v>4009.6</v>
      </c>
      <c r="F714">
        <v>36690000</v>
      </c>
      <c r="G714" s="3">
        <f t="shared" si="11"/>
        <v>-2.618715083798883E-3</v>
      </c>
    </row>
    <row r="715" spans="1:7" x14ac:dyDescent="0.3">
      <c r="A715" s="1" t="s">
        <v>738</v>
      </c>
      <c r="B715">
        <v>4051.6</v>
      </c>
      <c r="C715">
        <v>4051.6</v>
      </c>
      <c r="D715">
        <v>3988.6</v>
      </c>
      <c r="E715">
        <v>4030.6</v>
      </c>
      <c r="F715">
        <v>44457600</v>
      </c>
      <c r="G715" s="3">
        <f t="shared" si="11"/>
        <v>1.3127953789602661E-2</v>
      </c>
    </row>
    <row r="716" spans="1:7" x14ac:dyDescent="0.3">
      <c r="A716" s="1" t="s">
        <v>739</v>
      </c>
      <c r="B716">
        <v>3999.1</v>
      </c>
      <c r="C716">
        <v>4093.6</v>
      </c>
      <c r="D716">
        <v>3978.1</v>
      </c>
      <c r="E716">
        <v>4062.1</v>
      </c>
      <c r="F716">
        <v>51313400</v>
      </c>
      <c r="G716" s="3">
        <f t="shared" si="11"/>
        <v>-1.2957843814789219E-2</v>
      </c>
    </row>
    <row r="717" spans="1:7" x14ac:dyDescent="0.3">
      <c r="A717" s="1" t="s">
        <v>740</v>
      </c>
      <c r="B717">
        <v>3978.1</v>
      </c>
      <c r="C717">
        <v>4030.6</v>
      </c>
      <c r="D717">
        <v>3936.2</v>
      </c>
      <c r="E717">
        <v>3988.6</v>
      </c>
      <c r="F717">
        <v>45526000</v>
      </c>
      <c r="G717" s="3">
        <f t="shared" si="11"/>
        <v>-5.251181515841064E-3</v>
      </c>
    </row>
    <row r="718" spans="1:7" x14ac:dyDescent="0.3">
      <c r="A718" s="1" t="s">
        <v>741</v>
      </c>
      <c r="B718">
        <v>4114.6000000000004</v>
      </c>
      <c r="C718">
        <v>4114.6000000000004</v>
      </c>
      <c r="D718">
        <v>3925.7</v>
      </c>
      <c r="E718">
        <v>3946.7</v>
      </c>
      <c r="F718">
        <v>106781400</v>
      </c>
      <c r="G718" s="3">
        <f t="shared" si="11"/>
        <v>3.4312862924511814E-2</v>
      </c>
    </row>
    <row r="719" spans="1:7" x14ac:dyDescent="0.3">
      <c r="A719" s="1" t="s">
        <v>742</v>
      </c>
      <c r="B719">
        <v>3957.2</v>
      </c>
      <c r="C719">
        <v>4093.6</v>
      </c>
      <c r="D719">
        <v>3957.2</v>
      </c>
      <c r="E719">
        <v>4072.6</v>
      </c>
      <c r="F719">
        <v>60549800</v>
      </c>
      <c r="G719" s="3">
        <f t="shared" si="11"/>
        <v>-3.8254022262188436E-2</v>
      </c>
    </row>
    <row r="720" spans="1:7" x14ac:dyDescent="0.3">
      <c r="A720" s="1" t="s">
        <v>743</v>
      </c>
      <c r="B720">
        <v>3967.7</v>
      </c>
      <c r="C720">
        <v>3999.1</v>
      </c>
      <c r="D720">
        <v>3915.2</v>
      </c>
      <c r="E720">
        <v>3967.7</v>
      </c>
      <c r="F720">
        <v>37995800</v>
      </c>
      <c r="G720" s="3">
        <f t="shared" si="11"/>
        <v>2.6533912867684221E-3</v>
      </c>
    </row>
    <row r="721" spans="1:7" x14ac:dyDescent="0.3">
      <c r="A721" s="1" t="s">
        <v>744</v>
      </c>
      <c r="B721">
        <v>3925.7</v>
      </c>
      <c r="C721">
        <v>3988.6</v>
      </c>
      <c r="D721">
        <v>3915.2</v>
      </c>
      <c r="E721">
        <v>3988.6</v>
      </c>
      <c r="F721">
        <v>40936600</v>
      </c>
      <c r="G721" s="3">
        <f t="shared" si="11"/>
        <v>-1.0585477732691485E-2</v>
      </c>
    </row>
    <row r="722" spans="1:7" x14ac:dyDescent="0.3">
      <c r="A722" s="1" t="s">
        <v>745</v>
      </c>
      <c r="B722">
        <v>3957.2</v>
      </c>
      <c r="C722">
        <v>3967.7</v>
      </c>
      <c r="D722">
        <v>3925.7</v>
      </c>
      <c r="E722">
        <v>3946.7</v>
      </c>
      <c r="F722">
        <v>30139000</v>
      </c>
      <c r="G722" s="3">
        <f t="shared" si="11"/>
        <v>8.0240466668364888E-3</v>
      </c>
    </row>
    <row r="723" spans="1:7" x14ac:dyDescent="0.3">
      <c r="A723" s="1" t="s">
        <v>746</v>
      </c>
      <c r="B723">
        <v>3915.2</v>
      </c>
      <c r="C723">
        <v>3967.7</v>
      </c>
      <c r="D723">
        <v>3915.2</v>
      </c>
      <c r="E723">
        <v>3946.7</v>
      </c>
      <c r="F723">
        <v>30492000</v>
      </c>
      <c r="G723" s="3">
        <f t="shared" si="11"/>
        <v>-1.0613565147073688E-2</v>
      </c>
    </row>
    <row r="724" spans="1:7" x14ac:dyDescent="0.3">
      <c r="A724" s="1" t="s">
        <v>747</v>
      </c>
      <c r="B724">
        <v>3915.2</v>
      </c>
      <c r="C724">
        <v>3946.7</v>
      </c>
      <c r="D724">
        <v>3894.2</v>
      </c>
      <c r="E724">
        <v>3925.7</v>
      </c>
      <c r="F724">
        <v>18889400</v>
      </c>
      <c r="G724" s="3">
        <f t="shared" si="11"/>
        <v>0</v>
      </c>
    </row>
    <row r="725" spans="1:7" x14ac:dyDescent="0.3">
      <c r="A725" s="1" t="s">
        <v>748</v>
      </c>
      <c r="B725">
        <v>3904.7</v>
      </c>
      <c r="C725">
        <v>3946.7</v>
      </c>
      <c r="D725">
        <v>3883.7</v>
      </c>
      <c r="E725">
        <v>3946.7</v>
      </c>
      <c r="F725">
        <v>30410200</v>
      </c>
      <c r="G725" s="3">
        <f t="shared" si="11"/>
        <v>-2.6818553330608908E-3</v>
      </c>
    </row>
    <row r="726" spans="1:7" x14ac:dyDescent="0.3">
      <c r="A726" s="1" t="s">
        <v>749</v>
      </c>
      <c r="B726">
        <v>3873.2</v>
      </c>
      <c r="C726">
        <v>3925.7</v>
      </c>
      <c r="D726">
        <v>3841.7</v>
      </c>
      <c r="E726">
        <v>3915.2</v>
      </c>
      <c r="F726">
        <v>26057600</v>
      </c>
      <c r="G726" s="3">
        <f t="shared" si="11"/>
        <v>-8.0672010653827439E-3</v>
      </c>
    </row>
    <row r="727" spans="1:7" x14ac:dyDescent="0.3">
      <c r="A727" s="1" t="s">
        <v>750</v>
      </c>
      <c r="B727">
        <v>3873.2</v>
      </c>
      <c r="C727">
        <v>3883.7</v>
      </c>
      <c r="D727">
        <v>3841.7</v>
      </c>
      <c r="E727">
        <v>3873.2</v>
      </c>
      <c r="F727">
        <v>22647000</v>
      </c>
      <c r="G727" s="3">
        <f t="shared" si="11"/>
        <v>0</v>
      </c>
    </row>
    <row r="728" spans="1:7" x14ac:dyDescent="0.3">
      <c r="A728" s="1" t="s">
        <v>751</v>
      </c>
      <c r="B728">
        <v>3873.2</v>
      </c>
      <c r="C728">
        <v>3904.7</v>
      </c>
      <c r="D728">
        <v>3873.2</v>
      </c>
      <c r="E728">
        <v>3873.2</v>
      </c>
      <c r="F728">
        <v>30472400</v>
      </c>
      <c r="G728" s="3">
        <f t="shared" si="11"/>
        <v>0</v>
      </c>
    </row>
    <row r="729" spans="1:7" x14ac:dyDescent="0.3">
      <c r="A729" s="1" t="s">
        <v>752</v>
      </c>
      <c r="B729">
        <v>3873.2</v>
      </c>
      <c r="C729">
        <v>3873.2</v>
      </c>
      <c r="D729">
        <v>3820.7</v>
      </c>
      <c r="E729">
        <v>3873.2</v>
      </c>
      <c r="F729">
        <v>13398400</v>
      </c>
      <c r="G729" s="3">
        <f t="shared" si="11"/>
        <v>0</v>
      </c>
    </row>
    <row r="730" spans="1:7" x14ac:dyDescent="0.3">
      <c r="A730" s="1" t="s">
        <v>753</v>
      </c>
      <c r="B730">
        <v>3894.2</v>
      </c>
      <c r="C730">
        <v>3904.7</v>
      </c>
      <c r="D730">
        <v>3841.7</v>
      </c>
      <c r="E730">
        <v>3862.7</v>
      </c>
      <c r="F730">
        <v>26463000</v>
      </c>
      <c r="G730" s="3">
        <f t="shared" si="11"/>
        <v>5.4218733863472066E-3</v>
      </c>
    </row>
    <row r="731" spans="1:7" x14ac:dyDescent="0.3">
      <c r="A731" s="1" t="s">
        <v>754</v>
      </c>
      <c r="B731">
        <v>3852.2</v>
      </c>
      <c r="C731">
        <v>3904.7</v>
      </c>
      <c r="D731">
        <v>3841.7</v>
      </c>
      <c r="E731">
        <v>3894.2</v>
      </c>
      <c r="F731">
        <v>48118400</v>
      </c>
      <c r="G731" s="3">
        <f t="shared" si="11"/>
        <v>-1.0785270402136511E-2</v>
      </c>
    </row>
    <row r="732" spans="1:7" x14ac:dyDescent="0.3">
      <c r="A732" s="1" t="s">
        <v>755</v>
      </c>
      <c r="B732">
        <v>3778.7</v>
      </c>
      <c r="C732">
        <v>3841.7</v>
      </c>
      <c r="D732">
        <v>3705.2</v>
      </c>
      <c r="E732">
        <v>3841.7</v>
      </c>
      <c r="F732">
        <v>91135000</v>
      </c>
      <c r="G732" s="3">
        <f t="shared" si="11"/>
        <v>-1.9080006230206118E-2</v>
      </c>
    </row>
    <row r="733" spans="1:7" x14ac:dyDescent="0.3">
      <c r="A733" s="1" t="s">
        <v>756</v>
      </c>
      <c r="B733">
        <v>3736.7</v>
      </c>
      <c r="C733">
        <v>3799.7</v>
      </c>
      <c r="D733">
        <v>3726.2</v>
      </c>
      <c r="E733">
        <v>3768.2</v>
      </c>
      <c r="F733">
        <v>47075000</v>
      </c>
      <c r="G733" s="3">
        <f t="shared" si="11"/>
        <v>-1.1114933707359675E-2</v>
      </c>
    </row>
    <row r="734" spans="1:7" x14ac:dyDescent="0.3">
      <c r="A734" s="1" t="s">
        <v>757</v>
      </c>
      <c r="B734">
        <v>3778.7</v>
      </c>
      <c r="C734">
        <v>3799.7</v>
      </c>
      <c r="D734">
        <v>3726.2</v>
      </c>
      <c r="E734">
        <v>3757.7</v>
      </c>
      <c r="F734">
        <v>38714400</v>
      </c>
      <c r="G734" s="3">
        <f t="shared" si="11"/>
        <v>1.1239864051168143E-2</v>
      </c>
    </row>
    <row r="735" spans="1:7" x14ac:dyDescent="0.3">
      <c r="A735" s="1" t="s">
        <v>758</v>
      </c>
      <c r="B735">
        <v>3663.3</v>
      </c>
      <c r="C735">
        <v>3778.7</v>
      </c>
      <c r="D735">
        <v>3631.8</v>
      </c>
      <c r="E735">
        <v>3778.7</v>
      </c>
      <c r="F735">
        <v>66338200</v>
      </c>
      <c r="G735" s="3">
        <f t="shared" si="11"/>
        <v>-3.0539603567364342E-2</v>
      </c>
    </row>
    <row r="736" spans="1:7" x14ac:dyDescent="0.3">
      <c r="A736" s="1" t="s">
        <v>759</v>
      </c>
      <c r="B736">
        <v>3568.8</v>
      </c>
      <c r="C736">
        <v>3663.3</v>
      </c>
      <c r="D736">
        <v>3537.3</v>
      </c>
      <c r="E736">
        <v>3663.3</v>
      </c>
      <c r="F736">
        <v>97985200</v>
      </c>
      <c r="G736" s="3">
        <f t="shared" si="11"/>
        <v>-2.5796413070182621E-2</v>
      </c>
    </row>
    <row r="737" spans="1:7" x14ac:dyDescent="0.3">
      <c r="A737" s="1" t="s">
        <v>760</v>
      </c>
      <c r="B737">
        <v>3610.8</v>
      </c>
      <c r="C737">
        <v>3673.8</v>
      </c>
      <c r="D737">
        <v>3568.8</v>
      </c>
      <c r="E737">
        <v>3642.3</v>
      </c>
      <c r="F737">
        <v>74713600</v>
      </c>
      <c r="G737" s="3">
        <f t="shared" si="11"/>
        <v>1.1768661735036986E-2</v>
      </c>
    </row>
    <row r="738" spans="1:7" x14ac:dyDescent="0.3">
      <c r="A738" s="1" t="s">
        <v>761</v>
      </c>
      <c r="B738">
        <v>3642.3</v>
      </c>
      <c r="C738">
        <v>3642.3</v>
      </c>
      <c r="D738">
        <v>3600.3</v>
      </c>
      <c r="E738">
        <v>3642.3</v>
      </c>
      <c r="F738">
        <v>31492000</v>
      </c>
      <c r="G738" s="3">
        <f t="shared" si="11"/>
        <v>8.7238285144566295E-3</v>
      </c>
    </row>
    <row r="739" spans="1:7" x14ac:dyDescent="0.3">
      <c r="A739" s="1" t="s">
        <v>762</v>
      </c>
      <c r="B739">
        <v>3684.2</v>
      </c>
      <c r="C739">
        <v>3694.7</v>
      </c>
      <c r="D739">
        <v>3642.3</v>
      </c>
      <c r="E739">
        <v>3652.8</v>
      </c>
      <c r="F739">
        <v>27930400</v>
      </c>
      <c r="G739" s="3">
        <f t="shared" si="11"/>
        <v>1.1503720176811255E-2</v>
      </c>
    </row>
    <row r="740" spans="1:7" x14ac:dyDescent="0.3">
      <c r="A740" s="1" t="s">
        <v>763</v>
      </c>
      <c r="B740">
        <v>3747.2</v>
      </c>
      <c r="C740">
        <v>3768.2</v>
      </c>
      <c r="D740">
        <v>3673.8</v>
      </c>
      <c r="E740">
        <v>3684.2</v>
      </c>
      <c r="F740">
        <v>58844000</v>
      </c>
      <c r="G740" s="3">
        <f t="shared" si="11"/>
        <v>1.710004885728245E-2</v>
      </c>
    </row>
    <row r="741" spans="1:7" x14ac:dyDescent="0.3">
      <c r="A741" s="1" t="s">
        <v>764</v>
      </c>
      <c r="B741">
        <v>3726.2</v>
      </c>
      <c r="C741">
        <v>3789.2</v>
      </c>
      <c r="D741">
        <v>3694.7</v>
      </c>
      <c r="E741">
        <v>3757.7</v>
      </c>
      <c r="F741">
        <v>42102800</v>
      </c>
      <c r="G741" s="3">
        <f t="shared" si="11"/>
        <v>-5.6041844577284375E-3</v>
      </c>
    </row>
    <row r="742" spans="1:7" x14ac:dyDescent="0.3">
      <c r="A742" s="1" t="s">
        <v>765</v>
      </c>
      <c r="B742">
        <v>3757.7</v>
      </c>
      <c r="C742">
        <v>3768.2</v>
      </c>
      <c r="D742">
        <v>3705.2</v>
      </c>
      <c r="E742">
        <v>3736.7</v>
      </c>
      <c r="F742">
        <v>34502200</v>
      </c>
      <c r="G742" s="3">
        <f t="shared" si="11"/>
        <v>8.4536525146261619E-3</v>
      </c>
    </row>
    <row r="743" spans="1:7" x14ac:dyDescent="0.3">
      <c r="A743" s="1" t="s">
        <v>766</v>
      </c>
      <c r="B743">
        <v>3789.2</v>
      </c>
      <c r="C743">
        <v>3820.7</v>
      </c>
      <c r="D743">
        <v>3736.7</v>
      </c>
      <c r="E743">
        <v>3778.7</v>
      </c>
      <c r="F743">
        <v>36841800</v>
      </c>
      <c r="G743" s="3">
        <f t="shared" si="11"/>
        <v>8.382787343321714E-3</v>
      </c>
    </row>
    <row r="744" spans="1:7" x14ac:dyDescent="0.3">
      <c r="A744" s="1" t="s">
        <v>767</v>
      </c>
      <c r="B744">
        <v>3799.7</v>
      </c>
      <c r="C744">
        <v>3841.7</v>
      </c>
      <c r="D744">
        <v>3768.2</v>
      </c>
      <c r="E744">
        <v>3810.2</v>
      </c>
      <c r="F744">
        <v>28496000</v>
      </c>
      <c r="G744" s="3">
        <f t="shared" si="11"/>
        <v>2.7710334635279218E-3</v>
      </c>
    </row>
    <row r="745" spans="1:7" x14ac:dyDescent="0.3">
      <c r="A745" s="1" t="s">
        <v>768</v>
      </c>
      <c r="B745">
        <v>3810.2</v>
      </c>
      <c r="C745">
        <v>3883.7</v>
      </c>
      <c r="D745">
        <v>3799.7</v>
      </c>
      <c r="E745">
        <v>3862.7</v>
      </c>
      <c r="F745">
        <v>72962200</v>
      </c>
      <c r="G745" s="3">
        <f t="shared" si="11"/>
        <v>2.7633760560044217E-3</v>
      </c>
    </row>
    <row r="746" spans="1:7" x14ac:dyDescent="0.3">
      <c r="A746" s="1" t="s">
        <v>769</v>
      </c>
      <c r="B746">
        <v>3978.1</v>
      </c>
      <c r="C746">
        <v>3999.1</v>
      </c>
      <c r="D746">
        <v>3810.2</v>
      </c>
      <c r="E746">
        <v>3831.2</v>
      </c>
      <c r="F746">
        <v>77131800</v>
      </c>
      <c r="G746" s="3">
        <f t="shared" si="11"/>
        <v>4.406592829772718E-2</v>
      </c>
    </row>
    <row r="747" spans="1:7" x14ac:dyDescent="0.3">
      <c r="A747" s="1" t="s">
        <v>770</v>
      </c>
      <c r="B747">
        <v>4009.6</v>
      </c>
      <c r="C747">
        <v>4030.6</v>
      </c>
      <c r="D747">
        <v>3978.1</v>
      </c>
      <c r="E747">
        <v>4030.6</v>
      </c>
      <c r="F747">
        <v>89603000</v>
      </c>
      <c r="G747" s="3">
        <f t="shared" si="11"/>
        <v>7.9183529825796236E-3</v>
      </c>
    </row>
    <row r="748" spans="1:7" x14ac:dyDescent="0.3">
      <c r="A748" s="1" t="s">
        <v>771</v>
      </c>
      <c r="B748">
        <v>3904.7</v>
      </c>
      <c r="C748">
        <v>4009.6</v>
      </c>
      <c r="D748">
        <v>3883.7</v>
      </c>
      <c r="E748">
        <v>4009.6</v>
      </c>
      <c r="F748">
        <v>63021600</v>
      </c>
      <c r="G748" s="3">
        <f t="shared" si="11"/>
        <v>-2.6162210694333624E-2</v>
      </c>
    </row>
    <row r="749" spans="1:7" x14ac:dyDescent="0.3">
      <c r="A749" s="1" t="s">
        <v>772</v>
      </c>
      <c r="B749">
        <v>3841.7</v>
      </c>
      <c r="C749">
        <v>3904.7</v>
      </c>
      <c r="D749">
        <v>3810.2</v>
      </c>
      <c r="E749">
        <v>3862.7</v>
      </c>
      <c r="F749">
        <v>139348400</v>
      </c>
      <c r="G749" s="3">
        <f t="shared" si="11"/>
        <v>-1.6134402130765488E-2</v>
      </c>
    </row>
    <row r="750" spans="1:7" x14ac:dyDescent="0.3">
      <c r="A750" s="1" t="s">
        <v>773</v>
      </c>
      <c r="B750">
        <v>3831.2</v>
      </c>
      <c r="C750">
        <v>3883.7</v>
      </c>
      <c r="D750">
        <v>3810.2</v>
      </c>
      <c r="E750">
        <v>3862.7</v>
      </c>
      <c r="F750">
        <v>58539000</v>
      </c>
      <c r="G750" s="3">
        <f t="shared" si="11"/>
        <v>-2.7331650050758782E-3</v>
      </c>
    </row>
    <row r="751" spans="1:7" x14ac:dyDescent="0.3">
      <c r="A751" s="1" t="s">
        <v>774</v>
      </c>
      <c r="B751">
        <v>3820.7</v>
      </c>
      <c r="C751">
        <v>3862.7</v>
      </c>
      <c r="D751">
        <v>3799.7</v>
      </c>
      <c r="E751">
        <v>3852.2</v>
      </c>
      <c r="F751">
        <v>47100600</v>
      </c>
      <c r="G751" s="3">
        <f t="shared" si="11"/>
        <v>-2.7406556692420132E-3</v>
      </c>
    </row>
    <row r="752" spans="1:7" x14ac:dyDescent="0.3">
      <c r="A752" s="1" t="s">
        <v>775</v>
      </c>
      <c r="B752">
        <v>3904.7</v>
      </c>
      <c r="C752">
        <v>3915.2</v>
      </c>
      <c r="D752">
        <v>3841.7</v>
      </c>
      <c r="E752">
        <v>3862.7</v>
      </c>
      <c r="F752">
        <v>42774000</v>
      </c>
      <c r="G752" s="3">
        <f t="shared" si="11"/>
        <v>2.1985500039259823E-2</v>
      </c>
    </row>
    <row r="753" spans="1:7" x14ac:dyDescent="0.3">
      <c r="A753" s="1" t="s">
        <v>776</v>
      </c>
      <c r="B753">
        <v>3925.7</v>
      </c>
      <c r="C753">
        <v>3925.7</v>
      </c>
      <c r="D753">
        <v>3841.7</v>
      </c>
      <c r="E753">
        <v>3904.7</v>
      </c>
      <c r="F753">
        <v>38504200</v>
      </c>
      <c r="G753" s="3">
        <f t="shared" si="11"/>
        <v>5.3781340435884962E-3</v>
      </c>
    </row>
    <row r="754" spans="1:7" x14ac:dyDescent="0.3">
      <c r="A754" s="1" t="s">
        <v>777</v>
      </c>
      <c r="B754">
        <v>3936.2</v>
      </c>
      <c r="C754">
        <v>3946.7</v>
      </c>
      <c r="D754">
        <v>3883.7</v>
      </c>
      <c r="E754">
        <v>3925.7</v>
      </c>
      <c r="F754">
        <v>38887200</v>
      </c>
      <c r="G754" s="3">
        <f t="shared" si="11"/>
        <v>2.6746822222788293E-3</v>
      </c>
    </row>
    <row r="755" spans="1:7" x14ac:dyDescent="0.3">
      <c r="A755" s="1" t="s">
        <v>778</v>
      </c>
      <c r="B755">
        <v>3978.1</v>
      </c>
      <c r="C755">
        <v>3988.6</v>
      </c>
      <c r="D755">
        <v>3936.2</v>
      </c>
      <c r="E755">
        <v>3936.2</v>
      </c>
      <c r="F755">
        <v>34054800</v>
      </c>
      <c r="G755" s="3">
        <f t="shared" si="11"/>
        <v>1.0644784309740382E-2</v>
      </c>
    </row>
    <row r="756" spans="1:7" x14ac:dyDescent="0.3">
      <c r="A756" s="1" t="s">
        <v>779</v>
      </c>
      <c r="B756">
        <v>4009.6</v>
      </c>
      <c r="C756">
        <v>4009.6</v>
      </c>
      <c r="D756">
        <v>3957.2</v>
      </c>
      <c r="E756">
        <v>3967.7</v>
      </c>
      <c r="F756">
        <v>56866600</v>
      </c>
      <c r="G756" s="3">
        <f t="shared" si="11"/>
        <v>7.9183529825796236E-3</v>
      </c>
    </row>
    <row r="757" spans="1:7" x14ac:dyDescent="0.3">
      <c r="A757" s="1" t="s">
        <v>780</v>
      </c>
      <c r="B757">
        <v>3999.1</v>
      </c>
      <c r="C757">
        <v>3999.1</v>
      </c>
      <c r="D757">
        <v>3957.2</v>
      </c>
      <c r="E757">
        <v>3999.1</v>
      </c>
      <c r="F757">
        <v>24979400</v>
      </c>
      <c r="G757" s="3">
        <f t="shared" si="11"/>
        <v>-2.618715083798883E-3</v>
      </c>
    </row>
    <row r="758" spans="1:7" x14ac:dyDescent="0.3">
      <c r="A758" s="1" t="s">
        <v>781</v>
      </c>
      <c r="B758">
        <v>3988.6</v>
      </c>
      <c r="C758">
        <v>4020.1</v>
      </c>
      <c r="D758">
        <v>3967.7</v>
      </c>
      <c r="E758">
        <v>4020.1</v>
      </c>
      <c r="F758">
        <v>30348000</v>
      </c>
      <c r="G758" s="3">
        <f t="shared" si="11"/>
        <v>-2.625590757920532E-3</v>
      </c>
    </row>
    <row r="759" spans="1:7" x14ac:dyDescent="0.3">
      <c r="A759" s="1" t="s">
        <v>782</v>
      </c>
      <c r="B759">
        <v>3967.7</v>
      </c>
      <c r="C759">
        <v>4009.6</v>
      </c>
      <c r="D759">
        <v>3946.7</v>
      </c>
      <c r="E759">
        <v>3988.6</v>
      </c>
      <c r="F759">
        <v>48802600</v>
      </c>
      <c r="G759" s="3">
        <f t="shared" si="11"/>
        <v>-5.2399338113624057E-3</v>
      </c>
    </row>
    <row r="760" spans="1:7" x14ac:dyDescent="0.3">
      <c r="A760" s="1" t="s">
        <v>783</v>
      </c>
      <c r="B760">
        <v>3957.2</v>
      </c>
      <c r="C760">
        <v>3978.1</v>
      </c>
      <c r="D760">
        <v>3894.2</v>
      </c>
      <c r="E760">
        <v>3967.7</v>
      </c>
      <c r="F760">
        <v>38279800</v>
      </c>
      <c r="G760" s="3">
        <f t="shared" si="11"/>
        <v>-2.6463694331728712E-3</v>
      </c>
    </row>
    <row r="761" spans="1:7" x14ac:dyDescent="0.3">
      <c r="A761" s="1" t="s">
        <v>784</v>
      </c>
      <c r="B761">
        <v>3925.7</v>
      </c>
      <c r="C761">
        <v>3967.7</v>
      </c>
      <c r="D761">
        <v>3904.7</v>
      </c>
      <c r="E761">
        <v>3967.7</v>
      </c>
      <c r="F761">
        <v>38386000</v>
      </c>
      <c r="G761" s="3">
        <f t="shared" si="11"/>
        <v>-7.9601738603052672E-3</v>
      </c>
    </row>
    <row r="762" spans="1:7" x14ac:dyDescent="0.3">
      <c r="A762" s="1" t="s">
        <v>785</v>
      </c>
      <c r="B762">
        <v>3894.2</v>
      </c>
      <c r="C762">
        <v>3936.2</v>
      </c>
      <c r="D762">
        <v>3883.7</v>
      </c>
      <c r="E762">
        <v>3925.7</v>
      </c>
      <c r="F762">
        <v>27312200</v>
      </c>
      <c r="G762" s="3">
        <f t="shared" ref="G762:G825" si="12">((B762-B761)/B761)*100%</f>
        <v>-8.0240466668364888E-3</v>
      </c>
    </row>
    <row r="763" spans="1:7" x14ac:dyDescent="0.3">
      <c r="A763" s="1" t="s">
        <v>786</v>
      </c>
      <c r="B763">
        <v>3841.7</v>
      </c>
      <c r="C763">
        <v>3915.2</v>
      </c>
      <c r="D763">
        <v>3831.2</v>
      </c>
      <c r="E763">
        <v>3894.2</v>
      </c>
      <c r="F763">
        <v>64976600</v>
      </c>
      <c r="G763" s="3">
        <f t="shared" si="12"/>
        <v>-1.3481588002670639E-2</v>
      </c>
    </row>
    <row r="764" spans="1:7" x14ac:dyDescent="0.3">
      <c r="A764" s="1" t="s">
        <v>787</v>
      </c>
      <c r="B764">
        <v>3799.7</v>
      </c>
      <c r="C764">
        <v>3862.7</v>
      </c>
      <c r="D764">
        <v>3799.7</v>
      </c>
      <c r="E764">
        <v>3841.7</v>
      </c>
      <c r="F764">
        <v>72588200</v>
      </c>
      <c r="G764" s="3">
        <f t="shared" si="12"/>
        <v>-1.0932660020303513E-2</v>
      </c>
    </row>
    <row r="765" spans="1:7" x14ac:dyDescent="0.3">
      <c r="A765" s="1" t="s">
        <v>788</v>
      </c>
      <c r="B765">
        <v>3715.7</v>
      </c>
      <c r="C765">
        <v>3799.7</v>
      </c>
      <c r="D765">
        <v>3694.7</v>
      </c>
      <c r="E765">
        <v>3778.7</v>
      </c>
      <c r="F765">
        <v>92300400</v>
      </c>
      <c r="G765" s="3">
        <f t="shared" si="12"/>
        <v>-2.2107008448035374E-2</v>
      </c>
    </row>
    <row r="766" spans="1:7" x14ac:dyDescent="0.3">
      <c r="A766" s="1" t="s">
        <v>789</v>
      </c>
      <c r="B766">
        <v>3757.7</v>
      </c>
      <c r="C766">
        <v>3778.7</v>
      </c>
      <c r="D766">
        <v>3694.7</v>
      </c>
      <c r="E766">
        <v>3715.7</v>
      </c>
      <c r="F766">
        <v>52724200</v>
      </c>
      <c r="G766" s="3">
        <f t="shared" si="12"/>
        <v>1.1303388325214631E-2</v>
      </c>
    </row>
    <row r="767" spans="1:7" x14ac:dyDescent="0.3">
      <c r="A767" s="1" t="s">
        <v>790</v>
      </c>
      <c r="B767">
        <v>3736.7</v>
      </c>
      <c r="C767">
        <v>3831.2</v>
      </c>
      <c r="D767">
        <v>3736.7</v>
      </c>
      <c r="E767">
        <v>3778.7</v>
      </c>
      <c r="F767">
        <v>53277000</v>
      </c>
      <c r="G767" s="3">
        <f t="shared" si="12"/>
        <v>-5.5885248955478087E-3</v>
      </c>
    </row>
    <row r="768" spans="1:7" x14ac:dyDescent="0.3">
      <c r="A768" s="1" t="s">
        <v>791</v>
      </c>
      <c r="B768">
        <v>3757.7</v>
      </c>
      <c r="C768">
        <v>3778.7</v>
      </c>
      <c r="D768">
        <v>3715.7</v>
      </c>
      <c r="E768">
        <v>3736.7</v>
      </c>
      <c r="F768">
        <v>48120000</v>
      </c>
      <c r="G768" s="3">
        <f t="shared" si="12"/>
        <v>5.6199320255840715E-3</v>
      </c>
    </row>
    <row r="769" spans="1:7" x14ac:dyDescent="0.3">
      <c r="A769" s="1" t="s">
        <v>792</v>
      </c>
      <c r="B769">
        <v>3684.2</v>
      </c>
      <c r="C769">
        <v>3778.7</v>
      </c>
      <c r="D769">
        <v>3684.2</v>
      </c>
      <c r="E769">
        <v>3778.7</v>
      </c>
      <c r="F769">
        <v>108313400</v>
      </c>
      <c r="G769" s="3">
        <f t="shared" si="12"/>
        <v>-1.9559837134417331E-2</v>
      </c>
    </row>
    <row r="770" spans="1:7" x14ac:dyDescent="0.3">
      <c r="A770" s="1" t="s">
        <v>793</v>
      </c>
      <c r="B770">
        <v>3757.7</v>
      </c>
      <c r="C770">
        <v>3768.2</v>
      </c>
      <c r="D770">
        <v>3684.2</v>
      </c>
      <c r="E770">
        <v>3684.2</v>
      </c>
      <c r="F770">
        <v>48204200</v>
      </c>
      <c r="G770" s="3">
        <f t="shared" si="12"/>
        <v>1.995005700016286E-2</v>
      </c>
    </row>
    <row r="771" spans="1:7" x14ac:dyDescent="0.3">
      <c r="A771" s="1" t="s">
        <v>794</v>
      </c>
      <c r="B771">
        <v>3726.2</v>
      </c>
      <c r="C771">
        <v>3757.7</v>
      </c>
      <c r="D771">
        <v>3726.2</v>
      </c>
      <c r="E771">
        <v>3757.7</v>
      </c>
      <c r="F771">
        <v>49577200</v>
      </c>
      <c r="G771" s="3">
        <f t="shared" si="12"/>
        <v>-8.382787343321714E-3</v>
      </c>
    </row>
    <row r="772" spans="1:7" x14ac:dyDescent="0.3">
      <c r="A772" s="1" t="s">
        <v>795</v>
      </c>
      <c r="B772">
        <v>3673.8</v>
      </c>
      <c r="C772">
        <v>3736.7</v>
      </c>
      <c r="D772">
        <v>3673.8</v>
      </c>
      <c r="E772">
        <v>3726.2</v>
      </c>
      <c r="F772">
        <v>54989400</v>
      </c>
      <c r="G772" s="3">
        <f t="shared" si="12"/>
        <v>-1.4062583865600246E-2</v>
      </c>
    </row>
    <row r="773" spans="1:7" x14ac:dyDescent="0.3">
      <c r="A773" s="1" t="s">
        <v>796</v>
      </c>
      <c r="B773">
        <v>3694.7</v>
      </c>
      <c r="C773">
        <v>3726.2</v>
      </c>
      <c r="D773">
        <v>3673.8</v>
      </c>
      <c r="E773">
        <v>3694.7</v>
      </c>
      <c r="F773">
        <v>42464200</v>
      </c>
      <c r="G773" s="3">
        <f t="shared" si="12"/>
        <v>5.6889324405246982E-3</v>
      </c>
    </row>
    <row r="774" spans="1:7" x14ac:dyDescent="0.3">
      <c r="A774" s="1" t="s">
        <v>797</v>
      </c>
      <c r="B774">
        <v>3736.7</v>
      </c>
      <c r="C774">
        <v>3747.2</v>
      </c>
      <c r="D774">
        <v>3694.7</v>
      </c>
      <c r="E774">
        <v>3694.7</v>
      </c>
      <c r="F774">
        <v>45285800</v>
      </c>
      <c r="G774" s="3">
        <f t="shared" si="12"/>
        <v>1.1367634720004332E-2</v>
      </c>
    </row>
    <row r="775" spans="1:7" x14ac:dyDescent="0.3">
      <c r="A775" s="1" t="s">
        <v>798</v>
      </c>
      <c r="B775">
        <v>3726.2</v>
      </c>
      <c r="C775">
        <v>3726.2</v>
      </c>
      <c r="D775">
        <v>3694.7</v>
      </c>
      <c r="E775">
        <v>3715.7</v>
      </c>
      <c r="F775">
        <v>33221200</v>
      </c>
      <c r="G775" s="3">
        <f t="shared" si="12"/>
        <v>-2.8099660127920358E-3</v>
      </c>
    </row>
    <row r="776" spans="1:7" x14ac:dyDescent="0.3">
      <c r="A776" s="1" t="s">
        <v>799</v>
      </c>
      <c r="B776">
        <v>3841.7</v>
      </c>
      <c r="C776">
        <v>3873.2</v>
      </c>
      <c r="D776">
        <v>3778.7</v>
      </c>
      <c r="E776">
        <v>3778.7</v>
      </c>
      <c r="F776">
        <v>112172600</v>
      </c>
      <c r="G776" s="3">
        <f t="shared" si="12"/>
        <v>3.0996725886962589E-2</v>
      </c>
    </row>
    <row r="777" spans="1:7" x14ac:dyDescent="0.3">
      <c r="A777" s="1" t="s">
        <v>800</v>
      </c>
      <c r="B777">
        <v>3789.2</v>
      </c>
      <c r="C777">
        <v>3831.2</v>
      </c>
      <c r="D777">
        <v>3778.7</v>
      </c>
      <c r="E777">
        <v>3820.7</v>
      </c>
      <c r="F777">
        <v>72647400</v>
      </c>
      <c r="G777" s="3">
        <f t="shared" si="12"/>
        <v>-1.3665825025379391E-2</v>
      </c>
    </row>
    <row r="778" spans="1:7" x14ac:dyDescent="0.3">
      <c r="A778" s="1" t="s">
        <v>801</v>
      </c>
      <c r="B778">
        <v>3778.7</v>
      </c>
      <c r="C778">
        <v>3799.7</v>
      </c>
      <c r="D778">
        <v>3726.2</v>
      </c>
      <c r="E778">
        <v>3789.2</v>
      </c>
      <c r="F778">
        <v>87385200</v>
      </c>
      <c r="G778" s="3">
        <f t="shared" si="12"/>
        <v>-2.7710334635279218E-3</v>
      </c>
    </row>
    <row r="779" spans="1:7" x14ac:dyDescent="0.3">
      <c r="A779" s="1" t="s">
        <v>802</v>
      </c>
      <c r="B779">
        <v>3684.2</v>
      </c>
      <c r="C779">
        <v>3736.7</v>
      </c>
      <c r="D779">
        <v>3673.8</v>
      </c>
      <c r="E779">
        <v>3736.7</v>
      </c>
      <c r="F779">
        <v>124869200</v>
      </c>
      <c r="G779" s="3">
        <f t="shared" si="12"/>
        <v>-2.5008600841559269E-2</v>
      </c>
    </row>
    <row r="780" spans="1:7" x14ac:dyDescent="0.3">
      <c r="A780" s="1" t="s">
        <v>803</v>
      </c>
      <c r="B780">
        <v>3694.7</v>
      </c>
      <c r="C780">
        <v>3747.2</v>
      </c>
      <c r="D780">
        <v>3684.2</v>
      </c>
      <c r="E780">
        <v>3736.7</v>
      </c>
      <c r="F780">
        <v>97799600</v>
      </c>
      <c r="G780" s="3">
        <f t="shared" si="12"/>
        <v>2.8500081428804083E-3</v>
      </c>
    </row>
    <row r="781" spans="1:7" x14ac:dyDescent="0.3">
      <c r="A781" s="1" t="s">
        <v>804</v>
      </c>
      <c r="B781">
        <v>3757.7</v>
      </c>
      <c r="C781">
        <v>3820.7</v>
      </c>
      <c r="D781">
        <v>3705.2</v>
      </c>
      <c r="E781">
        <v>3726.2</v>
      </c>
      <c r="F781">
        <v>109964600</v>
      </c>
      <c r="G781" s="3">
        <f t="shared" si="12"/>
        <v>1.7051452080006496E-2</v>
      </c>
    </row>
    <row r="782" spans="1:7" x14ac:dyDescent="0.3">
      <c r="A782" s="1" t="s">
        <v>805</v>
      </c>
      <c r="B782">
        <v>3789.2</v>
      </c>
      <c r="C782">
        <v>3841.7</v>
      </c>
      <c r="D782">
        <v>3768.2</v>
      </c>
      <c r="E782">
        <v>3778.7</v>
      </c>
      <c r="F782">
        <v>151227200</v>
      </c>
      <c r="G782" s="3">
        <f t="shared" si="12"/>
        <v>8.382787343321714E-3</v>
      </c>
    </row>
    <row r="783" spans="1:7" x14ac:dyDescent="0.3">
      <c r="A783" s="1" t="s">
        <v>806</v>
      </c>
      <c r="B783">
        <v>3778.7</v>
      </c>
      <c r="C783">
        <v>3831.2</v>
      </c>
      <c r="D783">
        <v>3768.2</v>
      </c>
      <c r="E783">
        <v>3789.2</v>
      </c>
      <c r="F783">
        <v>32195200</v>
      </c>
      <c r="G783" s="3">
        <f t="shared" si="12"/>
        <v>-2.7710334635279218E-3</v>
      </c>
    </row>
    <row r="784" spans="1:7" x14ac:dyDescent="0.3">
      <c r="A784" s="1" t="s">
        <v>807</v>
      </c>
      <c r="B784">
        <v>3873.2</v>
      </c>
      <c r="C784">
        <v>3883.7</v>
      </c>
      <c r="D784">
        <v>3768.2</v>
      </c>
      <c r="E784">
        <v>3799.7</v>
      </c>
      <c r="F784">
        <v>49801400</v>
      </c>
      <c r="G784" s="3">
        <f t="shared" si="12"/>
        <v>2.5008600841559269E-2</v>
      </c>
    </row>
    <row r="785" spans="1:7" x14ac:dyDescent="0.3">
      <c r="A785" s="1" t="s">
        <v>808</v>
      </c>
      <c r="B785">
        <v>4041.1</v>
      </c>
      <c r="C785">
        <v>4083.1</v>
      </c>
      <c r="D785">
        <v>3883.7</v>
      </c>
      <c r="E785">
        <v>3894.2</v>
      </c>
      <c r="F785">
        <v>161637200</v>
      </c>
      <c r="G785" s="3">
        <f t="shared" si="12"/>
        <v>4.3349168646080787E-2</v>
      </c>
    </row>
    <row r="786" spans="1:7" x14ac:dyDescent="0.3">
      <c r="A786" s="1" t="s">
        <v>809</v>
      </c>
      <c r="B786">
        <v>3988.6</v>
      </c>
      <c r="C786">
        <v>4093.6</v>
      </c>
      <c r="D786">
        <v>3988.6</v>
      </c>
      <c r="E786">
        <v>4062.1</v>
      </c>
      <c r="F786">
        <v>99699200</v>
      </c>
      <c r="G786" s="3">
        <f t="shared" si="12"/>
        <v>-1.299151221202148E-2</v>
      </c>
    </row>
    <row r="787" spans="1:7" x14ac:dyDescent="0.3">
      <c r="A787" s="1" t="s">
        <v>810</v>
      </c>
      <c r="B787">
        <v>3952.6</v>
      </c>
      <c r="C787">
        <v>4029.3</v>
      </c>
      <c r="D787">
        <v>3941.7</v>
      </c>
      <c r="E787">
        <v>4029.3</v>
      </c>
      <c r="F787">
        <v>77714200</v>
      </c>
      <c r="G787" s="3">
        <f t="shared" si="12"/>
        <v>-9.0257233114375973E-3</v>
      </c>
    </row>
    <row r="788" spans="1:7" x14ac:dyDescent="0.3">
      <c r="A788" s="1" t="s">
        <v>811</v>
      </c>
      <c r="B788">
        <v>4029.3</v>
      </c>
      <c r="C788">
        <v>4051.2</v>
      </c>
      <c r="D788">
        <v>3952.6</v>
      </c>
      <c r="E788">
        <v>3963.6</v>
      </c>
      <c r="F788">
        <v>67383200</v>
      </c>
      <c r="G788" s="3">
        <f t="shared" si="12"/>
        <v>1.9404948641400667E-2</v>
      </c>
    </row>
    <row r="789" spans="1:7" x14ac:dyDescent="0.3">
      <c r="A789" s="1" t="s">
        <v>812</v>
      </c>
      <c r="B789">
        <v>4095</v>
      </c>
      <c r="C789">
        <v>4116.8999999999996</v>
      </c>
      <c r="D789">
        <v>4051.2</v>
      </c>
      <c r="E789">
        <v>4073.1</v>
      </c>
      <c r="F789">
        <v>67522400</v>
      </c>
      <c r="G789" s="3">
        <f t="shared" si="12"/>
        <v>1.6305561760107168E-2</v>
      </c>
    </row>
    <row r="790" spans="1:7" x14ac:dyDescent="0.3">
      <c r="A790" s="1" t="s">
        <v>813</v>
      </c>
      <c r="B790">
        <v>4095</v>
      </c>
      <c r="C790">
        <v>4105.8999999999996</v>
      </c>
      <c r="D790">
        <v>4040.2</v>
      </c>
      <c r="E790">
        <v>4095</v>
      </c>
      <c r="F790">
        <v>54065000</v>
      </c>
      <c r="G790" s="3">
        <f t="shared" si="12"/>
        <v>0</v>
      </c>
    </row>
    <row r="791" spans="1:7" x14ac:dyDescent="0.3">
      <c r="A791" s="1" t="s">
        <v>814</v>
      </c>
      <c r="B791">
        <v>4095</v>
      </c>
      <c r="C791">
        <v>4116.8999999999996</v>
      </c>
      <c r="D791">
        <v>4062.1</v>
      </c>
      <c r="E791">
        <v>4095</v>
      </c>
      <c r="F791">
        <v>29520600</v>
      </c>
      <c r="G791" s="3">
        <f t="shared" si="12"/>
        <v>0</v>
      </c>
    </row>
    <row r="792" spans="1:7" x14ac:dyDescent="0.3">
      <c r="A792" s="1" t="s">
        <v>815</v>
      </c>
      <c r="B792">
        <v>4095</v>
      </c>
      <c r="C792">
        <v>4105.8999999999996</v>
      </c>
      <c r="D792">
        <v>4029.3</v>
      </c>
      <c r="E792">
        <v>4095</v>
      </c>
      <c r="F792">
        <v>46922000</v>
      </c>
      <c r="G792" s="3">
        <f t="shared" si="12"/>
        <v>0</v>
      </c>
    </row>
    <row r="793" spans="1:7" x14ac:dyDescent="0.3">
      <c r="A793" s="1" t="s">
        <v>816</v>
      </c>
      <c r="B793">
        <v>4084</v>
      </c>
      <c r="C793">
        <v>4138.8</v>
      </c>
      <c r="D793">
        <v>4062.1</v>
      </c>
      <c r="E793">
        <v>4095</v>
      </c>
      <c r="F793">
        <v>50698800</v>
      </c>
      <c r="G793" s="3">
        <f t="shared" si="12"/>
        <v>-2.6862026862026862E-3</v>
      </c>
    </row>
    <row r="794" spans="1:7" x14ac:dyDescent="0.3">
      <c r="A794" s="1" t="s">
        <v>817</v>
      </c>
      <c r="B794">
        <v>4105.8999999999996</v>
      </c>
      <c r="C794">
        <v>4105.8999999999996</v>
      </c>
      <c r="D794">
        <v>4084</v>
      </c>
      <c r="E794">
        <v>4084</v>
      </c>
      <c r="F794">
        <v>46209000</v>
      </c>
      <c r="G794" s="3">
        <f t="shared" si="12"/>
        <v>5.3623898139078443E-3</v>
      </c>
    </row>
    <row r="795" spans="1:7" x14ac:dyDescent="0.3">
      <c r="A795" s="1" t="s">
        <v>818</v>
      </c>
      <c r="B795">
        <v>4084</v>
      </c>
      <c r="C795">
        <v>4105.8999999999996</v>
      </c>
      <c r="D795">
        <v>4051.2</v>
      </c>
      <c r="E795">
        <v>4095</v>
      </c>
      <c r="F795">
        <v>37676400</v>
      </c>
      <c r="G795" s="3">
        <f t="shared" si="12"/>
        <v>-5.3337879636619588E-3</v>
      </c>
    </row>
    <row r="796" spans="1:7" x14ac:dyDescent="0.3">
      <c r="A796" s="1" t="s">
        <v>819</v>
      </c>
      <c r="B796">
        <v>4105.8999999999996</v>
      </c>
      <c r="C796">
        <v>4116.8999999999996</v>
      </c>
      <c r="D796">
        <v>4073.1</v>
      </c>
      <c r="E796">
        <v>4073.1</v>
      </c>
      <c r="F796">
        <v>29357800</v>
      </c>
      <c r="G796" s="3">
        <f t="shared" si="12"/>
        <v>5.3623898139078443E-3</v>
      </c>
    </row>
    <row r="797" spans="1:7" x14ac:dyDescent="0.3">
      <c r="A797" s="1" t="s">
        <v>820</v>
      </c>
      <c r="B797">
        <v>4095</v>
      </c>
      <c r="C797">
        <v>4116.8999999999996</v>
      </c>
      <c r="D797">
        <v>4095</v>
      </c>
      <c r="E797">
        <v>4116.8999999999996</v>
      </c>
      <c r="F797">
        <v>46097000</v>
      </c>
      <c r="G797" s="3">
        <f t="shared" si="12"/>
        <v>-2.6547163837403825E-3</v>
      </c>
    </row>
    <row r="798" spans="1:7" x14ac:dyDescent="0.3">
      <c r="A798" s="1" t="s">
        <v>821</v>
      </c>
      <c r="B798">
        <v>4105.8999999999996</v>
      </c>
      <c r="C798">
        <v>4138.8</v>
      </c>
      <c r="D798">
        <v>4095</v>
      </c>
      <c r="E798">
        <v>4138.8</v>
      </c>
      <c r="F798">
        <v>39924200</v>
      </c>
      <c r="G798" s="3">
        <f t="shared" si="12"/>
        <v>2.6617826617825729E-3</v>
      </c>
    </row>
    <row r="799" spans="1:7" x14ac:dyDescent="0.3">
      <c r="A799" s="1" t="s">
        <v>822</v>
      </c>
      <c r="B799">
        <v>4116.8999999999996</v>
      </c>
      <c r="C799">
        <v>4160.7</v>
      </c>
      <c r="D799">
        <v>4105.8999999999996</v>
      </c>
      <c r="E799">
        <v>4127.8</v>
      </c>
      <c r="F799">
        <v>64999800</v>
      </c>
      <c r="G799" s="3">
        <f t="shared" si="12"/>
        <v>2.6790715799215764E-3</v>
      </c>
    </row>
    <row r="800" spans="1:7" x14ac:dyDescent="0.3">
      <c r="A800" s="1" t="s">
        <v>823</v>
      </c>
      <c r="B800">
        <v>4138.8</v>
      </c>
      <c r="C800">
        <v>4138.8</v>
      </c>
      <c r="D800">
        <v>4105.8999999999996</v>
      </c>
      <c r="E800">
        <v>4127.8</v>
      </c>
      <c r="F800">
        <v>28538400</v>
      </c>
      <c r="G800" s="3">
        <f t="shared" si="12"/>
        <v>5.3195365444874904E-3</v>
      </c>
    </row>
    <row r="801" spans="1:7" x14ac:dyDescent="0.3">
      <c r="A801" s="1" t="s">
        <v>824</v>
      </c>
      <c r="B801">
        <v>4149.7</v>
      </c>
      <c r="C801">
        <v>4193.5</v>
      </c>
      <c r="D801">
        <v>4116.8999999999996</v>
      </c>
      <c r="E801">
        <v>4138.8</v>
      </c>
      <c r="F801">
        <v>57641400</v>
      </c>
      <c r="G801" s="3">
        <f t="shared" si="12"/>
        <v>2.633613607808939E-3</v>
      </c>
    </row>
    <row r="802" spans="1:7" x14ac:dyDescent="0.3">
      <c r="A802" s="1" t="s">
        <v>825</v>
      </c>
      <c r="B802">
        <v>4193.5</v>
      </c>
      <c r="C802">
        <v>4193.5</v>
      </c>
      <c r="D802">
        <v>4127.8</v>
      </c>
      <c r="E802">
        <v>4182.6000000000004</v>
      </c>
      <c r="F802">
        <v>93228000</v>
      </c>
      <c r="G802" s="3">
        <f t="shared" si="12"/>
        <v>1.0554979878063519E-2</v>
      </c>
    </row>
    <row r="803" spans="1:7" x14ac:dyDescent="0.3">
      <c r="A803" s="1" t="s">
        <v>826</v>
      </c>
      <c r="B803">
        <v>4160.7</v>
      </c>
      <c r="C803">
        <v>4204.5</v>
      </c>
      <c r="D803">
        <v>4149.7</v>
      </c>
      <c r="E803">
        <v>4182.6000000000004</v>
      </c>
      <c r="F803">
        <v>26137000</v>
      </c>
      <c r="G803" s="3">
        <f t="shared" si="12"/>
        <v>-7.8216287111005558E-3</v>
      </c>
    </row>
    <row r="804" spans="1:7" x14ac:dyDescent="0.3">
      <c r="A804" s="1" t="s">
        <v>827</v>
      </c>
      <c r="B804">
        <v>4127.8</v>
      </c>
      <c r="C804">
        <v>4193.5</v>
      </c>
      <c r="D804">
        <v>4127.8</v>
      </c>
      <c r="E804">
        <v>4193.5</v>
      </c>
      <c r="F804">
        <v>46132800</v>
      </c>
      <c r="G804" s="3">
        <f t="shared" si="12"/>
        <v>-7.9073232869468213E-3</v>
      </c>
    </row>
    <row r="805" spans="1:7" x14ac:dyDescent="0.3">
      <c r="A805" s="1" t="s">
        <v>828</v>
      </c>
      <c r="B805">
        <v>4182.6000000000004</v>
      </c>
      <c r="C805">
        <v>4182.6000000000004</v>
      </c>
      <c r="D805">
        <v>4127.8</v>
      </c>
      <c r="E805">
        <v>4138.8</v>
      </c>
      <c r="F805">
        <v>28908400</v>
      </c>
      <c r="G805" s="3">
        <f t="shared" si="12"/>
        <v>1.3275837007607001E-2</v>
      </c>
    </row>
    <row r="806" spans="1:7" x14ac:dyDescent="0.3">
      <c r="A806" s="1" t="s">
        <v>829</v>
      </c>
      <c r="B806">
        <v>4149.7</v>
      </c>
      <c r="C806">
        <v>4182.6000000000004</v>
      </c>
      <c r="D806">
        <v>4116.8999999999996</v>
      </c>
      <c r="E806">
        <v>4182.6000000000004</v>
      </c>
      <c r="F806">
        <v>30178200</v>
      </c>
      <c r="G806" s="3">
        <f t="shared" si="12"/>
        <v>-7.8659207191700241E-3</v>
      </c>
    </row>
    <row r="807" spans="1:7" x14ac:dyDescent="0.3">
      <c r="A807" s="1" t="s">
        <v>830</v>
      </c>
      <c r="B807">
        <v>4073.1</v>
      </c>
      <c r="C807">
        <v>4127.8</v>
      </c>
      <c r="D807">
        <v>4062.1</v>
      </c>
      <c r="E807">
        <v>4116.8999999999996</v>
      </c>
      <c r="F807">
        <v>44453400</v>
      </c>
      <c r="G807" s="3">
        <f t="shared" si="12"/>
        <v>-1.8459165722823315E-2</v>
      </c>
    </row>
    <row r="808" spans="1:7" x14ac:dyDescent="0.3">
      <c r="A808" s="1" t="s">
        <v>831</v>
      </c>
      <c r="B808">
        <v>4051.2</v>
      </c>
      <c r="C808">
        <v>4084</v>
      </c>
      <c r="D808">
        <v>4007.4</v>
      </c>
      <c r="E808">
        <v>4073.1</v>
      </c>
      <c r="F808">
        <v>54129200</v>
      </c>
      <c r="G808" s="3">
        <f t="shared" si="12"/>
        <v>-5.3767400751270752E-3</v>
      </c>
    </row>
    <row r="809" spans="1:7" x14ac:dyDescent="0.3">
      <c r="A809" s="1" t="s">
        <v>832</v>
      </c>
      <c r="B809">
        <v>4007.4</v>
      </c>
      <c r="C809">
        <v>4073.1</v>
      </c>
      <c r="D809">
        <v>4007.4</v>
      </c>
      <c r="E809">
        <v>4062.1</v>
      </c>
      <c r="F809">
        <v>33599400</v>
      </c>
      <c r="G809" s="3">
        <f t="shared" si="12"/>
        <v>-1.0811611374407516E-2</v>
      </c>
    </row>
    <row r="810" spans="1:7" x14ac:dyDescent="0.3">
      <c r="A810" s="1" t="s">
        <v>833</v>
      </c>
      <c r="B810">
        <v>3996.4</v>
      </c>
      <c r="C810">
        <v>4018.3</v>
      </c>
      <c r="D810">
        <v>3963.6</v>
      </c>
      <c r="E810">
        <v>3996.4</v>
      </c>
      <c r="F810">
        <v>36728200</v>
      </c>
      <c r="G810" s="3">
        <f t="shared" si="12"/>
        <v>-2.7449218944951836E-3</v>
      </c>
    </row>
    <row r="811" spans="1:7" x14ac:dyDescent="0.3">
      <c r="A811" s="1" t="s">
        <v>834</v>
      </c>
      <c r="B811">
        <v>4029.3</v>
      </c>
      <c r="C811">
        <v>4062.1</v>
      </c>
      <c r="D811">
        <v>4018.3</v>
      </c>
      <c r="E811">
        <v>4040.2</v>
      </c>
      <c r="F811">
        <v>35383600</v>
      </c>
      <c r="G811" s="3">
        <f t="shared" si="12"/>
        <v>8.2324091682514488E-3</v>
      </c>
    </row>
    <row r="812" spans="1:7" x14ac:dyDescent="0.3">
      <c r="A812" s="1" t="s">
        <v>835</v>
      </c>
      <c r="B812">
        <v>4007.4</v>
      </c>
      <c r="C812">
        <v>4007.4</v>
      </c>
      <c r="D812">
        <v>3963.6</v>
      </c>
      <c r="E812">
        <v>4007.4</v>
      </c>
      <c r="F812">
        <v>38690600</v>
      </c>
      <c r="G812" s="3">
        <f t="shared" si="12"/>
        <v>-5.4351872533690941E-3</v>
      </c>
    </row>
    <row r="813" spans="1:7" x14ac:dyDescent="0.3">
      <c r="A813" s="1" t="s">
        <v>836</v>
      </c>
      <c r="B813">
        <v>3941.7</v>
      </c>
      <c r="C813">
        <v>4007.4</v>
      </c>
      <c r="D813">
        <v>3930.7</v>
      </c>
      <c r="E813">
        <v>3996.4</v>
      </c>
      <c r="F813">
        <v>50498800</v>
      </c>
      <c r="G813" s="3">
        <f t="shared" si="12"/>
        <v>-1.6394669860757667E-2</v>
      </c>
    </row>
    <row r="814" spans="1:7" x14ac:dyDescent="0.3">
      <c r="A814" s="1" t="s">
        <v>837</v>
      </c>
      <c r="B814">
        <v>3897.9</v>
      </c>
      <c r="C814">
        <v>3952.6</v>
      </c>
      <c r="D814">
        <v>3876</v>
      </c>
      <c r="E814">
        <v>3941.7</v>
      </c>
      <c r="F814">
        <v>78164000</v>
      </c>
      <c r="G814" s="3">
        <f t="shared" si="12"/>
        <v>-1.1111956769921539E-2</v>
      </c>
    </row>
    <row r="815" spans="1:7" x14ac:dyDescent="0.3">
      <c r="A815" s="1" t="s">
        <v>838</v>
      </c>
      <c r="B815">
        <v>3832.2</v>
      </c>
      <c r="C815">
        <v>3930.7</v>
      </c>
      <c r="D815">
        <v>3810.3</v>
      </c>
      <c r="E815">
        <v>3919.8</v>
      </c>
      <c r="F815">
        <v>101617400</v>
      </c>
      <c r="G815" s="3">
        <f t="shared" si="12"/>
        <v>-1.6855229739090347E-2</v>
      </c>
    </row>
    <row r="816" spans="1:7" x14ac:dyDescent="0.3">
      <c r="A816" s="1" t="s">
        <v>839</v>
      </c>
      <c r="B816">
        <v>3832.2</v>
      </c>
      <c r="C816">
        <v>3865</v>
      </c>
      <c r="D816">
        <v>3788.4</v>
      </c>
      <c r="E816">
        <v>3821.2</v>
      </c>
      <c r="F816">
        <v>101667400</v>
      </c>
      <c r="G816" s="3">
        <f t="shared" si="12"/>
        <v>0</v>
      </c>
    </row>
    <row r="817" spans="1:7" x14ac:dyDescent="0.3">
      <c r="A817" s="1" t="s">
        <v>840</v>
      </c>
      <c r="B817">
        <v>3865</v>
      </c>
      <c r="C817">
        <v>3897.9</v>
      </c>
      <c r="D817">
        <v>3832.2</v>
      </c>
      <c r="E817">
        <v>3854.1</v>
      </c>
      <c r="F817">
        <v>96444800</v>
      </c>
      <c r="G817" s="3">
        <f t="shared" si="12"/>
        <v>8.5590522415323264E-3</v>
      </c>
    </row>
    <row r="818" spans="1:7" x14ac:dyDescent="0.3">
      <c r="A818" s="1" t="s">
        <v>841</v>
      </c>
      <c r="B818">
        <v>3876</v>
      </c>
      <c r="C818">
        <v>3886.9</v>
      </c>
      <c r="D818">
        <v>3843.1</v>
      </c>
      <c r="E818">
        <v>3865</v>
      </c>
      <c r="F818">
        <v>88480000</v>
      </c>
      <c r="G818" s="3">
        <f t="shared" si="12"/>
        <v>2.8460543337645535E-3</v>
      </c>
    </row>
    <row r="819" spans="1:7" x14ac:dyDescent="0.3">
      <c r="A819" s="1" t="s">
        <v>842</v>
      </c>
      <c r="B819">
        <v>3919.8</v>
      </c>
      <c r="C819">
        <v>3941.7</v>
      </c>
      <c r="D819">
        <v>3865</v>
      </c>
      <c r="E819">
        <v>3865</v>
      </c>
      <c r="F819">
        <v>107289400</v>
      </c>
      <c r="G819" s="3">
        <f t="shared" si="12"/>
        <v>1.1300309597523267E-2</v>
      </c>
    </row>
    <row r="820" spans="1:7" x14ac:dyDescent="0.3">
      <c r="A820" s="1" t="s">
        <v>843</v>
      </c>
      <c r="B820">
        <v>3865</v>
      </c>
      <c r="C820">
        <v>3919.8</v>
      </c>
      <c r="D820">
        <v>3854.1</v>
      </c>
      <c r="E820">
        <v>3897.9</v>
      </c>
      <c r="F820">
        <v>133024800</v>
      </c>
      <c r="G820" s="3">
        <f t="shared" si="12"/>
        <v>-1.3980305117608087E-2</v>
      </c>
    </row>
    <row r="821" spans="1:7" x14ac:dyDescent="0.3">
      <c r="A821" s="1" t="s">
        <v>844</v>
      </c>
      <c r="B821">
        <v>3941.7</v>
      </c>
      <c r="C821">
        <v>3952.6</v>
      </c>
      <c r="D821">
        <v>3854.1</v>
      </c>
      <c r="E821">
        <v>3865</v>
      </c>
      <c r="F821">
        <v>74127200</v>
      </c>
      <c r="G821" s="3">
        <f t="shared" si="12"/>
        <v>1.9844760672703705E-2</v>
      </c>
    </row>
    <row r="822" spans="1:7" x14ac:dyDescent="0.3">
      <c r="A822" s="1" t="s">
        <v>845</v>
      </c>
      <c r="B822">
        <v>3919.8</v>
      </c>
      <c r="C822">
        <v>3974.5</v>
      </c>
      <c r="D822">
        <v>3919.8</v>
      </c>
      <c r="E822">
        <v>3941.7</v>
      </c>
      <c r="F822">
        <v>43538600</v>
      </c>
      <c r="G822" s="3">
        <f t="shared" si="12"/>
        <v>-5.5559783849607114E-3</v>
      </c>
    </row>
    <row r="823" spans="1:7" x14ac:dyDescent="0.3">
      <c r="A823" s="1" t="s">
        <v>846</v>
      </c>
      <c r="B823">
        <v>3963.6</v>
      </c>
      <c r="C823">
        <v>3963.6</v>
      </c>
      <c r="D823">
        <v>3919.8</v>
      </c>
      <c r="E823">
        <v>3941.7</v>
      </c>
      <c r="F823">
        <v>27492000</v>
      </c>
      <c r="G823" s="3">
        <f t="shared" si="12"/>
        <v>1.1174039491810736E-2</v>
      </c>
    </row>
    <row r="824" spans="1:7" x14ac:dyDescent="0.3">
      <c r="A824" s="1" t="s">
        <v>847</v>
      </c>
      <c r="B824">
        <v>3952.6</v>
      </c>
      <c r="C824">
        <v>3985.5</v>
      </c>
      <c r="D824">
        <v>3930.7</v>
      </c>
      <c r="E824">
        <v>3952.6</v>
      </c>
      <c r="F824">
        <v>41695200</v>
      </c>
      <c r="G824" s="3">
        <f t="shared" si="12"/>
        <v>-2.7752548188515491E-3</v>
      </c>
    </row>
    <row r="825" spans="1:7" x14ac:dyDescent="0.3">
      <c r="A825" s="1" t="s">
        <v>848</v>
      </c>
      <c r="B825">
        <v>3963.6</v>
      </c>
      <c r="C825">
        <v>3996.4</v>
      </c>
      <c r="D825">
        <v>3952.6</v>
      </c>
      <c r="E825">
        <v>3985.5</v>
      </c>
      <c r="F825">
        <v>278133800</v>
      </c>
      <c r="G825" s="3">
        <f t="shared" si="12"/>
        <v>2.7829782927693164E-3</v>
      </c>
    </row>
    <row r="826" spans="1:7" x14ac:dyDescent="0.3">
      <c r="A826" s="1" t="s">
        <v>849</v>
      </c>
      <c r="B826">
        <v>3941.7</v>
      </c>
      <c r="C826">
        <v>3996.4</v>
      </c>
      <c r="D826">
        <v>3941.7</v>
      </c>
      <c r="E826">
        <v>3963.6</v>
      </c>
      <c r="F826">
        <v>53155600</v>
      </c>
      <c r="G826" s="3">
        <f t="shared" ref="G826:G889" si="13">((B826-B825)/B825)*100%</f>
        <v>-5.5252800484408343E-3</v>
      </c>
    </row>
    <row r="827" spans="1:7" x14ac:dyDescent="0.3">
      <c r="A827" s="1" t="s">
        <v>850</v>
      </c>
      <c r="B827">
        <v>4029.3</v>
      </c>
      <c r="C827">
        <v>4051.2</v>
      </c>
      <c r="D827">
        <v>3908.8</v>
      </c>
      <c r="E827">
        <v>3941.7</v>
      </c>
      <c r="F827">
        <v>82211400</v>
      </c>
      <c r="G827" s="3">
        <f t="shared" si="13"/>
        <v>2.2223913539843307E-2</v>
      </c>
    </row>
    <row r="828" spans="1:7" x14ac:dyDescent="0.3">
      <c r="A828" s="1" t="s">
        <v>851</v>
      </c>
      <c r="B828">
        <v>4007.4</v>
      </c>
      <c r="C828">
        <v>4051.2</v>
      </c>
      <c r="D828">
        <v>3974.5</v>
      </c>
      <c r="E828">
        <v>4040.2</v>
      </c>
      <c r="F828">
        <v>62411600</v>
      </c>
      <c r="G828" s="3">
        <f t="shared" si="13"/>
        <v>-5.4351872533690941E-3</v>
      </c>
    </row>
    <row r="829" spans="1:7" x14ac:dyDescent="0.3">
      <c r="A829" s="1" t="s">
        <v>852</v>
      </c>
      <c r="B829">
        <v>4029.3</v>
      </c>
      <c r="C829">
        <v>4029.3</v>
      </c>
      <c r="D829">
        <v>3974.5</v>
      </c>
      <c r="E829">
        <v>4007.4</v>
      </c>
      <c r="F829">
        <v>34322400</v>
      </c>
      <c r="G829" s="3">
        <f t="shared" si="13"/>
        <v>5.4648899535858888E-3</v>
      </c>
    </row>
    <row r="830" spans="1:7" x14ac:dyDescent="0.3">
      <c r="A830" s="1" t="s">
        <v>853</v>
      </c>
      <c r="B830">
        <v>4040.2</v>
      </c>
      <c r="C830">
        <v>4040.2</v>
      </c>
      <c r="D830">
        <v>4007.4</v>
      </c>
      <c r="E830">
        <v>4029.3</v>
      </c>
      <c r="F830">
        <v>35863800</v>
      </c>
      <c r="G830" s="3">
        <f t="shared" si="13"/>
        <v>2.7051845233662512E-3</v>
      </c>
    </row>
    <row r="831" spans="1:7" x14ac:dyDescent="0.3">
      <c r="A831" s="1" t="s">
        <v>854</v>
      </c>
      <c r="B831">
        <v>4073.1</v>
      </c>
      <c r="C831">
        <v>4073.1</v>
      </c>
      <c r="D831">
        <v>4018.3</v>
      </c>
      <c r="E831">
        <v>4051.2</v>
      </c>
      <c r="F831">
        <v>34347200</v>
      </c>
      <c r="G831" s="3">
        <f t="shared" si="13"/>
        <v>8.143161229642119E-3</v>
      </c>
    </row>
    <row r="832" spans="1:7" x14ac:dyDescent="0.3">
      <c r="A832" s="1" t="s">
        <v>855</v>
      </c>
      <c r="B832">
        <v>3996.4</v>
      </c>
      <c r="C832">
        <v>4073.1</v>
      </c>
      <c r="D832">
        <v>3985.5</v>
      </c>
      <c r="E832">
        <v>4073.1</v>
      </c>
      <c r="F832">
        <v>40190000</v>
      </c>
      <c r="G832" s="3">
        <f t="shared" si="13"/>
        <v>-1.8830865925216621E-2</v>
      </c>
    </row>
    <row r="833" spans="1:7" x14ac:dyDescent="0.3">
      <c r="A833" s="1" t="s">
        <v>856</v>
      </c>
      <c r="B833">
        <v>3930.7</v>
      </c>
      <c r="C833">
        <v>3985.5</v>
      </c>
      <c r="D833">
        <v>3919.8</v>
      </c>
      <c r="E833">
        <v>3985.5</v>
      </c>
      <c r="F833">
        <v>91447800</v>
      </c>
      <c r="G833" s="3">
        <f t="shared" si="13"/>
        <v>-1.6439795816234681E-2</v>
      </c>
    </row>
    <row r="834" spans="1:7" x14ac:dyDescent="0.3">
      <c r="A834" s="1" t="s">
        <v>857</v>
      </c>
      <c r="B834">
        <v>3985.5</v>
      </c>
      <c r="C834">
        <v>3985.5</v>
      </c>
      <c r="D834">
        <v>3919.8</v>
      </c>
      <c r="E834">
        <v>3930.7</v>
      </c>
      <c r="F834">
        <v>35271200</v>
      </c>
      <c r="G834" s="3">
        <f t="shared" si="13"/>
        <v>1.3941537130791E-2</v>
      </c>
    </row>
    <row r="835" spans="1:7" x14ac:dyDescent="0.3">
      <c r="A835" s="1" t="s">
        <v>858</v>
      </c>
      <c r="B835">
        <v>3952.6</v>
      </c>
      <c r="C835">
        <v>3974.5</v>
      </c>
      <c r="D835">
        <v>3919.8</v>
      </c>
      <c r="E835">
        <v>3974.5</v>
      </c>
      <c r="F835">
        <v>53221000</v>
      </c>
      <c r="G835" s="3">
        <f t="shared" si="13"/>
        <v>-8.2549240998620217E-3</v>
      </c>
    </row>
    <row r="836" spans="1:7" x14ac:dyDescent="0.3">
      <c r="A836" s="1" t="s">
        <v>859</v>
      </c>
      <c r="B836">
        <v>3963.6</v>
      </c>
      <c r="C836">
        <v>3963.6</v>
      </c>
      <c r="D836">
        <v>3919.8</v>
      </c>
      <c r="E836">
        <v>3952.6</v>
      </c>
      <c r="F836">
        <v>28209000</v>
      </c>
      <c r="G836" s="3">
        <f t="shared" si="13"/>
        <v>2.7829782927693164E-3</v>
      </c>
    </row>
    <row r="837" spans="1:7" x14ac:dyDescent="0.3">
      <c r="A837" s="1" t="s">
        <v>860</v>
      </c>
      <c r="B837">
        <v>3974.5</v>
      </c>
      <c r="C837">
        <v>3974.5</v>
      </c>
      <c r="D837">
        <v>3941.7</v>
      </c>
      <c r="E837">
        <v>3963.6</v>
      </c>
      <c r="F837">
        <v>27112200</v>
      </c>
      <c r="G837" s="3">
        <f t="shared" si="13"/>
        <v>2.7500252295892852E-3</v>
      </c>
    </row>
    <row r="838" spans="1:7" x14ac:dyDescent="0.3">
      <c r="A838" s="1" t="s">
        <v>861</v>
      </c>
      <c r="B838">
        <v>3985.5</v>
      </c>
      <c r="C838">
        <v>3985.5</v>
      </c>
      <c r="D838">
        <v>3941.7</v>
      </c>
      <c r="E838">
        <v>3974.5</v>
      </c>
      <c r="F838">
        <v>21594600</v>
      </c>
      <c r="G838" s="3">
        <f t="shared" si="13"/>
        <v>2.7676437287709145E-3</v>
      </c>
    </row>
    <row r="839" spans="1:7" x14ac:dyDescent="0.3">
      <c r="A839" s="1" t="s">
        <v>862</v>
      </c>
      <c r="B839">
        <v>3963.6</v>
      </c>
      <c r="C839">
        <v>4040.2</v>
      </c>
      <c r="D839">
        <v>3963.6</v>
      </c>
      <c r="E839">
        <v>3985.5</v>
      </c>
      <c r="F839">
        <v>41779600</v>
      </c>
      <c r="G839" s="3">
        <f t="shared" si="13"/>
        <v>-5.4949190816710805E-3</v>
      </c>
    </row>
    <row r="840" spans="1:7" x14ac:dyDescent="0.3">
      <c r="A840" s="1" t="s">
        <v>863</v>
      </c>
      <c r="B840">
        <v>3952.6</v>
      </c>
      <c r="C840">
        <v>3985.5</v>
      </c>
      <c r="D840">
        <v>3952.6</v>
      </c>
      <c r="E840">
        <v>3974.5</v>
      </c>
      <c r="F840">
        <v>22346200</v>
      </c>
      <c r="G840" s="3">
        <f t="shared" si="13"/>
        <v>-2.7752548188515491E-3</v>
      </c>
    </row>
    <row r="841" spans="1:7" x14ac:dyDescent="0.3">
      <c r="A841" s="1" t="s">
        <v>864</v>
      </c>
      <c r="B841">
        <v>3996.4</v>
      </c>
      <c r="C841">
        <v>3996.4</v>
      </c>
      <c r="D841">
        <v>3930.7</v>
      </c>
      <c r="E841">
        <v>3952.6</v>
      </c>
      <c r="F841">
        <v>27723200</v>
      </c>
      <c r="G841" s="3">
        <f t="shared" si="13"/>
        <v>1.1081313565754234E-2</v>
      </c>
    </row>
    <row r="842" spans="1:7" x14ac:dyDescent="0.3">
      <c r="A842" s="1" t="s">
        <v>865</v>
      </c>
      <c r="B842">
        <v>4007.4</v>
      </c>
      <c r="C842">
        <v>4018.3</v>
      </c>
      <c r="D842">
        <v>3974.5</v>
      </c>
      <c r="E842">
        <v>3996.4</v>
      </c>
      <c r="F842">
        <v>33973200</v>
      </c>
      <c r="G842" s="3">
        <f t="shared" si="13"/>
        <v>2.7524772295065558E-3</v>
      </c>
    </row>
    <row r="843" spans="1:7" x14ac:dyDescent="0.3">
      <c r="A843" s="1" t="s">
        <v>866</v>
      </c>
      <c r="B843">
        <v>4040.2</v>
      </c>
      <c r="C843">
        <v>4051.2</v>
      </c>
      <c r="D843">
        <v>4007.4</v>
      </c>
      <c r="E843">
        <v>4029.3</v>
      </c>
      <c r="F843">
        <v>63091600</v>
      </c>
      <c r="G843" s="3">
        <f t="shared" si="13"/>
        <v>8.1848580126764794E-3</v>
      </c>
    </row>
    <row r="844" spans="1:7" x14ac:dyDescent="0.3">
      <c r="A844" s="1" t="s">
        <v>867</v>
      </c>
      <c r="B844">
        <v>3985.5</v>
      </c>
      <c r="C844">
        <v>4040.2</v>
      </c>
      <c r="D844">
        <v>3963.6</v>
      </c>
      <c r="E844">
        <v>4040.2</v>
      </c>
      <c r="F844">
        <v>31937600</v>
      </c>
      <c r="G844" s="3">
        <f t="shared" si="13"/>
        <v>-1.3538933716152621E-2</v>
      </c>
    </row>
    <row r="845" spans="1:7" x14ac:dyDescent="0.3">
      <c r="A845" s="1" t="s">
        <v>868</v>
      </c>
      <c r="B845">
        <v>4007.4</v>
      </c>
      <c r="C845">
        <v>4007.4</v>
      </c>
      <c r="D845">
        <v>3974.5</v>
      </c>
      <c r="E845">
        <v>3996.4</v>
      </c>
      <c r="F845">
        <v>16724200</v>
      </c>
      <c r="G845" s="3">
        <f t="shared" si="13"/>
        <v>5.4949190816710805E-3</v>
      </c>
    </row>
    <row r="846" spans="1:7" x14ac:dyDescent="0.3">
      <c r="A846" s="1" t="s">
        <v>869</v>
      </c>
      <c r="B846">
        <v>3985.5</v>
      </c>
      <c r="C846">
        <v>4029.3</v>
      </c>
      <c r="D846">
        <v>3974.5</v>
      </c>
      <c r="E846">
        <v>4007.4</v>
      </c>
      <c r="F846">
        <v>48292600</v>
      </c>
      <c r="G846" s="3">
        <f t="shared" si="13"/>
        <v>-5.4648899535858888E-3</v>
      </c>
    </row>
    <row r="847" spans="1:7" x14ac:dyDescent="0.3">
      <c r="A847" s="1" t="s">
        <v>870</v>
      </c>
      <c r="B847">
        <v>3974.5</v>
      </c>
      <c r="C847">
        <v>4007.4</v>
      </c>
      <c r="D847">
        <v>3974.5</v>
      </c>
      <c r="E847">
        <v>3985.5</v>
      </c>
      <c r="F847">
        <v>24713400</v>
      </c>
      <c r="G847" s="3">
        <f t="shared" si="13"/>
        <v>-2.7600050181909421E-3</v>
      </c>
    </row>
    <row r="848" spans="1:7" x14ac:dyDescent="0.3">
      <c r="A848" s="1" t="s">
        <v>871</v>
      </c>
      <c r="B848">
        <v>3963.6</v>
      </c>
      <c r="C848">
        <v>3996.4</v>
      </c>
      <c r="D848">
        <v>3963.6</v>
      </c>
      <c r="E848">
        <v>3974.5</v>
      </c>
      <c r="F848">
        <v>19832600</v>
      </c>
      <c r="G848" s="3">
        <f t="shared" si="13"/>
        <v>-2.7424833312366566E-3</v>
      </c>
    </row>
    <row r="849" spans="1:7" x14ac:dyDescent="0.3">
      <c r="A849" s="1" t="s">
        <v>872</v>
      </c>
      <c r="B849">
        <v>3930.7</v>
      </c>
      <c r="C849">
        <v>3974.5</v>
      </c>
      <c r="D849">
        <v>3930.7</v>
      </c>
      <c r="E849">
        <v>3952.6</v>
      </c>
      <c r="F849">
        <v>46162800</v>
      </c>
      <c r="G849" s="3">
        <f t="shared" si="13"/>
        <v>-8.3005348672923838E-3</v>
      </c>
    </row>
    <row r="850" spans="1:7" x14ac:dyDescent="0.3">
      <c r="A850" s="1" t="s">
        <v>873</v>
      </c>
      <c r="B850">
        <v>3919.8</v>
      </c>
      <c r="C850">
        <v>3952.6</v>
      </c>
      <c r="D850">
        <v>3908.8</v>
      </c>
      <c r="E850">
        <v>3941.7</v>
      </c>
      <c r="F850">
        <v>83926600</v>
      </c>
      <c r="G850" s="3">
        <f t="shared" si="13"/>
        <v>-2.7730429694455532E-3</v>
      </c>
    </row>
    <row r="851" spans="1:7" x14ac:dyDescent="0.3">
      <c r="A851" s="1" t="s">
        <v>874</v>
      </c>
      <c r="B851">
        <v>3897.9</v>
      </c>
      <c r="C851">
        <v>3952.6</v>
      </c>
      <c r="D851">
        <v>3886.9</v>
      </c>
      <c r="E851">
        <v>3930.7</v>
      </c>
      <c r="F851">
        <v>115995200</v>
      </c>
      <c r="G851" s="3">
        <f t="shared" si="13"/>
        <v>-5.5870197459054263E-3</v>
      </c>
    </row>
    <row r="852" spans="1:7" x14ac:dyDescent="0.3">
      <c r="A852" s="1" t="s">
        <v>875</v>
      </c>
      <c r="B852">
        <v>3908.8</v>
      </c>
      <c r="C852">
        <v>3930.7</v>
      </c>
      <c r="D852">
        <v>3897.9</v>
      </c>
      <c r="E852">
        <v>3908.8</v>
      </c>
      <c r="F852">
        <v>43596800</v>
      </c>
      <c r="G852" s="3">
        <f t="shared" si="13"/>
        <v>2.796377536622307E-3</v>
      </c>
    </row>
    <row r="853" spans="1:7" x14ac:dyDescent="0.3">
      <c r="A853" s="1" t="s">
        <v>876</v>
      </c>
      <c r="B853">
        <v>3919.8</v>
      </c>
      <c r="C853">
        <v>3952.6</v>
      </c>
      <c r="D853">
        <v>3919.8</v>
      </c>
      <c r="E853">
        <v>3919.8</v>
      </c>
      <c r="F853">
        <v>60019400</v>
      </c>
      <c r="G853" s="3">
        <f t="shared" si="13"/>
        <v>2.8141629144494474E-3</v>
      </c>
    </row>
    <row r="854" spans="1:7" x14ac:dyDescent="0.3">
      <c r="A854" s="1" t="s">
        <v>877</v>
      </c>
      <c r="B854">
        <v>3897.9</v>
      </c>
      <c r="C854">
        <v>3941.7</v>
      </c>
      <c r="D854">
        <v>3897.9</v>
      </c>
      <c r="E854">
        <v>3919.8</v>
      </c>
      <c r="F854">
        <v>65080800</v>
      </c>
      <c r="G854" s="3">
        <f t="shared" si="13"/>
        <v>-5.5870197459054263E-3</v>
      </c>
    </row>
    <row r="855" spans="1:7" x14ac:dyDescent="0.3">
      <c r="A855" s="1" t="s">
        <v>878</v>
      </c>
      <c r="B855">
        <v>3963.6</v>
      </c>
      <c r="C855">
        <v>3963.6</v>
      </c>
      <c r="D855">
        <v>3908.8</v>
      </c>
      <c r="E855">
        <v>3908.8</v>
      </c>
      <c r="F855">
        <v>62532400</v>
      </c>
      <c r="G855" s="3">
        <f t="shared" si="13"/>
        <v>1.6855229739090233E-2</v>
      </c>
    </row>
    <row r="856" spans="1:7" x14ac:dyDescent="0.3">
      <c r="A856" s="1" t="s">
        <v>879</v>
      </c>
      <c r="B856">
        <v>3963.6</v>
      </c>
      <c r="C856">
        <v>3963.6</v>
      </c>
      <c r="D856">
        <v>3941.7</v>
      </c>
      <c r="E856">
        <v>3963.6</v>
      </c>
      <c r="F856">
        <v>19578200</v>
      </c>
      <c r="G856" s="3">
        <f t="shared" si="13"/>
        <v>0</v>
      </c>
    </row>
    <row r="857" spans="1:7" x14ac:dyDescent="0.3">
      <c r="A857" s="1" t="s">
        <v>880</v>
      </c>
      <c r="B857">
        <v>3952.6</v>
      </c>
      <c r="C857">
        <v>3974.5</v>
      </c>
      <c r="D857">
        <v>3941.7</v>
      </c>
      <c r="E857">
        <v>3941.7</v>
      </c>
      <c r="F857">
        <v>37485400</v>
      </c>
      <c r="G857" s="3">
        <f t="shared" si="13"/>
        <v>-2.7752548188515491E-3</v>
      </c>
    </row>
    <row r="858" spans="1:7" x14ac:dyDescent="0.3">
      <c r="A858" s="1" t="s">
        <v>881</v>
      </c>
      <c r="B858">
        <v>3952.6</v>
      </c>
      <c r="C858">
        <v>3996.4</v>
      </c>
      <c r="D858">
        <v>3952.6</v>
      </c>
      <c r="E858">
        <v>3963.6</v>
      </c>
      <c r="F858">
        <v>45959000</v>
      </c>
      <c r="G858" s="3">
        <f t="shared" si="13"/>
        <v>0</v>
      </c>
    </row>
    <row r="859" spans="1:7" x14ac:dyDescent="0.3">
      <c r="A859" s="1" t="s">
        <v>882</v>
      </c>
      <c r="B859">
        <v>3919.8</v>
      </c>
      <c r="C859">
        <v>3963.6</v>
      </c>
      <c r="D859">
        <v>3908.8</v>
      </c>
      <c r="E859">
        <v>3952.6</v>
      </c>
      <c r="F859">
        <v>104007400</v>
      </c>
      <c r="G859" s="3">
        <f t="shared" si="13"/>
        <v>-8.2983352729848019E-3</v>
      </c>
    </row>
    <row r="860" spans="1:7" x14ac:dyDescent="0.3">
      <c r="A860" s="1" t="s">
        <v>883</v>
      </c>
      <c r="B860">
        <v>3897.9</v>
      </c>
      <c r="C860">
        <v>3919.8</v>
      </c>
      <c r="D860">
        <v>3897.9</v>
      </c>
      <c r="E860">
        <v>3908.8</v>
      </c>
      <c r="F860">
        <v>85572800</v>
      </c>
      <c r="G860" s="3">
        <f t="shared" si="13"/>
        <v>-5.5870197459054263E-3</v>
      </c>
    </row>
    <row r="861" spans="1:7" x14ac:dyDescent="0.3">
      <c r="A861" s="1" t="s">
        <v>884</v>
      </c>
      <c r="B861">
        <v>3886.9</v>
      </c>
      <c r="C861">
        <v>3908.8</v>
      </c>
      <c r="D861">
        <v>3854.1</v>
      </c>
      <c r="E861">
        <v>3897.9</v>
      </c>
      <c r="F861">
        <v>81248000</v>
      </c>
      <c r="G861" s="3">
        <f t="shared" si="13"/>
        <v>-2.8220323764078094E-3</v>
      </c>
    </row>
    <row r="862" spans="1:7" x14ac:dyDescent="0.3">
      <c r="A862" s="1" t="s">
        <v>885</v>
      </c>
      <c r="B862">
        <v>3886.9</v>
      </c>
      <c r="C862">
        <v>3919.8</v>
      </c>
      <c r="D862">
        <v>3865</v>
      </c>
      <c r="E862">
        <v>3897.9</v>
      </c>
      <c r="F862">
        <v>65017400</v>
      </c>
      <c r="G862" s="3">
        <f t="shared" si="13"/>
        <v>0</v>
      </c>
    </row>
    <row r="863" spans="1:7" x14ac:dyDescent="0.3">
      <c r="A863" s="1" t="s">
        <v>886</v>
      </c>
      <c r="B863">
        <v>3799.3</v>
      </c>
      <c r="C863">
        <v>3876</v>
      </c>
      <c r="D863">
        <v>3777.4</v>
      </c>
      <c r="E863">
        <v>3865</v>
      </c>
      <c r="F863">
        <v>136286600</v>
      </c>
      <c r="G863" s="3">
        <f t="shared" si="13"/>
        <v>-2.2537240474414032E-2</v>
      </c>
    </row>
    <row r="864" spans="1:7" x14ac:dyDescent="0.3">
      <c r="A864" s="1" t="s">
        <v>887</v>
      </c>
      <c r="B864">
        <v>3886.9</v>
      </c>
      <c r="C864">
        <v>3886.9</v>
      </c>
      <c r="D864">
        <v>3810.3</v>
      </c>
      <c r="E864">
        <v>3810.3</v>
      </c>
      <c r="F864">
        <v>66452600</v>
      </c>
      <c r="G864" s="3">
        <f t="shared" si="13"/>
        <v>2.3056878898744481E-2</v>
      </c>
    </row>
    <row r="865" spans="1:7" x14ac:dyDescent="0.3">
      <c r="A865" s="1" t="s">
        <v>888</v>
      </c>
      <c r="B865">
        <v>3919.8</v>
      </c>
      <c r="C865">
        <v>3941.7</v>
      </c>
      <c r="D865">
        <v>3876</v>
      </c>
      <c r="E865">
        <v>3886.9</v>
      </c>
      <c r="F865">
        <v>82168800</v>
      </c>
      <c r="G865" s="3">
        <f t="shared" si="13"/>
        <v>8.4643288996372659E-3</v>
      </c>
    </row>
    <row r="866" spans="1:7" x14ac:dyDescent="0.3">
      <c r="A866" s="1" t="s">
        <v>889</v>
      </c>
      <c r="B866">
        <v>3941.7</v>
      </c>
      <c r="C866">
        <v>3963.6</v>
      </c>
      <c r="D866">
        <v>3908.8</v>
      </c>
      <c r="E866">
        <v>3919.8</v>
      </c>
      <c r="F866">
        <v>56224800</v>
      </c>
      <c r="G866" s="3">
        <f t="shared" si="13"/>
        <v>5.5870197459053101E-3</v>
      </c>
    </row>
    <row r="867" spans="1:7" x14ac:dyDescent="0.3">
      <c r="A867" s="1" t="s">
        <v>890</v>
      </c>
      <c r="B867">
        <v>3941.7</v>
      </c>
      <c r="C867">
        <v>3963.6</v>
      </c>
      <c r="D867">
        <v>3941.7</v>
      </c>
      <c r="E867">
        <v>3941.7</v>
      </c>
      <c r="F867">
        <v>35042800</v>
      </c>
      <c r="G867" s="3">
        <f t="shared" si="13"/>
        <v>0</v>
      </c>
    </row>
    <row r="868" spans="1:7" x14ac:dyDescent="0.3">
      <c r="A868" s="1" t="s">
        <v>891</v>
      </c>
      <c r="B868">
        <v>3908.8</v>
      </c>
      <c r="C868">
        <v>3952.6</v>
      </c>
      <c r="D868">
        <v>3897.9</v>
      </c>
      <c r="E868">
        <v>3941.7</v>
      </c>
      <c r="F868">
        <v>28001600</v>
      </c>
      <c r="G868" s="3">
        <f t="shared" si="13"/>
        <v>-8.3466524595985584E-3</v>
      </c>
    </row>
    <row r="869" spans="1:7" x14ac:dyDescent="0.3">
      <c r="A869" s="1" t="s">
        <v>892</v>
      </c>
      <c r="B869">
        <v>3974.5</v>
      </c>
      <c r="C869">
        <v>3985.5</v>
      </c>
      <c r="D869">
        <v>3908.8</v>
      </c>
      <c r="E869">
        <v>3908.8</v>
      </c>
      <c r="F869">
        <v>67682000</v>
      </c>
      <c r="G869" s="3">
        <f t="shared" si="13"/>
        <v>1.6808227589029834E-2</v>
      </c>
    </row>
    <row r="870" spans="1:7" x14ac:dyDescent="0.3">
      <c r="A870" s="1" t="s">
        <v>893</v>
      </c>
      <c r="B870">
        <v>3985.5</v>
      </c>
      <c r="C870">
        <v>3996.4</v>
      </c>
      <c r="D870">
        <v>3963.6</v>
      </c>
      <c r="E870">
        <v>3985.5</v>
      </c>
      <c r="F870">
        <v>47185600</v>
      </c>
      <c r="G870" s="3">
        <f t="shared" si="13"/>
        <v>2.7676437287709145E-3</v>
      </c>
    </row>
    <row r="871" spans="1:7" x14ac:dyDescent="0.3">
      <c r="A871" s="1" t="s">
        <v>894</v>
      </c>
      <c r="B871">
        <v>3985.5</v>
      </c>
      <c r="C871">
        <v>3996.4</v>
      </c>
      <c r="D871">
        <v>3963.6</v>
      </c>
      <c r="E871">
        <v>3985.5</v>
      </c>
      <c r="F871">
        <v>33962600</v>
      </c>
      <c r="G871" s="3">
        <f t="shared" si="13"/>
        <v>0</v>
      </c>
    </row>
    <row r="872" spans="1:7" x14ac:dyDescent="0.3">
      <c r="A872" s="1" t="s">
        <v>895</v>
      </c>
      <c r="B872">
        <v>4029.3</v>
      </c>
      <c r="C872">
        <v>4051.2</v>
      </c>
      <c r="D872">
        <v>3985.5</v>
      </c>
      <c r="E872">
        <v>3996.4</v>
      </c>
      <c r="F872">
        <v>90433400</v>
      </c>
      <c r="G872" s="3">
        <f t="shared" si="13"/>
        <v>1.0989838163342161E-2</v>
      </c>
    </row>
    <row r="873" spans="1:7" x14ac:dyDescent="0.3">
      <c r="A873" s="1" t="s">
        <v>896</v>
      </c>
      <c r="B873">
        <v>3985.5</v>
      </c>
      <c r="C873">
        <v>4040.2</v>
      </c>
      <c r="D873">
        <v>3985.5</v>
      </c>
      <c r="E873">
        <v>4029.3</v>
      </c>
      <c r="F873">
        <v>48732000</v>
      </c>
      <c r="G873" s="3">
        <f t="shared" si="13"/>
        <v>-1.0870374506738188E-2</v>
      </c>
    </row>
    <row r="874" spans="1:7" x14ac:dyDescent="0.3">
      <c r="A874" s="1" t="s">
        <v>897</v>
      </c>
      <c r="B874">
        <v>3985.5</v>
      </c>
      <c r="C874">
        <v>3996.4</v>
      </c>
      <c r="D874">
        <v>3919.8</v>
      </c>
      <c r="E874">
        <v>3985.5</v>
      </c>
      <c r="F874">
        <v>54525000</v>
      </c>
      <c r="G874" s="3">
        <f t="shared" si="13"/>
        <v>0</v>
      </c>
    </row>
    <row r="875" spans="1:7" x14ac:dyDescent="0.3">
      <c r="A875" s="1" t="s">
        <v>898</v>
      </c>
      <c r="B875">
        <v>3963.6</v>
      </c>
      <c r="C875">
        <v>3974.5</v>
      </c>
      <c r="D875">
        <v>3930.7</v>
      </c>
      <c r="E875">
        <v>3974.5</v>
      </c>
      <c r="F875">
        <v>51664400</v>
      </c>
      <c r="G875" s="3">
        <f t="shared" si="13"/>
        <v>-5.4949190816710805E-3</v>
      </c>
    </row>
    <row r="876" spans="1:7" x14ac:dyDescent="0.3">
      <c r="A876" s="1" t="s">
        <v>899</v>
      </c>
      <c r="B876">
        <v>3996.4</v>
      </c>
      <c r="C876">
        <v>3996.4</v>
      </c>
      <c r="D876">
        <v>3963.6</v>
      </c>
      <c r="E876">
        <v>3974.5</v>
      </c>
      <c r="F876">
        <v>35954600</v>
      </c>
      <c r="G876" s="3">
        <f t="shared" si="13"/>
        <v>8.2753052780301199E-3</v>
      </c>
    </row>
    <row r="877" spans="1:7" x14ac:dyDescent="0.3">
      <c r="A877" s="1" t="s">
        <v>900</v>
      </c>
      <c r="B877">
        <v>3985.5</v>
      </c>
      <c r="C877">
        <v>4007.4</v>
      </c>
      <c r="D877">
        <v>3974.5</v>
      </c>
      <c r="E877">
        <v>3996.4</v>
      </c>
      <c r="F877">
        <v>30726000</v>
      </c>
      <c r="G877" s="3">
        <f t="shared" si="13"/>
        <v>-2.7274547092383371E-3</v>
      </c>
    </row>
    <row r="878" spans="1:7" x14ac:dyDescent="0.3">
      <c r="A878" s="1" t="s">
        <v>901</v>
      </c>
      <c r="B878">
        <v>3974.5</v>
      </c>
      <c r="C878">
        <v>3996.4</v>
      </c>
      <c r="D878">
        <v>3974.5</v>
      </c>
      <c r="E878">
        <v>3985.5</v>
      </c>
      <c r="F878">
        <v>27342600</v>
      </c>
      <c r="G878" s="3">
        <f t="shared" si="13"/>
        <v>-2.7600050181909421E-3</v>
      </c>
    </row>
    <row r="879" spans="1:7" x14ac:dyDescent="0.3">
      <c r="A879" s="1" t="s">
        <v>902</v>
      </c>
      <c r="B879">
        <v>3996.4</v>
      </c>
      <c r="C879">
        <v>4007.4</v>
      </c>
      <c r="D879">
        <v>3974.5</v>
      </c>
      <c r="E879">
        <v>3974.5</v>
      </c>
      <c r="F879">
        <v>28494200</v>
      </c>
      <c r="G879" s="3">
        <f t="shared" si="13"/>
        <v>5.510127060007571E-3</v>
      </c>
    </row>
    <row r="880" spans="1:7" x14ac:dyDescent="0.3">
      <c r="A880" s="1" t="s">
        <v>903</v>
      </c>
      <c r="B880">
        <v>3985.5</v>
      </c>
      <c r="C880">
        <v>3996.4</v>
      </c>
      <c r="D880">
        <v>3963.6</v>
      </c>
      <c r="E880">
        <v>3985.5</v>
      </c>
      <c r="F880">
        <v>27453200</v>
      </c>
      <c r="G880" s="3">
        <f t="shared" si="13"/>
        <v>-2.7274547092383371E-3</v>
      </c>
    </row>
    <row r="881" spans="1:7" x14ac:dyDescent="0.3">
      <c r="A881" s="1" t="s">
        <v>904</v>
      </c>
      <c r="B881">
        <v>3985.5</v>
      </c>
      <c r="C881">
        <v>4007.4</v>
      </c>
      <c r="D881">
        <v>3974.5</v>
      </c>
      <c r="E881">
        <v>3985.5</v>
      </c>
      <c r="F881">
        <v>21944400</v>
      </c>
      <c r="G881" s="3">
        <f t="shared" si="13"/>
        <v>0</v>
      </c>
    </row>
    <row r="882" spans="1:7" x14ac:dyDescent="0.3">
      <c r="A882" s="1" t="s">
        <v>905</v>
      </c>
      <c r="B882">
        <v>4007.4</v>
      </c>
      <c r="C882">
        <v>4029.3</v>
      </c>
      <c r="D882">
        <v>3985.5</v>
      </c>
      <c r="E882">
        <v>3985.5</v>
      </c>
      <c r="F882">
        <v>49788000</v>
      </c>
      <c r="G882" s="3">
        <f t="shared" si="13"/>
        <v>5.4949190816710805E-3</v>
      </c>
    </row>
    <row r="883" spans="1:7" x14ac:dyDescent="0.3">
      <c r="A883" s="1" t="s">
        <v>906</v>
      </c>
      <c r="B883">
        <v>4029.3</v>
      </c>
      <c r="C883">
        <v>4073.1</v>
      </c>
      <c r="D883">
        <v>4018.3</v>
      </c>
      <c r="E883">
        <v>4018.3</v>
      </c>
      <c r="F883">
        <v>83251800</v>
      </c>
      <c r="G883" s="3">
        <f t="shared" si="13"/>
        <v>5.4648899535858888E-3</v>
      </c>
    </row>
    <row r="884" spans="1:7" x14ac:dyDescent="0.3">
      <c r="A884" s="1" t="s">
        <v>907</v>
      </c>
      <c r="B884">
        <v>4018.3</v>
      </c>
      <c r="C884">
        <v>4051.2</v>
      </c>
      <c r="D884">
        <v>4018.3</v>
      </c>
      <c r="E884">
        <v>4029.3</v>
      </c>
      <c r="F884">
        <v>64007200</v>
      </c>
      <c r="G884" s="3">
        <f t="shared" si="13"/>
        <v>-2.7300027300027297E-3</v>
      </c>
    </row>
    <row r="885" spans="1:7" x14ac:dyDescent="0.3">
      <c r="A885" s="1" t="s">
        <v>908</v>
      </c>
      <c r="B885">
        <v>4018.3</v>
      </c>
      <c r="C885">
        <v>4040.2</v>
      </c>
      <c r="D885">
        <v>4018.3</v>
      </c>
      <c r="E885">
        <v>4029.3</v>
      </c>
      <c r="F885">
        <v>16703400</v>
      </c>
      <c r="G885" s="3">
        <f t="shared" si="13"/>
        <v>0</v>
      </c>
    </row>
    <row r="886" spans="1:7" x14ac:dyDescent="0.3">
      <c r="A886" s="1" t="s">
        <v>909</v>
      </c>
      <c r="B886">
        <v>4138.8</v>
      </c>
      <c r="C886">
        <v>4171.6000000000004</v>
      </c>
      <c r="D886">
        <v>4029.3</v>
      </c>
      <c r="E886">
        <v>4051.2</v>
      </c>
      <c r="F886">
        <v>146903600</v>
      </c>
      <c r="G886" s="3">
        <f t="shared" si="13"/>
        <v>2.9987805788517532E-2</v>
      </c>
    </row>
    <row r="887" spans="1:7" x14ac:dyDescent="0.3">
      <c r="A887" s="1" t="s">
        <v>910</v>
      </c>
      <c r="B887">
        <v>4215.3999999999996</v>
      </c>
      <c r="C887">
        <v>4248.3</v>
      </c>
      <c r="D887">
        <v>4138.8</v>
      </c>
      <c r="E887">
        <v>4138.8</v>
      </c>
      <c r="F887">
        <v>100659200</v>
      </c>
      <c r="G887" s="3">
        <f t="shared" si="13"/>
        <v>1.8507780032859633E-2</v>
      </c>
    </row>
    <row r="888" spans="1:7" x14ac:dyDescent="0.3">
      <c r="A888" s="1" t="s">
        <v>911</v>
      </c>
      <c r="B888">
        <v>4193.5</v>
      </c>
      <c r="C888">
        <v>4237.3</v>
      </c>
      <c r="D888">
        <v>4193.5</v>
      </c>
      <c r="E888">
        <v>4237.3</v>
      </c>
      <c r="F888">
        <v>60567600</v>
      </c>
      <c r="G888" s="3">
        <f t="shared" si="13"/>
        <v>-5.195236513735265E-3</v>
      </c>
    </row>
    <row r="889" spans="1:7" x14ac:dyDescent="0.3">
      <c r="A889" s="1" t="s">
        <v>912</v>
      </c>
      <c r="B889">
        <v>4160.7</v>
      </c>
      <c r="C889">
        <v>4193.5</v>
      </c>
      <c r="D889">
        <v>4116.8999999999996</v>
      </c>
      <c r="E889">
        <v>4193.5</v>
      </c>
      <c r="F889">
        <v>52556600</v>
      </c>
      <c r="G889" s="3">
        <f t="shared" si="13"/>
        <v>-7.8216287111005558E-3</v>
      </c>
    </row>
    <row r="890" spans="1:7" x14ac:dyDescent="0.3">
      <c r="A890" s="1" t="s">
        <v>913</v>
      </c>
      <c r="B890">
        <v>4105.8999999999996</v>
      </c>
      <c r="C890">
        <v>4160.7</v>
      </c>
      <c r="D890">
        <v>4095</v>
      </c>
      <c r="E890">
        <v>4160.7</v>
      </c>
      <c r="F890">
        <v>49974400</v>
      </c>
      <c r="G890" s="3">
        <f t="shared" ref="G890:G953" si="14">((B890-B889)/B889)*100%</f>
        <v>-1.3170860672483039E-2</v>
      </c>
    </row>
    <row r="891" spans="1:7" x14ac:dyDescent="0.3">
      <c r="A891" s="1" t="s">
        <v>914</v>
      </c>
      <c r="B891">
        <v>4138.8</v>
      </c>
      <c r="C891">
        <v>4160.7</v>
      </c>
      <c r="D891">
        <v>4073.1</v>
      </c>
      <c r="E891">
        <v>4105.8999999999996</v>
      </c>
      <c r="F891">
        <v>54934600</v>
      </c>
      <c r="G891" s="3">
        <f t="shared" si="14"/>
        <v>8.0128595435837568E-3</v>
      </c>
    </row>
    <row r="892" spans="1:7" x14ac:dyDescent="0.3">
      <c r="A892" s="1" t="s">
        <v>915</v>
      </c>
      <c r="B892">
        <v>4073.1</v>
      </c>
      <c r="C892">
        <v>4138.8</v>
      </c>
      <c r="D892">
        <v>4073.1</v>
      </c>
      <c r="E892">
        <v>4138.8</v>
      </c>
      <c r="F892">
        <v>53087200</v>
      </c>
      <c r="G892" s="3">
        <f t="shared" si="14"/>
        <v>-1.5874166425050806E-2</v>
      </c>
    </row>
    <row r="893" spans="1:7" x14ac:dyDescent="0.3">
      <c r="A893" s="1" t="s">
        <v>916</v>
      </c>
      <c r="B893">
        <v>4095</v>
      </c>
      <c r="C893">
        <v>4105.8999999999996</v>
      </c>
      <c r="D893">
        <v>4062.1</v>
      </c>
      <c r="E893">
        <v>4084</v>
      </c>
      <c r="F893">
        <v>44955600</v>
      </c>
      <c r="G893" s="3">
        <f t="shared" si="14"/>
        <v>5.3767400751270752E-3</v>
      </c>
    </row>
    <row r="894" spans="1:7" x14ac:dyDescent="0.3">
      <c r="A894" s="1" t="s">
        <v>917</v>
      </c>
      <c r="B894">
        <v>4138.8</v>
      </c>
      <c r="C894">
        <v>4160.7</v>
      </c>
      <c r="D894">
        <v>4095</v>
      </c>
      <c r="E894">
        <v>4116.8999999999996</v>
      </c>
      <c r="F894">
        <v>57207600</v>
      </c>
      <c r="G894" s="3">
        <f t="shared" si="14"/>
        <v>1.069597069597074E-2</v>
      </c>
    </row>
    <row r="895" spans="1:7" x14ac:dyDescent="0.3">
      <c r="A895" s="1" t="s">
        <v>918</v>
      </c>
      <c r="B895">
        <v>4149.7</v>
      </c>
      <c r="C895">
        <v>4171.6000000000004</v>
      </c>
      <c r="D895">
        <v>4127.8</v>
      </c>
      <c r="E895">
        <v>4138.8</v>
      </c>
      <c r="F895">
        <v>73345200</v>
      </c>
      <c r="G895" s="3">
        <f t="shared" si="14"/>
        <v>2.633613607808939E-3</v>
      </c>
    </row>
    <row r="896" spans="1:7" x14ac:dyDescent="0.3">
      <c r="A896" s="1" t="s">
        <v>919</v>
      </c>
      <c r="B896">
        <v>4095</v>
      </c>
      <c r="C896">
        <v>4160.7</v>
      </c>
      <c r="D896">
        <v>4095</v>
      </c>
      <c r="E896">
        <v>4149.7</v>
      </c>
      <c r="F896">
        <v>32816000</v>
      </c>
      <c r="G896" s="3">
        <f t="shared" si="14"/>
        <v>-1.3181675783791556E-2</v>
      </c>
    </row>
    <row r="897" spans="1:7" x14ac:dyDescent="0.3">
      <c r="A897" s="1" t="s">
        <v>920</v>
      </c>
      <c r="B897">
        <v>4138.8</v>
      </c>
      <c r="C897">
        <v>4171.6000000000004</v>
      </c>
      <c r="D897">
        <v>4095</v>
      </c>
      <c r="E897">
        <v>4105.8999999999996</v>
      </c>
      <c r="F897">
        <v>26575600</v>
      </c>
      <c r="G897" s="3">
        <f t="shared" si="14"/>
        <v>1.069597069597074E-2</v>
      </c>
    </row>
    <row r="898" spans="1:7" x14ac:dyDescent="0.3">
      <c r="A898" s="1" t="s">
        <v>921</v>
      </c>
      <c r="B898">
        <v>4193.5</v>
      </c>
      <c r="C898">
        <v>4237.3</v>
      </c>
      <c r="D898">
        <v>4138.8</v>
      </c>
      <c r="E898">
        <v>4138.8</v>
      </c>
      <c r="F898">
        <v>82221800</v>
      </c>
      <c r="G898" s="3">
        <f t="shared" si="14"/>
        <v>1.3216391224509474E-2</v>
      </c>
    </row>
    <row r="899" spans="1:7" x14ac:dyDescent="0.3">
      <c r="A899" s="1" t="s">
        <v>922</v>
      </c>
      <c r="B899">
        <v>4204.5</v>
      </c>
      <c r="C899">
        <v>4237.3</v>
      </c>
      <c r="D899">
        <v>4182.6000000000004</v>
      </c>
      <c r="E899">
        <v>4193.5</v>
      </c>
      <c r="F899">
        <v>56156800</v>
      </c>
      <c r="G899" s="3">
        <f t="shared" si="14"/>
        <v>2.6231071896983425E-3</v>
      </c>
    </row>
    <row r="900" spans="1:7" x14ac:dyDescent="0.3">
      <c r="A900" s="1" t="s">
        <v>923</v>
      </c>
      <c r="B900">
        <v>4270.2</v>
      </c>
      <c r="C900">
        <v>4324.8999999999996</v>
      </c>
      <c r="D900">
        <v>4204.5</v>
      </c>
      <c r="E900">
        <v>4226.3999999999996</v>
      </c>
      <c r="F900">
        <v>93225000</v>
      </c>
      <c r="G900" s="3">
        <f t="shared" si="14"/>
        <v>1.5626114876917545E-2</v>
      </c>
    </row>
    <row r="901" spans="1:7" x14ac:dyDescent="0.3">
      <c r="A901" s="1" t="s">
        <v>924</v>
      </c>
      <c r="B901">
        <v>4401.5</v>
      </c>
      <c r="C901">
        <v>4401.5</v>
      </c>
      <c r="D901">
        <v>4270.2</v>
      </c>
      <c r="E901">
        <v>4270.2</v>
      </c>
      <c r="F901">
        <v>110954800</v>
      </c>
      <c r="G901" s="3">
        <f t="shared" si="14"/>
        <v>3.0747974333754903E-2</v>
      </c>
    </row>
    <row r="902" spans="1:7" x14ac:dyDescent="0.3">
      <c r="A902" s="1" t="s">
        <v>925</v>
      </c>
      <c r="B902">
        <v>4368.7</v>
      </c>
      <c r="C902">
        <v>4423.3999999999996</v>
      </c>
      <c r="D902">
        <v>4357.8</v>
      </c>
      <c r="E902">
        <v>4412.5</v>
      </c>
      <c r="F902">
        <v>127165000</v>
      </c>
      <c r="G902" s="3">
        <f t="shared" si="14"/>
        <v>-7.4520049982960768E-3</v>
      </c>
    </row>
    <row r="903" spans="1:7" x14ac:dyDescent="0.3">
      <c r="A903" s="1" t="s">
        <v>926</v>
      </c>
      <c r="B903">
        <v>4434.3999999999996</v>
      </c>
      <c r="C903">
        <v>4478.2</v>
      </c>
      <c r="D903">
        <v>4357.8</v>
      </c>
      <c r="E903">
        <v>4368.7</v>
      </c>
      <c r="F903">
        <v>92088000</v>
      </c>
      <c r="G903" s="3">
        <f t="shared" si="14"/>
        <v>1.5038798727310143E-2</v>
      </c>
    </row>
    <row r="904" spans="1:7" x14ac:dyDescent="0.3">
      <c r="A904" s="1" t="s">
        <v>927</v>
      </c>
      <c r="B904">
        <v>4522</v>
      </c>
      <c r="C904">
        <v>4565.8</v>
      </c>
      <c r="D904">
        <v>4445.3</v>
      </c>
      <c r="E904">
        <v>4456.3</v>
      </c>
      <c r="F904">
        <v>76949400</v>
      </c>
      <c r="G904" s="3">
        <f t="shared" si="14"/>
        <v>1.9754645498827432E-2</v>
      </c>
    </row>
    <row r="905" spans="1:7" x14ac:dyDescent="0.3">
      <c r="A905" s="1" t="s">
        <v>928</v>
      </c>
      <c r="B905">
        <v>4511</v>
      </c>
      <c r="C905">
        <v>4598.6000000000004</v>
      </c>
      <c r="D905">
        <v>4511</v>
      </c>
      <c r="E905">
        <v>4522</v>
      </c>
      <c r="F905">
        <v>52562400</v>
      </c>
      <c r="G905" s="3">
        <f t="shared" si="14"/>
        <v>-2.4325519681556835E-3</v>
      </c>
    </row>
    <row r="906" spans="1:7" x14ac:dyDescent="0.3">
      <c r="A906" s="1" t="s">
        <v>929</v>
      </c>
      <c r="B906">
        <v>4565.8</v>
      </c>
      <c r="C906">
        <v>4576.7</v>
      </c>
      <c r="D906">
        <v>4522</v>
      </c>
      <c r="E906">
        <v>4532.8999999999996</v>
      </c>
      <c r="F906">
        <v>49593400</v>
      </c>
      <c r="G906" s="3">
        <f t="shared" si="14"/>
        <v>1.2148082465085388E-2</v>
      </c>
    </row>
    <row r="907" spans="1:7" x14ac:dyDescent="0.3">
      <c r="A907" s="1" t="s">
        <v>930</v>
      </c>
      <c r="B907">
        <v>4543.8999999999996</v>
      </c>
      <c r="C907">
        <v>4587.7</v>
      </c>
      <c r="D907">
        <v>4489.1000000000004</v>
      </c>
      <c r="E907">
        <v>4576.7</v>
      </c>
      <c r="F907">
        <v>57958800</v>
      </c>
      <c r="G907" s="3">
        <f t="shared" si="14"/>
        <v>-4.7965307284595351E-3</v>
      </c>
    </row>
    <row r="908" spans="1:7" x14ac:dyDescent="0.3">
      <c r="A908" s="1" t="s">
        <v>931</v>
      </c>
      <c r="B908">
        <v>4543.8999999999996</v>
      </c>
      <c r="C908">
        <v>4554.8</v>
      </c>
      <c r="D908">
        <v>4532.8999999999996</v>
      </c>
      <c r="E908">
        <v>4554.8</v>
      </c>
      <c r="F908">
        <v>69727000</v>
      </c>
      <c r="G908" s="3">
        <f t="shared" si="14"/>
        <v>0</v>
      </c>
    </row>
    <row r="909" spans="1:7" x14ac:dyDescent="0.3">
      <c r="A909" s="1" t="s">
        <v>932</v>
      </c>
      <c r="B909">
        <v>4554.8</v>
      </c>
      <c r="C909">
        <v>4576.7</v>
      </c>
      <c r="D909">
        <v>4532.8999999999996</v>
      </c>
      <c r="E909">
        <v>4576.7</v>
      </c>
      <c r="F909">
        <v>41840100</v>
      </c>
      <c r="G909" s="3">
        <f t="shared" si="14"/>
        <v>2.3988203965757491E-3</v>
      </c>
    </row>
    <row r="910" spans="1:7" x14ac:dyDescent="0.3">
      <c r="A910" s="1" t="s">
        <v>933</v>
      </c>
      <c r="B910">
        <v>4467.2</v>
      </c>
      <c r="C910">
        <v>4554.8</v>
      </c>
      <c r="D910">
        <v>4423.3999999999996</v>
      </c>
      <c r="E910">
        <v>4554.8</v>
      </c>
      <c r="F910">
        <v>55808900</v>
      </c>
      <c r="G910" s="3">
        <f t="shared" si="14"/>
        <v>-1.923245806621594E-2</v>
      </c>
    </row>
    <row r="911" spans="1:7" x14ac:dyDescent="0.3">
      <c r="A911" s="1" t="s">
        <v>934</v>
      </c>
      <c r="B911">
        <v>4554.8</v>
      </c>
      <c r="C911">
        <v>4554.8</v>
      </c>
      <c r="D911">
        <v>4511</v>
      </c>
      <c r="E911">
        <v>4532.8999999999996</v>
      </c>
      <c r="F911">
        <v>27090900</v>
      </c>
      <c r="G911" s="3">
        <f t="shared" si="14"/>
        <v>1.9609598853868277E-2</v>
      </c>
    </row>
    <row r="912" spans="1:7" x14ac:dyDescent="0.3">
      <c r="A912" s="1" t="s">
        <v>935</v>
      </c>
      <c r="B912">
        <v>4532.8999999999996</v>
      </c>
      <c r="C912">
        <v>4554.8</v>
      </c>
      <c r="D912">
        <v>4511</v>
      </c>
      <c r="E912">
        <v>4554.8</v>
      </c>
      <c r="F912">
        <v>63713600</v>
      </c>
      <c r="G912" s="3">
        <f t="shared" si="14"/>
        <v>-4.8081145165540847E-3</v>
      </c>
    </row>
    <row r="913" spans="1:7" x14ac:dyDescent="0.3">
      <c r="A913" s="1" t="s">
        <v>936</v>
      </c>
      <c r="B913">
        <v>4664.3</v>
      </c>
      <c r="C913">
        <v>4751.8999999999996</v>
      </c>
      <c r="D913">
        <v>4554.8</v>
      </c>
      <c r="E913">
        <v>4554.8</v>
      </c>
      <c r="F913">
        <v>71485100</v>
      </c>
      <c r="G913" s="3">
        <f t="shared" si="14"/>
        <v>2.8988065035628528E-2</v>
      </c>
    </row>
    <row r="914" spans="1:7" x14ac:dyDescent="0.3">
      <c r="A914" s="1" t="s">
        <v>937</v>
      </c>
      <c r="B914">
        <v>4532.8999999999996</v>
      </c>
      <c r="C914">
        <v>4708.1000000000004</v>
      </c>
      <c r="D914">
        <v>4532.8999999999996</v>
      </c>
      <c r="E914">
        <v>4686.2</v>
      </c>
      <c r="F914">
        <v>49138900</v>
      </c>
      <c r="G914" s="3">
        <f t="shared" si="14"/>
        <v>-2.817142979653979E-2</v>
      </c>
    </row>
    <row r="915" spans="1:7" x14ac:dyDescent="0.3">
      <c r="A915" s="1" t="s">
        <v>938</v>
      </c>
      <c r="B915">
        <v>4554.8</v>
      </c>
      <c r="C915">
        <v>4620.5</v>
      </c>
      <c r="D915">
        <v>4511</v>
      </c>
      <c r="E915">
        <v>4554.8</v>
      </c>
      <c r="F915">
        <v>35029400</v>
      </c>
      <c r="G915" s="3">
        <f t="shared" si="14"/>
        <v>4.8313441726048553E-3</v>
      </c>
    </row>
    <row r="916" spans="1:7" x14ac:dyDescent="0.3">
      <c r="A916" s="1" t="s">
        <v>939</v>
      </c>
      <c r="B916">
        <v>4554.8</v>
      </c>
      <c r="C916">
        <v>4576.7</v>
      </c>
      <c r="D916">
        <v>4511</v>
      </c>
      <c r="E916">
        <v>4554.8</v>
      </c>
      <c r="F916">
        <v>29834000</v>
      </c>
      <c r="G916" s="3">
        <f t="shared" si="14"/>
        <v>0</v>
      </c>
    </row>
    <row r="917" spans="1:7" x14ac:dyDescent="0.3">
      <c r="A917" s="1" t="s">
        <v>940</v>
      </c>
      <c r="B917">
        <v>4489.1000000000004</v>
      </c>
      <c r="C917">
        <v>4576.7</v>
      </c>
      <c r="D917">
        <v>4467.2</v>
      </c>
      <c r="E917">
        <v>4554.8</v>
      </c>
      <c r="F917">
        <v>46027500</v>
      </c>
      <c r="G917" s="3">
        <f t="shared" si="14"/>
        <v>-1.4424343549661855E-2</v>
      </c>
    </row>
    <row r="918" spans="1:7" x14ac:dyDescent="0.3">
      <c r="A918" s="1" t="s">
        <v>941</v>
      </c>
      <c r="B918">
        <v>4327.1000000000004</v>
      </c>
      <c r="C918">
        <v>4467.2</v>
      </c>
      <c r="D918">
        <v>4292.1000000000004</v>
      </c>
      <c r="E918">
        <v>4467.2</v>
      </c>
      <c r="F918">
        <v>96750500</v>
      </c>
      <c r="G918" s="3">
        <f t="shared" si="14"/>
        <v>-3.6087411730636426E-2</v>
      </c>
    </row>
    <row r="919" spans="1:7" x14ac:dyDescent="0.3">
      <c r="A919" s="1" t="s">
        <v>942</v>
      </c>
      <c r="B919">
        <v>4353.3999999999996</v>
      </c>
      <c r="C919">
        <v>4401.5</v>
      </c>
      <c r="D919">
        <v>4300.8</v>
      </c>
      <c r="E919">
        <v>4327.1000000000004</v>
      </c>
      <c r="F919">
        <v>48517500</v>
      </c>
      <c r="G919" s="3">
        <f t="shared" si="14"/>
        <v>6.0779737006307387E-3</v>
      </c>
    </row>
    <row r="920" spans="1:7" x14ac:dyDescent="0.3">
      <c r="A920" s="1" t="s">
        <v>943</v>
      </c>
      <c r="B920">
        <v>4370.8999999999996</v>
      </c>
      <c r="C920">
        <v>4423.3999999999996</v>
      </c>
      <c r="D920">
        <v>4335.8999999999996</v>
      </c>
      <c r="E920">
        <v>4353.3999999999996</v>
      </c>
      <c r="F920">
        <v>36582200</v>
      </c>
      <c r="G920" s="3">
        <f t="shared" si="14"/>
        <v>4.0198465567142924E-3</v>
      </c>
    </row>
    <row r="921" spans="1:7" x14ac:dyDescent="0.3">
      <c r="A921" s="1" t="s">
        <v>944</v>
      </c>
      <c r="B921">
        <v>4379.7</v>
      </c>
      <c r="C921">
        <v>4445.3</v>
      </c>
      <c r="D921">
        <v>4353.3999999999996</v>
      </c>
      <c r="E921">
        <v>4379.7</v>
      </c>
      <c r="F921">
        <v>43655100</v>
      </c>
      <c r="G921" s="3">
        <f t="shared" si="14"/>
        <v>2.0133153355144668E-3</v>
      </c>
    </row>
    <row r="922" spans="1:7" x14ac:dyDescent="0.3">
      <c r="A922" s="1" t="s">
        <v>945</v>
      </c>
      <c r="B922">
        <v>4353.3999999999996</v>
      </c>
      <c r="C922">
        <v>4423.3999999999996</v>
      </c>
      <c r="D922">
        <v>4344.6000000000004</v>
      </c>
      <c r="E922">
        <v>4423.3999999999996</v>
      </c>
      <c r="F922">
        <v>49108000</v>
      </c>
      <c r="G922" s="3">
        <f t="shared" si="14"/>
        <v>-6.0049775098751472E-3</v>
      </c>
    </row>
    <row r="923" spans="1:7" x14ac:dyDescent="0.3">
      <c r="A923" s="1" t="s">
        <v>946</v>
      </c>
      <c r="B923">
        <v>4274.5</v>
      </c>
      <c r="C923">
        <v>4370.8999999999996</v>
      </c>
      <c r="D923">
        <v>4230.7</v>
      </c>
      <c r="E923">
        <v>4362.1000000000004</v>
      </c>
      <c r="F923">
        <v>77078100</v>
      </c>
      <c r="G923" s="3">
        <f t="shared" si="14"/>
        <v>-1.8123765332843211E-2</v>
      </c>
    </row>
    <row r="924" spans="1:7" x14ac:dyDescent="0.3">
      <c r="A924" s="1" t="s">
        <v>947</v>
      </c>
      <c r="B924">
        <v>4248.3</v>
      </c>
      <c r="C924">
        <v>4292.1000000000004</v>
      </c>
      <c r="D924">
        <v>4248.3</v>
      </c>
      <c r="E924">
        <v>4274.5</v>
      </c>
      <c r="F924">
        <v>39350600</v>
      </c>
      <c r="G924" s="3">
        <f t="shared" si="14"/>
        <v>-6.1293718563574266E-3</v>
      </c>
    </row>
    <row r="925" spans="1:7" x14ac:dyDescent="0.3">
      <c r="A925" s="1" t="s">
        <v>948</v>
      </c>
      <c r="B925">
        <v>4248.3</v>
      </c>
      <c r="C925">
        <v>4257</v>
      </c>
      <c r="D925">
        <v>4213.2</v>
      </c>
      <c r="E925">
        <v>4248.3</v>
      </c>
      <c r="F925">
        <v>34312600</v>
      </c>
      <c r="G925" s="3">
        <f t="shared" si="14"/>
        <v>0</v>
      </c>
    </row>
    <row r="926" spans="1:7" x14ac:dyDescent="0.3">
      <c r="A926" s="1" t="s">
        <v>949</v>
      </c>
      <c r="B926">
        <v>4195.7</v>
      </c>
      <c r="C926">
        <v>4248.3</v>
      </c>
      <c r="D926">
        <v>4134.3999999999996</v>
      </c>
      <c r="E926">
        <v>4248.3</v>
      </c>
      <c r="F926">
        <v>62061200</v>
      </c>
      <c r="G926" s="3">
        <f t="shared" si="14"/>
        <v>-1.2381423157498378E-2</v>
      </c>
    </row>
    <row r="927" spans="1:7" x14ac:dyDescent="0.3">
      <c r="A927" s="1" t="s">
        <v>950</v>
      </c>
      <c r="B927">
        <v>4222</v>
      </c>
      <c r="C927">
        <v>4318.3</v>
      </c>
      <c r="D927">
        <v>4195.7</v>
      </c>
      <c r="E927">
        <v>4318.3</v>
      </c>
      <c r="F927">
        <v>58008400</v>
      </c>
      <c r="G927" s="3">
        <f t="shared" si="14"/>
        <v>6.2683223300045721E-3</v>
      </c>
    </row>
    <row r="928" spans="1:7" x14ac:dyDescent="0.3">
      <c r="A928" s="1" t="s">
        <v>951</v>
      </c>
      <c r="B928">
        <v>4265.8</v>
      </c>
      <c r="C928">
        <v>4309.6000000000004</v>
      </c>
      <c r="D928">
        <v>4213.2</v>
      </c>
      <c r="E928">
        <v>4222</v>
      </c>
      <c r="F928">
        <v>61528700</v>
      </c>
      <c r="G928" s="3">
        <f t="shared" si="14"/>
        <v>1.0374230222643339E-2</v>
      </c>
    </row>
    <row r="929" spans="1:7" x14ac:dyDescent="0.3">
      <c r="A929" s="1" t="s">
        <v>952</v>
      </c>
      <c r="B929">
        <v>4283.3</v>
      </c>
      <c r="C929">
        <v>4327.1000000000004</v>
      </c>
      <c r="D929">
        <v>4274.5</v>
      </c>
      <c r="E929">
        <v>4300.8</v>
      </c>
      <c r="F929">
        <v>37333500</v>
      </c>
      <c r="G929" s="3">
        <f t="shared" si="14"/>
        <v>4.1023957991467011E-3</v>
      </c>
    </row>
    <row r="930" spans="1:7" x14ac:dyDescent="0.3">
      <c r="A930" s="1" t="s">
        <v>953</v>
      </c>
      <c r="B930">
        <v>4353.3999999999996</v>
      </c>
      <c r="C930">
        <v>4379.7</v>
      </c>
      <c r="D930">
        <v>4327.1000000000004</v>
      </c>
      <c r="E930">
        <v>4362.1000000000004</v>
      </c>
      <c r="F930">
        <v>54278500</v>
      </c>
      <c r="G930" s="3">
        <f t="shared" si="14"/>
        <v>1.6365886115845132E-2</v>
      </c>
    </row>
    <row r="931" spans="1:7" x14ac:dyDescent="0.3">
      <c r="A931" s="1" t="s">
        <v>954</v>
      </c>
      <c r="B931">
        <v>4327.1000000000004</v>
      </c>
      <c r="C931">
        <v>4353.3999999999996</v>
      </c>
      <c r="D931">
        <v>4300.8</v>
      </c>
      <c r="E931">
        <v>4353.3999999999996</v>
      </c>
      <c r="F931">
        <v>38213600</v>
      </c>
      <c r="G931" s="3">
        <f t="shared" si="14"/>
        <v>-6.041255110947598E-3</v>
      </c>
    </row>
    <row r="932" spans="1:7" x14ac:dyDescent="0.3">
      <c r="A932" s="1" t="s">
        <v>955</v>
      </c>
      <c r="B932">
        <v>4274.5</v>
      </c>
      <c r="C932">
        <v>4335.8999999999996</v>
      </c>
      <c r="D932">
        <v>4257</v>
      </c>
      <c r="E932">
        <v>4327.1000000000004</v>
      </c>
      <c r="F932">
        <v>30691100</v>
      </c>
      <c r="G932" s="3">
        <f t="shared" si="14"/>
        <v>-1.2155947401261899E-2</v>
      </c>
    </row>
    <row r="933" spans="1:7" x14ac:dyDescent="0.3">
      <c r="A933" s="1" t="s">
        <v>956</v>
      </c>
      <c r="B933">
        <v>4257</v>
      </c>
      <c r="C933">
        <v>4335.8999999999996</v>
      </c>
      <c r="D933">
        <v>4257</v>
      </c>
      <c r="E933">
        <v>4274.5</v>
      </c>
      <c r="F933">
        <v>32999400</v>
      </c>
      <c r="G933" s="3">
        <f t="shared" si="14"/>
        <v>-4.094046087261668E-3</v>
      </c>
    </row>
    <row r="934" spans="1:7" x14ac:dyDescent="0.3">
      <c r="A934" s="1" t="s">
        <v>957</v>
      </c>
      <c r="B934">
        <v>4257</v>
      </c>
      <c r="C934">
        <v>4265.8</v>
      </c>
      <c r="D934">
        <v>4222</v>
      </c>
      <c r="E934">
        <v>4257</v>
      </c>
      <c r="F934">
        <v>37753900</v>
      </c>
      <c r="G934" s="3">
        <f t="shared" si="14"/>
        <v>0</v>
      </c>
    </row>
    <row r="935" spans="1:7" x14ac:dyDescent="0.3">
      <c r="A935" s="1" t="s">
        <v>958</v>
      </c>
      <c r="B935">
        <v>4283.3</v>
      </c>
      <c r="C935">
        <v>4300.8</v>
      </c>
      <c r="D935">
        <v>4265.8</v>
      </c>
      <c r="E935">
        <v>4283.3</v>
      </c>
      <c r="F935">
        <v>17199700</v>
      </c>
      <c r="G935" s="3">
        <f t="shared" si="14"/>
        <v>6.1780596664318026E-3</v>
      </c>
    </row>
    <row r="936" spans="1:7" x14ac:dyDescent="0.3">
      <c r="A936" s="1" t="s">
        <v>959</v>
      </c>
      <c r="B936">
        <v>4274.5</v>
      </c>
      <c r="C936">
        <v>4327.1000000000004</v>
      </c>
      <c r="D936">
        <v>4274.5</v>
      </c>
      <c r="E936">
        <v>4300.8</v>
      </c>
      <c r="F936">
        <v>27961100</v>
      </c>
      <c r="G936" s="3">
        <f t="shared" si="14"/>
        <v>-2.0544906964256953E-3</v>
      </c>
    </row>
    <row r="937" spans="1:7" x14ac:dyDescent="0.3">
      <c r="A937" s="1" t="s">
        <v>960</v>
      </c>
      <c r="B937">
        <v>4362.1000000000004</v>
      </c>
      <c r="C937">
        <v>4401.5</v>
      </c>
      <c r="D937">
        <v>4344.6000000000004</v>
      </c>
      <c r="E937">
        <v>4353.3999999999996</v>
      </c>
      <c r="F937">
        <v>93350800</v>
      </c>
      <c r="G937" s="3">
        <f t="shared" si="14"/>
        <v>2.0493624985378493E-2</v>
      </c>
    </row>
    <row r="938" spans="1:7" x14ac:dyDescent="0.3">
      <c r="A938" s="1" t="s">
        <v>961</v>
      </c>
      <c r="B938">
        <v>4335.8999999999996</v>
      </c>
      <c r="C938">
        <v>4370.8999999999996</v>
      </c>
      <c r="D938">
        <v>4300.8</v>
      </c>
      <c r="E938">
        <v>4353.3999999999996</v>
      </c>
      <c r="F938">
        <v>38121600</v>
      </c>
      <c r="G938" s="3">
        <f t="shared" si="14"/>
        <v>-6.00628137823542E-3</v>
      </c>
    </row>
    <row r="939" spans="1:7" x14ac:dyDescent="0.3">
      <c r="A939" s="1" t="s">
        <v>962</v>
      </c>
      <c r="B939">
        <v>4362.1000000000004</v>
      </c>
      <c r="C939">
        <v>4370.8999999999996</v>
      </c>
      <c r="D939">
        <v>4292.1000000000004</v>
      </c>
      <c r="E939">
        <v>4327.1000000000004</v>
      </c>
      <c r="F939">
        <v>48489500</v>
      </c>
      <c r="G939" s="3">
        <f t="shared" si="14"/>
        <v>6.0425747826289193E-3</v>
      </c>
    </row>
    <row r="940" spans="1:7" x14ac:dyDescent="0.3">
      <c r="A940" s="1" t="s">
        <v>963</v>
      </c>
      <c r="B940">
        <v>4362.1000000000004</v>
      </c>
      <c r="C940">
        <v>4401.5</v>
      </c>
      <c r="D940">
        <v>4353.3999999999996</v>
      </c>
      <c r="E940">
        <v>4379.7</v>
      </c>
      <c r="F940">
        <v>52108800</v>
      </c>
      <c r="G940" s="3">
        <f t="shared" si="14"/>
        <v>0</v>
      </c>
    </row>
    <row r="941" spans="1:7" x14ac:dyDescent="0.3">
      <c r="A941" s="1" t="s">
        <v>964</v>
      </c>
      <c r="B941">
        <v>4445.3</v>
      </c>
      <c r="C941">
        <v>4467.2</v>
      </c>
      <c r="D941">
        <v>4370.8999999999996</v>
      </c>
      <c r="E941">
        <v>4379.7</v>
      </c>
      <c r="F941">
        <v>129449900</v>
      </c>
      <c r="G941" s="3">
        <f t="shared" si="14"/>
        <v>1.9073382086609619E-2</v>
      </c>
    </row>
    <row r="942" spans="1:7" x14ac:dyDescent="0.3">
      <c r="A942" s="1" t="s">
        <v>965</v>
      </c>
      <c r="B942">
        <v>4445.3</v>
      </c>
      <c r="C942">
        <v>4467.2</v>
      </c>
      <c r="D942">
        <v>4401.5</v>
      </c>
      <c r="E942">
        <v>4467.2</v>
      </c>
      <c r="F942">
        <v>28872800</v>
      </c>
      <c r="G942" s="3">
        <f t="shared" si="14"/>
        <v>0</v>
      </c>
    </row>
    <row r="943" spans="1:7" x14ac:dyDescent="0.3">
      <c r="A943" s="1" t="s">
        <v>966</v>
      </c>
      <c r="B943">
        <v>4511</v>
      </c>
      <c r="C943">
        <v>4532.8999999999996</v>
      </c>
      <c r="D943">
        <v>4445.3</v>
      </c>
      <c r="E943">
        <v>4467.2</v>
      </c>
      <c r="F943">
        <v>80157000</v>
      </c>
      <c r="G943" s="3">
        <f t="shared" si="14"/>
        <v>1.4779654916428546E-2</v>
      </c>
    </row>
    <row r="944" spans="1:7" x14ac:dyDescent="0.3">
      <c r="A944" s="1" t="s">
        <v>967</v>
      </c>
      <c r="B944">
        <v>4554.8</v>
      </c>
      <c r="C944">
        <v>4598.6000000000004</v>
      </c>
      <c r="D944">
        <v>4532.8999999999996</v>
      </c>
      <c r="E944">
        <v>4532.8999999999996</v>
      </c>
      <c r="F944">
        <v>61211100</v>
      </c>
      <c r="G944" s="3">
        <f t="shared" si="14"/>
        <v>9.7095987585901541E-3</v>
      </c>
    </row>
    <row r="945" spans="1:7" x14ac:dyDescent="0.3">
      <c r="A945" s="1" t="s">
        <v>968</v>
      </c>
      <c r="B945">
        <v>4620.5</v>
      </c>
      <c r="C945">
        <v>4686.2</v>
      </c>
      <c r="D945">
        <v>4576.7</v>
      </c>
      <c r="E945">
        <v>4576.7</v>
      </c>
      <c r="F945">
        <v>79553000</v>
      </c>
      <c r="G945" s="3">
        <f t="shared" si="14"/>
        <v>1.4424343549661855E-2</v>
      </c>
    </row>
    <row r="946" spans="1:7" x14ac:dyDescent="0.3">
      <c r="A946" s="1" t="s">
        <v>969</v>
      </c>
      <c r="B946">
        <v>4532.8999999999996</v>
      </c>
      <c r="C946">
        <v>4686.2</v>
      </c>
      <c r="D946">
        <v>4532.8999999999996</v>
      </c>
      <c r="E946">
        <v>4686.2</v>
      </c>
      <c r="F946">
        <v>43142000</v>
      </c>
      <c r="G946" s="3">
        <f t="shared" si="14"/>
        <v>-1.8958987122605856E-2</v>
      </c>
    </row>
    <row r="947" spans="1:7" x14ac:dyDescent="0.3">
      <c r="A947" s="1" t="s">
        <v>970</v>
      </c>
      <c r="B947">
        <v>4576.7</v>
      </c>
      <c r="C947">
        <v>4576.7</v>
      </c>
      <c r="D947">
        <v>4467.2</v>
      </c>
      <c r="E947">
        <v>4489.1000000000004</v>
      </c>
      <c r="F947">
        <v>48041400</v>
      </c>
      <c r="G947" s="3">
        <f t="shared" si="14"/>
        <v>9.6626883452095094E-3</v>
      </c>
    </row>
    <row r="948" spans="1:7" x14ac:dyDescent="0.3">
      <c r="A948" s="1" t="s">
        <v>971</v>
      </c>
      <c r="B948">
        <v>4620.5</v>
      </c>
      <c r="C948">
        <v>4620.5</v>
      </c>
      <c r="D948">
        <v>4511</v>
      </c>
      <c r="E948">
        <v>4511</v>
      </c>
      <c r="F948">
        <v>127524100</v>
      </c>
      <c r="G948" s="3">
        <f t="shared" si="14"/>
        <v>9.5702143465816389E-3</v>
      </c>
    </row>
    <row r="949" spans="1:7" x14ac:dyDescent="0.3">
      <c r="A949" s="1" t="s">
        <v>972</v>
      </c>
      <c r="B949">
        <v>4598.6000000000004</v>
      </c>
      <c r="C949">
        <v>4642.3999999999996</v>
      </c>
      <c r="D949">
        <v>4554.8</v>
      </c>
      <c r="E949">
        <v>4642.3999999999996</v>
      </c>
      <c r="F949">
        <v>31223300</v>
      </c>
      <c r="G949" s="3">
        <f t="shared" si="14"/>
        <v>-4.739746780651366E-3</v>
      </c>
    </row>
    <row r="950" spans="1:7" x14ac:dyDescent="0.3">
      <c r="A950" s="1" t="s">
        <v>973</v>
      </c>
      <c r="B950">
        <v>4642.3999999999996</v>
      </c>
      <c r="C950">
        <v>4686.2</v>
      </c>
      <c r="D950">
        <v>4598.6000000000004</v>
      </c>
      <c r="E950">
        <v>4620.5</v>
      </c>
      <c r="F950">
        <v>34104500</v>
      </c>
      <c r="G950" s="3">
        <f t="shared" si="14"/>
        <v>9.5246379332838832E-3</v>
      </c>
    </row>
    <row r="951" spans="1:7" x14ac:dyDescent="0.3">
      <c r="A951" s="1" t="s">
        <v>974</v>
      </c>
      <c r="B951">
        <v>4642.3999999999996</v>
      </c>
      <c r="C951">
        <v>4664.3</v>
      </c>
      <c r="D951">
        <v>4576.7</v>
      </c>
      <c r="E951">
        <v>4642.3999999999996</v>
      </c>
      <c r="F951">
        <v>29788300</v>
      </c>
      <c r="G951" s="3">
        <f t="shared" si="14"/>
        <v>0</v>
      </c>
    </row>
    <row r="952" spans="1:7" x14ac:dyDescent="0.3">
      <c r="A952" s="1" t="s">
        <v>975</v>
      </c>
      <c r="B952">
        <v>4576.7</v>
      </c>
      <c r="C952">
        <v>4664.3</v>
      </c>
      <c r="D952">
        <v>4576.7</v>
      </c>
      <c r="E952">
        <v>4642.3999999999996</v>
      </c>
      <c r="F952">
        <v>32453700</v>
      </c>
      <c r="G952" s="3">
        <f t="shared" si="14"/>
        <v>-1.4152162674478681E-2</v>
      </c>
    </row>
    <row r="953" spans="1:7" x14ac:dyDescent="0.3">
      <c r="A953" s="1" t="s">
        <v>976</v>
      </c>
      <c r="B953">
        <v>4620.5</v>
      </c>
      <c r="C953">
        <v>4642.3999999999996</v>
      </c>
      <c r="D953">
        <v>4511</v>
      </c>
      <c r="E953">
        <v>4576.7</v>
      </c>
      <c r="F953">
        <v>36511000</v>
      </c>
      <c r="G953" s="3">
        <f t="shared" si="14"/>
        <v>9.5702143465816389E-3</v>
      </c>
    </row>
    <row r="954" spans="1:7" x14ac:dyDescent="0.3">
      <c r="A954" s="1" t="s">
        <v>977</v>
      </c>
      <c r="B954">
        <v>4445.3</v>
      </c>
      <c r="C954">
        <v>4576.7</v>
      </c>
      <c r="D954">
        <v>4445.3</v>
      </c>
      <c r="E954">
        <v>4554.8</v>
      </c>
      <c r="F954">
        <v>47842200</v>
      </c>
      <c r="G954" s="3">
        <f t="shared" ref="G954:G1017" si="15">((B954-B953)/B953)*100%</f>
        <v>-3.7917974245211518E-2</v>
      </c>
    </row>
    <row r="955" spans="1:7" x14ac:dyDescent="0.3">
      <c r="A955" s="1" t="s">
        <v>978</v>
      </c>
      <c r="B955">
        <v>4532.8999999999996</v>
      </c>
      <c r="C955">
        <v>4554.8</v>
      </c>
      <c r="D955">
        <v>4423.3999999999996</v>
      </c>
      <c r="E955">
        <v>4445.3</v>
      </c>
      <c r="F955">
        <v>36394800</v>
      </c>
      <c r="G955" s="3">
        <f t="shared" si="15"/>
        <v>1.9706206555237991E-2</v>
      </c>
    </row>
    <row r="956" spans="1:7" x14ac:dyDescent="0.3">
      <c r="A956" s="1" t="s">
        <v>979</v>
      </c>
      <c r="B956">
        <v>4620.5</v>
      </c>
      <c r="C956">
        <v>4642.3999999999996</v>
      </c>
      <c r="D956">
        <v>4576.7</v>
      </c>
      <c r="E956">
        <v>4598.6000000000004</v>
      </c>
      <c r="F956">
        <v>40554100</v>
      </c>
      <c r="G956" s="3">
        <f t="shared" si="15"/>
        <v>1.9325376690419019E-2</v>
      </c>
    </row>
    <row r="957" spans="1:7" x14ac:dyDescent="0.3">
      <c r="A957" s="1" t="s">
        <v>980</v>
      </c>
      <c r="B957">
        <v>4532.8999999999996</v>
      </c>
      <c r="C957">
        <v>4620.5</v>
      </c>
      <c r="D957">
        <v>4489.1000000000004</v>
      </c>
      <c r="E957">
        <v>4620.5</v>
      </c>
      <c r="F957">
        <v>39240500</v>
      </c>
      <c r="G957" s="3">
        <f t="shared" si="15"/>
        <v>-1.8958987122605856E-2</v>
      </c>
    </row>
    <row r="958" spans="1:7" x14ac:dyDescent="0.3">
      <c r="A958" s="1" t="s">
        <v>981</v>
      </c>
      <c r="B958">
        <v>4686.2</v>
      </c>
      <c r="C958">
        <v>4730</v>
      </c>
      <c r="D958">
        <v>4576.7</v>
      </c>
      <c r="E958">
        <v>4576.7</v>
      </c>
      <c r="F958">
        <v>85061100</v>
      </c>
      <c r="G958" s="3">
        <f t="shared" si="15"/>
        <v>3.3819409208233182E-2</v>
      </c>
    </row>
    <row r="959" spans="1:7" x14ac:dyDescent="0.3">
      <c r="A959" s="1" t="s">
        <v>982</v>
      </c>
      <c r="B959">
        <v>4620.5</v>
      </c>
      <c r="C959">
        <v>4751.8999999999996</v>
      </c>
      <c r="D959">
        <v>4620.5</v>
      </c>
      <c r="E959">
        <v>4751.8999999999996</v>
      </c>
      <c r="F959">
        <v>58451500</v>
      </c>
      <c r="G959" s="3">
        <f t="shared" si="15"/>
        <v>-1.4019888182322526E-2</v>
      </c>
    </row>
    <row r="960" spans="1:7" x14ac:dyDescent="0.3">
      <c r="A960" s="1" t="s">
        <v>983</v>
      </c>
      <c r="B960">
        <v>4554.8</v>
      </c>
      <c r="C960">
        <v>4642.3999999999996</v>
      </c>
      <c r="D960">
        <v>4532.8999999999996</v>
      </c>
      <c r="E960">
        <v>4598.6000000000004</v>
      </c>
      <c r="F960">
        <v>51524600</v>
      </c>
      <c r="G960" s="3">
        <f t="shared" si="15"/>
        <v>-1.4219240341954294E-2</v>
      </c>
    </row>
    <row r="961" spans="1:7" x14ac:dyDescent="0.3">
      <c r="A961" s="1" t="s">
        <v>984</v>
      </c>
      <c r="B961">
        <v>4554.8</v>
      </c>
      <c r="C961">
        <v>4598.6000000000004</v>
      </c>
      <c r="D961">
        <v>4532.8999999999996</v>
      </c>
      <c r="E961">
        <v>4554.8</v>
      </c>
      <c r="F961">
        <v>42678100</v>
      </c>
      <c r="G961" s="3">
        <f t="shared" si="15"/>
        <v>0</v>
      </c>
    </row>
    <row r="962" spans="1:7" x14ac:dyDescent="0.3">
      <c r="A962" s="1" t="s">
        <v>985</v>
      </c>
      <c r="B962">
        <v>4554.8</v>
      </c>
      <c r="C962">
        <v>4598.6000000000004</v>
      </c>
      <c r="D962">
        <v>4532.8999999999996</v>
      </c>
      <c r="E962">
        <v>4576.7</v>
      </c>
      <c r="F962">
        <v>54306000</v>
      </c>
      <c r="G962" s="3">
        <f t="shared" si="15"/>
        <v>0</v>
      </c>
    </row>
    <row r="963" spans="1:7" x14ac:dyDescent="0.3">
      <c r="A963" s="1" t="s">
        <v>986</v>
      </c>
      <c r="B963">
        <v>4511</v>
      </c>
      <c r="C963">
        <v>4576.7</v>
      </c>
      <c r="D963">
        <v>4489.1000000000004</v>
      </c>
      <c r="E963">
        <v>4576.7</v>
      </c>
      <c r="F963">
        <v>48767200</v>
      </c>
      <c r="G963" s="3">
        <f t="shared" si="15"/>
        <v>-9.6162290331079699E-3</v>
      </c>
    </row>
    <row r="964" spans="1:7" x14ac:dyDescent="0.3">
      <c r="A964" s="1" t="s">
        <v>987</v>
      </c>
      <c r="B964">
        <v>4598.6000000000004</v>
      </c>
      <c r="C964">
        <v>4598.6000000000004</v>
      </c>
      <c r="D964">
        <v>4532.8999999999996</v>
      </c>
      <c r="E964">
        <v>4554.8</v>
      </c>
      <c r="F964">
        <v>35234900</v>
      </c>
      <c r="G964" s="3">
        <f t="shared" si="15"/>
        <v>1.9419197517180308E-2</v>
      </c>
    </row>
    <row r="965" spans="1:7" x14ac:dyDescent="0.3">
      <c r="A965" s="1" t="s">
        <v>988</v>
      </c>
      <c r="B965">
        <v>4620.5</v>
      </c>
      <c r="C965">
        <v>4664.3</v>
      </c>
      <c r="D965">
        <v>4598.6000000000004</v>
      </c>
      <c r="E965">
        <v>4642.3999999999996</v>
      </c>
      <c r="F965">
        <v>31289300</v>
      </c>
      <c r="G965" s="3">
        <f t="shared" si="15"/>
        <v>4.7623189666419416E-3</v>
      </c>
    </row>
    <row r="966" spans="1:7" x14ac:dyDescent="0.3">
      <c r="A966" s="1" t="s">
        <v>989</v>
      </c>
      <c r="B966">
        <v>4686.2</v>
      </c>
      <c r="C966">
        <v>4730</v>
      </c>
      <c r="D966">
        <v>4598.6000000000004</v>
      </c>
      <c r="E966">
        <v>4642.3999999999996</v>
      </c>
      <c r="F966">
        <v>37566900</v>
      </c>
      <c r="G966" s="3">
        <f t="shared" si="15"/>
        <v>1.4219240341954294E-2</v>
      </c>
    </row>
    <row r="967" spans="1:7" x14ac:dyDescent="0.3">
      <c r="A967" s="1" t="s">
        <v>990</v>
      </c>
      <c r="B967">
        <v>4708.1000000000004</v>
      </c>
      <c r="C967">
        <v>4730</v>
      </c>
      <c r="D967">
        <v>4664.3</v>
      </c>
      <c r="E967">
        <v>4708.1000000000004</v>
      </c>
      <c r="F967">
        <v>38423300</v>
      </c>
      <c r="G967" s="3">
        <f t="shared" si="15"/>
        <v>4.6732960607743044E-3</v>
      </c>
    </row>
    <row r="968" spans="1:7" x14ac:dyDescent="0.3">
      <c r="A968" s="1" t="s">
        <v>991</v>
      </c>
      <c r="B968">
        <v>4708.1000000000004</v>
      </c>
      <c r="C968">
        <v>4708.1000000000004</v>
      </c>
      <c r="D968">
        <v>4642.3999999999996</v>
      </c>
      <c r="E968">
        <v>4708.1000000000004</v>
      </c>
      <c r="F968">
        <v>20147500</v>
      </c>
      <c r="G968" s="3">
        <f t="shared" si="15"/>
        <v>0</v>
      </c>
    </row>
    <row r="969" spans="1:7" x14ac:dyDescent="0.3">
      <c r="A969" s="1" t="s">
        <v>992</v>
      </c>
      <c r="B969">
        <v>4686.2</v>
      </c>
      <c r="C969">
        <v>4730</v>
      </c>
      <c r="D969">
        <v>4664.3</v>
      </c>
      <c r="E969">
        <v>4708.1000000000004</v>
      </c>
      <c r="F969">
        <v>27547700</v>
      </c>
      <c r="G969" s="3">
        <f t="shared" si="15"/>
        <v>-4.6515579533146162E-3</v>
      </c>
    </row>
    <row r="970" spans="1:7" x14ac:dyDescent="0.3">
      <c r="A970" s="1" t="s">
        <v>993</v>
      </c>
      <c r="B970">
        <v>4905.2</v>
      </c>
      <c r="C970">
        <v>4970.8999999999996</v>
      </c>
      <c r="D970">
        <v>4664.3</v>
      </c>
      <c r="E970">
        <v>4686.2</v>
      </c>
      <c r="F970">
        <v>77162400</v>
      </c>
      <c r="G970" s="3">
        <f t="shared" si="15"/>
        <v>4.6732960607741882E-2</v>
      </c>
    </row>
    <row r="971" spans="1:7" x14ac:dyDescent="0.3">
      <c r="A971" s="1" t="s">
        <v>994</v>
      </c>
      <c r="B971">
        <v>4883.3</v>
      </c>
      <c r="C971">
        <v>5036.6000000000004</v>
      </c>
      <c r="D971">
        <v>4883.3</v>
      </c>
      <c r="E971">
        <v>4970.8999999999996</v>
      </c>
      <c r="F971">
        <v>69463500</v>
      </c>
      <c r="G971" s="3">
        <f t="shared" si="15"/>
        <v>-4.4646497594388887E-3</v>
      </c>
    </row>
    <row r="972" spans="1:7" x14ac:dyDescent="0.3">
      <c r="A972" s="1" t="s">
        <v>995</v>
      </c>
      <c r="B972">
        <v>4883.3</v>
      </c>
      <c r="C972">
        <v>4949</v>
      </c>
      <c r="D972">
        <v>4861.3999999999996</v>
      </c>
      <c r="E972">
        <v>4883.3</v>
      </c>
      <c r="F972">
        <v>60606600</v>
      </c>
      <c r="G972" s="3">
        <f t="shared" si="15"/>
        <v>0</v>
      </c>
    </row>
    <row r="973" spans="1:7" x14ac:dyDescent="0.3">
      <c r="A973" s="1" t="s">
        <v>996</v>
      </c>
      <c r="B973">
        <v>4949</v>
      </c>
      <c r="C973">
        <v>4949</v>
      </c>
      <c r="D973">
        <v>4905.2</v>
      </c>
      <c r="E973">
        <v>4905.2</v>
      </c>
      <c r="F973">
        <v>34897000</v>
      </c>
      <c r="G973" s="3">
        <f t="shared" si="15"/>
        <v>1.3454016750967546E-2</v>
      </c>
    </row>
    <row r="974" spans="1:7" x14ac:dyDescent="0.3">
      <c r="A974" s="1" t="s">
        <v>997</v>
      </c>
      <c r="B974">
        <v>4905.2</v>
      </c>
      <c r="C974">
        <v>4970.8999999999996</v>
      </c>
      <c r="D974">
        <v>4883.3</v>
      </c>
      <c r="E974">
        <v>4927.1000000000004</v>
      </c>
      <c r="F974">
        <v>37988500</v>
      </c>
      <c r="G974" s="3">
        <f t="shared" si="15"/>
        <v>-8.8502727823803161E-3</v>
      </c>
    </row>
    <row r="975" spans="1:7" x14ac:dyDescent="0.3">
      <c r="A975" s="1" t="s">
        <v>998</v>
      </c>
      <c r="B975">
        <v>4905.2</v>
      </c>
      <c r="C975">
        <v>4992.8</v>
      </c>
      <c r="D975">
        <v>4883.3</v>
      </c>
      <c r="E975">
        <v>4949</v>
      </c>
      <c r="F975">
        <v>22855800</v>
      </c>
      <c r="G975" s="3">
        <f t="shared" si="15"/>
        <v>0</v>
      </c>
    </row>
    <row r="976" spans="1:7" x14ac:dyDescent="0.3">
      <c r="A976" s="1" t="s">
        <v>999</v>
      </c>
      <c r="B976">
        <v>4905.2</v>
      </c>
      <c r="C976">
        <v>4949</v>
      </c>
      <c r="D976">
        <v>4883.3</v>
      </c>
      <c r="E976">
        <v>4905.2</v>
      </c>
      <c r="F976">
        <v>40942900</v>
      </c>
      <c r="G976" s="3">
        <f t="shared" si="15"/>
        <v>0</v>
      </c>
    </row>
    <row r="977" spans="1:7" x14ac:dyDescent="0.3">
      <c r="A977" s="1" t="s">
        <v>1000</v>
      </c>
      <c r="B977">
        <v>4927.1000000000004</v>
      </c>
      <c r="C977">
        <v>4970.8999999999996</v>
      </c>
      <c r="D977">
        <v>4905.2</v>
      </c>
      <c r="E977">
        <v>4949</v>
      </c>
      <c r="F977">
        <v>51408800</v>
      </c>
      <c r="G977" s="3">
        <f t="shared" si="15"/>
        <v>4.4646497594390743E-3</v>
      </c>
    </row>
    <row r="978" spans="1:7" x14ac:dyDescent="0.3">
      <c r="A978" s="1" t="s">
        <v>1001</v>
      </c>
      <c r="B978">
        <v>4905.2</v>
      </c>
      <c r="C978">
        <v>4927.1000000000004</v>
      </c>
      <c r="D978">
        <v>4883.3</v>
      </c>
      <c r="E978">
        <v>4927.1000000000004</v>
      </c>
      <c r="F978">
        <v>37795700</v>
      </c>
      <c r="G978" s="3">
        <f t="shared" si="15"/>
        <v>-4.4448052607011313E-3</v>
      </c>
    </row>
    <row r="979" spans="1:7" x14ac:dyDescent="0.3">
      <c r="A979" s="1" t="s">
        <v>1002</v>
      </c>
      <c r="B979">
        <v>4861.3999999999996</v>
      </c>
      <c r="C979">
        <v>4927.1000000000004</v>
      </c>
      <c r="D979">
        <v>4795.7</v>
      </c>
      <c r="E979">
        <v>4905.2</v>
      </c>
      <c r="F979">
        <v>61481200</v>
      </c>
      <c r="G979" s="3">
        <f t="shared" si="15"/>
        <v>-8.9292995188779631E-3</v>
      </c>
    </row>
    <row r="980" spans="1:7" x14ac:dyDescent="0.3">
      <c r="A980" s="1" t="s">
        <v>1003</v>
      </c>
      <c r="B980">
        <v>4861.3999999999996</v>
      </c>
      <c r="C980">
        <v>4905.2</v>
      </c>
      <c r="D980">
        <v>4795.7</v>
      </c>
      <c r="E980">
        <v>4861.3999999999996</v>
      </c>
      <c r="F980">
        <v>33241700</v>
      </c>
      <c r="G980" s="3">
        <f t="shared" si="15"/>
        <v>0</v>
      </c>
    </row>
    <row r="981" spans="1:7" x14ac:dyDescent="0.3">
      <c r="A981" s="1" t="s">
        <v>1004</v>
      </c>
      <c r="B981">
        <v>4817.6000000000004</v>
      </c>
      <c r="C981">
        <v>4883.3</v>
      </c>
      <c r="D981">
        <v>4795.7</v>
      </c>
      <c r="E981">
        <v>4883.3</v>
      </c>
      <c r="F981">
        <v>29776100</v>
      </c>
      <c r="G981" s="3">
        <f t="shared" si="15"/>
        <v>-9.0097502776976344E-3</v>
      </c>
    </row>
    <row r="982" spans="1:7" x14ac:dyDescent="0.3">
      <c r="A982" s="1" t="s">
        <v>1005</v>
      </c>
      <c r="B982">
        <v>4839.5</v>
      </c>
      <c r="C982">
        <v>4905.2</v>
      </c>
      <c r="D982">
        <v>4773.8</v>
      </c>
      <c r="E982">
        <v>4839.5</v>
      </c>
      <c r="F982">
        <v>30949600</v>
      </c>
      <c r="G982" s="3">
        <f t="shared" si="15"/>
        <v>4.5458319495183565E-3</v>
      </c>
    </row>
    <row r="983" spans="1:7" x14ac:dyDescent="0.3">
      <c r="A983" s="1" t="s">
        <v>1006</v>
      </c>
      <c r="B983">
        <v>4751.8999999999996</v>
      </c>
      <c r="C983">
        <v>4839.5</v>
      </c>
      <c r="D983">
        <v>4708.1000000000004</v>
      </c>
      <c r="E983">
        <v>4839.5</v>
      </c>
      <c r="F983">
        <v>48824300</v>
      </c>
      <c r="G983" s="3">
        <f t="shared" si="15"/>
        <v>-1.8101043496229024E-2</v>
      </c>
    </row>
    <row r="984" spans="1:7" x14ac:dyDescent="0.3">
      <c r="A984" s="1" t="s">
        <v>1007</v>
      </c>
      <c r="B984">
        <v>4795.7</v>
      </c>
      <c r="C984">
        <v>4817.6000000000004</v>
      </c>
      <c r="D984">
        <v>4730</v>
      </c>
      <c r="E984">
        <v>4773.8</v>
      </c>
      <c r="F984">
        <v>42436800</v>
      </c>
      <c r="G984" s="3">
        <f t="shared" si="15"/>
        <v>9.2173656853048649E-3</v>
      </c>
    </row>
    <row r="985" spans="1:7" x14ac:dyDescent="0.3">
      <c r="A985" s="1" t="s">
        <v>1008</v>
      </c>
      <c r="B985">
        <v>4730</v>
      </c>
      <c r="C985">
        <v>4839.5</v>
      </c>
      <c r="D985">
        <v>4730</v>
      </c>
      <c r="E985">
        <v>4817.6000000000004</v>
      </c>
      <c r="F985">
        <v>47955600</v>
      </c>
      <c r="G985" s="3">
        <f t="shared" si="15"/>
        <v>-1.3699772713055409E-2</v>
      </c>
    </row>
    <row r="986" spans="1:7" x14ac:dyDescent="0.3">
      <c r="A986" s="1" t="s">
        <v>1009</v>
      </c>
      <c r="B986">
        <v>4751.8999999999996</v>
      </c>
      <c r="C986">
        <v>4751.8999999999996</v>
      </c>
      <c r="D986">
        <v>4686.2</v>
      </c>
      <c r="E986">
        <v>4730</v>
      </c>
      <c r="F986">
        <v>30545600</v>
      </c>
      <c r="G986" s="3">
        <f t="shared" si="15"/>
        <v>4.6300211416489719E-3</v>
      </c>
    </row>
    <row r="987" spans="1:7" x14ac:dyDescent="0.3">
      <c r="A987" s="1" t="s">
        <v>1010</v>
      </c>
      <c r="B987">
        <v>4883.3</v>
      </c>
      <c r="C987">
        <v>4883.3</v>
      </c>
      <c r="D987">
        <v>4773.8</v>
      </c>
      <c r="E987">
        <v>4773.8</v>
      </c>
      <c r="F987">
        <v>63056100</v>
      </c>
      <c r="G987" s="3">
        <f t="shared" si="15"/>
        <v>2.7652097055914593E-2</v>
      </c>
    </row>
    <row r="988" spans="1:7" x14ac:dyDescent="0.3">
      <c r="A988" s="1" t="s">
        <v>1011</v>
      </c>
      <c r="B988">
        <v>4949</v>
      </c>
      <c r="C988">
        <v>4970.8999999999996</v>
      </c>
      <c r="D988">
        <v>4861.3999999999996</v>
      </c>
      <c r="E988">
        <v>4883.3</v>
      </c>
      <c r="F988">
        <v>55020500</v>
      </c>
      <c r="G988" s="3">
        <f t="shared" si="15"/>
        <v>1.3454016750967546E-2</v>
      </c>
    </row>
    <row r="989" spans="1:7" x14ac:dyDescent="0.3">
      <c r="A989" s="1" t="s">
        <v>1012</v>
      </c>
      <c r="B989">
        <v>5036.6000000000004</v>
      </c>
      <c r="C989">
        <v>5080.3999999999996</v>
      </c>
      <c r="D989">
        <v>4970.8999999999996</v>
      </c>
      <c r="E989">
        <v>4992.8</v>
      </c>
      <c r="F989">
        <v>70045600</v>
      </c>
      <c r="G989" s="3">
        <f t="shared" si="15"/>
        <v>1.7700545564760632E-2</v>
      </c>
    </row>
    <row r="990" spans="1:7" x14ac:dyDescent="0.3">
      <c r="A990" s="1" t="s">
        <v>1013</v>
      </c>
      <c r="B990">
        <v>5014.7</v>
      </c>
      <c r="C990">
        <v>5036.6000000000004</v>
      </c>
      <c r="D990">
        <v>4949</v>
      </c>
      <c r="E990">
        <v>5036.6000000000004</v>
      </c>
      <c r="F990">
        <v>49179400</v>
      </c>
      <c r="G990" s="3">
        <f t="shared" si="15"/>
        <v>-4.3481713854585519E-3</v>
      </c>
    </row>
    <row r="991" spans="1:7" x14ac:dyDescent="0.3">
      <c r="A991" s="1" t="s">
        <v>1014</v>
      </c>
      <c r="B991">
        <v>5058.5</v>
      </c>
      <c r="C991">
        <v>5102.3</v>
      </c>
      <c r="D991">
        <v>5036.6000000000004</v>
      </c>
      <c r="E991">
        <v>5036.6000000000004</v>
      </c>
      <c r="F991">
        <v>44074200</v>
      </c>
      <c r="G991" s="3">
        <f t="shared" si="15"/>
        <v>8.7343210959778626E-3</v>
      </c>
    </row>
    <row r="992" spans="1:7" x14ac:dyDescent="0.3">
      <c r="A992" s="1" t="s">
        <v>1015</v>
      </c>
      <c r="B992">
        <v>5036.6000000000004</v>
      </c>
      <c r="C992">
        <v>5102.3</v>
      </c>
      <c r="D992">
        <v>5014.7</v>
      </c>
      <c r="E992">
        <v>5058.5</v>
      </c>
      <c r="F992">
        <v>47096400</v>
      </c>
      <c r="G992" s="3">
        <f t="shared" si="15"/>
        <v>-4.3293466442620608E-3</v>
      </c>
    </row>
    <row r="993" spans="1:7" x14ac:dyDescent="0.3">
      <c r="A993" s="1" t="s">
        <v>1016</v>
      </c>
      <c r="B993">
        <v>5058.5</v>
      </c>
      <c r="C993">
        <v>5102.3</v>
      </c>
      <c r="D993">
        <v>5036.6000000000004</v>
      </c>
      <c r="E993">
        <v>5058.5</v>
      </c>
      <c r="F993">
        <v>41834000</v>
      </c>
      <c r="G993" s="3">
        <f t="shared" si="15"/>
        <v>4.3481713854583715E-3</v>
      </c>
    </row>
    <row r="994" spans="1:7" x14ac:dyDescent="0.3">
      <c r="A994" s="1" t="s">
        <v>1017</v>
      </c>
      <c r="B994">
        <v>5036.6000000000004</v>
      </c>
      <c r="C994">
        <v>5102.3</v>
      </c>
      <c r="D994">
        <v>5036.6000000000004</v>
      </c>
      <c r="E994">
        <v>5058.5</v>
      </c>
      <c r="F994">
        <v>39906900</v>
      </c>
      <c r="G994" s="3">
        <f t="shared" si="15"/>
        <v>-4.3293466442620608E-3</v>
      </c>
    </row>
    <row r="995" spans="1:7" x14ac:dyDescent="0.3">
      <c r="A995" s="1" t="s">
        <v>1018</v>
      </c>
      <c r="B995">
        <v>5211.8</v>
      </c>
      <c r="C995">
        <v>5255.6</v>
      </c>
      <c r="D995">
        <v>5036.6000000000004</v>
      </c>
      <c r="E995">
        <v>5058.5</v>
      </c>
      <c r="F995">
        <v>64615800</v>
      </c>
      <c r="G995" s="3">
        <f t="shared" si="15"/>
        <v>3.4785371083667513E-2</v>
      </c>
    </row>
    <row r="996" spans="1:7" x14ac:dyDescent="0.3">
      <c r="A996" s="1" t="s">
        <v>1019</v>
      </c>
      <c r="B996">
        <v>5146.1000000000004</v>
      </c>
      <c r="C996">
        <v>5233.7</v>
      </c>
      <c r="D996">
        <v>5124.2</v>
      </c>
      <c r="E996">
        <v>5233.7</v>
      </c>
      <c r="F996">
        <v>74976200</v>
      </c>
      <c r="G996" s="3">
        <f t="shared" si="15"/>
        <v>-1.2606009440116623E-2</v>
      </c>
    </row>
    <row r="997" spans="1:7" x14ac:dyDescent="0.3">
      <c r="A997" s="1" t="s">
        <v>1020</v>
      </c>
      <c r="B997">
        <v>5255.6</v>
      </c>
      <c r="C997">
        <v>5452.7</v>
      </c>
      <c r="D997">
        <v>5255.6</v>
      </c>
      <c r="E997">
        <v>5387</v>
      </c>
      <c r="F997">
        <v>128792500</v>
      </c>
      <c r="G997" s="3">
        <f t="shared" si="15"/>
        <v>2.1278249548201549E-2</v>
      </c>
    </row>
    <row r="998" spans="1:7" x14ac:dyDescent="0.3">
      <c r="A998" s="1" t="s">
        <v>1021</v>
      </c>
      <c r="B998">
        <v>5255.6</v>
      </c>
      <c r="C998">
        <v>5365.1</v>
      </c>
      <c r="D998">
        <v>5255.6</v>
      </c>
      <c r="E998">
        <v>5277.5</v>
      </c>
      <c r="F998">
        <v>62601000</v>
      </c>
      <c r="G998" s="3">
        <f t="shared" si="15"/>
        <v>0</v>
      </c>
    </row>
    <row r="999" spans="1:7" x14ac:dyDescent="0.3">
      <c r="A999" s="1" t="s">
        <v>1022</v>
      </c>
      <c r="B999">
        <v>5146.1000000000004</v>
      </c>
      <c r="C999">
        <v>5299.4</v>
      </c>
      <c r="D999">
        <v>5146.1000000000004</v>
      </c>
      <c r="E999">
        <v>5277.5</v>
      </c>
      <c r="F999">
        <v>67950100</v>
      </c>
      <c r="G999" s="3">
        <f t="shared" si="15"/>
        <v>-2.0834918943603013E-2</v>
      </c>
    </row>
    <row r="1000" spans="1:7" x14ac:dyDescent="0.3">
      <c r="A1000" s="1" t="s">
        <v>1023</v>
      </c>
      <c r="B1000">
        <v>5277.5</v>
      </c>
      <c r="C1000">
        <v>5277.5</v>
      </c>
      <c r="D1000">
        <v>5168</v>
      </c>
      <c r="E1000">
        <v>5168</v>
      </c>
      <c r="F1000">
        <v>37554100</v>
      </c>
      <c r="G1000" s="3">
        <f t="shared" si="15"/>
        <v>2.5533899457841788E-2</v>
      </c>
    </row>
    <row r="1001" spans="1:7" x14ac:dyDescent="0.3">
      <c r="A1001" s="1" t="s">
        <v>1024</v>
      </c>
      <c r="B1001">
        <v>5255.6</v>
      </c>
      <c r="C1001">
        <v>5299.4</v>
      </c>
      <c r="D1001">
        <v>5189.8999999999996</v>
      </c>
      <c r="E1001">
        <v>5277.5</v>
      </c>
      <c r="F1001">
        <v>54476400</v>
      </c>
      <c r="G1001" s="3">
        <f t="shared" si="15"/>
        <v>-4.1496920890572503E-3</v>
      </c>
    </row>
    <row r="1002" spans="1:7" x14ac:dyDescent="0.3">
      <c r="A1002" s="1" t="s">
        <v>1025</v>
      </c>
      <c r="B1002">
        <v>5211.8</v>
      </c>
      <c r="C1002">
        <v>5277.5</v>
      </c>
      <c r="D1002">
        <v>5168</v>
      </c>
      <c r="E1002">
        <v>5255.6</v>
      </c>
      <c r="F1002">
        <v>37676100</v>
      </c>
      <c r="G1002" s="3">
        <f t="shared" si="15"/>
        <v>-8.3339675774412401E-3</v>
      </c>
    </row>
    <row r="1003" spans="1:7" x14ac:dyDescent="0.3">
      <c r="A1003" s="1" t="s">
        <v>1026</v>
      </c>
      <c r="B1003">
        <v>5168</v>
      </c>
      <c r="C1003">
        <v>5255.6</v>
      </c>
      <c r="D1003">
        <v>5102.3</v>
      </c>
      <c r="E1003">
        <v>5255.6</v>
      </c>
      <c r="F1003">
        <v>50216600</v>
      </c>
      <c r="G1003" s="3">
        <f t="shared" si="15"/>
        <v>-8.4040062934111395E-3</v>
      </c>
    </row>
    <row r="1004" spans="1:7" x14ac:dyDescent="0.3">
      <c r="A1004" s="1" t="s">
        <v>1027</v>
      </c>
      <c r="B1004">
        <v>5168</v>
      </c>
      <c r="C1004">
        <v>5189.8999999999996</v>
      </c>
      <c r="D1004">
        <v>5080.3999999999996</v>
      </c>
      <c r="E1004">
        <v>5168</v>
      </c>
      <c r="F1004">
        <v>27500000</v>
      </c>
      <c r="G1004" s="3">
        <f t="shared" si="15"/>
        <v>0</v>
      </c>
    </row>
    <row r="1005" spans="1:7" x14ac:dyDescent="0.3">
      <c r="A1005" s="1" t="s">
        <v>1028</v>
      </c>
      <c r="B1005">
        <v>5255.6</v>
      </c>
      <c r="C1005">
        <v>5255.6</v>
      </c>
      <c r="D1005">
        <v>5124.2</v>
      </c>
      <c r="E1005">
        <v>5168</v>
      </c>
      <c r="F1005">
        <v>38645200</v>
      </c>
      <c r="G1005" s="3">
        <f t="shared" si="15"/>
        <v>1.6950464396284899E-2</v>
      </c>
    </row>
    <row r="1006" spans="1:7" x14ac:dyDescent="0.3">
      <c r="A1006" s="1" t="s">
        <v>1029</v>
      </c>
      <c r="B1006">
        <v>5233.7</v>
      </c>
      <c r="C1006">
        <v>5255.6</v>
      </c>
      <c r="D1006">
        <v>5168</v>
      </c>
      <c r="E1006">
        <v>5211.8</v>
      </c>
      <c r="F1006">
        <v>27278600</v>
      </c>
      <c r="G1006" s="3">
        <f t="shared" si="15"/>
        <v>-4.1669837887207059E-3</v>
      </c>
    </row>
    <row r="1007" spans="1:7" x14ac:dyDescent="0.3">
      <c r="A1007" s="1" t="s">
        <v>1030</v>
      </c>
      <c r="B1007">
        <v>5255.6</v>
      </c>
      <c r="C1007">
        <v>5255.6</v>
      </c>
      <c r="D1007">
        <v>5168</v>
      </c>
      <c r="E1007">
        <v>5233.7</v>
      </c>
      <c r="F1007">
        <v>48736000</v>
      </c>
      <c r="G1007" s="3">
        <f t="shared" si="15"/>
        <v>4.1844201998587132E-3</v>
      </c>
    </row>
    <row r="1008" spans="1:7" x14ac:dyDescent="0.3">
      <c r="A1008" s="1" t="s">
        <v>1031</v>
      </c>
      <c r="B1008">
        <v>5168</v>
      </c>
      <c r="C1008">
        <v>5233.7</v>
      </c>
      <c r="D1008">
        <v>5102.3</v>
      </c>
      <c r="E1008">
        <v>5189.8999999999996</v>
      </c>
      <c r="F1008">
        <v>71774400</v>
      </c>
      <c r="G1008" s="3">
        <f t="shared" si="15"/>
        <v>-1.666793515488248E-2</v>
      </c>
    </row>
    <row r="1009" spans="1:7" x14ac:dyDescent="0.3">
      <c r="A1009" s="1" t="s">
        <v>1032</v>
      </c>
      <c r="B1009">
        <v>5146.1000000000004</v>
      </c>
      <c r="C1009">
        <v>5189.8999999999996</v>
      </c>
      <c r="D1009">
        <v>5080.3999999999996</v>
      </c>
      <c r="E1009">
        <v>5168</v>
      </c>
      <c r="F1009">
        <v>35600700</v>
      </c>
      <c r="G1009" s="3">
        <f t="shared" si="15"/>
        <v>-4.2376160990711372E-3</v>
      </c>
    </row>
    <row r="1010" spans="1:7" x14ac:dyDescent="0.3">
      <c r="A1010" s="1" t="s">
        <v>1033</v>
      </c>
      <c r="B1010">
        <v>5168</v>
      </c>
      <c r="C1010">
        <v>5211.8</v>
      </c>
      <c r="D1010">
        <v>5124.2</v>
      </c>
      <c r="E1010">
        <v>5146.1000000000004</v>
      </c>
      <c r="F1010">
        <v>49795500</v>
      </c>
      <c r="G1010" s="3">
        <f t="shared" si="15"/>
        <v>4.2556499096402392E-3</v>
      </c>
    </row>
    <row r="1011" spans="1:7" x14ac:dyDescent="0.3">
      <c r="A1011" s="1" t="s">
        <v>1034</v>
      </c>
      <c r="B1011">
        <v>5211.8</v>
      </c>
      <c r="C1011">
        <v>5211.8</v>
      </c>
      <c r="D1011">
        <v>5146.1000000000004</v>
      </c>
      <c r="E1011">
        <v>5168</v>
      </c>
      <c r="F1011">
        <v>28923100</v>
      </c>
      <c r="G1011" s="3">
        <f t="shared" si="15"/>
        <v>8.4752321981424496E-3</v>
      </c>
    </row>
    <row r="1012" spans="1:7" x14ac:dyDescent="0.3">
      <c r="A1012" s="1" t="s">
        <v>1035</v>
      </c>
      <c r="B1012">
        <v>5233.7</v>
      </c>
      <c r="C1012">
        <v>5277.5</v>
      </c>
      <c r="D1012">
        <v>5211.8</v>
      </c>
      <c r="E1012">
        <v>5233.7</v>
      </c>
      <c r="F1012">
        <v>47464200</v>
      </c>
      <c r="G1012" s="3">
        <f t="shared" si="15"/>
        <v>4.202003146705483E-3</v>
      </c>
    </row>
    <row r="1013" spans="1:7" x14ac:dyDescent="0.3">
      <c r="A1013" s="1" t="s">
        <v>1036</v>
      </c>
      <c r="B1013">
        <v>5343.2</v>
      </c>
      <c r="C1013">
        <v>5365.1</v>
      </c>
      <c r="D1013">
        <v>5233.7</v>
      </c>
      <c r="E1013">
        <v>5255.6</v>
      </c>
      <c r="F1013">
        <v>73185000</v>
      </c>
      <c r="G1013" s="3">
        <f t="shared" si="15"/>
        <v>2.0922100999293043E-2</v>
      </c>
    </row>
    <row r="1014" spans="1:7" x14ac:dyDescent="0.3">
      <c r="A1014" s="1" t="s">
        <v>1037</v>
      </c>
      <c r="B1014">
        <v>5452.7</v>
      </c>
      <c r="C1014">
        <v>5474.6</v>
      </c>
      <c r="D1014">
        <v>5343.2</v>
      </c>
      <c r="E1014">
        <v>5343.2</v>
      </c>
      <c r="F1014">
        <v>87861700</v>
      </c>
      <c r="G1014" s="3">
        <f t="shared" si="15"/>
        <v>2.0493337325946999E-2</v>
      </c>
    </row>
    <row r="1015" spans="1:7" x14ac:dyDescent="0.3">
      <c r="A1015" s="1" t="s">
        <v>1038</v>
      </c>
      <c r="B1015">
        <v>5387</v>
      </c>
      <c r="C1015">
        <v>5474.6</v>
      </c>
      <c r="D1015">
        <v>5321.3</v>
      </c>
      <c r="E1015">
        <v>5452.7</v>
      </c>
      <c r="F1015">
        <v>88145400</v>
      </c>
      <c r="G1015" s="3">
        <f t="shared" si="15"/>
        <v>-1.2049076604251072E-2</v>
      </c>
    </row>
    <row r="1016" spans="1:7" x14ac:dyDescent="0.3">
      <c r="A1016" s="1" t="s">
        <v>1039</v>
      </c>
      <c r="B1016">
        <v>5323.2</v>
      </c>
      <c r="C1016">
        <v>5460.8</v>
      </c>
      <c r="D1016">
        <v>5254.3</v>
      </c>
      <c r="E1016">
        <v>5460.8</v>
      </c>
      <c r="F1016">
        <v>144447600</v>
      </c>
      <c r="G1016" s="3">
        <f t="shared" si="15"/>
        <v>-1.1843326526823869E-2</v>
      </c>
    </row>
    <row r="1017" spans="1:7" x14ac:dyDescent="0.3">
      <c r="A1017" s="1" t="s">
        <v>1040</v>
      </c>
      <c r="B1017">
        <v>5323.2</v>
      </c>
      <c r="C1017">
        <v>5415</v>
      </c>
      <c r="D1017">
        <v>5323.2</v>
      </c>
      <c r="E1017">
        <v>5346.1</v>
      </c>
      <c r="F1017">
        <v>48979300</v>
      </c>
      <c r="G1017" s="3">
        <f t="shared" si="15"/>
        <v>0</v>
      </c>
    </row>
    <row r="1018" spans="1:7" x14ac:dyDescent="0.3">
      <c r="A1018" s="1" t="s">
        <v>1041</v>
      </c>
      <c r="B1018">
        <v>5369.1</v>
      </c>
      <c r="C1018">
        <v>5392</v>
      </c>
      <c r="D1018">
        <v>5323.2</v>
      </c>
      <c r="E1018">
        <v>5323.2</v>
      </c>
      <c r="F1018">
        <v>34162200</v>
      </c>
      <c r="G1018" s="3">
        <f t="shared" ref="G1018:G1081" si="16">((B1018-B1017)/B1017)*100%</f>
        <v>8.6226330027052434E-3</v>
      </c>
    </row>
    <row r="1019" spans="1:7" x14ac:dyDescent="0.3">
      <c r="A1019" s="1" t="s">
        <v>1042</v>
      </c>
      <c r="B1019">
        <v>5392</v>
      </c>
      <c r="C1019">
        <v>5415</v>
      </c>
      <c r="D1019">
        <v>5369.1</v>
      </c>
      <c r="E1019">
        <v>5369.1</v>
      </c>
      <c r="F1019">
        <v>32725900</v>
      </c>
      <c r="G1019" s="3">
        <f t="shared" si="16"/>
        <v>4.2651468588775837E-3</v>
      </c>
    </row>
    <row r="1020" spans="1:7" x14ac:dyDescent="0.3">
      <c r="A1020" s="1" t="s">
        <v>1043</v>
      </c>
      <c r="B1020">
        <v>5323.2</v>
      </c>
      <c r="C1020">
        <v>5437.9</v>
      </c>
      <c r="D1020">
        <v>5323.2</v>
      </c>
      <c r="E1020">
        <v>5415</v>
      </c>
      <c r="F1020">
        <v>50976000</v>
      </c>
      <c r="G1020" s="3">
        <f t="shared" si="16"/>
        <v>-1.275964391691398E-2</v>
      </c>
    </row>
    <row r="1021" spans="1:7" x14ac:dyDescent="0.3">
      <c r="A1021" s="1" t="s">
        <v>1044</v>
      </c>
      <c r="B1021">
        <v>5369.1</v>
      </c>
      <c r="C1021">
        <v>5392</v>
      </c>
      <c r="D1021">
        <v>5323.2</v>
      </c>
      <c r="E1021">
        <v>5369.1</v>
      </c>
      <c r="F1021">
        <v>29927600</v>
      </c>
      <c r="G1021" s="3">
        <f t="shared" si="16"/>
        <v>8.6226330027052434E-3</v>
      </c>
    </row>
    <row r="1022" spans="1:7" x14ac:dyDescent="0.3">
      <c r="A1022" s="1" t="s">
        <v>1045</v>
      </c>
      <c r="B1022">
        <v>5437.9</v>
      </c>
      <c r="C1022">
        <v>5437.9</v>
      </c>
      <c r="D1022">
        <v>5346.1</v>
      </c>
      <c r="E1022">
        <v>5437.9</v>
      </c>
      <c r="F1022">
        <v>43514000</v>
      </c>
      <c r="G1022" s="3">
        <f t="shared" si="16"/>
        <v>1.2814065672086433E-2</v>
      </c>
    </row>
    <row r="1023" spans="1:7" x14ac:dyDescent="0.3">
      <c r="A1023" s="1" t="s">
        <v>1046</v>
      </c>
      <c r="B1023">
        <v>5460.8</v>
      </c>
      <c r="C1023">
        <v>5460.8</v>
      </c>
      <c r="D1023">
        <v>5369.1</v>
      </c>
      <c r="E1023">
        <v>5460.8</v>
      </c>
      <c r="F1023">
        <v>29383900</v>
      </c>
      <c r="G1023" s="3">
        <f t="shared" si="16"/>
        <v>4.2111844645912107E-3</v>
      </c>
    </row>
    <row r="1024" spans="1:7" x14ac:dyDescent="0.3">
      <c r="A1024" s="1" t="s">
        <v>1047</v>
      </c>
      <c r="B1024">
        <v>5437.9</v>
      </c>
      <c r="C1024">
        <v>5483.8</v>
      </c>
      <c r="D1024">
        <v>5415</v>
      </c>
      <c r="E1024">
        <v>5460.8</v>
      </c>
      <c r="F1024">
        <v>19643200</v>
      </c>
      <c r="G1024" s="3">
        <f t="shared" si="16"/>
        <v>-4.1935247582772757E-3</v>
      </c>
    </row>
    <row r="1025" spans="1:7" x14ac:dyDescent="0.3">
      <c r="A1025" s="1" t="s">
        <v>1048</v>
      </c>
      <c r="B1025">
        <v>5415</v>
      </c>
      <c r="C1025">
        <v>5460.8</v>
      </c>
      <c r="D1025">
        <v>5369.1</v>
      </c>
      <c r="E1025">
        <v>5460.8</v>
      </c>
      <c r="F1025">
        <v>40077400</v>
      </c>
      <c r="G1025" s="3">
        <f t="shared" si="16"/>
        <v>-4.2111844645910442E-3</v>
      </c>
    </row>
    <row r="1026" spans="1:7" x14ac:dyDescent="0.3">
      <c r="A1026" s="1" t="s">
        <v>1049</v>
      </c>
      <c r="B1026">
        <v>5185.5</v>
      </c>
      <c r="C1026">
        <v>5415</v>
      </c>
      <c r="D1026">
        <v>5093.7</v>
      </c>
      <c r="E1026">
        <v>5415</v>
      </c>
      <c r="F1026">
        <v>100174400</v>
      </c>
      <c r="G1026" s="3">
        <f t="shared" si="16"/>
        <v>-4.2382271468144044E-2</v>
      </c>
    </row>
    <row r="1027" spans="1:7" x14ac:dyDescent="0.3">
      <c r="A1027" s="1" t="s">
        <v>1050</v>
      </c>
      <c r="B1027">
        <v>5024.8999999999996</v>
      </c>
      <c r="C1027">
        <v>5162.6000000000004</v>
      </c>
      <c r="D1027">
        <v>4979</v>
      </c>
      <c r="E1027">
        <v>5162.6000000000004</v>
      </c>
      <c r="F1027">
        <v>121164600</v>
      </c>
      <c r="G1027" s="3">
        <f t="shared" si="16"/>
        <v>-3.0970976762125228E-2</v>
      </c>
    </row>
    <row r="1028" spans="1:7" x14ac:dyDescent="0.3">
      <c r="A1028" s="1" t="s">
        <v>1051</v>
      </c>
      <c r="B1028">
        <v>4887.2</v>
      </c>
      <c r="C1028">
        <v>5070.8</v>
      </c>
      <c r="D1028">
        <v>4795.5</v>
      </c>
      <c r="E1028">
        <v>5002</v>
      </c>
      <c r="F1028">
        <v>126994500</v>
      </c>
      <c r="G1028" s="3">
        <f t="shared" si="16"/>
        <v>-2.7403530418515756E-2</v>
      </c>
    </row>
    <row r="1029" spans="1:7" x14ac:dyDescent="0.3">
      <c r="A1029" s="1" t="s">
        <v>1052</v>
      </c>
      <c r="B1029">
        <v>4910.2</v>
      </c>
      <c r="C1029">
        <v>4933.1000000000004</v>
      </c>
      <c r="D1029">
        <v>4818.3999999999996</v>
      </c>
      <c r="E1029">
        <v>4818.3999999999996</v>
      </c>
      <c r="F1029">
        <v>163113100</v>
      </c>
      <c r="G1029" s="3">
        <f t="shared" si="16"/>
        <v>4.7061712227860538E-3</v>
      </c>
    </row>
    <row r="1030" spans="1:7" x14ac:dyDescent="0.3">
      <c r="A1030" s="1" t="s">
        <v>1053</v>
      </c>
      <c r="B1030">
        <v>4864.3</v>
      </c>
      <c r="C1030">
        <v>4933.1000000000004</v>
      </c>
      <c r="D1030">
        <v>4864.3</v>
      </c>
      <c r="E1030">
        <v>4887.2</v>
      </c>
      <c r="F1030">
        <v>36818200</v>
      </c>
      <c r="G1030" s="3">
        <f t="shared" si="16"/>
        <v>-9.3478880697323193E-3</v>
      </c>
    </row>
    <row r="1031" spans="1:7" x14ac:dyDescent="0.3">
      <c r="A1031" s="1" t="s">
        <v>1054</v>
      </c>
      <c r="B1031">
        <v>4772.5</v>
      </c>
      <c r="C1031">
        <v>4864.3</v>
      </c>
      <c r="D1031">
        <v>4634.8</v>
      </c>
      <c r="E1031">
        <v>4657.8</v>
      </c>
      <c r="F1031">
        <v>164123600</v>
      </c>
      <c r="G1031" s="3">
        <f t="shared" si="16"/>
        <v>-1.8872191271097627E-2</v>
      </c>
    </row>
    <row r="1032" spans="1:7" x14ac:dyDescent="0.3">
      <c r="A1032" s="1" t="s">
        <v>1055</v>
      </c>
      <c r="B1032">
        <v>4818.3999999999996</v>
      </c>
      <c r="C1032">
        <v>4910.2</v>
      </c>
      <c r="D1032">
        <v>4818.3999999999996</v>
      </c>
      <c r="E1032">
        <v>4818.3999999999996</v>
      </c>
      <c r="F1032">
        <v>68948000</v>
      </c>
      <c r="G1032" s="3">
        <f t="shared" si="16"/>
        <v>9.6176008381350722E-3</v>
      </c>
    </row>
    <row r="1033" spans="1:7" x14ac:dyDescent="0.3">
      <c r="A1033" s="1" t="s">
        <v>1056</v>
      </c>
      <c r="B1033">
        <v>4864.3</v>
      </c>
      <c r="C1033">
        <v>4910.2</v>
      </c>
      <c r="D1033">
        <v>4818.3999999999996</v>
      </c>
      <c r="E1033">
        <v>4818.3999999999996</v>
      </c>
      <c r="F1033">
        <v>57785900</v>
      </c>
      <c r="G1033" s="3">
        <f t="shared" si="16"/>
        <v>9.5259837290387998E-3</v>
      </c>
    </row>
    <row r="1034" spans="1:7" x14ac:dyDescent="0.3">
      <c r="A1034" s="1" t="s">
        <v>1057</v>
      </c>
      <c r="B1034">
        <v>4795.5</v>
      </c>
      <c r="C1034">
        <v>4841.3</v>
      </c>
      <c r="D1034">
        <v>4749.6000000000004</v>
      </c>
      <c r="E1034">
        <v>4818.3999999999996</v>
      </c>
      <c r="F1034">
        <v>52519300</v>
      </c>
      <c r="G1034" s="3">
        <f t="shared" si="16"/>
        <v>-1.4143864482042674E-2</v>
      </c>
    </row>
    <row r="1035" spans="1:7" x14ac:dyDescent="0.3">
      <c r="A1035" s="1" t="s">
        <v>1058</v>
      </c>
      <c r="B1035">
        <v>4910.2</v>
      </c>
      <c r="C1035">
        <v>4910.2</v>
      </c>
      <c r="D1035">
        <v>4726.6000000000004</v>
      </c>
      <c r="E1035">
        <v>4818.3999999999996</v>
      </c>
      <c r="F1035">
        <v>62509300</v>
      </c>
      <c r="G1035" s="3">
        <f t="shared" si="16"/>
        <v>2.3918256698988598E-2</v>
      </c>
    </row>
    <row r="1036" spans="1:7" x14ac:dyDescent="0.3">
      <c r="A1036" s="1" t="s">
        <v>1059</v>
      </c>
      <c r="B1036">
        <v>4818.3999999999996</v>
      </c>
      <c r="C1036">
        <v>4979</v>
      </c>
      <c r="D1036">
        <v>4818.3999999999996</v>
      </c>
      <c r="E1036">
        <v>4933.1000000000004</v>
      </c>
      <c r="F1036">
        <v>45322700</v>
      </c>
      <c r="G1036" s="3">
        <f t="shared" si="16"/>
        <v>-1.8695776139464826E-2</v>
      </c>
    </row>
    <row r="1037" spans="1:7" x14ac:dyDescent="0.3">
      <c r="A1037" s="1" t="s">
        <v>1060</v>
      </c>
      <c r="B1037">
        <v>4864.3</v>
      </c>
      <c r="C1037">
        <v>4910.2</v>
      </c>
      <c r="D1037">
        <v>4772.5</v>
      </c>
      <c r="E1037">
        <v>4864.3</v>
      </c>
      <c r="F1037">
        <v>44771200</v>
      </c>
      <c r="G1037" s="3">
        <f t="shared" si="16"/>
        <v>9.5259837290387998E-3</v>
      </c>
    </row>
    <row r="1038" spans="1:7" x14ac:dyDescent="0.3">
      <c r="A1038" s="1" t="s">
        <v>1061</v>
      </c>
      <c r="B1038">
        <v>4864.3</v>
      </c>
      <c r="C1038">
        <v>4887.2</v>
      </c>
      <c r="D1038">
        <v>4795.5</v>
      </c>
      <c r="E1038">
        <v>4864.3</v>
      </c>
      <c r="F1038">
        <v>35922300</v>
      </c>
      <c r="G1038" s="3">
        <f t="shared" si="16"/>
        <v>0</v>
      </c>
    </row>
    <row r="1039" spans="1:7" x14ac:dyDescent="0.3">
      <c r="A1039" s="1" t="s">
        <v>1062</v>
      </c>
      <c r="B1039">
        <v>4726.6000000000004</v>
      </c>
      <c r="C1039">
        <v>4841.3</v>
      </c>
      <c r="D1039">
        <v>4680.7</v>
      </c>
      <c r="E1039">
        <v>4772.5</v>
      </c>
      <c r="F1039">
        <v>80482400</v>
      </c>
      <c r="G1039" s="3">
        <f t="shared" si="16"/>
        <v>-2.8308286906646343E-2</v>
      </c>
    </row>
    <row r="1040" spans="1:7" x14ac:dyDescent="0.3">
      <c r="A1040" s="1" t="s">
        <v>1063</v>
      </c>
      <c r="B1040">
        <v>4795.5</v>
      </c>
      <c r="C1040">
        <v>4795.5</v>
      </c>
      <c r="D1040">
        <v>4634.8</v>
      </c>
      <c r="E1040">
        <v>4703.7</v>
      </c>
      <c r="F1040">
        <v>41068600</v>
      </c>
      <c r="G1040" s="3">
        <f t="shared" si="16"/>
        <v>1.4577074429822628E-2</v>
      </c>
    </row>
    <row r="1041" spans="1:7" x14ac:dyDescent="0.3">
      <c r="A1041" s="1" t="s">
        <v>1064</v>
      </c>
      <c r="B1041">
        <v>4818.3999999999996</v>
      </c>
      <c r="C1041">
        <v>4910.2</v>
      </c>
      <c r="D1041">
        <v>4795.5</v>
      </c>
      <c r="E1041">
        <v>4887.2</v>
      </c>
      <c r="F1041">
        <v>73658500</v>
      </c>
      <c r="G1041" s="3">
        <f t="shared" si="16"/>
        <v>4.7753101866332259E-3</v>
      </c>
    </row>
    <row r="1042" spans="1:7" x14ac:dyDescent="0.3">
      <c r="A1042" s="1" t="s">
        <v>1065</v>
      </c>
      <c r="B1042">
        <v>4432.8999999999996</v>
      </c>
      <c r="C1042">
        <v>4818.3999999999996</v>
      </c>
      <c r="D1042">
        <v>4414.6000000000004</v>
      </c>
      <c r="E1042">
        <v>4772.5</v>
      </c>
      <c r="F1042">
        <v>183458300</v>
      </c>
      <c r="G1042" s="3">
        <f t="shared" si="16"/>
        <v>-8.0005811057612494E-2</v>
      </c>
    </row>
    <row r="1043" spans="1:7" x14ac:dyDescent="0.3">
      <c r="A1043" s="1" t="s">
        <v>1066</v>
      </c>
      <c r="B1043">
        <v>4432.8999999999996</v>
      </c>
      <c r="C1043">
        <v>4478.8</v>
      </c>
      <c r="D1043">
        <v>4359.5</v>
      </c>
      <c r="E1043">
        <v>4451.3</v>
      </c>
      <c r="F1043">
        <v>89058400</v>
      </c>
      <c r="G1043" s="3">
        <f t="shared" si="16"/>
        <v>0</v>
      </c>
    </row>
    <row r="1044" spans="1:7" x14ac:dyDescent="0.3">
      <c r="A1044" s="1" t="s">
        <v>1067</v>
      </c>
      <c r="B1044">
        <v>4414.6000000000004</v>
      </c>
      <c r="C1044">
        <v>4488</v>
      </c>
      <c r="D1044">
        <v>4405.3999999999996</v>
      </c>
      <c r="E1044">
        <v>4478.8</v>
      </c>
      <c r="F1044">
        <v>81862000</v>
      </c>
      <c r="G1044" s="3">
        <f t="shared" si="16"/>
        <v>-4.128223059396619E-3</v>
      </c>
    </row>
    <row r="1045" spans="1:7" x14ac:dyDescent="0.3">
      <c r="A1045" s="1" t="s">
        <v>1068</v>
      </c>
      <c r="B1045">
        <v>4313.6000000000004</v>
      </c>
      <c r="C1045">
        <v>4414.6000000000004</v>
      </c>
      <c r="D1045">
        <v>4295.3</v>
      </c>
      <c r="E1045">
        <v>4396.2</v>
      </c>
      <c r="F1045">
        <v>82580800</v>
      </c>
      <c r="G1045" s="3">
        <f t="shared" si="16"/>
        <v>-2.2878630000453041E-2</v>
      </c>
    </row>
    <row r="1046" spans="1:7" x14ac:dyDescent="0.3">
      <c r="A1046" s="1" t="s">
        <v>1069</v>
      </c>
      <c r="B1046">
        <v>4286.1000000000004</v>
      </c>
      <c r="C1046">
        <v>4377.8999999999996</v>
      </c>
      <c r="D1046">
        <v>4240.2</v>
      </c>
      <c r="E1046">
        <v>4295.3</v>
      </c>
      <c r="F1046">
        <v>58548300</v>
      </c>
      <c r="G1046" s="3">
        <f t="shared" si="16"/>
        <v>-6.3751854599406526E-3</v>
      </c>
    </row>
    <row r="1047" spans="1:7" x14ac:dyDescent="0.3">
      <c r="A1047" s="1" t="s">
        <v>1070</v>
      </c>
      <c r="B1047">
        <v>4387</v>
      </c>
      <c r="C1047">
        <v>4387</v>
      </c>
      <c r="D1047">
        <v>4221.8</v>
      </c>
      <c r="E1047">
        <v>4221.8</v>
      </c>
      <c r="F1047">
        <v>54329600</v>
      </c>
      <c r="G1047" s="3">
        <f t="shared" si="16"/>
        <v>2.3541214624017086E-2</v>
      </c>
    </row>
    <row r="1048" spans="1:7" x14ac:dyDescent="0.3">
      <c r="A1048" s="1" t="s">
        <v>1071</v>
      </c>
      <c r="B1048">
        <v>4524.7</v>
      </c>
      <c r="C1048">
        <v>4533.8999999999996</v>
      </c>
      <c r="D1048">
        <v>4387</v>
      </c>
      <c r="E1048">
        <v>4396.2</v>
      </c>
      <c r="F1048">
        <v>70014900</v>
      </c>
      <c r="G1048" s="3">
        <f t="shared" si="16"/>
        <v>3.1388192386596722E-2</v>
      </c>
    </row>
    <row r="1049" spans="1:7" x14ac:dyDescent="0.3">
      <c r="A1049" s="1" t="s">
        <v>1072</v>
      </c>
      <c r="B1049">
        <v>4611.8999999999996</v>
      </c>
      <c r="C1049">
        <v>4680.7</v>
      </c>
      <c r="D1049">
        <v>4451.3</v>
      </c>
      <c r="E1049">
        <v>4478.8</v>
      </c>
      <c r="F1049">
        <v>85730700</v>
      </c>
      <c r="G1049" s="3">
        <f t="shared" si="16"/>
        <v>1.9271995933432012E-2</v>
      </c>
    </row>
    <row r="1050" spans="1:7" x14ac:dyDescent="0.3">
      <c r="A1050" s="1" t="s">
        <v>1073</v>
      </c>
      <c r="B1050">
        <v>4772.5</v>
      </c>
      <c r="C1050">
        <v>4841.3</v>
      </c>
      <c r="D1050">
        <v>4680.7</v>
      </c>
      <c r="E1050">
        <v>4703.7</v>
      </c>
      <c r="F1050">
        <v>118382400</v>
      </c>
      <c r="G1050" s="3">
        <f t="shared" si="16"/>
        <v>3.4822957999956716E-2</v>
      </c>
    </row>
    <row r="1051" spans="1:7" x14ac:dyDescent="0.3">
      <c r="A1051" s="1" t="s">
        <v>1074</v>
      </c>
      <c r="B1051">
        <v>4749.6000000000004</v>
      </c>
      <c r="C1051">
        <v>4841.3</v>
      </c>
      <c r="D1051">
        <v>4703.7</v>
      </c>
      <c r="E1051">
        <v>4772.5</v>
      </c>
      <c r="F1051">
        <v>67679700</v>
      </c>
      <c r="G1051" s="3">
        <f t="shared" si="16"/>
        <v>-4.7983237297013377E-3</v>
      </c>
    </row>
    <row r="1052" spans="1:7" x14ac:dyDescent="0.3">
      <c r="A1052" s="1" t="s">
        <v>1075</v>
      </c>
      <c r="B1052">
        <v>4570.6000000000004</v>
      </c>
      <c r="C1052">
        <v>4818.3999999999996</v>
      </c>
      <c r="D1052">
        <v>4543.1000000000004</v>
      </c>
      <c r="E1052">
        <v>4772.5</v>
      </c>
      <c r="F1052">
        <v>76605300</v>
      </c>
      <c r="G1052" s="3">
        <f t="shared" si="16"/>
        <v>-3.7687384200774797E-2</v>
      </c>
    </row>
    <row r="1053" spans="1:7" x14ac:dyDescent="0.3">
      <c r="A1053" s="1" t="s">
        <v>1076</v>
      </c>
      <c r="B1053">
        <v>4377.8999999999996</v>
      </c>
      <c r="C1053">
        <v>4570.6000000000004</v>
      </c>
      <c r="D1053">
        <v>4368.7</v>
      </c>
      <c r="E1053">
        <v>4570.6000000000004</v>
      </c>
      <c r="F1053">
        <v>87501700</v>
      </c>
      <c r="G1053" s="3">
        <f t="shared" si="16"/>
        <v>-4.2160766638953469E-2</v>
      </c>
    </row>
    <row r="1054" spans="1:7" x14ac:dyDescent="0.3">
      <c r="A1054" s="1" t="s">
        <v>1077</v>
      </c>
      <c r="B1054">
        <v>4368.7</v>
      </c>
      <c r="C1054">
        <v>4405.3999999999996</v>
      </c>
      <c r="D1054">
        <v>4332</v>
      </c>
      <c r="E1054">
        <v>4332</v>
      </c>
      <c r="F1054">
        <v>60859500</v>
      </c>
      <c r="G1054" s="3">
        <f t="shared" si="16"/>
        <v>-2.1014641723200206E-3</v>
      </c>
    </row>
    <row r="1055" spans="1:7" x14ac:dyDescent="0.3">
      <c r="A1055" s="1" t="s">
        <v>1078</v>
      </c>
      <c r="B1055">
        <v>4286.1000000000004</v>
      </c>
      <c r="C1055">
        <v>4396.2</v>
      </c>
      <c r="D1055">
        <v>4249.3999999999996</v>
      </c>
      <c r="E1055">
        <v>4377.8999999999996</v>
      </c>
      <c r="F1055">
        <v>60499200</v>
      </c>
      <c r="G1055" s="3">
        <f t="shared" si="16"/>
        <v>-1.890722640602455E-2</v>
      </c>
    </row>
    <row r="1056" spans="1:7" x14ac:dyDescent="0.3">
      <c r="A1056" s="1" t="s">
        <v>1079</v>
      </c>
      <c r="B1056">
        <v>4322.8</v>
      </c>
      <c r="C1056">
        <v>4396.2</v>
      </c>
      <c r="D1056">
        <v>4304.3999999999996</v>
      </c>
      <c r="E1056">
        <v>4313.6000000000004</v>
      </c>
      <c r="F1056">
        <v>25799600</v>
      </c>
      <c r="G1056" s="3">
        <f t="shared" si="16"/>
        <v>8.5625627026900478E-3</v>
      </c>
    </row>
    <row r="1057" spans="1:7" x14ac:dyDescent="0.3">
      <c r="A1057" s="1" t="s">
        <v>1080</v>
      </c>
      <c r="B1057">
        <v>4157.6000000000004</v>
      </c>
      <c r="C1057">
        <v>4304.3999999999996</v>
      </c>
      <c r="D1057">
        <v>4130.1000000000004</v>
      </c>
      <c r="E1057">
        <v>4295.3</v>
      </c>
      <c r="F1057">
        <v>111830200</v>
      </c>
      <c r="G1057" s="3">
        <f t="shared" si="16"/>
        <v>-3.8215971129823216E-2</v>
      </c>
    </row>
    <row r="1058" spans="1:7" x14ac:dyDescent="0.3">
      <c r="A1058" s="1" t="s">
        <v>1081</v>
      </c>
      <c r="B1058">
        <v>4120.8999999999996</v>
      </c>
      <c r="C1058">
        <v>4185.1000000000004</v>
      </c>
      <c r="D1058">
        <v>4010.7</v>
      </c>
      <c r="E1058">
        <v>4130.1000000000004</v>
      </c>
      <c r="F1058">
        <v>81608700</v>
      </c>
      <c r="G1058" s="3">
        <f t="shared" si="16"/>
        <v>-8.8272080046182238E-3</v>
      </c>
    </row>
    <row r="1059" spans="1:7" x14ac:dyDescent="0.3">
      <c r="A1059" s="1" t="s">
        <v>1082</v>
      </c>
      <c r="B1059">
        <v>4038.3</v>
      </c>
      <c r="C1059">
        <v>4194.3</v>
      </c>
      <c r="D1059">
        <v>4038.3</v>
      </c>
      <c r="E1059">
        <v>4166.8</v>
      </c>
      <c r="F1059">
        <v>145978300</v>
      </c>
      <c r="G1059" s="3">
        <f t="shared" si="16"/>
        <v>-2.0044165109563316E-2</v>
      </c>
    </row>
    <row r="1060" spans="1:7" x14ac:dyDescent="0.3">
      <c r="A1060" s="1" t="s">
        <v>1083</v>
      </c>
      <c r="B1060">
        <v>4240.2</v>
      </c>
      <c r="C1060">
        <v>4258.5</v>
      </c>
      <c r="D1060">
        <v>4084.2</v>
      </c>
      <c r="E1060">
        <v>4093.3</v>
      </c>
      <c r="F1060">
        <v>53865700</v>
      </c>
      <c r="G1060" s="3">
        <f t="shared" si="16"/>
        <v>4.9996285565708252E-2</v>
      </c>
    </row>
    <row r="1061" spans="1:7" x14ac:dyDescent="0.3">
      <c r="A1061" s="1" t="s">
        <v>1084</v>
      </c>
      <c r="B1061">
        <v>4258.5</v>
      </c>
      <c r="C1061">
        <v>4313.6000000000004</v>
      </c>
      <c r="D1061">
        <v>4221.8</v>
      </c>
      <c r="E1061">
        <v>4267.7</v>
      </c>
      <c r="F1061">
        <v>52885400</v>
      </c>
      <c r="G1061" s="3">
        <f t="shared" si="16"/>
        <v>4.3158341587661393E-3</v>
      </c>
    </row>
    <row r="1062" spans="1:7" x14ac:dyDescent="0.3">
      <c r="A1062" s="1" t="s">
        <v>1085</v>
      </c>
      <c r="B1062">
        <v>4231</v>
      </c>
      <c r="C1062">
        <v>4276.8999999999996</v>
      </c>
      <c r="D1062">
        <v>4203.5</v>
      </c>
      <c r="E1062">
        <v>4249.3999999999996</v>
      </c>
      <c r="F1062">
        <v>46536400</v>
      </c>
      <c r="G1062" s="3">
        <f t="shared" si="16"/>
        <v>-6.4576728895150877E-3</v>
      </c>
    </row>
    <row r="1063" spans="1:7" x14ac:dyDescent="0.3">
      <c r="A1063" s="1" t="s">
        <v>1086</v>
      </c>
      <c r="B1063">
        <v>4377.8999999999996</v>
      </c>
      <c r="C1063">
        <v>4377.8999999999996</v>
      </c>
      <c r="D1063">
        <v>4249.3999999999996</v>
      </c>
      <c r="E1063">
        <v>4286.1000000000004</v>
      </c>
      <c r="F1063">
        <v>69154900</v>
      </c>
      <c r="G1063" s="3">
        <f t="shared" si="16"/>
        <v>3.4719924367761675E-2</v>
      </c>
    </row>
    <row r="1064" spans="1:7" x14ac:dyDescent="0.3">
      <c r="A1064" s="1" t="s">
        <v>1087</v>
      </c>
      <c r="B1064">
        <v>4313.6000000000004</v>
      </c>
      <c r="C1064">
        <v>4387</v>
      </c>
      <c r="D1064">
        <v>4276.8999999999996</v>
      </c>
      <c r="E1064">
        <v>4377.8999999999996</v>
      </c>
      <c r="F1064">
        <v>45575300</v>
      </c>
      <c r="G1064" s="3">
        <f t="shared" si="16"/>
        <v>-1.4687407204367226E-2</v>
      </c>
    </row>
    <row r="1065" spans="1:7" x14ac:dyDescent="0.3">
      <c r="A1065" s="1" t="s">
        <v>1088</v>
      </c>
      <c r="B1065">
        <v>4231</v>
      </c>
      <c r="C1065">
        <v>4276.8999999999996</v>
      </c>
      <c r="D1065">
        <v>4175.8999999999996</v>
      </c>
      <c r="E1065">
        <v>4267.7</v>
      </c>
      <c r="F1065">
        <v>65704900</v>
      </c>
      <c r="G1065" s="3">
        <f t="shared" si="16"/>
        <v>-1.9148738872403644E-2</v>
      </c>
    </row>
    <row r="1066" spans="1:7" x14ac:dyDescent="0.3">
      <c r="A1066" s="1" t="s">
        <v>1089</v>
      </c>
      <c r="B1066">
        <v>4111.7</v>
      </c>
      <c r="C1066">
        <v>4249.3999999999996</v>
      </c>
      <c r="D1066">
        <v>4111.7</v>
      </c>
      <c r="E1066">
        <v>4185.1000000000004</v>
      </c>
      <c r="F1066">
        <v>95286400</v>
      </c>
      <c r="G1066" s="3">
        <f t="shared" si="16"/>
        <v>-2.8196643819428074E-2</v>
      </c>
    </row>
    <row r="1067" spans="1:7" x14ac:dyDescent="0.3">
      <c r="A1067" s="1" t="s">
        <v>1090</v>
      </c>
      <c r="B1067">
        <v>4065.8</v>
      </c>
      <c r="C1067">
        <v>4093.3</v>
      </c>
      <c r="D1067">
        <v>4047.5</v>
      </c>
      <c r="E1067">
        <v>4065.8</v>
      </c>
      <c r="F1067">
        <v>112781100</v>
      </c>
      <c r="G1067" s="3">
        <f t="shared" si="16"/>
        <v>-1.1163265802466045E-2</v>
      </c>
    </row>
    <row r="1068" spans="1:7" x14ac:dyDescent="0.3">
      <c r="A1068" s="1" t="s">
        <v>1091</v>
      </c>
      <c r="B1068">
        <v>4111.7</v>
      </c>
      <c r="C1068">
        <v>4148.3999999999996</v>
      </c>
      <c r="D1068">
        <v>4093.3</v>
      </c>
      <c r="E1068">
        <v>4130.1000000000004</v>
      </c>
      <c r="F1068">
        <v>47763900</v>
      </c>
      <c r="G1068" s="3">
        <f t="shared" si="16"/>
        <v>1.1289291160411144E-2</v>
      </c>
    </row>
    <row r="1069" spans="1:7" x14ac:dyDescent="0.3">
      <c r="A1069" s="1" t="s">
        <v>1092</v>
      </c>
      <c r="B1069">
        <v>3955.7</v>
      </c>
      <c r="C1069">
        <v>4111.7</v>
      </c>
      <c r="D1069">
        <v>3955.7</v>
      </c>
      <c r="E1069">
        <v>4111.7</v>
      </c>
      <c r="F1069">
        <v>65046900</v>
      </c>
      <c r="G1069" s="3">
        <f t="shared" si="16"/>
        <v>-3.7940511224067906E-2</v>
      </c>
    </row>
    <row r="1070" spans="1:7" x14ac:dyDescent="0.3">
      <c r="A1070" s="1" t="s">
        <v>1093</v>
      </c>
      <c r="B1070">
        <v>3946.5</v>
      </c>
      <c r="C1070">
        <v>4029.1</v>
      </c>
      <c r="D1070">
        <v>3909.8</v>
      </c>
      <c r="E1070">
        <v>3955.7</v>
      </c>
      <c r="F1070">
        <v>60373800</v>
      </c>
      <c r="G1070" s="3">
        <f t="shared" si="16"/>
        <v>-2.3257577672724976E-3</v>
      </c>
    </row>
    <row r="1071" spans="1:7" x14ac:dyDescent="0.3">
      <c r="A1071" s="1" t="s">
        <v>1094</v>
      </c>
      <c r="B1071">
        <v>4038.3</v>
      </c>
      <c r="C1071">
        <v>4047.5</v>
      </c>
      <c r="D1071">
        <v>3946.5</v>
      </c>
      <c r="E1071">
        <v>3964.9</v>
      </c>
      <c r="F1071">
        <v>50579900</v>
      </c>
      <c r="G1071" s="3">
        <f t="shared" si="16"/>
        <v>2.3261117445838132E-2</v>
      </c>
    </row>
    <row r="1072" spans="1:7" x14ac:dyDescent="0.3">
      <c r="A1072" s="1" t="s">
        <v>1095</v>
      </c>
      <c r="B1072">
        <v>4166.8</v>
      </c>
      <c r="C1072">
        <v>4231</v>
      </c>
      <c r="D1072">
        <v>4038.3</v>
      </c>
      <c r="E1072">
        <v>4038.3</v>
      </c>
      <c r="F1072">
        <v>108982500</v>
      </c>
      <c r="G1072" s="3">
        <f t="shared" si="16"/>
        <v>3.182032043186489E-2</v>
      </c>
    </row>
    <row r="1073" spans="1:7" x14ac:dyDescent="0.3">
      <c r="A1073" s="1" t="s">
        <v>1096</v>
      </c>
      <c r="B1073">
        <v>4166.8</v>
      </c>
      <c r="C1073">
        <v>4221.8</v>
      </c>
      <c r="D1073">
        <v>4093.3</v>
      </c>
      <c r="E1073">
        <v>4166.8</v>
      </c>
      <c r="F1073">
        <v>49112400</v>
      </c>
      <c r="G1073" s="3">
        <f t="shared" si="16"/>
        <v>0</v>
      </c>
    </row>
    <row r="1074" spans="1:7" x14ac:dyDescent="0.3">
      <c r="A1074" s="1" t="s">
        <v>1097</v>
      </c>
      <c r="B1074">
        <v>4111.7</v>
      </c>
      <c r="C1074">
        <v>4157.6000000000004</v>
      </c>
      <c r="D1074">
        <v>4056.6</v>
      </c>
      <c r="E1074">
        <v>4148.3999999999996</v>
      </c>
      <c r="F1074">
        <v>44861500</v>
      </c>
      <c r="G1074" s="3">
        <f t="shared" si="16"/>
        <v>-1.3223576845541029E-2</v>
      </c>
    </row>
    <row r="1075" spans="1:7" x14ac:dyDescent="0.3">
      <c r="A1075" s="1" t="s">
        <v>1098</v>
      </c>
      <c r="B1075">
        <v>4056.6</v>
      </c>
      <c r="C1075">
        <v>4157.6000000000004</v>
      </c>
      <c r="D1075">
        <v>4056.6</v>
      </c>
      <c r="E1075">
        <v>4111.7</v>
      </c>
      <c r="F1075">
        <v>34063700</v>
      </c>
      <c r="G1075" s="3">
        <f t="shared" si="16"/>
        <v>-1.3400783131064988E-2</v>
      </c>
    </row>
    <row r="1076" spans="1:7" x14ac:dyDescent="0.3">
      <c r="A1076" s="1" t="s">
        <v>1099</v>
      </c>
      <c r="B1076">
        <v>4203.5</v>
      </c>
      <c r="C1076">
        <v>4231</v>
      </c>
      <c r="D1076">
        <v>4065.8</v>
      </c>
      <c r="E1076">
        <v>4084.2</v>
      </c>
      <c r="F1076">
        <v>85462100</v>
      </c>
      <c r="G1076" s="3">
        <f t="shared" si="16"/>
        <v>3.6212591825666836E-2</v>
      </c>
    </row>
    <row r="1077" spans="1:7" x14ac:dyDescent="0.3">
      <c r="A1077" s="1" t="s">
        <v>1100</v>
      </c>
      <c r="B1077">
        <v>4276.8999999999996</v>
      </c>
      <c r="C1077">
        <v>4350.3</v>
      </c>
      <c r="D1077">
        <v>4212.7</v>
      </c>
      <c r="E1077">
        <v>4212.7</v>
      </c>
      <c r="F1077">
        <v>95384300</v>
      </c>
      <c r="G1077" s="3">
        <f t="shared" si="16"/>
        <v>1.746163911026517E-2</v>
      </c>
    </row>
    <row r="1078" spans="1:7" x14ac:dyDescent="0.3">
      <c r="A1078" s="1" t="s">
        <v>1101</v>
      </c>
      <c r="B1078">
        <v>4322.8</v>
      </c>
      <c r="C1078">
        <v>4332</v>
      </c>
      <c r="D1078">
        <v>4267.7</v>
      </c>
      <c r="E1078">
        <v>4304.3999999999996</v>
      </c>
      <c r="F1078">
        <v>43250900</v>
      </c>
      <c r="G1078" s="3">
        <f t="shared" si="16"/>
        <v>1.073207229535424E-2</v>
      </c>
    </row>
    <row r="1079" spans="1:7" x14ac:dyDescent="0.3">
      <c r="A1079" s="1" t="s">
        <v>1102</v>
      </c>
      <c r="B1079">
        <v>4322.8</v>
      </c>
      <c r="C1079">
        <v>4341.1000000000004</v>
      </c>
      <c r="D1079">
        <v>4286.1000000000004</v>
      </c>
      <c r="E1079">
        <v>4322.8</v>
      </c>
      <c r="F1079">
        <v>35142800</v>
      </c>
      <c r="G1079" s="3">
        <f t="shared" si="16"/>
        <v>0</v>
      </c>
    </row>
    <row r="1080" spans="1:7" x14ac:dyDescent="0.3">
      <c r="A1080" s="1" t="s">
        <v>1103</v>
      </c>
      <c r="B1080">
        <v>4267.7</v>
      </c>
      <c r="C1080">
        <v>4350.3</v>
      </c>
      <c r="D1080">
        <v>4249.3999999999996</v>
      </c>
      <c r="E1080">
        <v>4341.1000000000004</v>
      </c>
      <c r="F1080">
        <v>41531700</v>
      </c>
      <c r="G1080" s="3">
        <f t="shared" si="16"/>
        <v>-1.2746368094753484E-2</v>
      </c>
    </row>
    <row r="1081" spans="1:7" x14ac:dyDescent="0.3">
      <c r="A1081" s="1" t="s">
        <v>1104</v>
      </c>
      <c r="B1081">
        <v>4322.8</v>
      </c>
      <c r="C1081">
        <v>4377.8999999999996</v>
      </c>
      <c r="D1081">
        <v>4276.8999999999996</v>
      </c>
      <c r="E1081">
        <v>4304.3999999999996</v>
      </c>
      <c r="F1081">
        <v>61435900</v>
      </c>
      <c r="G1081" s="3">
        <f t="shared" si="16"/>
        <v>1.2910935632776522E-2</v>
      </c>
    </row>
    <row r="1082" spans="1:7" x14ac:dyDescent="0.3">
      <c r="A1082" s="1" t="s">
        <v>1105</v>
      </c>
      <c r="B1082">
        <v>4313.6000000000004</v>
      </c>
      <c r="C1082">
        <v>4387</v>
      </c>
      <c r="D1082">
        <v>4304.3999999999996</v>
      </c>
      <c r="E1082">
        <v>4341.1000000000004</v>
      </c>
      <c r="F1082">
        <v>67585600</v>
      </c>
      <c r="G1082" s="3">
        <f t="shared" ref="G1082:G1145" si="17">((B1082-B1081)/B1081)*100%</f>
        <v>-2.1282502081983478E-3</v>
      </c>
    </row>
    <row r="1083" spans="1:7" x14ac:dyDescent="0.3">
      <c r="A1083" s="1" t="s">
        <v>1106</v>
      </c>
      <c r="B1083">
        <v>4286.1000000000004</v>
      </c>
      <c r="C1083">
        <v>4350.3</v>
      </c>
      <c r="D1083">
        <v>4286.1000000000004</v>
      </c>
      <c r="E1083">
        <v>4341.1000000000004</v>
      </c>
      <c r="F1083">
        <v>36004700</v>
      </c>
      <c r="G1083" s="3">
        <f t="shared" si="17"/>
        <v>-6.3751854599406526E-3</v>
      </c>
    </row>
    <row r="1084" spans="1:7" x14ac:dyDescent="0.3">
      <c r="A1084" s="1" t="s">
        <v>1107</v>
      </c>
      <c r="B1084">
        <v>4460.5</v>
      </c>
      <c r="C1084">
        <v>4469.6000000000004</v>
      </c>
      <c r="D1084">
        <v>4286.1000000000004</v>
      </c>
      <c r="E1084">
        <v>4286.1000000000004</v>
      </c>
      <c r="F1084">
        <v>87456600</v>
      </c>
      <c r="G1084" s="3">
        <f t="shared" si="17"/>
        <v>4.0689671262919586E-2</v>
      </c>
    </row>
    <row r="1085" spans="1:7" x14ac:dyDescent="0.3">
      <c r="A1085" s="1" t="s">
        <v>1108</v>
      </c>
      <c r="B1085">
        <v>4423.7</v>
      </c>
      <c r="C1085">
        <v>4497.2</v>
      </c>
      <c r="D1085">
        <v>4423.7</v>
      </c>
      <c r="E1085">
        <v>4451.3</v>
      </c>
      <c r="F1085">
        <v>48700200</v>
      </c>
      <c r="G1085" s="3">
        <f t="shared" si="17"/>
        <v>-8.2501961663491042E-3</v>
      </c>
    </row>
    <row r="1086" spans="1:7" x14ac:dyDescent="0.3">
      <c r="A1086" s="1" t="s">
        <v>1109</v>
      </c>
      <c r="B1086">
        <v>4469.6000000000004</v>
      </c>
      <c r="C1086">
        <v>4478.8</v>
      </c>
      <c r="D1086">
        <v>4432.8999999999996</v>
      </c>
      <c r="E1086">
        <v>4451.3</v>
      </c>
      <c r="F1086">
        <v>37573700</v>
      </c>
      <c r="G1086" s="3">
        <f t="shared" si="17"/>
        <v>1.0375929651649195E-2</v>
      </c>
    </row>
    <row r="1087" spans="1:7" x14ac:dyDescent="0.3">
      <c r="A1087" s="1" t="s">
        <v>1110</v>
      </c>
      <c r="B1087">
        <v>4611.8999999999996</v>
      </c>
      <c r="C1087">
        <v>4703.7</v>
      </c>
      <c r="D1087">
        <v>4515.5</v>
      </c>
      <c r="E1087">
        <v>4515.5</v>
      </c>
      <c r="F1087">
        <v>151520700</v>
      </c>
      <c r="G1087" s="3">
        <f t="shared" si="17"/>
        <v>3.1837300877035811E-2</v>
      </c>
    </row>
    <row r="1088" spans="1:7" x14ac:dyDescent="0.3">
      <c r="A1088" s="1" t="s">
        <v>1111</v>
      </c>
      <c r="B1088">
        <v>4611.8999999999996</v>
      </c>
      <c r="C1088">
        <v>4657.8</v>
      </c>
      <c r="D1088">
        <v>4570.6000000000004</v>
      </c>
      <c r="E1088">
        <v>4634.8</v>
      </c>
      <c r="F1088">
        <v>94794900</v>
      </c>
      <c r="G1088" s="3">
        <f t="shared" si="17"/>
        <v>0</v>
      </c>
    </row>
    <row r="1089" spans="1:7" x14ac:dyDescent="0.3">
      <c r="A1089" s="1" t="s">
        <v>1112</v>
      </c>
      <c r="B1089">
        <v>4570.6000000000004</v>
      </c>
      <c r="C1089">
        <v>4634.8</v>
      </c>
      <c r="D1089">
        <v>4570.6000000000004</v>
      </c>
      <c r="E1089">
        <v>4634.8</v>
      </c>
      <c r="F1089">
        <v>66371200</v>
      </c>
      <c r="G1089" s="3">
        <f t="shared" si="17"/>
        <v>-8.9550944296275456E-3</v>
      </c>
    </row>
    <row r="1090" spans="1:7" x14ac:dyDescent="0.3">
      <c r="A1090" s="1" t="s">
        <v>1113</v>
      </c>
      <c r="B1090">
        <v>4588.8999999999996</v>
      </c>
      <c r="C1090">
        <v>4657.8</v>
      </c>
      <c r="D1090">
        <v>4588.8999999999996</v>
      </c>
      <c r="E1090">
        <v>4634.8</v>
      </c>
      <c r="F1090">
        <v>59615300</v>
      </c>
      <c r="G1090" s="3">
        <f t="shared" si="17"/>
        <v>4.0038506979388419E-3</v>
      </c>
    </row>
    <row r="1091" spans="1:7" x14ac:dyDescent="0.3">
      <c r="A1091" s="1" t="s">
        <v>1114</v>
      </c>
      <c r="B1091">
        <v>4657.8</v>
      </c>
      <c r="C1091">
        <v>4703.7</v>
      </c>
      <c r="D1091">
        <v>4579.8</v>
      </c>
      <c r="E1091">
        <v>4579.8</v>
      </c>
      <c r="F1091">
        <v>86127800</v>
      </c>
      <c r="G1091" s="3">
        <f t="shared" si="17"/>
        <v>1.5014491490335494E-2</v>
      </c>
    </row>
    <row r="1092" spans="1:7" x14ac:dyDescent="0.3">
      <c r="A1092" s="1" t="s">
        <v>1115</v>
      </c>
      <c r="B1092">
        <v>4680.7</v>
      </c>
      <c r="C1092">
        <v>4680.7</v>
      </c>
      <c r="D1092">
        <v>4611.8999999999996</v>
      </c>
      <c r="E1092">
        <v>4657.8</v>
      </c>
      <c r="F1092">
        <v>66907300</v>
      </c>
      <c r="G1092" s="3">
        <f t="shared" si="17"/>
        <v>4.9164841770792294E-3</v>
      </c>
    </row>
    <row r="1093" spans="1:7" x14ac:dyDescent="0.3">
      <c r="A1093" s="1" t="s">
        <v>1116</v>
      </c>
      <c r="B1093">
        <v>4680.7</v>
      </c>
      <c r="C1093">
        <v>4726.6000000000004</v>
      </c>
      <c r="D1093">
        <v>4634.8</v>
      </c>
      <c r="E1093">
        <v>4703.7</v>
      </c>
      <c r="F1093">
        <v>32378000</v>
      </c>
      <c r="G1093" s="3">
        <f t="shared" si="17"/>
        <v>0</v>
      </c>
    </row>
    <row r="1094" spans="1:7" x14ac:dyDescent="0.3">
      <c r="A1094" s="1" t="s">
        <v>1117</v>
      </c>
      <c r="B1094">
        <v>4634.8</v>
      </c>
      <c r="C1094">
        <v>4703.7</v>
      </c>
      <c r="D1094">
        <v>4634.8</v>
      </c>
      <c r="E1094">
        <v>4680.7</v>
      </c>
      <c r="F1094">
        <v>30554100</v>
      </c>
      <c r="G1094" s="3">
        <f t="shared" si="17"/>
        <v>-9.8062255645522331E-3</v>
      </c>
    </row>
    <row r="1095" spans="1:7" x14ac:dyDescent="0.3">
      <c r="A1095" s="1" t="s">
        <v>1118</v>
      </c>
      <c r="B1095">
        <v>4680.7</v>
      </c>
      <c r="C1095">
        <v>4680.7</v>
      </c>
      <c r="D1095">
        <v>4588.8999999999996</v>
      </c>
      <c r="E1095">
        <v>4634.8</v>
      </c>
      <c r="F1095">
        <v>23442100</v>
      </c>
      <c r="G1095" s="3">
        <f t="shared" si="17"/>
        <v>9.9033399499438238E-3</v>
      </c>
    </row>
    <row r="1096" spans="1:7" x14ac:dyDescent="0.3">
      <c r="A1096" s="1" t="s">
        <v>1119</v>
      </c>
      <c r="B1096">
        <v>4611.8999999999996</v>
      </c>
      <c r="C1096">
        <v>4657.8</v>
      </c>
      <c r="D1096">
        <v>4570.6000000000004</v>
      </c>
      <c r="E1096">
        <v>4634.8</v>
      </c>
      <c r="F1096">
        <v>52463300</v>
      </c>
      <c r="G1096" s="3">
        <f t="shared" si="17"/>
        <v>-1.4698656183904157E-2</v>
      </c>
    </row>
    <row r="1097" spans="1:7" x14ac:dyDescent="0.3">
      <c r="A1097" s="1" t="s">
        <v>1120</v>
      </c>
      <c r="B1097">
        <v>4588.8999999999996</v>
      </c>
      <c r="C1097">
        <v>4657.8</v>
      </c>
      <c r="D1097">
        <v>4579.8</v>
      </c>
      <c r="E1097">
        <v>4588.8999999999996</v>
      </c>
      <c r="F1097">
        <v>41982600</v>
      </c>
      <c r="G1097" s="3">
        <f t="shared" si="17"/>
        <v>-4.9870985927708755E-3</v>
      </c>
    </row>
    <row r="1098" spans="1:7" x14ac:dyDescent="0.3">
      <c r="A1098" s="1" t="s">
        <v>1121</v>
      </c>
      <c r="B1098">
        <v>4611.8999999999996</v>
      </c>
      <c r="C1098">
        <v>4634.8</v>
      </c>
      <c r="D1098">
        <v>4588.8999999999996</v>
      </c>
      <c r="E1098">
        <v>4611.8999999999996</v>
      </c>
      <c r="F1098">
        <v>19854800</v>
      </c>
      <c r="G1098" s="3">
        <f t="shared" si="17"/>
        <v>5.0120944017084711E-3</v>
      </c>
    </row>
    <row r="1099" spans="1:7" x14ac:dyDescent="0.3">
      <c r="A1099" s="1" t="s">
        <v>1122</v>
      </c>
      <c r="B1099">
        <v>4543.1000000000004</v>
      </c>
      <c r="C1099">
        <v>4588.8999999999996</v>
      </c>
      <c r="D1099">
        <v>4543.1000000000004</v>
      </c>
      <c r="E1099">
        <v>4588.8999999999996</v>
      </c>
      <c r="F1099">
        <v>36234500</v>
      </c>
      <c r="G1099" s="3">
        <f t="shared" si="17"/>
        <v>-1.4917929703592722E-2</v>
      </c>
    </row>
    <row r="1100" spans="1:7" x14ac:dyDescent="0.3">
      <c r="A1100" s="1" t="s">
        <v>1123</v>
      </c>
      <c r="B1100">
        <v>4561.3999999999996</v>
      </c>
      <c r="C1100">
        <v>4611.8999999999996</v>
      </c>
      <c r="D1100">
        <v>4515.5</v>
      </c>
      <c r="E1100">
        <v>4561.3999999999996</v>
      </c>
      <c r="F1100">
        <v>34106000</v>
      </c>
      <c r="G1100" s="3">
        <f t="shared" si="17"/>
        <v>4.0280865488321344E-3</v>
      </c>
    </row>
    <row r="1101" spans="1:7" x14ac:dyDescent="0.3">
      <c r="A1101" s="1" t="s">
        <v>1124</v>
      </c>
      <c r="B1101">
        <v>4657.8</v>
      </c>
      <c r="C1101">
        <v>4657.8</v>
      </c>
      <c r="D1101">
        <v>4533.8999999999996</v>
      </c>
      <c r="E1101">
        <v>4533.8999999999996</v>
      </c>
      <c r="F1101">
        <v>54207300</v>
      </c>
      <c r="G1101" s="3">
        <f t="shared" si="17"/>
        <v>2.1133862410663513E-2</v>
      </c>
    </row>
    <row r="1102" spans="1:7" x14ac:dyDescent="0.3">
      <c r="A1102" s="1" t="s">
        <v>1125</v>
      </c>
      <c r="B1102">
        <v>4680.7</v>
      </c>
      <c r="C1102">
        <v>4726.6000000000004</v>
      </c>
      <c r="D1102">
        <v>4611.8999999999996</v>
      </c>
      <c r="E1102">
        <v>4634.8</v>
      </c>
      <c r="F1102">
        <v>75959300</v>
      </c>
      <c r="G1102" s="3">
        <f t="shared" si="17"/>
        <v>4.9164841770792294E-3</v>
      </c>
    </row>
    <row r="1103" spans="1:7" x14ac:dyDescent="0.3">
      <c r="A1103" s="1" t="s">
        <v>1126</v>
      </c>
      <c r="B1103">
        <v>4552.2</v>
      </c>
      <c r="C1103">
        <v>4634.8</v>
      </c>
      <c r="D1103">
        <v>4478.8</v>
      </c>
      <c r="E1103">
        <v>4611.8999999999996</v>
      </c>
      <c r="F1103">
        <v>65485300</v>
      </c>
      <c r="G1103" s="3">
        <f t="shared" si="17"/>
        <v>-2.7453158715576732E-2</v>
      </c>
    </row>
    <row r="1104" spans="1:7" x14ac:dyDescent="0.3">
      <c r="A1104" s="1" t="s">
        <v>1127</v>
      </c>
      <c r="B1104">
        <v>4611.8999999999996</v>
      </c>
      <c r="C1104">
        <v>4657.8</v>
      </c>
      <c r="D1104">
        <v>4533.8999999999996</v>
      </c>
      <c r="E1104">
        <v>4588.8999999999996</v>
      </c>
      <c r="F1104">
        <v>51827100</v>
      </c>
      <c r="G1104" s="3">
        <f t="shared" si="17"/>
        <v>1.3114538025570015E-2</v>
      </c>
    </row>
    <row r="1105" spans="1:7" x14ac:dyDescent="0.3">
      <c r="A1105" s="1" t="s">
        <v>1128</v>
      </c>
      <c r="B1105">
        <v>4588.8999999999996</v>
      </c>
      <c r="C1105">
        <v>4634.8</v>
      </c>
      <c r="D1105">
        <v>4570.6000000000004</v>
      </c>
      <c r="E1105">
        <v>4611.8999999999996</v>
      </c>
      <c r="F1105">
        <v>32547900</v>
      </c>
      <c r="G1105" s="3">
        <f t="shared" si="17"/>
        <v>-4.9870985927708755E-3</v>
      </c>
    </row>
    <row r="1106" spans="1:7" x14ac:dyDescent="0.3">
      <c r="A1106" s="1" t="s">
        <v>1129</v>
      </c>
      <c r="B1106">
        <v>4611.8999999999996</v>
      </c>
      <c r="C1106">
        <v>4680.7</v>
      </c>
      <c r="D1106">
        <v>4561.3999999999996</v>
      </c>
      <c r="E1106">
        <v>4588.8999999999996</v>
      </c>
      <c r="F1106">
        <v>51493100</v>
      </c>
      <c r="G1106" s="3">
        <f t="shared" si="17"/>
        <v>5.0120944017084711E-3</v>
      </c>
    </row>
    <row r="1107" spans="1:7" x14ac:dyDescent="0.3">
      <c r="A1107" s="1" t="s">
        <v>1130</v>
      </c>
      <c r="B1107">
        <v>4703.7</v>
      </c>
      <c r="C1107">
        <v>4772.5</v>
      </c>
      <c r="D1107">
        <v>4634.8</v>
      </c>
      <c r="E1107">
        <v>4634.8</v>
      </c>
      <c r="F1107">
        <v>33031700</v>
      </c>
      <c r="G1107" s="3">
        <f t="shared" si="17"/>
        <v>1.9905028296363796E-2</v>
      </c>
    </row>
    <row r="1108" spans="1:7" x14ac:dyDescent="0.3">
      <c r="A1108" s="1" t="s">
        <v>1131</v>
      </c>
      <c r="B1108">
        <v>4703.7</v>
      </c>
      <c r="C1108">
        <v>4726.6000000000004</v>
      </c>
      <c r="D1108">
        <v>4657.8</v>
      </c>
      <c r="E1108">
        <v>4726.6000000000004</v>
      </c>
      <c r="F1108">
        <v>14296000</v>
      </c>
      <c r="G1108" s="3">
        <f t="shared" si="17"/>
        <v>0</v>
      </c>
    </row>
    <row r="1109" spans="1:7" x14ac:dyDescent="0.3">
      <c r="A1109" s="1" t="s">
        <v>1132</v>
      </c>
      <c r="B1109">
        <v>4749.6000000000004</v>
      </c>
      <c r="C1109">
        <v>4772.5</v>
      </c>
      <c r="D1109">
        <v>4703.7</v>
      </c>
      <c r="E1109">
        <v>4749.6000000000004</v>
      </c>
      <c r="F1109">
        <v>26196400</v>
      </c>
      <c r="G1109" s="3">
        <f t="shared" si="17"/>
        <v>9.7582754002169675E-3</v>
      </c>
    </row>
    <row r="1110" spans="1:7" x14ac:dyDescent="0.3">
      <c r="A1110" s="1" t="s">
        <v>1133</v>
      </c>
      <c r="B1110">
        <v>4841.3</v>
      </c>
      <c r="C1110">
        <v>4933.1000000000004</v>
      </c>
      <c r="D1110">
        <v>4795.5</v>
      </c>
      <c r="E1110">
        <v>4818.3999999999996</v>
      </c>
      <c r="F1110">
        <v>93112500</v>
      </c>
      <c r="G1110" s="3">
        <f t="shared" si="17"/>
        <v>1.9306889001179005E-2</v>
      </c>
    </row>
    <row r="1111" spans="1:7" x14ac:dyDescent="0.3">
      <c r="A1111" s="1" t="s">
        <v>1134</v>
      </c>
      <c r="B1111">
        <v>4818.3999999999996</v>
      </c>
      <c r="C1111">
        <v>4887.2</v>
      </c>
      <c r="D1111">
        <v>4795.5</v>
      </c>
      <c r="E1111">
        <v>4864.3</v>
      </c>
      <c r="F1111">
        <v>33034700</v>
      </c>
      <c r="G1111" s="3">
        <f t="shared" si="17"/>
        <v>-4.7301344680149016E-3</v>
      </c>
    </row>
    <row r="1112" spans="1:7" x14ac:dyDescent="0.3">
      <c r="A1112" s="1" t="s">
        <v>1135</v>
      </c>
      <c r="B1112">
        <v>4864.3</v>
      </c>
      <c r="C1112">
        <v>4910.2</v>
      </c>
      <c r="D1112">
        <v>4841.3</v>
      </c>
      <c r="E1112">
        <v>4864.3</v>
      </c>
      <c r="F1112">
        <v>33604900</v>
      </c>
      <c r="G1112" s="3">
        <f t="shared" si="17"/>
        <v>9.5259837290387998E-3</v>
      </c>
    </row>
    <row r="1113" spans="1:7" x14ac:dyDescent="0.3">
      <c r="A1113" s="1" t="s">
        <v>1136</v>
      </c>
      <c r="B1113">
        <v>4910.2</v>
      </c>
      <c r="C1113">
        <v>5002</v>
      </c>
      <c r="D1113">
        <v>4841.3</v>
      </c>
      <c r="E1113">
        <v>4864.3</v>
      </c>
      <c r="F1113">
        <v>55661900</v>
      </c>
      <c r="G1113" s="3">
        <f t="shared" si="17"/>
        <v>9.4360956355487198E-3</v>
      </c>
    </row>
    <row r="1114" spans="1:7" x14ac:dyDescent="0.3">
      <c r="A1114" s="1" t="s">
        <v>1137</v>
      </c>
      <c r="B1114">
        <v>5024.8999999999996</v>
      </c>
      <c r="C1114">
        <v>5047.8</v>
      </c>
      <c r="D1114">
        <v>4933.1000000000004</v>
      </c>
      <c r="E1114">
        <v>4933.1000000000004</v>
      </c>
      <c r="F1114">
        <v>69978300</v>
      </c>
      <c r="G1114" s="3">
        <f t="shared" si="17"/>
        <v>2.3359537289723398E-2</v>
      </c>
    </row>
    <row r="1115" spans="1:7" x14ac:dyDescent="0.3">
      <c r="A1115" s="1" t="s">
        <v>1138</v>
      </c>
      <c r="B1115">
        <v>5002</v>
      </c>
      <c r="C1115">
        <v>5093.7</v>
      </c>
      <c r="D1115">
        <v>4979</v>
      </c>
      <c r="E1115">
        <v>5024.8999999999996</v>
      </c>
      <c r="F1115">
        <v>92703900</v>
      </c>
      <c r="G1115" s="3">
        <f t="shared" si="17"/>
        <v>-4.5573046229774993E-3</v>
      </c>
    </row>
    <row r="1116" spans="1:7" x14ac:dyDescent="0.3">
      <c r="A1116" s="1" t="s">
        <v>1139</v>
      </c>
      <c r="B1116">
        <v>4841.3</v>
      </c>
      <c r="C1116">
        <v>4979</v>
      </c>
      <c r="D1116">
        <v>4795.5</v>
      </c>
      <c r="E1116">
        <v>4979</v>
      </c>
      <c r="F1116">
        <v>72626600</v>
      </c>
      <c r="G1116" s="3">
        <f t="shared" si="17"/>
        <v>-3.2127149140343828E-2</v>
      </c>
    </row>
    <row r="1117" spans="1:7" x14ac:dyDescent="0.3">
      <c r="A1117" s="1" t="s">
        <v>1140</v>
      </c>
      <c r="B1117">
        <v>5002</v>
      </c>
      <c r="C1117">
        <v>5047.8</v>
      </c>
      <c r="D1117">
        <v>4864.3</v>
      </c>
      <c r="E1117">
        <v>4864.3</v>
      </c>
      <c r="F1117">
        <v>69905300</v>
      </c>
      <c r="G1117" s="3">
        <f t="shared" si="17"/>
        <v>3.3193563712226017E-2</v>
      </c>
    </row>
    <row r="1118" spans="1:7" x14ac:dyDescent="0.3">
      <c r="A1118" s="1" t="s">
        <v>1141</v>
      </c>
      <c r="B1118">
        <v>5070.8</v>
      </c>
      <c r="C1118">
        <v>5093.7</v>
      </c>
      <c r="D1118">
        <v>5002</v>
      </c>
      <c r="E1118">
        <v>5002</v>
      </c>
      <c r="F1118">
        <v>68435700</v>
      </c>
      <c r="G1118" s="3">
        <f t="shared" si="17"/>
        <v>1.3754498200719749E-2</v>
      </c>
    </row>
    <row r="1119" spans="1:7" x14ac:dyDescent="0.3">
      <c r="A1119" s="1" t="s">
        <v>1142</v>
      </c>
      <c r="B1119">
        <v>4956.1000000000004</v>
      </c>
      <c r="C1119">
        <v>5093.7</v>
      </c>
      <c r="D1119">
        <v>4910.2</v>
      </c>
      <c r="E1119">
        <v>5070.8</v>
      </c>
      <c r="F1119">
        <v>57135700</v>
      </c>
      <c r="G1119" s="3">
        <f t="shared" si="17"/>
        <v>-2.2619704977518303E-2</v>
      </c>
    </row>
    <row r="1120" spans="1:7" x14ac:dyDescent="0.3">
      <c r="A1120" s="1" t="s">
        <v>1143</v>
      </c>
      <c r="B1120">
        <v>4933.1000000000004</v>
      </c>
      <c r="C1120">
        <v>4979</v>
      </c>
      <c r="D1120">
        <v>4841.3</v>
      </c>
      <c r="E1120">
        <v>4956.1000000000004</v>
      </c>
      <c r="F1120">
        <v>48476500</v>
      </c>
      <c r="G1120" s="3">
        <f t="shared" si="17"/>
        <v>-4.6407457476644936E-3</v>
      </c>
    </row>
    <row r="1121" spans="1:7" x14ac:dyDescent="0.3">
      <c r="A1121" s="1" t="s">
        <v>1144</v>
      </c>
      <c r="B1121">
        <v>4864.3</v>
      </c>
      <c r="C1121">
        <v>4979</v>
      </c>
      <c r="D1121">
        <v>4864.3</v>
      </c>
      <c r="E1121">
        <v>4979</v>
      </c>
      <c r="F1121">
        <v>40749200</v>
      </c>
      <c r="G1121" s="3">
        <f t="shared" si="17"/>
        <v>-1.3946605582696515E-2</v>
      </c>
    </row>
    <row r="1122" spans="1:7" x14ac:dyDescent="0.3">
      <c r="A1122" s="1" t="s">
        <v>1145</v>
      </c>
      <c r="B1122">
        <v>4910.2</v>
      </c>
      <c r="C1122">
        <v>4956.1000000000004</v>
      </c>
      <c r="D1122">
        <v>4864.3</v>
      </c>
      <c r="E1122">
        <v>4864.3</v>
      </c>
      <c r="F1122">
        <v>86718500</v>
      </c>
      <c r="G1122" s="3">
        <f t="shared" si="17"/>
        <v>9.4360956355487198E-3</v>
      </c>
    </row>
    <row r="1123" spans="1:7" x14ac:dyDescent="0.3">
      <c r="A1123" s="1" t="s">
        <v>1146</v>
      </c>
      <c r="B1123">
        <v>4910.2</v>
      </c>
      <c r="C1123">
        <v>4956.1000000000004</v>
      </c>
      <c r="D1123">
        <v>4887.2</v>
      </c>
      <c r="E1123">
        <v>4910.2</v>
      </c>
      <c r="F1123">
        <v>22988100</v>
      </c>
      <c r="G1123" s="3">
        <f t="shared" si="17"/>
        <v>0</v>
      </c>
    </row>
    <row r="1124" spans="1:7" x14ac:dyDescent="0.3">
      <c r="A1124" s="1" t="s">
        <v>1147</v>
      </c>
      <c r="B1124">
        <v>4933.1000000000004</v>
      </c>
      <c r="C1124">
        <v>4956.1000000000004</v>
      </c>
      <c r="D1124">
        <v>4887.2</v>
      </c>
      <c r="E1124">
        <v>4933.1000000000004</v>
      </c>
      <c r="F1124">
        <v>20288700</v>
      </c>
      <c r="G1124" s="3">
        <f t="shared" si="17"/>
        <v>4.6637611502587566E-3</v>
      </c>
    </row>
    <row r="1125" spans="1:7" x14ac:dyDescent="0.3">
      <c r="A1125" s="1" t="s">
        <v>1148</v>
      </c>
      <c r="B1125">
        <v>4910.2</v>
      </c>
      <c r="C1125">
        <v>4933.1000000000004</v>
      </c>
      <c r="D1125">
        <v>4864.3</v>
      </c>
      <c r="E1125">
        <v>4887.2</v>
      </c>
      <c r="F1125">
        <v>47278700</v>
      </c>
      <c r="G1125" s="3">
        <f t="shared" si="17"/>
        <v>-4.6421114512173976E-3</v>
      </c>
    </row>
    <row r="1126" spans="1:7" x14ac:dyDescent="0.3">
      <c r="A1126" s="1" t="s">
        <v>1149</v>
      </c>
      <c r="B1126">
        <v>5002</v>
      </c>
      <c r="C1126">
        <v>5002</v>
      </c>
      <c r="D1126">
        <v>4910.2</v>
      </c>
      <c r="E1126">
        <v>4933.1000000000004</v>
      </c>
      <c r="F1126">
        <v>62221800</v>
      </c>
      <c r="G1126" s="3">
        <f t="shared" si="17"/>
        <v>1.8695776139464826E-2</v>
      </c>
    </row>
    <row r="1127" spans="1:7" x14ac:dyDescent="0.3">
      <c r="A1127" s="1" t="s">
        <v>1150</v>
      </c>
      <c r="B1127">
        <v>5185.5</v>
      </c>
      <c r="C1127">
        <v>5208.5</v>
      </c>
      <c r="D1127">
        <v>5024.8999999999996</v>
      </c>
      <c r="E1127">
        <v>5047.8</v>
      </c>
      <c r="F1127">
        <v>139365300</v>
      </c>
      <c r="G1127" s="3">
        <f t="shared" si="17"/>
        <v>3.668532586965214E-2</v>
      </c>
    </row>
    <row r="1128" spans="1:7" x14ac:dyDescent="0.3">
      <c r="A1128" s="1" t="s">
        <v>1151</v>
      </c>
      <c r="B1128">
        <v>5254.3</v>
      </c>
      <c r="C1128">
        <v>5277.3</v>
      </c>
      <c r="D1128">
        <v>5162.6000000000004</v>
      </c>
      <c r="E1128">
        <v>5185.5</v>
      </c>
      <c r="F1128">
        <v>78827500</v>
      </c>
      <c r="G1128" s="3">
        <f t="shared" si="17"/>
        <v>1.3267765885642692E-2</v>
      </c>
    </row>
    <row r="1129" spans="1:7" x14ac:dyDescent="0.3">
      <c r="A1129" s="1" t="s">
        <v>1152</v>
      </c>
      <c r="B1129">
        <v>5231.3999999999996</v>
      </c>
      <c r="C1129">
        <v>5300.2</v>
      </c>
      <c r="D1129">
        <v>5231.3999999999996</v>
      </c>
      <c r="E1129">
        <v>5277.3</v>
      </c>
      <c r="F1129">
        <v>55033900</v>
      </c>
      <c r="G1129" s="3">
        <f t="shared" si="17"/>
        <v>-4.3583350779362699E-3</v>
      </c>
    </row>
    <row r="1130" spans="1:7" x14ac:dyDescent="0.3">
      <c r="A1130" s="1" t="s">
        <v>1153</v>
      </c>
      <c r="B1130">
        <v>5185.5</v>
      </c>
      <c r="C1130">
        <v>5277.3</v>
      </c>
      <c r="D1130">
        <v>5185.5</v>
      </c>
      <c r="E1130">
        <v>5231.3999999999996</v>
      </c>
      <c r="F1130">
        <v>33792600</v>
      </c>
      <c r="G1130" s="3">
        <f t="shared" si="17"/>
        <v>-8.773941965821699E-3</v>
      </c>
    </row>
    <row r="1131" spans="1:7" x14ac:dyDescent="0.3">
      <c r="A1131" s="1" t="s">
        <v>1154</v>
      </c>
      <c r="B1131">
        <v>5139.6000000000004</v>
      </c>
      <c r="C1131">
        <v>5185.5</v>
      </c>
      <c r="D1131">
        <v>5116.7</v>
      </c>
      <c r="E1131">
        <v>5162.6000000000004</v>
      </c>
      <c r="F1131">
        <v>43318600</v>
      </c>
      <c r="G1131" s="3">
        <f t="shared" si="17"/>
        <v>-8.8516054382411797E-3</v>
      </c>
    </row>
    <row r="1132" spans="1:7" x14ac:dyDescent="0.3">
      <c r="A1132" s="1" t="s">
        <v>1155</v>
      </c>
      <c r="B1132">
        <v>5162.6000000000004</v>
      </c>
      <c r="C1132">
        <v>5185.5</v>
      </c>
      <c r="D1132">
        <v>5116.7</v>
      </c>
      <c r="E1132">
        <v>5139.6000000000004</v>
      </c>
      <c r="F1132">
        <v>34311700</v>
      </c>
      <c r="G1132" s="3">
        <f t="shared" si="17"/>
        <v>4.4750564246244838E-3</v>
      </c>
    </row>
    <row r="1133" spans="1:7" x14ac:dyDescent="0.3">
      <c r="A1133" s="1" t="s">
        <v>1156</v>
      </c>
      <c r="B1133">
        <v>5185.5</v>
      </c>
      <c r="C1133">
        <v>5231.3999999999996</v>
      </c>
      <c r="D1133">
        <v>5139.6000000000004</v>
      </c>
      <c r="E1133">
        <v>5139.6000000000004</v>
      </c>
      <c r="F1133">
        <v>40776200</v>
      </c>
      <c r="G1133" s="3">
        <f t="shared" si="17"/>
        <v>4.4357494285824266E-3</v>
      </c>
    </row>
    <row r="1134" spans="1:7" x14ac:dyDescent="0.3">
      <c r="A1134" s="1" t="s">
        <v>1157</v>
      </c>
      <c r="B1134">
        <v>5231.3999999999996</v>
      </c>
      <c r="C1134">
        <v>5231.3999999999996</v>
      </c>
      <c r="D1134">
        <v>5139.6000000000004</v>
      </c>
      <c r="E1134">
        <v>5231.3999999999996</v>
      </c>
      <c r="F1134">
        <v>64489200</v>
      </c>
      <c r="G1134" s="3">
        <f t="shared" si="17"/>
        <v>8.8516054382411797E-3</v>
      </c>
    </row>
    <row r="1135" spans="1:7" x14ac:dyDescent="0.3">
      <c r="A1135" s="1" t="s">
        <v>1158</v>
      </c>
      <c r="B1135">
        <v>5346.1</v>
      </c>
      <c r="C1135">
        <v>5369.1</v>
      </c>
      <c r="D1135">
        <v>5277.3</v>
      </c>
      <c r="E1135">
        <v>5323.2</v>
      </c>
      <c r="F1135">
        <v>93847800</v>
      </c>
      <c r="G1135" s="3">
        <f t="shared" si="17"/>
        <v>2.1925297243567829E-2</v>
      </c>
    </row>
    <row r="1136" spans="1:7" x14ac:dyDescent="0.3">
      <c r="A1136" s="1" t="s">
        <v>1159</v>
      </c>
      <c r="B1136">
        <v>5277.3</v>
      </c>
      <c r="C1136">
        <v>5346.1</v>
      </c>
      <c r="D1136">
        <v>5277.3</v>
      </c>
      <c r="E1136">
        <v>5346.1</v>
      </c>
      <c r="F1136">
        <v>47673600</v>
      </c>
      <c r="G1136" s="3">
        <f t="shared" si="17"/>
        <v>-1.2869194365986453E-2</v>
      </c>
    </row>
    <row r="1137" spans="1:7" x14ac:dyDescent="0.3">
      <c r="A1137" s="1" t="s">
        <v>1160</v>
      </c>
      <c r="B1137">
        <v>5323.2</v>
      </c>
      <c r="C1137">
        <v>5369.1</v>
      </c>
      <c r="D1137">
        <v>5254.3</v>
      </c>
      <c r="E1137">
        <v>5277.3</v>
      </c>
      <c r="F1137">
        <v>48008700</v>
      </c>
      <c r="G1137" s="3">
        <f t="shared" si="17"/>
        <v>8.6976294696150744E-3</v>
      </c>
    </row>
    <row r="1138" spans="1:7" x14ac:dyDescent="0.3">
      <c r="A1138" s="1" t="s">
        <v>1161</v>
      </c>
      <c r="B1138">
        <v>5323.2</v>
      </c>
      <c r="C1138">
        <v>5346.1</v>
      </c>
      <c r="D1138">
        <v>5277.3</v>
      </c>
      <c r="E1138">
        <v>5323.2</v>
      </c>
      <c r="F1138">
        <v>39900400</v>
      </c>
      <c r="G1138" s="3">
        <f t="shared" si="17"/>
        <v>0</v>
      </c>
    </row>
    <row r="1139" spans="1:7" x14ac:dyDescent="0.3">
      <c r="A1139" s="1" t="s">
        <v>1162</v>
      </c>
      <c r="B1139">
        <v>5139.6000000000004</v>
      </c>
      <c r="C1139">
        <v>5277.3</v>
      </c>
      <c r="D1139">
        <v>5002</v>
      </c>
      <c r="E1139">
        <v>5277.3</v>
      </c>
      <c r="F1139">
        <v>120885200</v>
      </c>
      <c r="G1139" s="3">
        <f t="shared" si="17"/>
        <v>-3.449053201082046E-2</v>
      </c>
    </row>
    <row r="1140" spans="1:7" x14ac:dyDescent="0.3">
      <c r="A1140" s="1" t="s">
        <v>1163</v>
      </c>
      <c r="B1140">
        <v>5139.6000000000004</v>
      </c>
      <c r="C1140">
        <v>5162.6000000000004</v>
      </c>
      <c r="D1140">
        <v>5002</v>
      </c>
      <c r="E1140">
        <v>5139.6000000000004</v>
      </c>
      <c r="F1140">
        <v>59306200</v>
      </c>
      <c r="G1140" s="3">
        <f t="shared" si="17"/>
        <v>0</v>
      </c>
    </row>
    <row r="1141" spans="1:7" x14ac:dyDescent="0.3">
      <c r="A1141" s="1" t="s">
        <v>1164</v>
      </c>
      <c r="B1141">
        <v>5002</v>
      </c>
      <c r="C1141">
        <v>5139.6000000000004</v>
      </c>
      <c r="D1141">
        <v>4956.1000000000004</v>
      </c>
      <c r="E1141">
        <v>5139.6000000000004</v>
      </c>
      <c r="F1141">
        <v>79718100</v>
      </c>
      <c r="G1141" s="3">
        <f t="shared" si="17"/>
        <v>-2.6772511479492635E-2</v>
      </c>
    </row>
    <row r="1142" spans="1:7" x14ac:dyDescent="0.3">
      <c r="A1142" s="1" t="s">
        <v>1165</v>
      </c>
      <c r="B1142">
        <v>4910.2</v>
      </c>
      <c r="C1142">
        <v>5002</v>
      </c>
      <c r="D1142">
        <v>4887.2</v>
      </c>
      <c r="E1142">
        <v>4956.1000000000004</v>
      </c>
      <c r="F1142">
        <v>69417600</v>
      </c>
      <c r="G1142" s="3">
        <f t="shared" si="17"/>
        <v>-1.8352658936425466E-2</v>
      </c>
    </row>
    <row r="1143" spans="1:7" x14ac:dyDescent="0.3">
      <c r="A1143" s="1" t="s">
        <v>1166</v>
      </c>
      <c r="B1143">
        <v>4933.1000000000004</v>
      </c>
      <c r="C1143">
        <v>5002</v>
      </c>
      <c r="D1143">
        <v>4910.2</v>
      </c>
      <c r="E1143">
        <v>4933.1000000000004</v>
      </c>
      <c r="F1143">
        <v>40085600</v>
      </c>
      <c r="G1143" s="3">
        <f t="shared" si="17"/>
        <v>4.6637611502587566E-3</v>
      </c>
    </row>
    <row r="1144" spans="1:7" x14ac:dyDescent="0.3">
      <c r="A1144" s="1" t="s">
        <v>1167</v>
      </c>
      <c r="B1144">
        <v>4910.2</v>
      </c>
      <c r="C1144">
        <v>4956.1000000000004</v>
      </c>
      <c r="D1144">
        <v>4864.3</v>
      </c>
      <c r="E1144">
        <v>4887.2</v>
      </c>
      <c r="F1144">
        <v>27716400</v>
      </c>
      <c r="G1144" s="3">
        <f t="shared" si="17"/>
        <v>-4.6421114512173976E-3</v>
      </c>
    </row>
    <row r="1145" spans="1:7" x14ac:dyDescent="0.3">
      <c r="A1145" s="1" t="s">
        <v>1168</v>
      </c>
      <c r="B1145">
        <v>4933.1000000000004</v>
      </c>
      <c r="C1145">
        <v>4956.1000000000004</v>
      </c>
      <c r="D1145">
        <v>4864.3</v>
      </c>
      <c r="E1145">
        <v>4933.1000000000004</v>
      </c>
      <c r="F1145">
        <v>42597000</v>
      </c>
      <c r="G1145" s="3">
        <f t="shared" si="17"/>
        <v>4.6637611502587566E-3</v>
      </c>
    </row>
    <row r="1146" spans="1:7" x14ac:dyDescent="0.3">
      <c r="A1146" s="1" t="s">
        <v>1169</v>
      </c>
      <c r="B1146">
        <v>4887.2</v>
      </c>
      <c r="C1146">
        <v>4979</v>
      </c>
      <c r="D1146">
        <v>4818.3999999999996</v>
      </c>
      <c r="E1146">
        <v>4956.1000000000004</v>
      </c>
      <c r="F1146">
        <v>35822100</v>
      </c>
      <c r="G1146" s="3">
        <f t="shared" ref="G1146:G1209" si="18">((B1146-B1145)/B1145)*100%</f>
        <v>-9.3044941314793014E-3</v>
      </c>
    </row>
    <row r="1147" spans="1:7" x14ac:dyDescent="0.3">
      <c r="A1147" s="1" t="s">
        <v>1170</v>
      </c>
      <c r="B1147">
        <v>4772.5</v>
      </c>
      <c r="C1147">
        <v>4910.2</v>
      </c>
      <c r="D1147">
        <v>4772.5</v>
      </c>
      <c r="E1147">
        <v>4887.2</v>
      </c>
      <c r="F1147">
        <v>52624000</v>
      </c>
      <c r="G1147" s="3">
        <f t="shared" si="18"/>
        <v>-2.3469471271893892E-2</v>
      </c>
    </row>
    <row r="1148" spans="1:7" x14ac:dyDescent="0.3">
      <c r="A1148" s="1" t="s">
        <v>1171</v>
      </c>
      <c r="B1148">
        <v>4910.2</v>
      </c>
      <c r="C1148">
        <v>4956.1000000000004</v>
      </c>
      <c r="D1148">
        <v>4680.7</v>
      </c>
      <c r="E1148">
        <v>4726.6000000000004</v>
      </c>
      <c r="F1148">
        <v>90686900</v>
      </c>
      <c r="G1148" s="3">
        <f t="shared" si="18"/>
        <v>2.8852802514405411E-2</v>
      </c>
    </row>
    <row r="1149" spans="1:7" x14ac:dyDescent="0.3">
      <c r="A1149" s="1" t="s">
        <v>1172</v>
      </c>
      <c r="B1149">
        <v>4887.2</v>
      </c>
      <c r="C1149">
        <v>4979</v>
      </c>
      <c r="D1149">
        <v>4841.3</v>
      </c>
      <c r="E1149">
        <v>4910.2</v>
      </c>
      <c r="F1149">
        <v>70831500</v>
      </c>
      <c r="G1149" s="3">
        <f t="shared" si="18"/>
        <v>-4.6841269194737483E-3</v>
      </c>
    </row>
    <row r="1150" spans="1:7" x14ac:dyDescent="0.3">
      <c r="A1150" s="1" t="s">
        <v>1173</v>
      </c>
      <c r="B1150">
        <v>4887.2</v>
      </c>
      <c r="C1150">
        <v>4956.1000000000004</v>
      </c>
      <c r="D1150">
        <v>4887.2</v>
      </c>
      <c r="E1150">
        <v>4910.2</v>
      </c>
      <c r="F1150">
        <v>25892500</v>
      </c>
      <c r="G1150" s="3">
        <f t="shared" si="18"/>
        <v>0</v>
      </c>
    </row>
    <row r="1151" spans="1:7" x14ac:dyDescent="0.3">
      <c r="A1151" s="1" t="s">
        <v>1174</v>
      </c>
      <c r="B1151">
        <v>4933.1000000000004</v>
      </c>
      <c r="C1151">
        <v>4979</v>
      </c>
      <c r="D1151">
        <v>4887.2</v>
      </c>
      <c r="E1151">
        <v>4979</v>
      </c>
      <c r="F1151">
        <v>14488900</v>
      </c>
      <c r="G1151" s="3">
        <f t="shared" si="18"/>
        <v>9.3918808315601055E-3</v>
      </c>
    </row>
    <row r="1152" spans="1:7" x14ac:dyDescent="0.3">
      <c r="A1152" s="1" t="s">
        <v>1175</v>
      </c>
      <c r="B1152">
        <v>4979</v>
      </c>
      <c r="C1152">
        <v>5002</v>
      </c>
      <c r="D1152">
        <v>4933.1000000000004</v>
      </c>
      <c r="E1152">
        <v>4933.1000000000004</v>
      </c>
      <c r="F1152">
        <v>36808100</v>
      </c>
      <c r="G1152" s="3">
        <f t="shared" si="18"/>
        <v>9.3044941314791175E-3</v>
      </c>
    </row>
    <row r="1153" spans="1:7" x14ac:dyDescent="0.3">
      <c r="A1153" s="1" t="s">
        <v>1176</v>
      </c>
      <c r="B1153">
        <v>5047.8</v>
      </c>
      <c r="C1153">
        <v>5070.8</v>
      </c>
      <c r="D1153">
        <v>4979</v>
      </c>
      <c r="E1153">
        <v>5002</v>
      </c>
      <c r="F1153">
        <v>44248600</v>
      </c>
      <c r="G1153" s="3">
        <f t="shared" si="18"/>
        <v>1.3818035750150668E-2</v>
      </c>
    </row>
    <row r="1154" spans="1:7" x14ac:dyDescent="0.3">
      <c r="A1154" s="1" t="s">
        <v>1177</v>
      </c>
      <c r="B1154">
        <v>5024.8999999999996</v>
      </c>
      <c r="C1154">
        <v>5047.8</v>
      </c>
      <c r="D1154">
        <v>5002</v>
      </c>
      <c r="E1154">
        <v>5047.8</v>
      </c>
      <c r="F1154">
        <v>26629100</v>
      </c>
      <c r="G1154" s="3">
        <f t="shared" si="18"/>
        <v>-4.5366298189311273E-3</v>
      </c>
    </row>
    <row r="1155" spans="1:7" x14ac:dyDescent="0.3">
      <c r="A1155" s="1" t="s">
        <v>1178</v>
      </c>
      <c r="B1155">
        <v>5047.8</v>
      </c>
      <c r="C1155">
        <v>5116.7</v>
      </c>
      <c r="D1155">
        <v>5024.8999999999996</v>
      </c>
      <c r="E1155">
        <v>5047.8</v>
      </c>
      <c r="F1155">
        <v>48570900</v>
      </c>
      <c r="G1155" s="3">
        <f t="shared" si="18"/>
        <v>4.5573046229776806E-3</v>
      </c>
    </row>
    <row r="1156" spans="1:7" x14ac:dyDescent="0.3">
      <c r="A1156" s="1" t="s">
        <v>1179</v>
      </c>
      <c r="B1156">
        <v>5185.5</v>
      </c>
      <c r="C1156">
        <v>5185.5</v>
      </c>
      <c r="D1156">
        <v>5093.7</v>
      </c>
      <c r="E1156">
        <v>5093.7</v>
      </c>
      <c r="F1156">
        <v>58870300</v>
      </c>
      <c r="G1156" s="3">
        <f t="shared" si="18"/>
        <v>2.7279210745275131E-2</v>
      </c>
    </row>
    <row r="1157" spans="1:7" x14ac:dyDescent="0.3">
      <c r="A1157" s="1" t="s">
        <v>1180</v>
      </c>
      <c r="B1157">
        <v>5162.6000000000004</v>
      </c>
      <c r="C1157">
        <v>5277.3</v>
      </c>
      <c r="D1157">
        <v>5139.6000000000004</v>
      </c>
      <c r="E1157">
        <v>5231.3999999999996</v>
      </c>
      <c r="F1157">
        <v>50980600</v>
      </c>
      <c r="G1157" s="3">
        <f t="shared" si="18"/>
        <v>-4.4161604474013379E-3</v>
      </c>
    </row>
    <row r="1158" spans="1:7" x14ac:dyDescent="0.3">
      <c r="A1158" s="1" t="s">
        <v>1181</v>
      </c>
      <c r="B1158">
        <v>5185.5</v>
      </c>
      <c r="C1158">
        <v>5208.5</v>
      </c>
      <c r="D1158">
        <v>5116.7</v>
      </c>
      <c r="E1158">
        <v>5185.5</v>
      </c>
      <c r="F1158">
        <v>59956900</v>
      </c>
      <c r="G1158" s="3">
        <f t="shared" si="18"/>
        <v>4.4357494285824266E-3</v>
      </c>
    </row>
    <row r="1159" spans="1:7" x14ac:dyDescent="0.3">
      <c r="A1159" s="1" t="s">
        <v>1182</v>
      </c>
      <c r="B1159">
        <v>5208.5</v>
      </c>
      <c r="C1159">
        <v>5208.5</v>
      </c>
      <c r="D1159">
        <v>5139.6000000000004</v>
      </c>
      <c r="E1159">
        <v>5208.5</v>
      </c>
      <c r="F1159">
        <v>63163700</v>
      </c>
      <c r="G1159" s="3">
        <f t="shared" si="18"/>
        <v>4.4354449908398418E-3</v>
      </c>
    </row>
    <row r="1160" spans="1:7" x14ac:dyDescent="0.3">
      <c r="A1160" s="1" t="s">
        <v>1183</v>
      </c>
      <c r="B1160">
        <v>5162.6000000000004</v>
      </c>
      <c r="C1160">
        <v>5231.3999999999996</v>
      </c>
      <c r="D1160">
        <v>5162.6000000000004</v>
      </c>
      <c r="E1160">
        <v>5185.5</v>
      </c>
      <c r="F1160">
        <v>26445200</v>
      </c>
      <c r="G1160" s="3">
        <f t="shared" si="18"/>
        <v>-8.8125179994239487E-3</v>
      </c>
    </row>
    <row r="1161" spans="1:7" x14ac:dyDescent="0.3">
      <c r="A1161" s="1" t="s">
        <v>1184</v>
      </c>
      <c r="B1161">
        <v>5185.5</v>
      </c>
      <c r="C1161">
        <v>5185.5</v>
      </c>
      <c r="D1161">
        <v>5093.7</v>
      </c>
      <c r="E1161">
        <v>5162.6000000000004</v>
      </c>
      <c r="F1161">
        <v>20200300</v>
      </c>
      <c r="G1161" s="3">
        <f t="shared" si="18"/>
        <v>4.4357494285824266E-3</v>
      </c>
    </row>
    <row r="1162" spans="1:7" x14ac:dyDescent="0.3">
      <c r="A1162" s="1" t="s">
        <v>1185</v>
      </c>
      <c r="B1162">
        <v>5047.8</v>
      </c>
      <c r="C1162">
        <v>5208.5</v>
      </c>
      <c r="D1162">
        <v>4979</v>
      </c>
      <c r="E1162">
        <v>5185.5</v>
      </c>
      <c r="F1162">
        <v>48523000</v>
      </c>
      <c r="G1162" s="3">
        <f t="shared" si="18"/>
        <v>-2.6554816314723714E-2</v>
      </c>
    </row>
    <row r="1163" spans="1:7" x14ac:dyDescent="0.3">
      <c r="A1163" s="1" t="s">
        <v>1186</v>
      </c>
      <c r="B1163">
        <v>4864.3</v>
      </c>
      <c r="C1163">
        <v>5047.8</v>
      </c>
      <c r="D1163">
        <v>4841.3</v>
      </c>
      <c r="E1163">
        <v>4956.1000000000004</v>
      </c>
      <c r="F1163">
        <v>77068500</v>
      </c>
      <c r="G1163" s="3">
        <f t="shared" si="18"/>
        <v>-3.6352470383137207E-2</v>
      </c>
    </row>
    <row r="1164" spans="1:7" x14ac:dyDescent="0.3">
      <c r="A1164" s="1" t="s">
        <v>1187</v>
      </c>
      <c r="B1164">
        <v>4795.5</v>
      </c>
      <c r="C1164">
        <v>4887.2</v>
      </c>
      <c r="D1164">
        <v>4772.5</v>
      </c>
      <c r="E1164">
        <v>4864.3</v>
      </c>
      <c r="F1164">
        <v>58411700</v>
      </c>
      <c r="G1164" s="3">
        <f t="shared" si="18"/>
        <v>-1.4143864482042674E-2</v>
      </c>
    </row>
    <row r="1165" spans="1:7" x14ac:dyDescent="0.3">
      <c r="A1165" s="1" t="s">
        <v>1188</v>
      </c>
      <c r="B1165">
        <v>4818.3999999999996</v>
      </c>
      <c r="C1165">
        <v>4864.3</v>
      </c>
      <c r="D1165">
        <v>4749.6000000000004</v>
      </c>
      <c r="E1165">
        <v>4772.5</v>
      </c>
      <c r="F1165">
        <v>50040800</v>
      </c>
      <c r="G1165" s="3">
        <f t="shared" si="18"/>
        <v>4.7753101866332259E-3</v>
      </c>
    </row>
    <row r="1166" spans="1:7" x14ac:dyDescent="0.3">
      <c r="A1166" s="1" t="s">
        <v>1189</v>
      </c>
      <c r="B1166">
        <v>4772.5</v>
      </c>
      <c r="C1166">
        <v>4818.3999999999996</v>
      </c>
      <c r="D1166">
        <v>4749.6000000000004</v>
      </c>
      <c r="E1166">
        <v>4818.3999999999996</v>
      </c>
      <c r="F1166">
        <v>21870200</v>
      </c>
      <c r="G1166" s="3">
        <f t="shared" si="18"/>
        <v>-9.5259837290386108E-3</v>
      </c>
    </row>
    <row r="1167" spans="1:7" x14ac:dyDescent="0.3">
      <c r="A1167" s="1" t="s">
        <v>1190</v>
      </c>
      <c r="B1167">
        <v>4864.3</v>
      </c>
      <c r="C1167">
        <v>4887.2</v>
      </c>
      <c r="D1167">
        <v>4726.6000000000004</v>
      </c>
      <c r="E1167">
        <v>4795.5</v>
      </c>
      <c r="F1167">
        <v>31669500</v>
      </c>
      <c r="G1167" s="3">
        <f t="shared" si="18"/>
        <v>1.9235201676270335E-2</v>
      </c>
    </row>
    <row r="1168" spans="1:7" x14ac:dyDescent="0.3">
      <c r="A1168" s="1" t="s">
        <v>1191</v>
      </c>
      <c r="B1168">
        <v>4956.1000000000004</v>
      </c>
      <c r="C1168">
        <v>5002</v>
      </c>
      <c r="D1168">
        <v>4818.3999999999996</v>
      </c>
      <c r="E1168">
        <v>4841.3</v>
      </c>
      <c r="F1168">
        <v>32446400</v>
      </c>
      <c r="G1168" s="3">
        <f t="shared" si="18"/>
        <v>1.8872191271097627E-2</v>
      </c>
    </row>
    <row r="1169" spans="1:7" x14ac:dyDescent="0.3">
      <c r="A1169" s="1" t="s">
        <v>1192</v>
      </c>
      <c r="B1169">
        <v>4703.7</v>
      </c>
      <c r="C1169">
        <v>4979</v>
      </c>
      <c r="D1169">
        <v>4680.7</v>
      </c>
      <c r="E1169">
        <v>4979</v>
      </c>
      <c r="F1169">
        <v>67214100</v>
      </c>
      <c r="G1169" s="3">
        <f t="shared" si="18"/>
        <v>-5.0927140291761777E-2</v>
      </c>
    </row>
    <row r="1170" spans="1:7" x14ac:dyDescent="0.3">
      <c r="A1170" s="1" t="s">
        <v>1193</v>
      </c>
      <c r="B1170">
        <v>4611.8999999999996</v>
      </c>
      <c r="C1170">
        <v>4749.6000000000004</v>
      </c>
      <c r="D1170">
        <v>4611.8999999999996</v>
      </c>
      <c r="E1170">
        <v>4726.6000000000004</v>
      </c>
      <c r="F1170">
        <v>63745800</v>
      </c>
      <c r="G1170" s="3">
        <f t="shared" si="18"/>
        <v>-1.9516550800433741E-2</v>
      </c>
    </row>
    <row r="1171" spans="1:7" x14ac:dyDescent="0.3">
      <c r="A1171" s="1" t="s">
        <v>1194</v>
      </c>
      <c r="B1171">
        <v>4570.6000000000004</v>
      </c>
      <c r="C1171">
        <v>4703.7</v>
      </c>
      <c r="D1171">
        <v>4561.3999999999996</v>
      </c>
      <c r="E1171">
        <v>4657.8</v>
      </c>
      <c r="F1171">
        <v>51133100</v>
      </c>
      <c r="G1171" s="3">
        <f t="shared" si="18"/>
        <v>-8.9550944296275456E-3</v>
      </c>
    </row>
    <row r="1172" spans="1:7" x14ac:dyDescent="0.3">
      <c r="A1172" s="1" t="s">
        <v>1195</v>
      </c>
      <c r="B1172">
        <v>4579.8</v>
      </c>
      <c r="C1172">
        <v>4611.8999999999996</v>
      </c>
      <c r="D1172">
        <v>4405.3999999999996</v>
      </c>
      <c r="E1172">
        <v>4543.1000000000004</v>
      </c>
      <c r="F1172">
        <v>44028300</v>
      </c>
      <c r="G1172" s="3">
        <f t="shared" si="18"/>
        <v>2.0128648317507148E-3</v>
      </c>
    </row>
    <row r="1173" spans="1:7" x14ac:dyDescent="0.3">
      <c r="A1173" s="1" t="s">
        <v>1196</v>
      </c>
      <c r="B1173">
        <v>4524.7</v>
      </c>
      <c r="C1173">
        <v>4588.8999999999996</v>
      </c>
      <c r="D1173">
        <v>4469.6000000000004</v>
      </c>
      <c r="E1173">
        <v>4552.2</v>
      </c>
      <c r="F1173">
        <v>70220900</v>
      </c>
      <c r="G1173" s="3">
        <f t="shared" si="18"/>
        <v>-1.2031093060832429E-2</v>
      </c>
    </row>
    <row r="1174" spans="1:7" x14ac:dyDescent="0.3">
      <c r="A1174" s="1" t="s">
        <v>1197</v>
      </c>
      <c r="B1174">
        <v>4552.2</v>
      </c>
      <c r="C1174">
        <v>4611.8999999999996</v>
      </c>
      <c r="D1174">
        <v>4506.3</v>
      </c>
      <c r="E1174">
        <v>4524.7</v>
      </c>
      <c r="F1174">
        <v>64548800</v>
      </c>
      <c r="G1174" s="3">
        <f t="shared" si="18"/>
        <v>6.0777510111167596E-3</v>
      </c>
    </row>
    <row r="1175" spans="1:7" x14ac:dyDescent="0.3">
      <c r="A1175" s="1" t="s">
        <v>1198</v>
      </c>
      <c r="B1175">
        <v>4543.1000000000004</v>
      </c>
      <c r="C1175">
        <v>4561.3999999999996</v>
      </c>
      <c r="D1175">
        <v>4506.3</v>
      </c>
      <c r="E1175">
        <v>4552.2</v>
      </c>
      <c r="F1175">
        <v>33431400</v>
      </c>
      <c r="G1175" s="3">
        <f t="shared" si="18"/>
        <v>-1.9990334343832554E-3</v>
      </c>
    </row>
    <row r="1176" spans="1:7" x14ac:dyDescent="0.3">
      <c r="A1176" s="1" t="s">
        <v>1199</v>
      </c>
      <c r="B1176">
        <v>4506.3</v>
      </c>
      <c r="C1176">
        <v>4533.8999999999996</v>
      </c>
      <c r="D1176">
        <v>4469.6000000000004</v>
      </c>
      <c r="E1176">
        <v>4515.5</v>
      </c>
      <c r="F1176">
        <v>32785700</v>
      </c>
      <c r="G1176" s="3">
        <f t="shared" si="18"/>
        <v>-8.1001959014770052E-3</v>
      </c>
    </row>
    <row r="1177" spans="1:7" x14ac:dyDescent="0.3">
      <c r="A1177" s="1" t="s">
        <v>1200</v>
      </c>
      <c r="B1177">
        <v>4469.6000000000004</v>
      </c>
      <c r="C1177">
        <v>4524.7</v>
      </c>
      <c r="D1177">
        <v>4432.8999999999996</v>
      </c>
      <c r="E1177">
        <v>4524.7</v>
      </c>
      <c r="F1177">
        <v>22240200</v>
      </c>
      <c r="G1177" s="3">
        <f t="shared" si="18"/>
        <v>-8.1441537403190677E-3</v>
      </c>
    </row>
    <row r="1178" spans="1:7" x14ac:dyDescent="0.3">
      <c r="A1178" s="1" t="s">
        <v>1201</v>
      </c>
      <c r="B1178">
        <v>4451.3</v>
      </c>
      <c r="C1178">
        <v>4488</v>
      </c>
      <c r="D1178">
        <v>4405.3999999999996</v>
      </c>
      <c r="E1178">
        <v>4460.5</v>
      </c>
      <c r="F1178">
        <v>28214800</v>
      </c>
      <c r="G1178" s="3">
        <f t="shared" si="18"/>
        <v>-4.0943261141937045E-3</v>
      </c>
    </row>
    <row r="1179" spans="1:7" x14ac:dyDescent="0.3">
      <c r="A1179" s="1" t="s">
        <v>1202</v>
      </c>
      <c r="B1179">
        <v>4451.3</v>
      </c>
      <c r="C1179">
        <v>4497.2</v>
      </c>
      <c r="D1179">
        <v>4405.3999999999996</v>
      </c>
      <c r="E1179">
        <v>4469.6000000000004</v>
      </c>
      <c r="F1179">
        <v>24693600</v>
      </c>
      <c r="G1179" s="3">
        <f t="shared" si="18"/>
        <v>0</v>
      </c>
    </row>
    <row r="1180" spans="1:7" x14ac:dyDescent="0.3">
      <c r="A1180" s="1" t="s">
        <v>1203</v>
      </c>
      <c r="B1180">
        <v>4332</v>
      </c>
      <c r="C1180">
        <v>4451.3</v>
      </c>
      <c r="D1180">
        <v>4322.8</v>
      </c>
      <c r="E1180">
        <v>4423.7</v>
      </c>
      <c r="F1180">
        <v>45727200</v>
      </c>
      <c r="G1180" s="3">
        <f t="shared" si="18"/>
        <v>-2.680115921191566E-2</v>
      </c>
    </row>
    <row r="1181" spans="1:7" x14ac:dyDescent="0.3">
      <c r="A1181" s="1" t="s">
        <v>1204</v>
      </c>
      <c r="B1181">
        <v>4442.1000000000004</v>
      </c>
      <c r="C1181">
        <v>4460.5</v>
      </c>
      <c r="D1181">
        <v>4350.3</v>
      </c>
      <c r="E1181">
        <v>4359.5</v>
      </c>
      <c r="F1181">
        <v>50258400</v>
      </c>
      <c r="G1181" s="3">
        <f t="shared" si="18"/>
        <v>2.5415512465374046E-2</v>
      </c>
    </row>
    <row r="1182" spans="1:7" x14ac:dyDescent="0.3">
      <c r="A1182" s="1" t="s">
        <v>1205</v>
      </c>
      <c r="B1182">
        <v>4579.8</v>
      </c>
      <c r="C1182">
        <v>4657.8</v>
      </c>
      <c r="D1182">
        <v>4442.1000000000004</v>
      </c>
      <c r="E1182">
        <v>4451.3</v>
      </c>
      <c r="F1182">
        <v>98405900</v>
      </c>
      <c r="G1182" s="3">
        <f t="shared" si="18"/>
        <v>3.0998851894374239E-2</v>
      </c>
    </row>
    <row r="1183" spans="1:7" x14ac:dyDescent="0.3">
      <c r="A1183" s="1" t="s">
        <v>1206</v>
      </c>
      <c r="B1183">
        <v>4543.1000000000004</v>
      </c>
      <c r="C1183">
        <v>4634.8</v>
      </c>
      <c r="D1183">
        <v>4543.1000000000004</v>
      </c>
      <c r="E1183">
        <v>4611.8999999999996</v>
      </c>
      <c r="F1183">
        <v>37322800</v>
      </c>
      <c r="G1183" s="3">
        <f t="shared" si="18"/>
        <v>-8.0134503690117067E-3</v>
      </c>
    </row>
    <row r="1184" spans="1:7" x14ac:dyDescent="0.3">
      <c r="A1184" s="1" t="s">
        <v>1207</v>
      </c>
      <c r="B1184">
        <v>4611.8999999999996</v>
      </c>
      <c r="C1184">
        <v>4657.8</v>
      </c>
      <c r="D1184">
        <v>4543.1000000000004</v>
      </c>
      <c r="E1184">
        <v>4611.8999999999996</v>
      </c>
      <c r="F1184">
        <v>28337000</v>
      </c>
      <c r="G1184" s="3">
        <f t="shared" si="18"/>
        <v>1.5143844511456773E-2</v>
      </c>
    </row>
    <row r="1185" spans="1:7" x14ac:dyDescent="0.3">
      <c r="A1185" s="1" t="s">
        <v>1208</v>
      </c>
      <c r="B1185">
        <v>4570.6000000000004</v>
      </c>
      <c r="C1185">
        <v>4634.8</v>
      </c>
      <c r="D1185">
        <v>4533.8999999999996</v>
      </c>
      <c r="E1185">
        <v>4611.8999999999996</v>
      </c>
      <c r="F1185">
        <v>48885400</v>
      </c>
      <c r="G1185" s="3">
        <f t="shared" si="18"/>
        <v>-8.9550944296275456E-3</v>
      </c>
    </row>
    <row r="1186" spans="1:7" x14ac:dyDescent="0.3">
      <c r="A1186" s="1" t="s">
        <v>1209</v>
      </c>
      <c r="B1186">
        <v>4322.8</v>
      </c>
      <c r="C1186">
        <v>4588.8999999999996</v>
      </c>
      <c r="D1186">
        <v>4322.8</v>
      </c>
      <c r="E1186">
        <v>4570.6000000000004</v>
      </c>
      <c r="F1186">
        <v>49318100</v>
      </c>
      <c r="G1186" s="3">
        <f t="shared" si="18"/>
        <v>-5.4216076663895364E-2</v>
      </c>
    </row>
    <row r="1187" spans="1:7" x14ac:dyDescent="0.3">
      <c r="A1187" s="1" t="s">
        <v>1210</v>
      </c>
      <c r="B1187">
        <v>4387</v>
      </c>
      <c r="C1187">
        <v>4442.1000000000004</v>
      </c>
      <c r="D1187">
        <v>4341.1000000000004</v>
      </c>
      <c r="E1187">
        <v>4350.3</v>
      </c>
      <c r="F1187">
        <v>60101100</v>
      </c>
      <c r="G1187" s="3">
        <f t="shared" si="18"/>
        <v>1.4851485148514809E-2</v>
      </c>
    </row>
    <row r="1188" spans="1:7" x14ac:dyDescent="0.3">
      <c r="A1188" s="1" t="s">
        <v>1211</v>
      </c>
      <c r="B1188">
        <v>4543.1000000000004</v>
      </c>
      <c r="C1188">
        <v>4570.6000000000004</v>
      </c>
      <c r="D1188">
        <v>4396.2</v>
      </c>
      <c r="E1188">
        <v>4405.3999999999996</v>
      </c>
      <c r="F1188">
        <v>46942200</v>
      </c>
      <c r="G1188" s="3">
        <f t="shared" si="18"/>
        <v>3.5582402552997577E-2</v>
      </c>
    </row>
    <row r="1189" spans="1:7" x14ac:dyDescent="0.3">
      <c r="A1189" s="1" t="s">
        <v>1212</v>
      </c>
      <c r="B1189">
        <v>4423.7</v>
      </c>
      <c r="C1189">
        <v>4543.1000000000004</v>
      </c>
      <c r="D1189">
        <v>4414.6000000000004</v>
      </c>
      <c r="E1189">
        <v>4543.1000000000004</v>
      </c>
      <c r="F1189">
        <v>33537600</v>
      </c>
      <c r="G1189" s="3">
        <f t="shared" si="18"/>
        <v>-2.6281613875987878E-2</v>
      </c>
    </row>
    <row r="1190" spans="1:7" x14ac:dyDescent="0.3">
      <c r="A1190" s="1" t="s">
        <v>1213</v>
      </c>
      <c r="B1190">
        <v>4460.5</v>
      </c>
      <c r="C1190">
        <v>4478.8</v>
      </c>
      <c r="D1190">
        <v>4387</v>
      </c>
      <c r="E1190">
        <v>4423.7</v>
      </c>
      <c r="F1190">
        <v>25735100</v>
      </c>
      <c r="G1190" s="3">
        <f t="shared" si="18"/>
        <v>8.3188281302982083E-3</v>
      </c>
    </row>
    <row r="1191" spans="1:7" x14ac:dyDescent="0.3">
      <c r="A1191" s="1" t="s">
        <v>1214</v>
      </c>
      <c r="B1191">
        <v>4588.8999999999996</v>
      </c>
      <c r="C1191">
        <v>4634.8</v>
      </c>
      <c r="D1191">
        <v>4478.8</v>
      </c>
      <c r="E1191">
        <v>4488</v>
      </c>
      <c r="F1191">
        <v>43938100</v>
      </c>
      <c r="G1191" s="3">
        <f t="shared" si="18"/>
        <v>2.878601053693524E-2</v>
      </c>
    </row>
    <row r="1192" spans="1:7" x14ac:dyDescent="0.3">
      <c r="A1192" s="1" t="s">
        <v>1215</v>
      </c>
      <c r="B1192">
        <v>4680.7</v>
      </c>
      <c r="C1192">
        <v>4680.7</v>
      </c>
      <c r="D1192">
        <v>4524.7</v>
      </c>
      <c r="E1192">
        <v>4579.8</v>
      </c>
      <c r="F1192">
        <v>39158900</v>
      </c>
      <c r="G1192" s="3">
        <f t="shared" si="18"/>
        <v>2.000479417725385E-2</v>
      </c>
    </row>
    <row r="1193" spans="1:7" x14ac:dyDescent="0.3">
      <c r="A1193" s="1" t="s">
        <v>1216</v>
      </c>
      <c r="B1193">
        <v>4657.8</v>
      </c>
      <c r="C1193">
        <v>4749.6000000000004</v>
      </c>
      <c r="D1193">
        <v>4634.8</v>
      </c>
      <c r="E1193">
        <v>4634.8</v>
      </c>
      <c r="F1193">
        <v>39770900</v>
      </c>
      <c r="G1193" s="3">
        <f t="shared" si="18"/>
        <v>-4.8924306193517285E-3</v>
      </c>
    </row>
    <row r="1194" spans="1:7" x14ac:dyDescent="0.3">
      <c r="A1194" s="1" t="s">
        <v>1217</v>
      </c>
      <c r="B1194">
        <v>4478.8</v>
      </c>
      <c r="C1194">
        <v>4611.8999999999996</v>
      </c>
      <c r="D1194">
        <v>4478.8</v>
      </c>
      <c r="E1194">
        <v>4611.8999999999996</v>
      </c>
      <c r="F1194">
        <v>45911900</v>
      </c>
      <c r="G1194" s="3">
        <f t="shared" si="18"/>
        <v>-3.8430160161449609E-2</v>
      </c>
    </row>
    <row r="1195" spans="1:7" x14ac:dyDescent="0.3">
      <c r="A1195" s="1" t="s">
        <v>1218</v>
      </c>
      <c r="B1195">
        <v>4341.1000000000004</v>
      </c>
      <c r="C1195">
        <v>4432.8999999999996</v>
      </c>
      <c r="D1195">
        <v>4332</v>
      </c>
      <c r="E1195">
        <v>4405.3999999999996</v>
      </c>
      <c r="F1195">
        <v>72851000</v>
      </c>
      <c r="G1195" s="3">
        <f t="shared" si="18"/>
        <v>-3.074484236849152E-2</v>
      </c>
    </row>
    <row r="1196" spans="1:7" x14ac:dyDescent="0.3">
      <c r="A1196" s="1" t="s">
        <v>1219</v>
      </c>
      <c r="B1196">
        <v>4258.5</v>
      </c>
      <c r="C1196">
        <v>4332</v>
      </c>
      <c r="D1196">
        <v>4221.8</v>
      </c>
      <c r="E1196">
        <v>4231</v>
      </c>
      <c r="F1196">
        <v>83736700</v>
      </c>
      <c r="G1196" s="3">
        <f t="shared" si="18"/>
        <v>-1.9027435442629831E-2</v>
      </c>
    </row>
    <row r="1197" spans="1:7" x14ac:dyDescent="0.3">
      <c r="A1197" s="1" t="s">
        <v>1220</v>
      </c>
      <c r="B1197">
        <v>4102.5</v>
      </c>
      <c r="C1197">
        <v>4258.5</v>
      </c>
      <c r="D1197">
        <v>4065.8</v>
      </c>
      <c r="E1197">
        <v>4240.2</v>
      </c>
      <c r="F1197">
        <v>119873700</v>
      </c>
      <c r="G1197" s="3">
        <f t="shared" si="18"/>
        <v>-3.6632617118703768E-2</v>
      </c>
    </row>
    <row r="1198" spans="1:7" x14ac:dyDescent="0.3">
      <c r="A1198" s="1" t="s">
        <v>1221</v>
      </c>
      <c r="B1198">
        <v>4065.8</v>
      </c>
      <c r="C1198">
        <v>4157.6000000000004</v>
      </c>
      <c r="D1198">
        <v>4047.5</v>
      </c>
      <c r="E1198">
        <v>4102.5</v>
      </c>
      <c r="F1198">
        <v>56470100</v>
      </c>
      <c r="G1198" s="3">
        <f t="shared" si="18"/>
        <v>-8.9457647775746055E-3</v>
      </c>
    </row>
    <row r="1199" spans="1:7" x14ac:dyDescent="0.3">
      <c r="A1199" s="1" t="s">
        <v>1222</v>
      </c>
      <c r="B1199">
        <v>3955.7</v>
      </c>
      <c r="C1199">
        <v>4010.7</v>
      </c>
      <c r="D1199">
        <v>3946.5</v>
      </c>
      <c r="E1199">
        <v>4001.6</v>
      </c>
      <c r="F1199">
        <v>71247000</v>
      </c>
      <c r="G1199" s="3">
        <f t="shared" si="18"/>
        <v>-2.707954154164011E-2</v>
      </c>
    </row>
    <row r="1200" spans="1:7" x14ac:dyDescent="0.3">
      <c r="A1200" s="1" t="s">
        <v>1223</v>
      </c>
      <c r="B1200">
        <v>3909.8</v>
      </c>
      <c r="C1200">
        <v>4001.6</v>
      </c>
      <c r="D1200">
        <v>3909.8</v>
      </c>
      <c r="E1200">
        <v>3974</v>
      </c>
      <c r="F1200">
        <v>83872500</v>
      </c>
      <c r="G1200" s="3">
        <f t="shared" si="18"/>
        <v>-1.1603508860631403E-2</v>
      </c>
    </row>
    <row r="1201" spans="1:7" x14ac:dyDescent="0.3">
      <c r="A1201" s="1" t="s">
        <v>1224</v>
      </c>
      <c r="B1201">
        <v>4019.9</v>
      </c>
      <c r="C1201">
        <v>4029.1</v>
      </c>
      <c r="D1201">
        <v>3964.9</v>
      </c>
      <c r="E1201">
        <v>3964.9</v>
      </c>
      <c r="F1201">
        <v>43668100</v>
      </c>
      <c r="G1201" s="3">
        <f t="shared" si="18"/>
        <v>2.8160008184561845E-2</v>
      </c>
    </row>
    <row r="1202" spans="1:7" x14ac:dyDescent="0.3">
      <c r="A1202" s="1" t="s">
        <v>1225</v>
      </c>
      <c r="B1202">
        <v>4019.9</v>
      </c>
      <c r="C1202">
        <v>4038.3</v>
      </c>
      <c r="D1202">
        <v>3983.2</v>
      </c>
      <c r="E1202">
        <v>4019.9</v>
      </c>
      <c r="F1202">
        <v>21458900</v>
      </c>
      <c r="G1202" s="3">
        <f t="shared" si="18"/>
        <v>0</v>
      </c>
    </row>
    <row r="1203" spans="1:7" x14ac:dyDescent="0.3">
      <c r="A1203" s="1" t="s">
        <v>1226</v>
      </c>
      <c r="B1203">
        <v>4001.6</v>
      </c>
      <c r="C1203">
        <v>4065.8</v>
      </c>
      <c r="D1203">
        <v>4001.6</v>
      </c>
      <c r="E1203">
        <v>4019.9</v>
      </c>
      <c r="F1203">
        <v>22838700</v>
      </c>
      <c r="G1203" s="3">
        <f t="shared" si="18"/>
        <v>-4.5523520485584671E-3</v>
      </c>
    </row>
    <row r="1204" spans="1:7" x14ac:dyDescent="0.3">
      <c r="A1204" s="1" t="s">
        <v>1227</v>
      </c>
      <c r="B1204">
        <v>3992.4</v>
      </c>
      <c r="C1204">
        <v>4019.9</v>
      </c>
      <c r="D1204">
        <v>3919</v>
      </c>
      <c r="E1204">
        <v>3983.2</v>
      </c>
      <c r="F1204">
        <v>43899600</v>
      </c>
      <c r="G1204" s="3">
        <f t="shared" si="18"/>
        <v>-2.2990803678528135E-3</v>
      </c>
    </row>
    <row r="1205" spans="1:7" x14ac:dyDescent="0.3">
      <c r="A1205" s="1" t="s">
        <v>1228</v>
      </c>
      <c r="B1205">
        <v>4212.7</v>
      </c>
      <c r="C1205">
        <v>4212.7</v>
      </c>
      <c r="D1205">
        <v>4001.6</v>
      </c>
      <c r="E1205">
        <v>4001.6</v>
      </c>
      <c r="F1205">
        <v>56985400</v>
      </c>
      <c r="G1205" s="3">
        <f t="shared" si="18"/>
        <v>5.5179841699228467E-2</v>
      </c>
    </row>
    <row r="1206" spans="1:7" x14ac:dyDescent="0.3">
      <c r="A1206" s="1" t="s">
        <v>1229</v>
      </c>
      <c r="B1206">
        <v>4166.8</v>
      </c>
      <c r="C1206">
        <v>4249.3999999999996</v>
      </c>
      <c r="D1206">
        <v>4166.8</v>
      </c>
      <c r="E1206">
        <v>4221.8</v>
      </c>
      <c r="F1206">
        <v>76388000</v>
      </c>
      <c r="G1206" s="3">
        <f t="shared" si="18"/>
        <v>-1.0895625133524732E-2</v>
      </c>
    </row>
    <row r="1207" spans="1:7" x14ac:dyDescent="0.3">
      <c r="A1207" s="1" t="s">
        <v>1230</v>
      </c>
      <c r="B1207">
        <v>4065.8</v>
      </c>
      <c r="C1207">
        <v>4185.1000000000004</v>
      </c>
      <c r="D1207">
        <v>4047.5</v>
      </c>
      <c r="E1207">
        <v>4175.8999999999996</v>
      </c>
      <c r="F1207">
        <v>26008100</v>
      </c>
      <c r="G1207" s="3">
        <f t="shared" si="18"/>
        <v>-2.4239224344820964E-2</v>
      </c>
    </row>
    <row r="1208" spans="1:7" x14ac:dyDescent="0.3">
      <c r="A1208" s="1" t="s">
        <v>1231</v>
      </c>
      <c r="B1208">
        <v>4001.6</v>
      </c>
      <c r="C1208">
        <v>4047.5</v>
      </c>
      <c r="D1208">
        <v>3983.2</v>
      </c>
      <c r="E1208">
        <v>4010.7</v>
      </c>
      <c r="F1208">
        <v>36973900</v>
      </c>
      <c r="G1208" s="3">
        <f t="shared" si="18"/>
        <v>-1.5790250381228853E-2</v>
      </c>
    </row>
    <row r="1209" spans="1:7" x14ac:dyDescent="0.3">
      <c r="A1209" s="1" t="s">
        <v>1232</v>
      </c>
      <c r="B1209">
        <v>4010.7</v>
      </c>
      <c r="C1209">
        <v>4065.8</v>
      </c>
      <c r="D1209">
        <v>3992.4</v>
      </c>
      <c r="E1209">
        <v>3992.4</v>
      </c>
      <c r="F1209">
        <v>39476000</v>
      </c>
      <c r="G1209" s="3">
        <f t="shared" si="18"/>
        <v>2.2740903638544356E-3</v>
      </c>
    </row>
    <row r="1210" spans="1:7" x14ac:dyDescent="0.3">
      <c r="A1210" s="1" t="s">
        <v>1233</v>
      </c>
      <c r="B1210">
        <v>4019.9</v>
      </c>
      <c r="C1210">
        <v>4047.5</v>
      </c>
      <c r="D1210">
        <v>3992.4</v>
      </c>
      <c r="E1210">
        <v>4001.6</v>
      </c>
      <c r="F1210">
        <v>25545500</v>
      </c>
      <c r="G1210" s="3">
        <f t="shared" ref="G1210:G1273" si="19">((B1210-B1209)/B1209)*100%</f>
        <v>2.293863914030038E-3</v>
      </c>
    </row>
    <row r="1211" spans="1:7" x14ac:dyDescent="0.3">
      <c r="A1211" s="1" t="s">
        <v>1234</v>
      </c>
      <c r="B1211">
        <v>3992.4</v>
      </c>
      <c r="C1211">
        <v>4056.6</v>
      </c>
      <c r="D1211">
        <v>3992.4</v>
      </c>
      <c r="E1211">
        <v>4019.9</v>
      </c>
      <c r="F1211">
        <v>28235300</v>
      </c>
      <c r="G1211" s="3">
        <f t="shared" si="19"/>
        <v>-6.8409661931888854E-3</v>
      </c>
    </row>
    <row r="1212" spans="1:7" x14ac:dyDescent="0.3">
      <c r="A1212" s="1" t="s">
        <v>1235</v>
      </c>
      <c r="B1212">
        <v>3863.9</v>
      </c>
      <c r="C1212">
        <v>3974</v>
      </c>
      <c r="D1212">
        <v>3854.7</v>
      </c>
      <c r="E1212">
        <v>3964.9</v>
      </c>
      <c r="F1212">
        <v>54029800</v>
      </c>
      <c r="G1212" s="3">
        <f t="shared" si="19"/>
        <v>-3.2186153692014829E-2</v>
      </c>
    </row>
    <row r="1213" spans="1:7" x14ac:dyDescent="0.3">
      <c r="A1213" s="1" t="s">
        <v>1236</v>
      </c>
      <c r="B1213">
        <v>3790.5</v>
      </c>
      <c r="C1213">
        <v>3891.4</v>
      </c>
      <c r="D1213">
        <v>3772.1</v>
      </c>
      <c r="E1213">
        <v>3827.2</v>
      </c>
      <c r="F1213">
        <v>71568000</v>
      </c>
      <c r="G1213" s="3">
        <f t="shared" si="19"/>
        <v>-1.8996350837237011E-2</v>
      </c>
    </row>
    <row r="1214" spans="1:7" x14ac:dyDescent="0.3">
      <c r="A1214" s="1" t="s">
        <v>1237</v>
      </c>
      <c r="B1214">
        <v>4047.5</v>
      </c>
      <c r="C1214">
        <v>4065.8</v>
      </c>
      <c r="D1214">
        <v>3808.8</v>
      </c>
      <c r="E1214">
        <v>3808.8</v>
      </c>
      <c r="F1214">
        <v>82038200</v>
      </c>
      <c r="G1214" s="3">
        <f t="shared" si="19"/>
        <v>6.7801081651497161E-2</v>
      </c>
    </row>
    <row r="1215" spans="1:7" x14ac:dyDescent="0.3">
      <c r="A1215" s="1" t="s">
        <v>1238</v>
      </c>
      <c r="B1215">
        <v>4130.1000000000004</v>
      </c>
      <c r="C1215">
        <v>4221.8</v>
      </c>
      <c r="D1215">
        <v>4111.7</v>
      </c>
      <c r="E1215">
        <v>4221.8</v>
      </c>
      <c r="F1215">
        <v>113849300</v>
      </c>
      <c r="G1215" s="3">
        <f t="shared" si="19"/>
        <v>2.0407659048795643E-2</v>
      </c>
    </row>
    <row r="1216" spans="1:7" x14ac:dyDescent="0.3">
      <c r="A1216" s="1" t="s">
        <v>1239</v>
      </c>
      <c r="B1216">
        <v>4102.5</v>
      </c>
      <c r="C1216">
        <v>4194.3</v>
      </c>
      <c r="D1216">
        <v>4019.9</v>
      </c>
      <c r="E1216">
        <v>4084.2</v>
      </c>
      <c r="F1216">
        <v>40130000</v>
      </c>
      <c r="G1216" s="3">
        <f t="shared" si="19"/>
        <v>-6.682646909275892E-3</v>
      </c>
    </row>
    <row r="1217" spans="1:7" x14ac:dyDescent="0.3">
      <c r="A1217" s="1" t="s">
        <v>1240</v>
      </c>
      <c r="B1217">
        <v>4240.2</v>
      </c>
      <c r="C1217">
        <v>4276.8999999999996</v>
      </c>
      <c r="D1217">
        <v>4120.8999999999996</v>
      </c>
      <c r="E1217">
        <v>4148.3999999999996</v>
      </c>
      <c r="F1217">
        <v>67692300</v>
      </c>
      <c r="G1217" s="3">
        <f t="shared" si="19"/>
        <v>3.3564899451553887E-2</v>
      </c>
    </row>
    <row r="1218" spans="1:7" x14ac:dyDescent="0.3">
      <c r="A1218" s="1" t="s">
        <v>1241</v>
      </c>
      <c r="B1218">
        <v>4350.3</v>
      </c>
      <c r="C1218">
        <v>4423.7</v>
      </c>
      <c r="D1218">
        <v>4267.7</v>
      </c>
      <c r="E1218">
        <v>4304.3999999999996</v>
      </c>
      <c r="F1218">
        <v>96008700</v>
      </c>
      <c r="G1218" s="3">
        <f t="shared" si="19"/>
        <v>2.5965756332248565E-2</v>
      </c>
    </row>
    <row r="1219" spans="1:7" x14ac:dyDescent="0.3">
      <c r="A1219" s="1" t="s">
        <v>1242</v>
      </c>
      <c r="B1219">
        <v>4396.2</v>
      </c>
      <c r="C1219">
        <v>4414.6000000000004</v>
      </c>
      <c r="D1219">
        <v>4368.7</v>
      </c>
      <c r="E1219">
        <v>4396.2</v>
      </c>
      <c r="F1219">
        <v>55899500</v>
      </c>
      <c r="G1219" s="3">
        <f t="shared" si="19"/>
        <v>1.0550996483001089E-2</v>
      </c>
    </row>
    <row r="1220" spans="1:7" x14ac:dyDescent="0.3">
      <c r="A1220" s="1" t="s">
        <v>1243</v>
      </c>
      <c r="B1220">
        <v>4267.7</v>
      </c>
      <c r="C1220">
        <v>4423.7</v>
      </c>
      <c r="D1220">
        <v>4267.7</v>
      </c>
      <c r="E1220">
        <v>4396.2</v>
      </c>
      <c r="F1220">
        <v>86704800</v>
      </c>
      <c r="G1220" s="3">
        <f t="shared" si="19"/>
        <v>-2.9229789363541241E-2</v>
      </c>
    </row>
    <row r="1221" spans="1:7" x14ac:dyDescent="0.3">
      <c r="A1221" s="1" t="s">
        <v>1244</v>
      </c>
      <c r="B1221">
        <v>4231</v>
      </c>
      <c r="C1221">
        <v>4313.6000000000004</v>
      </c>
      <c r="D1221">
        <v>4231</v>
      </c>
      <c r="E1221">
        <v>4276.8999999999996</v>
      </c>
      <c r="F1221">
        <v>42140900</v>
      </c>
      <c r="G1221" s="3">
        <f t="shared" si="19"/>
        <v>-8.5994798134826304E-3</v>
      </c>
    </row>
    <row r="1222" spans="1:7" x14ac:dyDescent="0.3">
      <c r="A1222" s="1" t="s">
        <v>1245</v>
      </c>
      <c r="B1222">
        <v>4258.5</v>
      </c>
      <c r="C1222">
        <v>4286.1000000000004</v>
      </c>
      <c r="D1222">
        <v>4203.5</v>
      </c>
      <c r="E1222">
        <v>4231</v>
      </c>
      <c r="F1222">
        <v>23980100</v>
      </c>
      <c r="G1222" s="3">
        <f t="shared" si="19"/>
        <v>6.4996454738832426E-3</v>
      </c>
    </row>
    <row r="1223" spans="1:7" x14ac:dyDescent="0.3">
      <c r="A1223" s="1" t="s">
        <v>1246</v>
      </c>
      <c r="B1223">
        <v>4377.8999999999996</v>
      </c>
      <c r="C1223">
        <v>4478.8</v>
      </c>
      <c r="D1223">
        <v>4276.8999999999996</v>
      </c>
      <c r="E1223">
        <v>4276.8999999999996</v>
      </c>
      <c r="F1223">
        <v>78958600</v>
      </c>
      <c r="G1223" s="3">
        <f t="shared" si="19"/>
        <v>2.8038041563930877E-2</v>
      </c>
    </row>
    <row r="1224" spans="1:7" x14ac:dyDescent="0.3">
      <c r="A1224" s="1" t="s">
        <v>1247</v>
      </c>
      <c r="B1224">
        <v>4387</v>
      </c>
      <c r="C1224">
        <v>4405.3999999999996</v>
      </c>
      <c r="D1224">
        <v>4258.5</v>
      </c>
      <c r="E1224">
        <v>4377.8999999999996</v>
      </c>
      <c r="F1224">
        <v>63072700</v>
      </c>
      <c r="G1224" s="3">
        <f t="shared" si="19"/>
        <v>2.0786221704471013E-3</v>
      </c>
    </row>
    <row r="1225" spans="1:7" x14ac:dyDescent="0.3">
      <c r="A1225" s="1" t="s">
        <v>1248</v>
      </c>
      <c r="B1225">
        <v>4313.6000000000004</v>
      </c>
      <c r="C1225">
        <v>4387</v>
      </c>
      <c r="D1225">
        <v>4313.6000000000004</v>
      </c>
      <c r="E1225">
        <v>4377.8999999999996</v>
      </c>
      <c r="F1225">
        <v>44266700</v>
      </c>
      <c r="G1225" s="3">
        <f t="shared" si="19"/>
        <v>-1.6731251424663696E-2</v>
      </c>
    </row>
    <row r="1226" spans="1:7" x14ac:dyDescent="0.3">
      <c r="A1226" s="1" t="s">
        <v>1249</v>
      </c>
      <c r="B1226">
        <v>4130.1000000000004</v>
      </c>
      <c r="C1226">
        <v>4295.3</v>
      </c>
      <c r="D1226">
        <v>4111.7</v>
      </c>
      <c r="E1226">
        <v>4267.7</v>
      </c>
      <c r="F1226">
        <v>52077600</v>
      </c>
      <c r="G1226" s="3">
        <f t="shared" si="19"/>
        <v>-4.253987388724035E-2</v>
      </c>
    </row>
    <row r="1227" spans="1:7" x14ac:dyDescent="0.3">
      <c r="A1227" s="1" t="s">
        <v>1250</v>
      </c>
      <c r="B1227">
        <v>3937.3</v>
      </c>
      <c r="C1227">
        <v>4139.2</v>
      </c>
      <c r="D1227">
        <v>3909.8</v>
      </c>
      <c r="E1227">
        <v>4130.1000000000004</v>
      </c>
      <c r="F1227">
        <v>72520900</v>
      </c>
      <c r="G1227" s="3">
        <f t="shared" si="19"/>
        <v>-4.6681678409723773E-2</v>
      </c>
    </row>
    <row r="1228" spans="1:7" x14ac:dyDescent="0.3">
      <c r="A1228" s="1" t="s">
        <v>1251</v>
      </c>
      <c r="B1228">
        <v>3919</v>
      </c>
      <c r="C1228">
        <v>3992.4</v>
      </c>
      <c r="D1228">
        <v>3818</v>
      </c>
      <c r="E1228">
        <v>3900.6</v>
      </c>
      <c r="F1228">
        <v>69268900</v>
      </c>
      <c r="G1228" s="3">
        <f t="shared" si="19"/>
        <v>-4.647855129149463E-3</v>
      </c>
    </row>
    <row r="1229" spans="1:7" x14ac:dyDescent="0.3">
      <c r="A1229" s="1" t="s">
        <v>1252</v>
      </c>
      <c r="B1229">
        <v>3808.8</v>
      </c>
      <c r="C1229">
        <v>3955.7</v>
      </c>
      <c r="D1229">
        <v>3808.8</v>
      </c>
      <c r="E1229">
        <v>3919</v>
      </c>
      <c r="F1229">
        <v>46856100</v>
      </c>
      <c r="G1229" s="3">
        <f t="shared" si="19"/>
        <v>-2.8119418218933354E-2</v>
      </c>
    </row>
    <row r="1230" spans="1:7" x14ac:dyDescent="0.3">
      <c r="A1230" s="1" t="s">
        <v>1253</v>
      </c>
      <c r="B1230">
        <v>3735.4</v>
      </c>
      <c r="C1230">
        <v>3827.2</v>
      </c>
      <c r="D1230">
        <v>3717</v>
      </c>
      <c r="E1230">
        <v>3808.8</v>
      </c>
      <c r="F1230">
        <v>52994400</v>
      </c>
      <c r="G1230" s="3">
        <f t="shared" si="19"/>
        <v>-1.9271161520688952E-2</v>
      </c>
    </row>
    <row r="1231" spans="1:7" x14ac:dyDescent="0.3">
      <c r="A1231" s="1" t="s">
        <v>1254</v>
      </c>
      <c r="B1231">
        <v>3946.5</v>
      </c>
      <c r="C1231">
        <v>3946.5</v>
      </c>
      <c r="D1231">
        <v>3762.9</v>
      </c>
      <c r="E1231">
        <v>3790.5</v>
      </c>
      <c r="F1231">
        <v>57782300</v>
      </c>
      <c r="G1231" s="3">
        <f t="shared" si="19"/>
        <v>5.651335867644694E-2</v>
      </c>
    </row>
    <row r="1232" spans="1:7" x14ac:dyDescent="0.3">
      <c r="A1232" s="1" t="s">
        <v>1255</v>
      </c>
      <c r="B1232">
        <v>3900.6</v>
      </c>
      <c r="C1232">
        <v>3946.5</v>
      </c>
      <c r="D1232">
        <v>3863.9</v>
      </c>
      <c r="E1232">
        <v>3928.1</v>
      </c>
      <c r="F1232">
        <v>38173200</v>
      </c>
      <c r="G1232" s="3">
        <f t="shared" si="19"/>
        <v>-1.1630558722919066E-2</v>
      </c>
    </row>
    <row r="1233" spans="1:7" x14ac:dyDescent="0.3">
      <c r="A1233" s="1" t="s">
        <v>1256</v>
      </c>
      <c r="B1233">
        <v>4010.7</v>
      </c>
      <c r="C1233">
        <v>4029.1</v>
      </c>
      <c r="D1233">
        <v>3946.5</v>
      </c>
      <c r="E1233">
        <v>3955.7</v>
      </c>
      <c r="F1233">
        <v>61932800</v>
      </c>
      <c r="G1233" s="3">
        <f t="shared" si="19"/>
        <v>2.8226426703584041E-2</v>
      </c>
    </row>
    <row r="1234" spans="1:7" x14ac:dyDescent="0.3">
      <c r="A1234" s="1" t="s">
        <v>1257</v>
      </c>
      <c r="B1234">
        <v>4194.3</v>
      </c>
      <c r="C1234">
        <v>4212.7</v>
      </c>
      <c r="D1234">
        <v>3992.4</v>
      </c>
      <c r="E1234">
        <v>4010.7</v>
      </c>
      <c r="F1234">
        <v>52492800</v>
      </c>
      <c r="G1234" s="3">
        <f t="shared" si="19"/>
        <v>4.5777545066946014E-2</v>
      </c>
    </row>
    <row r="1235" spans="1:7" x14ac:dyDescent="0.3">
      <c r="A1235" s="1" t="s">
        <v>1258</v>
      </c>
      <c r="B1235">
        <v>4359.5</v>
      </c>
      <c r="C1235">
        <v>4359.5</v>
      </c>
      <c r="D1235">
        <v>4221.8</v>
      </c>
      <c r="E1235">
        <v>4221.8</v>
      </c>
      <c r="F1235">
        <v>73992700</v>
      </c>
      <c r="G1235" s="3">
        <f t="shared" si="19"/>
        <v>3.9386786829745085E-2</v>
      </c>
    </row>
    <row r="1236" spans="1:7" x14ac:dyDescent="0.3">
      <c r="A1236" s="1" t="s">
        <v>1259</v>
      </c>
      <c r="B1236">
        <v>4148.3999999999996</v>
      </c>
      <c r="C1236">
        <v>4359.5</v>
      </c>
      <c r="D1236">
        <v>4111.7</v>
      </c>
      <c r="E1236">
        <v>4359.5</v>
      </c>
      <c r="F1236">
        <v>72328000</v>
      </c>
      <c r="G1236" s="3">
        <f t="shared" si="19"/>
        <v>-4.8422984287188983E-2</v>
      </c>
    </row>
    <row r="1237" spans="1:7" x14ac:dyDescent="0.3">
      <c r="A1237" s="1" t="s">
        <v>1260</v>
      </c>
      <c r="B1237">
        <v>4093.3</v>
      </c>
      <c r="C1237">
        <v>4175.8999999999996</v>
      </c>
      <c r="D1237">
        <v>4038.3</v>
      </c>
      <c r="E1237">
        <v>4148.3999999999996</v>
      </c>
      <c r="F1237">
        <v>49467500</v>
      </c>
      <c r="G1237" s="3">
        <f t="shared" si="19"/>
        <v>-1.3282229293221353E-2</v>
      </c>
    </row>
    <row r="1238" spans="1:7" x14ac:dyDescent="0.3">
      <c r="A1238" s="1" t="s">
        <v>1261</v>
      </c>
      <c r="B1238">
        <v>3946.5</v>
      </c>
      <c r="C1238">
        <v>4075</v>
      </c>
      <c r="D1238">
        <v>3946.5</v>
      </c>
      <c r="E1238">
        <v>4047.5</v>
      </c>
      <c r="F1238">
        <v>70115400</v>
      </c>
      <c r="G1238" s="3">
        <f t="shared" si="19"/>
        <v>-3.5863484230327654E-2</v>
      </c>
    </row>
    <row r="1239" spans="1:7" x14ac:dyDescent="0.3">
      <c r="A1239" s="1" t="s">
        <v>1262</v>
      </c>
      <c r="B1239">
        <v>3854.7</v>
      </c>
      <c r="C1239">
        <v>3964.9</v>
      </c>
      <c r="D1239">
        <v>3854.7</v>
      </c>
      <c r="E1239">
        <v>3946.5</v>
      </c>
      <c r="F1239">
        <v>61467000</v>
      </c>
      <c r="G1239" s="3">
        <f t="shared" si="19"/>
        <v>-2.3261117445838132E-2</v>
      </c>
    </row>
    <row r="1240" spans="1:7" x14ac:dyDescent="0.3">
      <c r="A1240" s="1" t="s">
        <v>1263</v>
      </c>
      <c r="B1240">
        <v>3882.2</v>
      </c>
      <c r="C1240">
        <v>3928.1</v>
      </c>
      <c r="D1240">
        <v>3772.1</v>
      </c>
      <c r="E1240">
        <v>3882.2</v>
      </c>
      <c r="F1240">
        <v>45778400</v>
      </c>
      <c r="G1240" s="3">
        <f t="shared" si="19"/>
        <v>7.1341479233143958E-3</v>
      </c>
    </row>
    <row r="1241" spans="1:7" x14ac:dyDescent="0.3">
      <c r="A1241" s="1" t="s">
        <v>1264</v>
      </c>
      <c r="B1241">
        <v>3992.4</v>
      </c>
      <c r="C1241">
        <v>3992.4</v>
      </c>
      <c r="D1241">
        <v>3863.9</v>
      </c>
      <c r="E1241">
        <v>3900.6</v>
      </c>
      <c r="F1241">
        <v>42114300</v>
      </c>
      <c r="G1241" s="3">
        <f t="shared" si="19"/>
        <v>2.8385966719901158E-2</v>
      </c>
    </row>
    <row r="1242" spans="1:7" x14ac:dyDescent="0.3">
      <c r="A1242" s="1" t="s">
        <v>1265</v>
      </c>
      <c r="B1242">
        <v>3983.2</v>
      </c>
      <c r="C1242">
        <v>4010.7</v>
      </c>
      <c r="D1242">
        <v>3854.7</v>
      </c>
      <c r="E1242">
        <v>3992.4</v>
      </c>
      <c r="F1242">
        <v>58362900</v>
      </c>
      <c r="G1242" s="3">
        <f t="shared" si="19"/>
        <v>-2.3043783188057992E-3</v>
      </c>
    </row>
    <row r="1243" spans="1:7" x14ac:dyDescent="0.3">
      <c r="A1243" s="1" t="s">
        <v>1266</v>
      </c>
      <c r="B1243">
        <v>3698.7</v>
      </c>
      <c r="C1243">
        <v>3919</v>
      </c>
      <c r="D1243">
        <v>3680.3</v>
      </c>
      <c r="E1243">
        <v>3919</v>
      </c>
      <c r="F1243">
        <v>156574800</v>
      </c>
      <c r="G1243" s="3">
        <f t="shared" si="19"/>
        <v>-7.1424984936734284E-2</v>
      </c>
    </row>
    <row r="1244" spans="1:7" x14ac:dyDescent="0.3">
      <c r="A1244" s="1" t="s">
        <v>1267</v>
      </c>
      <c r="B1244">
        <v>3909.8</v>
      </c>
      <c r="C1244">
        <v>3955.7</v>
      </c>
      <c r="D1244">
        <v>3781.3</v>
      </c>
      <c r="E1244">
        <v>3836.4</v>
      </c>
      <c r="F1244">
        <v>156616300</v>
      </c>
      <c r="G1244" s="3">
        <f t="shared" si="19"/>
        <v>5.7074107118717486E-2</v>
      </c>
    </row>
    <row r="1245" spans="1:7" x14ac:dyDescent="0.3">
      <c r="A1245" s="1" t="s">
        <v>1268</v>
      </c>
      <c r="B1245">
        <v>3873.1</v>
      </c>
      <c r="C1245">
        <v>3937.3</v>
      </c>
      <c r="D1245">
        <v>3827.2</v>
      </c>
      <c r="E1245">
        <v>3891.4</v>
      </c>
      <c r="F1245">
        <v>71340000</v>
      </c>
      <c r="G1245" s="3">
        <f t="shared" si="19"/>
        <v>-9.3866693948540265E-3</v>
      </c>
    </row>
    <row r="1246" spans="1:7" x14ac:dyDescent="0.3">
      <c r="A1246" s="1" t="s">
        <v>1269</v>
      </c>
      <c r="B1246">
        <v>4093.3</v>
      </c>
      <c r="C1246">
        <v>4166.8</v>
      </c>
      <c r="D1246">
        <v>3900.6</v>
      </c>
      <c r="E1246">
        <v>3900.6</v>
      </c>
      <c r="F1246">
        <v>101995600</v>
      </c>
      <c r="G1246" s="3">
        <f t="shared" si="19"/>
        <v>5.6853683096227903E-2</v>
      </c>
    </row>
    <row r="1247" spans="1:7" x14ac:dyDescent="0.3">
      <c r="A1247" s="1" t="s">
        <v>1270</v>
      </c>
      <c r="B1247">
        <v>4212.7</v>
      </c>
      <c r="C1247">
        <v>4313.6000000000004</v>
      </c>
      <c r="D1247">
        <v>4166.8</v>
      </c>
      <c r="E1247">
        <v>4175.8999999999996</v>
      </c>
      <c r="F1247">
        <v>104226000</v>
      </c>
      <c r="G1247" s="3">
        <f t="shared" si="19"/>
        <v>2.9169618645102882E-2</v>
      </c>
    </row>
    <row r="1248" spans="1:7" x14ac:dyDescent="0.3">
      <c r="A1248" s="1" t="s">
        <v>1271</v>
      </c>
      <c r="B1248">
        <v>4166.8</v>
      </c>
      <c r="C1248">
        <v>4212.7</v>
      </c>
      <c r="D1248">
        <v>4093.3</v>
      </c>
      <c r="E1248">
        <v>4212.7</v>
      </c>
      <c r="F1248">
        <v>61630700</v>
      </c>
      <c r="G1248" s="3">
        <f t="shared" si="19"/>
        <v>-1.0895625133524732E-2</v>
      </c>
    </row>
    <row r="1249" spans="1:7" x14ac:dyDescent="0.3">
      <c r="A1249" s="1" t="s">
        <v>1272</v>
      </c>
      <c r="B1249">
        <v>4084.2</v>
      </c>
      <c r="C1249">
        <v>4166.8</v>
      </c>
      <c r="D1249">
        <v>4047.5</v>
      </c>
      <c r="E1249">
        <v>4166.8</v>
      </c>
      <c r="F1249">
        <v>43038000</v>
      </c>
      <c r="G1249" s="3">
        <f t="shared" si="19"/>
        <v>-1.9823365652299214E-2</v>
      </c>
    </row>
    <row r="1250" spans="1:7" x14ac:dyDescent="0.3">
      <c r="A1250" s="1" t="s">
        <v>1273</v>
      </c>
      <c r="B1250">
        <v>4084.2</v>
      </c>
      <c r="C1250">
        <v>4093.3</v>
      </c>
      <c r="D1250">
        <v>4001.6</v>
      </c>
      <c r="E1250">
        <v>4019.9</v>
      </c>
      <c r="F1250">
        <v>44323600</v>
      </c>
      <c r="G1250" s="3">
        <f t="shared" si="19"/>
        <v>0</v>
      </c>
    </row>
    <row r="1251" spans="1:7" x14ac:dyDescent="0.3">
      <c r="A1251" s="1" t="s">
        <v>1274</v>
      </c>
      <c r="B1251">
        <v>4157.6000000000004</v>
      </c>
      <c r="C1251">
        <v>4175.8999999999996</v>
      </c>
      <c r="D1251">
        <v>4111.7</v>
      </c>
      <c r="E1251">
        <v>4120.8999999999996</v>
      </c>
      <c r="F1251">
        <v>44656600</v>
      </c>
      <c r="G1251" s="3">
        <f t="shared" si="19"/>
        <v>1.7971695803339835E-2</v>
      </c>
    </row>
    <row r="1252" spans="1:7" x14ac:dyDescent="0.3">
      <c r="A1252" s="1" t="s">
        <v>1275</v>
      </c>
      <c r="B1252">
        <v>4157.6000000000004</v>
      </c>
      <c r="C1252">
        <v>4221.8</v>
      </c>
      <c r="D1252">
        <v>4075</v>
      </c>
      <c r="E1252">
        <v>4221.8</v>
      </c>
      <c r="F1252">
        <v>48947400</v>
      </c>
      <c r="G1252" s="3">
        <f t="shared" si="19"/>
        <v>0</v>
      </c>
    </row>
    <row r="1253" spans="1:7" x14ac:dyDescent="0.3">
      <c r="A1253" s="1" t="s">
        <v>1276</v>
      </c>
      <c r="B1253">
        <v>4065.8</v>
      </c>
      <c r="C1253">
        <v>4148.3999999999996</v>
      </c>
      <c r="D1253">
        <v>4038.3</v>
      </c>
      <c r="E1253">
        <v>4102.5</v>
      </c>
      <c r="F1253">
        <v>50335900</v>
      </c>
      <c r="G1253" s="3">
        <f t="shared" si="19"/>
        <v>-2.2080046180488786E-2</v>
      </c>
    </row>
    <row r="1254" spans="1:7" x14ac:dyDescent="0.3">
      <c r="A1254" s="1" t="s">
        <v>1277</v>
      </c>
      <c r="B1254">
        <v>3974</v>
      </c>
      <c r="C1254">
        <v>4093.3</v>
      </c>
      <c r="D1254">
        <v>3909.8</v>
      </c>
      <c r="E1254">
        <v>4065.8</v>
      </c>
      <c r="F1254">
        <v>60911900</v>
      </c>
      <c r="G1254" s="3">
        <f t="shared" si="19"/>
        <v>-2.2578582320822514E-2</v>
      </c>
    </row>
    <row r="1255" spans="1:7" x14ac:dyDescent="0.3">
      <c r="A1255" s="1" t="s">
        <v>1278</v>
      </c>
      <c r="B1255">
        <v>3845.5</v>
      </c>
      <c r="C1255">
        <v>3955.7</v>
      </c>
      <c r="D1255">
        <v>3698.7</v>
      </c>
      <c r="E1255">
        <v>3946.5</v>
      </c>
      <c r="F1255">
        <v>80141500</v>
      </c>
      <c r="G1255" s="3">
        <f t="shared" si="19"/>
        <v>-3.2335178661298439E-2</v>
      </c>
    </row>
    <row r="1256" spans="1:7" x14ac:dyDescent="0.3">
      <c r="A1256" s="1" t="s">
        <v>1279</v>
      </c>
      <c r="B1256">
        <v>3827.2</v>
      </c>
      <c r="C1256">
        <v>3900.6</v>
      </c>
      <c r="D1256">
        <v>3781.3</v>
      </c>
      <c r="E1256">
        <v>3845.5</v>
      </c>
      <c r="F1256">
        <v>110420100</v>
      </c>
      <c r="G1256" s="3">
        <f t="shared" si="19"/>
        <v>-4.7588089975296273E-3</v>
      </c>
    </row>
    <row r="1257" spans="1:7" x14ac:dyDescent="0.3">
      <c r="A1257" s="1" t="s">
        <v>1280</v>
      </c>
      <c r="B1257">
        <v>3744.6</v>
      </c>
      <c r="C1257">
        <v>3919</v>
      </c>
      <c r="D1257">
        <v>3717</v>
      </c>
      <c r="E1257">
        <v>3891.4</v>
      </c>
      <c r="F1257">
        <v>109598400</v>
      </c>
      <c r="G1257" s="3">
        <f t="shared" si="19"/>
        <v>-2.1582357859531751E-2</v>
      </c>
    </row>
    <row r="1258" spans="1:7" x14ac:dyDescent="0.3">
      <c r="A1258" s="1" t="s">
        <v>1281</v>
      </c>
      <c r="B1258">
        <v>3460.1</v>
      </c>
      <c r="C1258">
        <v>3753.8</v>
      </c>
      <c r="D1258">
        <v>3460.1</v>
      </c>
      <c r="E1258">
        <v>3744.6</v>
      </c>
      <c r="F1258">
        <v>246727700</v>
      </c>
      <c r="G1258" s="3">
        <f t="shared" si="19"/>
        <v>-7.5976072210650003E-2</v>
      </c>
    </row>
    <row r="1259" spans="1:7" x14ac:dyDescent="0.3">
      <c r="A1259" s="1" t="s">
        <v>1282</v>
      </c>
      <c r="B1259">
        <v>3414.2</v>
      </c>
      <c r="C1259">
        <v>3515.1</v>
      </c>
      <c r="D1259">
        <v>3331.6</v>
      </c>
      <c r="E1259">
        <v>3460.1</v>
      </c>
      <c r="F1259">
        <v>135658700</v>
      </c>
      <c r="G1259" s="3">
        <f t="shared" si="19"/>
        <v>-1.3265512557440563E-2</v>
      </c>
    </row>
    <row r="1260" spans="1:7" x14ac:dyDescent="0.3">
      <c r="A1260" s="1" t="s">
        <v>1283</v>
      </c>
      <c r="B1260">
        <v>3579.4</v>
      </c>
      <c r="C1260">
        <v>3606.9</v>
      </c>
      <c r="D1260">
        <v>3432.5</v>
      </c>
      <c r="E1260">
        <v>3460.1</v>
      </c>
      <c r="F1260">
        <v>157671900</v>
      </c>
      <c r="G1260" s="3">
        <f t="shared" si="19"/>
        <v>4.8386151953605613E-2</v>
      </c>
    </row>
    <row r="1261" spans="1:7" x14ac:dyDescent="0.3">
      <c r="A1261" s="1" t="s">
        <v>1284</v>
      </c>
      <c r="B1261">
        <v>3900.6</v>
      </c>
      <c r="C1261">
        <v>3928.1</v>
      </c>
      <c r="D1261">
        <v>3671.2</v>
      </c>
      <c r="E1261">
        <v>3680.3</v>
      </c>
      <c r="F1261">
        <v>229422000</v>
      </c>
      <c r="G1261" s="3">
        <f t="shared" si="19"/>
        <v>8.973570989551316E-2</v>
      </c>
    </row>
    <row r="1262" spans="1:7" x14ac:dyDescent="0.3">
      <c r="A1262" s="1" t="s">
        <v>1285</v>
      </c>
      <c r="B1262">
        <v>3891.4</v>
      </c>
      <c r="C1262">
        <v>3928.1</v>
      </c>
      <c r="D1262">
        <v>3772.1</v>
      </c>
      <c r="E1262">
        <v>3900.6</v>
      </c>
      <c r="F1262">
        <v>101189600</v>
      </c>
      <c r="G1262" s="3">
        <f t="shared" si="19"/>
        <v>-2.3586114956672868E-3</v>
      </c>
    </row>
    <row r="1263" spans="1:7" x14ac:dyDescent="0.3">
      <c r="A1263" s="1" t="s">
        <v>1286</v>
      </c>
      <c r="B1263">
        <v>3698.7</v>
      </c>
      <c r="C1263">
        <v>3744.6</v>
      </c>
      <c r="D1263">
        <v>3313.2</v>
      </c>
      <c r="E1263">
        <v>3377.5</v>
      </c>
      <c r="F1263">
        <v>185281600</v>
      </c>
      <c r="G1263" s="3">
        <f t="shared" si="19"/>
        <v>-4.9519453153106921E-2</v>
      </c>
    </row>
    <row r="1264" spans="1:7" x14ac:dyDescent="0.3">
      <c r="A1264" s="1" t="s">
        <v>1287</v>
      </c>
      <c r="B1264">
        <v>3707.9</v>
      </c>
      <c r="C1264">
        <v>3799.6</v>
      </c>
      <c r="D1264">
        <v>3643.6</v>
      </c>
      <c r="E1264">
        <v>3698.7</v>
      </c>
      <c r="F1264">
        <v>81414200</v>
      </c>
      <c r="G1264" s="3">
        <f t="shared" si="19"/>
        <v>2.4873604239328069E-3</v>
      </c>
    </row>
    <row r="1265" spans="1:7" x14ac:dyDescent="0.3">
      <c r="A1265" s="1" t="s">
        <v>1288</v>
      </c>
      <c r="B1265">
        <v>3909.8</v>
      </c>
      <c r="C1265">
        <v>4038.3</v>
      </c>
      <c r="D1265">
        <v>3873.1</v>
      </c>
      <c r="E1265">
        <v>4019.9</v>
      </c>
      <c r="F1265">
        <v>131182600</v>
      </c>
      <c r="G1265" s="3">
        <f t="shared" si="19"/>
        <v>5.4451306669543433E-2</v>
      </c>
    </row>
    <row r="1266" spans="1:7" x14ac:dyDescent="0.3">
      <c r="A1266" s="1" t="s">
        <v>1289</v>
      </c>
      <c r="B1266">
        <v>4029.1</v>
      </c>
      <c r="C1266">
        <v>4038.3</v>
      </c>
      <c r="D1266">
        <v>3854.7</v>
      </c>
      <c r="E1266">
        <v>3891.4</v>
      </c>
      <c r="F1266">
        <v>90221600</v>
      </c>
      <c r="G1266" s="3">
        <f t="shared" si="19"/>
        <v>3.0513069722236361E-2</v>
      </c>
    </row>
    <row r="1267" spans="1:7" x14ac:dyDescent="0.3">
      <c r="A1267" s="1" t="s">
        <v>1290</v>
      </c>
      <c r="B1267">
        <v>4175.8999999999996</v>
      </c>
      <c r="C1267">
        <v>4175.8999999999996</v>
      </c>
      <c r="D1267">
        <v>4075</v>
      </c>
      <c r="E1267">
        <v>4084.2</v>
      </c>
      <c r="F1267">
        <v>162128800</v>
      </c>
      <c r="G1267" s="3">
        <f t="shared" si="19"/>
        <v>3.6434935841751191E-2</v>
      </c>
    </row>
    <row r="1268" spans="1:7" x14ac:dyDescent="0.3">
      <c r="A1268" s="1" t="s">
        <v>1291</v>
      </c>
      <c r="B1268">
        <v>4280</v>
      </c>
      <c r="C1268">
        <v>4350</v>
      </c>
      <c r="D1268">
        <v>4270</v>
      </c>
      <c r="E1268">
        <v>4280</v>
      </c>
      <c r="F1268">
        <v>156480600</v>
      </c>
      <c r="G1268" s="3">
        <f t="shared" si="19"/>
        <v>2.4928757872554507E-2</v>
      </c>
    </row>
    <row r="1269" spans="1:7" x14ac:dyDescent="0.3">
      <c r="A1269" s="1" t="s">
        <v>1292</v>
      </c>
      <c r="B1269">
        <v>4100</v>
      </c>
      <c r="C1269">
        <v>4290</v>
      </c>
      <c r="D1269">
        <v>4090</v>
      </c>
      <c r="E1269">
        <v>4280</v>
      </c>
      <c r="F1269">
        <v>109735100</v>
      </c>
      <c r="G1269" s="3">
        <f t="shared" si="19"/>
        <v>-4.2056074766355138E-2</v>
      </c>
    </row>
    <row r="1270" spans="1:7" x14ac:dyDescent="0.3">
      <c r="A1270" s="1" t="s">
        <v>1293</v>
      </c>
      <c r="B1270">
        <v>4040</v>
      </c>
      <c r="C1270">
        <v>4150</v>
      </c>
      <c r="D1270">
        <v>4040</v>
      </c>
      <c r="E1270">
        <v>4110</v>
      </c>
      <c r="F1270">
        <v>68392500</v>
      </c>
      <c r="G1270" s="3">
        <f t="shared" si="19"/>
        <v>-1.4634146341463415E-2</v>
      </c>
    </row>
    <row r="1271" spans="1:7" x14ac:dyDescent="0.3">
      <c r="A1271" s="1" t="s">
        <v>1294</v>
      </c>
      <c r="B1271">
        <v>3990</v>
      </c>
      <c r="C1271">
        <v>4050</v>
      </c>
      <c r="D1271">
        <v>3950</v>
      </c>
      <c r="E1271">
        <v>4040</v>
      </c>
      <c r="F1271">
        <v>67071400</v>
      </c>
      <c r="G1271" s="3">
        <f t="shared" si="19"/>
        <v>-1.2376237623762377E-2</v>
      </c>
    </row>
    <row r="1272" spans="1:7" x14ac:dyDescent="0.3">
      <c r="A1272" s="1" t="s">
        <v>1295</v>
      </c>
      <c r="B1272">
        <v>4010</v>
      </c>
      <c r="C1272">
        <v>4050</v>
      </c>
      <c r="D1272">
        <v>3960</v>
      </c>
      <c r="E1272">
        <v>3990</v>
      </c>
      <c r="F1272">
        <v>84001100</v>
      </c>
      <c r="G1272" s="3">
        <f t="shared" si="19"/>
        <v>5.0125313283208017E-3</v>
      </c>
    </row>
    <row r="1273" spans="1:7" x14ac:dyDescent="0.3">
      <c r="A1273" s="1" t="s">
        <v>1296</v>
      </c>
      <c r="B1273">
        <v>4150</v>
      </c>
      <c r="C1273">
        <v>4170</v>
      </c>
      <c r="D1273">
        <v>4030</v>
      </c>
      <c r="E1273">
        <v>4080</v>
      </c>
      <c r="F1273">
        <v>128948700</v>
      </c>
      <c r="G1273" s="3">
        <f t="shared" si="19"/>
        <v>3.4912718204488775E-2</v>
      </c>
    </row>
    <row r="1274" spans="1:7" x14ac:dyDescent="0.3">
      <c r="A1274" s="1" t="s">
        <v>1297</v>
      </c>
      <c r="B1274">
        <v>4170</v>
      </c>
      <c r="C1274">
        <v>4250</v>
      </c>
      <c r="D1274">
        <v>4120</v>
      </c>
      <c r="E1274">
        <v>4200</v>
      </c>
      <c r="F1274">
        <v>145433700</v>
      </c>
      <c r="G1274" s="3">
        <f t="shared" ref="G1274:G1337" si="20">((B1274-B1273)/B1273)*100%</f>
        <v>4.8192771084337354E-3</v>
      </c>
    </row>
    <row r="1275" spans="1:7" x14ac:dyDescent="0.3">
      <c r="A1275" s="1" t="s">
        <v>1298</v>
      </c>
      <c r="B1275">
        <v>4200</v>
      </c>
      <c r="C1275">
        <v>4210</v>
      </c>
      <c r="D1275">
        <v>4140</v>
      </c>
      <c r="E1275">
        <v>4200</v>
      </c>
      <c r="F1275">
        <v>102065100</v>
      </c>
      <c r="G1275" s="3">
        <f t="shared" si="20"/>
        <v>7.1942446043165471E-3</v>
      </c>
    </row>
    <row r="1276" spans="1:7" x14ac:dyDescent="0.3">
      <c r="A1276" s="1" t="s">
        <v>1299</v>
      </c>
      <c r="B1276">
        <v>4190</v>
      </c>
      <c r="C1276">
        <v>4250</v>
      </c>
      <c r="D1276">
        <v>4170</v>
      </c>
      <c r="E1276">
        <v>4210</v>
      </c>
      <c r="F1276">
        <v>68481300</v>
      </c>
      <c r="G1276" s="3">
        <f t="shared" si="20"/>
        <v>-2.3809523809523812E-3</v>
      </c>
    </row>
    <row r="1277" spans="1:7" x14ac:dyDescent="0.3">
      <c r="A1277" s="1" t="s">
        <v>1300</v>
      </c>
      <c r="B1277">
        <v>4140</v>
      </c>
      <c r="C1277">
        <v>4220</v>
      </c>
      <c r="D1277">
        <v>4120</v>
      </c>
      <c r="E1277">
        <v>4210</v>
      </c>
      <c r="F1277">
        <v>61824000</v>
      </c>
      <c r="G1277" s="3">
        <f t="shared" si="20"/>
        <v>-1.1933174224343675E-2</v>
      </c>
    </row>
    <row r="1278" spans="1:7" x14ac:dyDescent="0.3">
      <c r="A1278" s="1" t="s">
        <v>1301</v>
      </c>
      <c r="B1278">
        <v>4180</v>
      </c>
      <c r="C1278">
        <v>4180</v>
      </c>
      <c r="D1278">
        <v>4080</v>
      </c>
      <c r="E1278">
        <v>4160</v>
      </c>
      <c r="F1278">
        <v>85510000</v>
      </c>
      <c r="G1278" s="3">
        <f t="shared" si="20"/>
        <v>9.6618357487922701E-3</v>
      </c>
    </row>
    <row r="1279" spans="1:7" x14ac:dyDescent="0.3">
      <c r="A1279" s="1" t="s">
        <v>1302</v>
      </c>
      <c r="B1279">
        <v>4200</v>
      </c>
      <c r="C1279">
        <v>4230</v>
      </c>
      <c r="D1279">
        <v>4160</v>
      </c>
      <c r="E1279">
        <v>4220</v>
      </c>
      <c r="F1279">
        <v>81966800</v>
      </c>
      <c r="G1279" s="3">
        <f t="shared" si="20"/>
        <v>4.7846889952153108E-3</v>
      </c>
    </row>
    <row r="1280" spans="1:7" x14ac:dyDescent="0.3">
      <c r="A1280" s="1" t="s">
        <v>1303</v>
      </c>
      <c r="B1280">
        <v>4210</v>
      </c>
      <c r="C1280">
        <v>4280</v>
      </c>
      <c r="D1280">
        <v>4180</v>
      </c>
      <c r="E1280">
        <v>4210</v>
      </c>
      <c r="F1280">
        <v>60392100</v>
      </c>
      <c r="G1280" s="3">
        <f t="shared" si="20"/>
        <v>2.3809523809523812E-3</v>
      </c>
    </row>
    <row r="1281" spans="1:7" x14ac:dyDescent="0.3">
      <c r="A1281" s="1" t="s">
        <v>1304</v>
      </c>
      <c r="B1281">
        <v>4180</v>
      </c>
      <c r="C1281">
        <v>4230</v>
      </c>
      <c r="D1281">
        <v>4170</v>
      </c>
      <c r="E1281">
        <v>4220</v>
      </c>
      <c r="F1281">
        <v>66444400</v>
      </c>
      <c r="G1281" s="3">
        <f t="shared" si="20"/>
        <v>-7.1258907363420431E-3</v>
      </c>
    </row>
    <row r="1282" spans="1:7" x14ac:dyDescent="0.3">
      <c r="A1282" s="1" t="s">
        <v>1305</v>
      </c>
      <c r="B1282">
        <v>4160</v>
      </c>
      <c r="C1282">
        <v>4200</v>
      </c>
      <c r="D1282">
        <v>4140</v>
      </c>
      <c r="E1282">
        <v>4190</v>
      </c>
      <c r="F1282">
        <v>57689300</v>
      </c>
      <c r="G1282" s="3">
        <f t="shared" si="20"/>
        <v>-4.7846889952153108E-3</v>
      </c>
    </row>
    <row r="1283" spans="1:7" x14ac:dyDescent="0.3">
      <c r="A1283" s="1" t="s">
        <v>1306</v>
      </c>
      <c r="B1283">
        <v>4120</v>
      </c>
      <c r="C1283">
        <v>4220</v>
      </c>
      <c r="D1283">
        <v>4080</v>
      </c>
      <c r="E1283">
        <v>4160</v>
      </c>
      <c r="F1283">
        <v>77995600</v>
      </c>
      <c r="G1283" s="3">
        <f t="shared" si="20"/>
        <v>-9.6153846153846159E-3</v>
      </c>
    </row>
    <row r="1284" spans="1:7" x14ac:dyDescent="0.3">
      <c r="A1284" s="1" t="s">
        <v>1307</v>
      </c>
      <c r="B1284">
        <v>4100</v>
      </c>
      <c r="C1284">
        <v>4140</v>
      </c>
      <c r="D1284">
        <v>4060</v>
      </c>
      <c r="E1284">
        <v>4120</v>
      </c>
      <c r="F1284">
        <v>37787800</v>
      </c>
      <c r="G1284" s="3">
        <f t="shared" si="20"/>
        <v>-4.8543689320388345E-3</v>
      </c>
    </row>
    <row r="1285" spans="1:7" x14ac:dyDescent="0.3">
      <c r="A1285" s="1" t="s">
        <v>1308</v>
      </c>
      <c r="B1285">
        <v>4370</v>
      </c>
      <c r="C1285">
        <v>4370</v>
      </c>
      <c r="D1285">
        <v>4160</v>
      </c>
      <c r="E1285">
        <v>4180</v>
      </c>
      <c r="F1285">
        <v>179465400</v>
      </c>
      <c r="G1285" s="3">
        <f t="shared" si="20"/>
        <v>6.5853658536585369E-2</v>
      </c>
    </row>
    <row r="1286" spans="1:7" x14ac:dyDescent="0.3">
      <c r="A1286" s="1" t="s">
        <v>1309</v>
      </c>
      <c r="B1286">
        <v>4500</v>
      </c>
      <c r="C1286">
        <v>4530</v>
      </c>
      <c r="D1286">
        <v>4390</v>
      </c>
      <c r="E1286">
        <v>4390</v>
      </c>
      <c r="F1286">
        <v>120598100</v>
      </c>
      <c r="G1286" s="3">
        <f t="shared" si="20"/>
        <v>2.9748283752860413E-2</v>
      </c>
    </row>
    <row r="1287" spans="1:7" x14ac:dyDescent="0.3">
      <c r="A1287" s="1" t="s">
        <v>1310</v>
      </c>
      <c r="B1287">
        <v>4500</v>
      </c>
      <c r="C1287">
        <v>4530</v>
      </c>
      <c r="D1287">
        <v>4360</v>
      </c>
      <c r="E1287">
        <v>4530</v>
      </c>
      <c r="F1287">
        <v>88956700</v>
      </c>
      <c r="G1287" s="3">
        <f t="shared" si="20"/>
        <v>0</v>
      </c>
    </row>
    <row r="1288" spans="1:7" x14ac:dyDescent="0.3">
      <c r="A1288" s="1" t="s">
        <v>1311</v>
      </c>
      <c r="B1288">
        <v>4460</v>
      </c>
      <c r="C1288">
        <v>4520</v>
      </c>
      <c r="D1288">
        <v>4430</v>
      </c>
      <c r="E1288">
        <v>4480</v>
      </c>
      <c r="F1288">
        <v>60120200</v>
      </c>
      <c r="G1288" s="3">
        <f t="shared" si="20"/>
        <v>-8.8888888888888889E-3</v>
      </c>
    </row>
    <row r="1289" spans="1:7" x14ac:dyDescent="0.3">
      <c r="A1289" s="1" t="s">
        <v>1312</v>
      </c>
      <c r="B1289">
        <v>4450</v>
      </c>
      <c r="C1289">
        <v>4570</v>
      </c>
      <c r="D1289">
        <v>4420</v>
      </c>
      <c r="E1289">
        <v>4460</v>
      </c>
      <c r="F1289">
        <v>81048500</v>
      </c>
      <c r="G1289" s="3">
        <f t="shared" si="20"/>
        <v>-2.242152466367713E-3</v>
      </c>
    </row>
    <row r="1290" spans="1:7" x14ac:dyDescent="0.3">
      <c r="A1290" s="1" t="s">
        <v>1313</v>
      </c>
      <c r="B1290">
        <v>4520</v>
      </c>
      <c r="C1290">
        <v>4580</v>
      </c>
      <c r="D1290">
        <v>4470</v>
      </c>
      <c r="E1290">
        <v>4480</v>
      </c>
      <c r="F1290">
        <v>79967600</v>
      </c>
      <c r="G1290" s="3">
        <f t="shared" si="20"/>
        <v>1.5730337078651686E-2</v>
      </c>
    </row>
    <row r="1291" spans="1:7" x14ac:dyDescent="0.3">
      <c r="A1291" s="1" t="s">
        <v>1314</v>
      </c>
      <c r="B1291">
        <v>4470</v>
      </c>
      <c r="C1291">
        <v>4540</v>
      </c>
      <c r="D1291">
        <v>4470</v>
      </c>
      <c r="E1291">
        <v>4520</v>
      </c>
      <c r="F1291">
        <v>42314700</v>
      </c>
      <c r="G1291" s="3">
        <f t="shared" si="20"/>
        <v>-1.1061946902654867E-2</v>
      </c>
    </row>
    <row r="1292" spans="1:7" x14ac:dyDescent="0.3">
      <c r="A1292" s="1" t="s">
        <v>1315</v>
      </c>
      <c r="B1292">
        <v>4510</v>
      </c>
      <c r="C1292">
        <v>4520</v>
      </c>
      <c r="D1292">
        <v>4480</v>
      </c>
      <c r="E1292">
        <v>4510</v>
      </c>
      <c r="F1292">
        <v>21621500</v>
      </c>
      <c r="G1292" s="3">
        <f t="shared" si="20"/>
        <v>8.948545861297539E-3</v>
      </c>
    </row>
    <row r="1293" spans="1:7" x14ac:dyDescent="0.3">
      <c r="A1293" s="1" t="s">
        <v>1316</v>
      </c>
      <c r="B1293">
        <v>4500</v>
      </c>
      <c r="C1293">
        <v>4520</v>
      </c>
      <c r="D1293">
        <v>4420</v>
      </c>
      <c r="E1293">
        <v>4510</v>
      </c>
      <c r="F1293">
        <v>36713800</v>
      </c>
      <c r="G1293" s="3">
        <f t="shared" si="20"/>
        <v>-2.2172949002217295E-3</v>
      </c>
    </row>
    <row r="1294" spans="1:7" x14ac:dyDescent="0.3">
      <c r="A1294" s="1" t="s">
        <v>1317</v>
      </c>
      <c r="B1294">
        <v>4530</v>
      </c>
      <c r="C1294">
        <v>4530</v>
      </c>
      <c r="D1294">
        <v>4460</v>
      </c>
      <c r="E1294">
        <v>4500</v>
      </c>
      <c r="F1294">
        <v>40871300</v>
      </c>
      <c r="G1294" s="3">
        <f t="shared" si="20"/>
        <v>6.6666666666666671E-3</v>
      </c>
    </row>
    <row r="1295" spans="1:7" x14ac:dyDescent="0.3">
      <c r="A1295" s="1" t="s">
        <v>1318</v>
      </c>
      <c r="B1295">
        <v>4490</v>
      </c>
      <c r="C1295">
        <v>4540</v>
      </c>
      <c r="D1295">
        <v>4470</v>
      </c>
      <c r="E1295">
        <v>4520</v>
      </c>
      <c r="F1295">
        <v>63745800</v>
      </c>
      <c r="G1295" s="3">
        <f t="shared" si="20"/>
        <v>-8.8300220750551876E-3</v>
      </c>
    </row>
    <row r="1296" spans="1:7" x14ac:dyDescent="0.3">
      <c r="A1296" s="1" t="s">
        <v>1319</v>
      </c>
      <c r="B1296">
        <v>4370</v>
      </c>
      <c r="C1296">
        <v>4480</v>
      </c>
      <c r="D1296">
        <v>4300</v>
      </c>
      <c r="E1296">
        <v>4480</v>
      </c>
      <c r="F1296">
        <v>68993300</v>
      </c>
      <c r="G1296" s="3">
        <f t="shared" si="20"/>
        <v>-2.6726057906458798E-2</v>
      </c>
    </row>
    <row r="1297" spans="1:7" x14ac:dyDescent="0.3">
      <c r="A1297" s="1" t="s">
        <v>1320</v>
      </c>
      <c r="B1297">
        <v>4370</v>
      </c>
      <c r="C1297">
        <v>4380</v>
      </c>
      <c r="D1297">
        <v>4260</v>
      </c>
      <c r="E1297">
        <v>4350</v>
      </c>
      <c r="F1297">
        <v>42954800</v>
      </c>
      <c r="G1297" s="3">
        <f t="shared" si="20"/>
        <v>0</v>
      </c>
    </row>
    <row r="1298" spans="1:7" x14ac:dyDescent="0.3">
      <c r="A1298" s="1" t="s">
        <v>1321</v>
      </c>
      <c r="B1298">
        <v>4300</v>
      </c>
      <c r="C1298">
        <v>4420</v>
      </c>
      <c r="D1298">
        <v>4300</v>
      </c>
      <c r="E1298">
        <v>4420</v>
      </c>
      <c r="F1298">
        <v>35499900</v>
      </c>
      <c r="G1298" s="3">
        <f t="shared" si="20"/>
        <v>-1.6018306636155607E-2</v>
      </c>
    </row>
    <row r="1299" spans="1:7" x14ac:dyDescent="0.3">
      <c r="A1299" s="1" t="s">
        <v>1322</v>
      </c>
      <c r="B1299">
        <v>4420</v>
      </c>
      <c r="C1299">
        <v>4420</v>
      </c>
      <c r="D1299">
        <v>4310</v>
      </c>
      <c r="E1299">
        <v>4310</v>
      </c>
      <c r="F1299">
        <v>36143400</v>
      </c>
      <c r="G1299" s="3">
        <f t="shared" si="20"/>
        <v>2.7906976744186046E-2</v>
      </c>
    </row>
    <row r="1300" spans="1:7" x14ac:dyDescent="0.3">
      <c r="A1300" s="1" t="s">
        <v>1323</v>
      </c>
      <c r="B1300">
        <v>4520</v>
      </c>
      <c r="C1300">
        <v>4520</v>
      </c>
      <c r="D1300">
        <v>4450</v>
      </c>
      <c r="E1300">
        <v>4470</v>
      </c>
      <c r="F1300">
        <v>45818600</v>
      </c>
      <c r="G1300" s="3">
        <f t="shared" si="20"/>
        <v>2.2624434389140271E-2</v>
      </c>
    </row>
    <row r="1301" spans="1:7" x14ac:dyDescent="0.3">
      <c r="A1301" s="1" t="s">
        <v>1324</v>
      </c>
      <c r="B1301">
        <v>4540</v>
      </c>
      <c r="C1301">
        <v>4540</v>
      </c>
      <c r="D1301">
        <v>4480</v>
      </c>
      <c r="E1301">
        <v>4530</v>
      </c>
      <c r="F1301">
        <v>35008700</v>
      </c>
      <c r="G1301" s="3">
        <f t="shared" si="20"/>
        <v>4.4247787610619468E-3</v>
      </c>
    </row>
    <row r="1302" spans="1:7" x14ac:dyDescent="0.3">
      <c r="A1302" s="1" t="s">
        <v>1325</v>
      </c>
      <c r="B1302">
        <v>4540</v>
      </c>
      <c r="C1302">
        <v>4540</v>
      </c>
      <c r="D1302">
        <v>4480</v>
      </c>
      <c r="E1302">
        <v>4530</v>
      </c>
      <c r="F1302">
        <v>29571100</v>
      </c>
      <c r="G1302" s="3">
        <f t="shared" si="20"/>
        <v>0</v>
      </c>
    </row>
    <row r="1303" spans="1:7" x14ac:dyDescent="0.3">
      <c r="A1303" s="1" t="s">
        <v>1326</v>
      </c>
      <c r="B1303">
        <v>4540</v>
      </c>
      <c r="C1303">
        <v>4540</v>
      </c>
      <c r="D1303">
        <v>4450</v>
      </c>
      <c r="E1303">
        <v>4480</v>
      </c>
      <c r="F1303">
        <v>30548300</v>
      </c>
      <c r="G1303" s="3">
        <f t="shared" si="20"/>
        <v>0</v>
      </c>
    </row>
    <row r="1304" spans="1:7" x14ac:dyDescent="0.3">
      <c r="A1304" s="1" t="s">
        <v>1327</v>
      </c>
      <c r="B1304">
        <v>4400</v>
      </c>
      <c r="C1304">
        <v>4490</v>
      </c>
      <c r="D1304">
        <v>4360</v>
      </c>
      <c r="E1304">
        <v>4490</v>
      </c>
      <c r="F1304">
        <v>90223800</v>
      </c>
      <c r="G1304" s="3">
        <f t="shared" si="20"/>
        <v>-3.0837004405286344E-2</v>
      </c>
    </row>
    <row r="1305" spans="1:7" x14ac:dyDescent="0.3">
      <c r="A1305" s="1" t="s">
        <v>1328</v>
      </c>
      <c r="B1305">
        <v>4360</v>
      </c>
      <c r="C1305">
        <v>4420</v>
      </c>
      <c r="D1305">
        <v>4350</v>
      </c>
      <c r="E1305">
        <v>4400</v>
      </c>
      <c r="F1305">
        <v>44876400</v>
      </c>
      <c r="G1305" s="3">
        <f t="shared" si="20"/>
        <v>-9.0909090909090905E-3</v>
      </c>
    </row>
    <row r="1306" spans="1:7" x14ac:dyDescent="0.3">
      <c r="A1306" s="1" t="s">
        <v>1329</v>
      </c>
      <c r="B1306">
        <v>4300</v>
      </c>
      <c r="C1306">
        <v>4360</v>
      </c>
      <c r="D1306">
        <v>4250</v>
      </c>
      <c r="E1306">
        <v>4350</v>
      </c>
      <c r="F1306">
        <v>40711200</v>
      </c>
      <c r="G1306" s="3">
        <f t="shared" si="20"/>
        <v>-1.3761467889908258E-2</v>
      </c>
    </row>
    <row r="1307" spans="1:7" x14ac:dyDescent="0.3">
      <c r="A1307" s="1" t="s">
        <v>1330</v>
      </c>
      <c r="B1307">
        <v>4130</v>
      </c>
      <c r="C1307">
        <v>4300</v>
      </c>
      <c r="D1307">
        <v>4100</v>
      </c>
      <c r="E1307">
        <v>4300</v>
      </c>
      <c r="F1307">
        <v>87781700</v>
      </c>
      <c r="G1307" s="3">
        <f t="shared" si="20"/>
        <v>-3.9534883720930232E-2</v>
      </c>
    </row>
    <row r="1308" spans="1:7" x14ac:dyDescent="0.3">
      <c r="A1308" s="1" t="s">
        <v>1331</v>
      </c>
      <c r="B1308">
        <v>4110</v>
      </c>
      <c r="C1308">
        <v>4140</v>
      </c>
      <c r="D1308">
        <v>4050</v>
      </c>
      <c r="E1308">
        <v>4120</v>
      </c>
      <c r="F1308">
        <v>178503500</v>
      </c>
      <c r="G1308" s="3">
        <f t="shared" si="20"/>
        <v>-4.8426150121065378E-3</v>
      </c>
    </row>
    <row r="1309" spans="1:7" x14ac:dyDescent="0.3">
      <c r="A1309" s="1" t="s">
        <v>1332</v>
      </c>
      <c r="B1309">
        <v>4060</v>
      </c>
      <c r="C1309">
        <v>4100</v>
      </c>
      <c r="D1309">
        <v>3970</v>
      </c>
      <c r="E1309">
        <v>4060</v>
      </c>
      <c r="F1309">
        <v>53486300</v>
      </c>
      <c r="G1309" s="3">
        <f t="shared" si="20"/>
        <v>-1.2165450121654502E-2</v>
      </c>
    </row>
    <row r="1310" spans="1:7" x14ac:dyDescent="0.3">
      <c r="A1310" s="1" t="s">
        <v>1333</v>
      </c>
      <c r="B1310">
        <v>4140</v>
      </c>
      <c r="C1310">
        <v>4210</v>
      </c>
      <c r="D1310">
        <v>4140</v>
      </c>
      <c r="E1310">
        <v>4160</v>
      </c>
      <c r="F1310">
        <v>51925200</v>
      </c>
      <c r="G1310" s="3">
        <f t="shared" si="20"/>
        <v>1.9704433497536946E-2</v>
      </c>
    </row>
    <row r="1311" spans="1:7" x14ac:dyDescent="0.3">
      <c r="A1311" s="1" t="s">
        <v>1334</v>
      </c>
      <c r="B1311">
        <v>4110</v>
      </c>
      <c r="C1311">
        <v>4200</v>
      </c>
      <c r="D1311">
        <v>4060</v>
      </c>
      <c r="E1311">
        <v>4200</v>
      </c>
      <c r="F1311">
        <v>33883900</v>
      </c>
      <c r="G1311" s="3">
        <f t="shared" si="20"/>
        <v>-7.246376811594203E-3</v>
      </c>
    </row>
    <row r="1312" spans="1:7" x14ac:dyDescent="0.3">
      <c r="A1312" s="1" t="s">
        <v>1335</v>
      </c>
      <c r="B1312">
        <v>4120</v>
      </c>
      <c r="C1312">
        <v>4120</v>
      </c>
      <c r="D1312">
        <v>4050</v>
      </c>
      <c r="E1312">
        <v>4110</v>
      </c>
      <c r="F1312">
        <v>31912200</v>
      </c>
      <c r="G1312" s="3">
        <f t="shared" si="20"/>
        <v>2.4330900243309003E-3</v>
      </c>
    </row>
    <row r="1313" spans="1:7" x14ac:dyDescent="0.3">
      <c r="A1313" s="1" t="s">
        <v>1336</v>
      </c>
      <c r="B1313">
        <v>4120</v>
      </c>
      <c r="C1313">
        <v>4130</v>
      </c>
      <c r="D1313">
        <v>4050</v>
      </c>
      <c r="E1313">
        <v>4130</v>
      </c>
      <c r="F1313">
        <v>53732100</v>
      </c>
      <c r="G1313" s="3">
        <f t="shared" si="20"/>
        <v>0</v>
      </c>
    </row>
    <row r="1314" spans="1:7" x14ac:dyDescent="0.3">
      <c r="A1314" s="1" t="s">
        <v>1337</v>
      </c>
      <c r="B1314">
        <v>4010</v>
      </c>
      <c r="C1314">
        <v>4130</v>
      </c>
      <c r="D1314">
        <v>4000</v>
      </c>
      <c r="E1314">
        <v>4120</v>
      </c>
      <c r="F1314">
        <v>55711200</v>
      </c>
      <c r="G1314" s="3">
        <f t="shared" si="20"/>
        <v>-2.6699029126213591E-2</v>
      </c>
    </row>
    <row r="1315" spans="1:7" x14ac:dyDescent="0.3">
      <c r="A1315" s="1" t="s">
        <v>1338</v>
      </c>
      <c r="B1315">
        <v>4020</v>
      </c>
      <c r="C1315">
        <v>4040</v>
      </c>
      <c r="D1315">
        <v>3970</v>
      </c>
      <c r="E1315">
        <v>4010</v>
      </c>
      <c r="F1315">
        <v>31192900</v>
      </c>
      <c r="G1315" s="3">
        <f t="shared" si="20"/>
        <v>2.4937655860349127E-3</v>
      </c>
    </row>
    <row r="1316" spans="1:7" x14ac:dyDescent="0.3">
      <c r="A1316" s="1" t="s">
        <v>1339</v>
      </c>
      <c r="B1316">
        <v>3970</v>
      </c>
      <c r="C1316">
        <v>4060</v>
      </c>
      <c r="D1316">
        <v>3970</v>
      </c>
      <c r="E1316">
        <v>4010</v>
      </c>
      <c r="F1316">
        <v>49947500</v>
      </c>
      <c r="G1316" s="3">
        <f t="shared" si="20"/>
        <v>-1.2437810945273632E-2</v>
      </c>
    </row>
    <row r="1317" spans="1:7" x14ac:dyDescent="0.3">
      <c r="A1317" s="1" t="s">
        <v>1340</v>
      </c>
      <c r="B1317">
        <v>4000</v>
      </c>
      <c r="C1317">
        <v>4010</v>
      </c>
      <c r="D1317">
        <v>3950</v>
      </c>
      <c r="E1317">
        <v>3970</v>
      </c>
      <c r="F1317">
        <v>30396500</v>
      </c>
      <c r="G1317" s="3">
        <f t="shared" si="20"/>
        <v>7.556675062972292E-3</v>
      </c>
    </row>
    <row r="1318" spans="1:7" x14ac:dyDescent="0.3">
      <c r="A1318" s="1" t="s">
        <v>1341</v>
      </c>
      <c r="B1318">
        <v>4000</v>
      </c>
      <c r="C1318">
        <v>4010</v>
      </c>
      <c r="D1318">
        <v>3930</v>
      </c>
      <c r="E1318">
        <v>4000</v>
      </c>
      <c r="F1318">
        <v>28005400</v>
      </c>
      <c r="G1318" s="3">
        <f t="shared" si="20"/>
        <v>0</v>
      </c>
    </row>
    <row r="1319" spans="1:7" x14ac:dyDescent="0.3">
      <c r="A1319" s="1" t="s">
        <v>1342</v>
      </c>
      <c r="B1319">
        <v>3970</v>
      </c>
      <c r="C1319">
        <v>4020</v>
      </c>
      <c r="D1319">
        <v>3950</v>
      </c>
      <c r="E1319">
        <v>3980</v>
      </c>
      <c r="F1319">
        <v>27867600</v>
      </c>
      <c r="G1319" s="3">
        <f t="shared" si="20"/>
        <v>-7.4999999999999997E-3</v>
      </c>
    </row>
    <row r="1320" spans="1:7" x14ac:dyDescent="0.3">
      <c r="A1320" s="1" t="s">
        <v>1343</v>
      </c>
      <c r="B1320">
        <v>4000</v>
      </c>
      <c r="C1320">
        <v>4000</v>
      </c>
      <c r="D1320">
        <v>3950</v>
      </c>
      <c r="E1320">
        <v>3960</v>
      </c>
      <c r="F1320">
        <v>27904300</v>
      </c>
      <c r="G1320" s="3">
        <f t="shared" si="20"/>
        <v>7.556675062972292E-3</v>
      </c>
    </row>
    <row r="1321" spans="1:7" x14ac:dyDescent="0.3">
      <c r="A1321" s="1" t="s">
        <v>1344</v>
      </c>
      <c r="B1321">
        <v>4110</v>
      </c>
      <c r="C1321">
        <v>4140</v>
      </c>
      <c r="D1321">
        <v>3980</v>
      </c>
      <c r="E1321">
        <v>3980</v>
      </c>
      <c r="F1321">
        <v>44060900</v>
      </c>
      <c r="G1321" s="3">
        <f t="shared" si="20"/>
        <v>2.75E-2</v>
      </c>
    </row>
    <row r="1322" spans="1:7" x14ac:dyDescent="0.3">
      <c r="A1322" s="1" t="s">
        <v>1345</v>
      </c>
      <c r="B1322">
        <v>4180</v>
      </c>
      <c r="C1322">
        <v>4220</v>
      </c>
      <c r="D1322">
        <v>4120</v>
      </c>
      <c r="E1322">
        <v>4130</v>
      </c>
      <c r="F1322">
        <v>48939300</v>
      </c>
      <c r="G1322" s="3">
        <f t="shared" si="20"/>
        <v>1.7031630170316302E-2</v>
      </c>
    </row>
    <row r="1323" spans="1:7" x14ac:dyDescent="0.3">
      <c r="A1323" s="1" t="s">
        <v>1346</v>
      </c>
      <c r="B1323">
        <v>4040</v>
      </c>
      <c r="C1323">
        <v>4190</v>
      </c>
      <c r="D1323">
        <v>4000</v>
      </c>
      <c r="E1323">
        <v>4190</v>
      </c>
      <c r="F1323">
        <v>68377100</v>
      </c>
      <c r="G1323" s="3">
        <f t="shared" si="20"/>
        <v>-3.3492822966507178E-2</v>
      </c>
    </row>
    <row r="1324" spans="1:7" x14ac:dyDescent="0.3">
      <c r="A1324" s="1" t="s">
        <v>1347</v>
      </c>
      <c r="B1324">
        <v>4050</v>
      </c>
      <c r="C1324">
        <v>4070</v>
      </c>
      <c r="D1324">
        <v>4010</v>
      </c>
      <c r="E1324">
        <v>4040</v>
      </c>
      <c r="F1324">
        <v>30497400</v>
      </c>
      <c r="G1324" s="3">
        <f t="shared" si="20"/>
        <v>2.4752475247524753E-3</v>
      </c>
    </row>
    <row r="1325" spans="1:7" x14ac:dyDescent="0.3">
      <c r="A1325" s="1" t="s">
        <v>1348</v>
      </c>
      <c r="B1325">
        <v>4130</v>
      </c>
      <c r="C1325">
        <v>4150</v>
      </c>
      <c r="D1325">
        <v>4080</v>
      </c>
      <c r="E1325">
        <v>4130</v>
      </c>
      <c r="F1325">
        <v>66349800</v>
      </c>
      <c r="G1325" s="3">
        <f t="shared" si="20"/>
        <v>1.9753086419753086E-2</v>
      </c>
    </row>
    <row r="1326" spans="1:7" x14ac:dyDescent="0.3">
      <c r="A1326" s="1" t="s">
        <v>1349</v>
      </c>
      <c r="B1326">
        <v>4110</v>
      </c>
      <c r="C1326">
        <v>4140</v>
      </c>
      <c r="D1326">
        <v>4090</v>
      </c>
      <c r="E1326">
        <v>4140</v>
      </c>
      <c r="F1326">
        <v>25818000</v>
      </c>
      <c r="G1326" s="3">
        <f t="shared" si="20"/>
        <v>-4.8426150121065378E-3</v>
      </c>
    </row>
    <row r="1327" spans="1:7" x14ac:dyDescent="0.3">
      <c r="A1327" s="1" t="s">
        <v>1350</v>
      </c>
      <c r="B1327">
        <v>4120</v>
      </c>
      <c r="C1327">
        <v>4150</v>
      </c>
      <c r="D1327">
        <v>4100</v>
      </c>
      <c r="E1327">
        <v>4120</v>
      </c>
      <c r="F1327">
        <v>35072000</v>
      </c>
      <c r="G1327" s="3">
        <f t="shared" si="20"/>
        <v>2.4330900243309003E-3</v>
      </c>
    </row>
    <row r="1328" spans="1:7" x14ac:dyDescent="0.3">
      <c r="A1328" s="1" t="s">
        <v>1351</v>
      </c>
      <c r="B1328">
        <v>4070</v>
      </c>
      <c r="C1328">
        <v>4140</v>
      </c>
      <c r="D1328">
        <v>4070</v>
      </c>
      <c r="E1328">
        <v>4140</v>
      </c>
      <c r="F1328">
        <v>35004100</v>
      </c>
      <c r="G1328" s="3">
        <f t="shared" si="20"/>
        <v>-1.2135922330097087E-2</v>
      </c>
    </row>
    <row r="1329" spans="1:7" x14ac:dyDescent="0.3">
      <c r="A1329" s="1" t="s">
        <v>1352</v>
      </c>
      <c r="B1329">
        <v>4050</v>
      </c>
      <c r="C1329">
        <v>4090</v>
      </c>
      <c r="D1329">
        <v>4040</v>
      </c>
      <c r="E1329">
        <v>4090</v>
      </c>
      <c r="F1329">
        <v>32607800</v>
      </c>
      <c r="G1329" s="3">
        <f t="shared" si="20"/>
        <v>-4.9140049140049139E-3</v>
      </c>
    </row>
    <row r="1330" spans="1:7" x14ac:dyDescent="0.3">
      <c r="A1330" s="1" t="s">
        <v>1353</v>
      </c>
      <c r="B1330">
        <v>4100</v>
      </c>
      <c r="C1330">
        <v>4100</v>
      </c>
      <c r="D1330">
        <v>4040</v>
      </c>
      <c r="E1330">
        <v>4080</v>
      </c>
      <c r="F1330">
        <v>23315700</v>
      </c>
      <c r="G1330" s="3">
        <f t="shared" si="20"/>
        <v>1.2345679012345678E-2</v>
      </c>
    </row>
    <row r="1331" spans="1:7" x14ac:dyDescent="0.3">
      <c r="A1331" s="1" t="s">
        <v>1354</v>
      </c>
      <c r="B1331">
        <v>4220</v>
      </c>
      <c r="C1331">
        <v>4250</v>
      </c>
      <c r="D1331">
        <v>4080</v>
      </c>
      <c r="E1331">
        <v>4100</v>
      </c>
      <c r="F1331">
        <v>57276100</v>
      </c>
      <c r="G1331" s="3">
        <f t="shared" si="20"/>
        <v>2.9268292682926831E-2</v>
      </c>
    </row>
    <row r="1332" spans="1:7" x14ac:dyDescent="0.3">
      <c r="A1332" s="1" t="s">
        <v>1355</v>
      </c>
      <c r="B1332">
        <v>4090</v>
      </c>
      <c r="C1332">
        <v>4180</v>
      </c>
      <c r="D1332">
        <v>4070</v>
      </c>
      <c r="E1332">
        <v>4160</v>
      </c>
      <c r="F1332">
        <v>48597600</v>
      </c>
      <c r="G1332" s="3">
        <f t="shared" si="20"/>
        <v>-3.0805687203791468E-2</v>
      </c>
    </row>
    <row r="1333" spans="1:7" x14ac:dyDescent="0.3">
      <c r="A1333" s="1" t="s">
        <v>1356</v>
      </c>
      <c r="B1333">
        <v>4210</v>
      </c>
      <c r="C1333">
        <v>4220</v>
      </c>
      <c r="D1333">
        <v>4090</v>
      </c>
      <c r="E1333">
        <v>4110</v>
      </c>
      <c r="F1333">
        <v>45451600</v>
      </c>
      <c r="G1333" s="3">
        <f t="shared" si="20"/>
        <v>2.9339853300733496E-2</v>
      </c>
    </row>
    <row r="1334" spans="1:7" x14ac:dyDescent="0.3">
      <c r="A1334" s="1" t="s">
        <v>1357</v>
      </c>
      <c r="B1334">
        <v>4150</v>
      </c>
      <c r="C1334">
        <v>4200</v>
      </c>
      <c r="D1334">
        <v>4120</v>
      </c>
      <c r="E1334">
        <v>4200</v>
      </c>
      <c r="F1334">
        <v>27287100</v>
      </c>
      <c r="G1334" s="3">
        <f t="shared" si="20"/>
        <v>-1.4251781472684086E-2</v>
      </c>
    </row>
    <row r="1335" spans="1:7" x14ac:dyDescent="0.3">
      <c r="A1335" s="1" t="s">
        <v>1358</v>
      </c>
      <c r="B1335">
        <v>4120</v>
      </c>
      <c r="C1335">
        <v>4160</v>
      </c>
      <c r="D1335">
        <v>4090</v>
      </c>
      <c r="E1335">
        <v>4150</v>
      </c>
      <c r="F1335">
        <v>33919100</v>
      </c>
      <c r="G1335" s="3">
        <f t="shared" si="20"/>
        <v>-7.2289156626506026E-3</v>
      </c>
    </row>
    <row r="1336" spans="1:7" x14ac:dyDescent="0.3">
      <c r="A1336" s="1" t="s">
        <v>1359</v>
      </c>
      <c r="B1336">
        <v>4010</v>
      </c>
      <c r="C1336">
        <v>4110</v>
      </c>
      <c r="D1336">
        <v>4010</v>
      </c>
      <c r="E1336">
        <v>4100</v>
      </c>
      <c r="F1336">
        <v>50384500</v>
      </c>
      <c r="G1336" s="3">
        <f t="shared" si="20"/>
        <v>-2.6699029126213591E-2</v>
      </c>
    </row>
    <row r="1337" spans="1:7" x14ac:dyDescent="0.3">
      <c r="A1337" s="1" t="s">
        <v>1360</v>
      </c>
      <c r="B1337">
        <v>4010</v>
      </c>
      <c r="C1337">
        <v>4070</v>
      </c>
      <c r="D1337">
        <v>4010</v>
      </c>
      <c r="E1337">
        <v>4050</v>
      </c>
      <c r="F1337">
        <v>32295500</v>
      </c>
      <c r="G1337" s="3">
        <f t="shared" si="20"/>
        <v>0</v>
      </c>
    </row>
    <row r="1338" spans="1:7" x14ac:dyDescent="0.3">
      <c r="A1338" s="1" t="s">
        <v>1361</v>
      </c>
      <c r="B1338">
        <v>4010</v>
      </c>
      <c r="C1338">
        <v>4030</v>
      </c>
      <c r="D1338">
        <v>3990</v>
      </c>
      <c r="E1338">
        <v>4000</v>
      </c>
      <c r="F1338">
        <v>30440700</v>
      </c>
      <c r="G1338" s="3">
        <f t="shared" ref="G1338:G1360" si="21">((B1338-B1337)/B1337)*100%</f>
        <v>0</v>
      </c>
    </row>
    <row r="1339" spans="1:7" x14ac:dyDescent="0.3">
      <c r="A1339" s="1" t="s">
        <v>1362</v>
      </c>
      <c r="B1339">
        <v>4220</v>
      </c>
      <c r="C1339">
        <v>4230</v>
      </c>
      <c r="D1339">
        <v>4040</v>
      </c>
      <c r="E1339">
        <v>4040</v>
      </c>
      <c r="F1339">
        <v>93772600</v>
      </c>
      <c r="G1339" s="3">
        <f t="shared" si="21"/>
        <v>5.2369077306733167E-2</v>
      </c>
    </row>
    <row r="1340" spans="1:7" x14ac:dyDescent="0.3">
      <c r="A1340" s="1" t="s">
        <v>1363</v>
      </c>
      <c r="B1340">
        <v>4100</v>
      </c>
      <c r="C1340">
        <v>4230</v>
      </c>
      <c r="D1340">
        <v>4100</v>
      </c>
      <c r="E1340">
        <v>4220</v>
      </c>
      <c r="F1340">
        <v>27975700</v>
      </c>
      <c r="G1340" s="3">
        <f t="shared" si="21"/>
        <v>-2.843601895734597E-2</v>
      </c>
    </row>
    <row r="1341" spans="1:7" x14ac:dyDescent="0.3">
      <c r="A1341" s="1" t="s">
        <v>1364</v>
      </c>
      <c r="B1341">
        <v>4120</v>
      </c>
      <c r="C1341">
        <v>4140</v>
      </c>
      <c r="D1341">
        <v>4100</v>
      </c>
      <c r="E1341">
        <v>4120</v>
      </c>
      <c r="F1341">
        <v>21207800</v>
      </c>
      <c r="G1341" s="3">
        <f t="shared" si="21"/>
        <v>4.8780487804878049E-3</v>
      </c>
    </row>
    <row r="1342" spans="1:7" x14ac:dyDescent="0.3">
      <c r="A1342" s="1" t="s">
        <v>1365</v>
      </c>
      <c r="B1342">
        <v>4070</v>
      </c>
      <c r="C1342">
        <v>4100</v>
      </c>
      <c r="D1342">
        <v>4070</v>
      </c>
      <c r="E1342">
        <v>4090</v>
      </c>
      <c r="F1342">
        <v>43531000</v>
      </c>
      <c r="G1342" s="3">
        <f t="shared" si="21"/>
        <v>-1.2135922330097087E-2</v>
      </c>
    </row>
    <row r="1343" spans="1:7" x14ac:dyDescent="0.3">
      <c r="A1343" s="1" t="s">
        <v>1366</v>
      </c>
      <c r="B1343">
        <v>4200</v>
      </c>
      <c r="C1343">
        <v>4220</v>
      </c>
      <c r="D1343">
        <v>4080</v>
      </c>
      <c r="E1343">
        <v>4090</v>
      </c>
      <c r="F1343">
        <v>61703500</v>
      </c>
      <c r="G1343" s="3">
        <f t="shared" si="21"/>
        <v>3.1941031941031942E-2</v>
      </c>
    </row>
    <row r="1344" spans="1:7" x14ac:dyDescent="0.3">
      <c r="A1344" s="1" t="s">
        <v>1367</v>
      </c>
      <c r="B1344">
        <v>4360</v>
      </c>
      <c r="C1344">
        <v>4420</v>
      </c>
      <c r="D1344">
        <v>4210</v>
      </c>
      <c r="E1344">
        <v>4220</v>
      </c>
      <c r="F1344">
        <v>120908000</v>
      </c>
      <c r="G1344" s="3">
        <f t="shared" si="21"/>
        <v>3.8095238095238099E-2</v>
      </c>
    </row>
    <row r="1345" spans="1:7" x14ac:dyDescent="0.3">
      <c r="A1345" s="1" t="s">
        <v>1368</v>
      </c>
      <c r="B1345">
        <v>4370</v>
      </c>
      <c r="C1345">
        <v>4420</v>
      </c>
      <c r="D1345">
        <v>4310</v>
      </c>
      <c r="E1345">
        <v>4390</v>
      </c>
      <c r="F1345">
        <v>54042400</v>
      </c>
      <c r="G1345" s="3">
        <f t="shared" si="21"/>
        <v>2.2935779816513763E-3</v>
      </c>
    </row>
    <row r="1346" spans="1:7" x14ac:dyDescent="0.3">
      <c r="A1346" s="1" t="s">
        <v>1369</v>
      </c>
      <c r="B1346">
        <v>4390</v>
      </c>
      <c r="C1346">
        <v>4400</v>
      </c>
      <c r="D1346">
        <v>4360</v>
      </c>
      <c r="E1346">
        <v>4400</v>
      </c>
      <c r="F1346">
        <v>43156900</v>
      </c>
      <c r="G1346" s="3">
        <f t="shared" si="21"/>
        <v>4.5766590389016018E-3</v>
      </c>
    </row>
    <row r="1347" spans="1:7" x14ac:dyDescent="0.3">
      <c r="A1347" s="1" t="s">
        <v>1370</v>
      </c>
      <c r="B1347">
        <v>4370</v>
      </c>
      <c r="C1347">
        <v>4450</v>
      </c>
      <c r="D1347">
        <v>4370</v>
      </c>
      <c r="E1347">
        <v>4370</v>
      </c>
      <c r="F1347">
        <v>62301400</v>
      </c>
      <c r="G1347" s="3">
        <f t="shared" si="21"/>
        <v>-4.5558086560364463E-3</v>
      </c>
    </row>
    <row r="1348" spans="1:7" x14ac:dyDescent="0.3">
      <c r="A1348" s="1" t="s">
        <v>1371</v>
      </c>
      <c r="B1348">
        <v>4330</v>
      </c>
      <c r="C1348">
        <v>4360</v>
      </c>
      <c r="D1348">
        <v>4280</v>
      </c>
      <c r="E1348">
        <v>4360</v>
      </c>
      <c r="F1348">
        <v>34407300</v>
      </c>
      <c r="G1348" s="3">
        <f t="shared" si="21"/>
        <v>-9.1533180778032037E-3</v>
      </c>
    </row>
    <row r="1349" spans="1:7" x14ac:dyDescent="0.3">
      <c r="A1349" s="1" t="s">
        <v>1372</v>
      </c>
      <c r="B1349">
        <v>4430</v>
      </c>
      <c r="C1349">
        <v>4450</v>
      </c>
      <c r="D1349">
        <v>4290</v>
      </c>
      <c r="E1349">
        <v>4290</v>
      </c>
      <c r="F1349">
        <v>52897600</v>
      </c>
      <c r="G1349" s="3">
        <f t="shared" si="21"/>
        <v>2.3094688221709007E-2</v>
      </c>
    </row>
    <row r="1350" spans="1:7" x14ac:dyDescent="0.3">
      <c r="A1350" s="1" t="s">
        <v>1373</v>
      </c>
      <c r="B1350">
        <v>4490</v>
      </c>
      <c r="C1350">
        <v>4490</v>
      </c>
      <c r="D1350">
        <v>4400</v>
      </c>
      <c r="E1350">
        <v>4420</v>
      </c>
      <c r="F1350">
        <v>60899400</v>
      </c>
      <c r="G1350" s="3">
        <f t="shared" si="21"/>
        <v>1.3544018058690745E-2</v>
      </c>
    </row>
    <row r="1351" spans="1:7" x14ac:dyDescent="0.3">
      <c r="A1351" s="1" t="s">
        <v>1374</v>
      </c>
      <c r="B1351">
        <v>4390</v>
      </c>
      <c r="C1351">
        <v>4500</v>
      </c>
      <c r="D1351">
        <v>4380</v>
      </c>
      <c r="E1351">
        <v>4500</v>
      </c>
      <c r="F1351">
        <v>32633000</v>
      </c>
      <c r="G1351" s="3">
        <f t="shared" si="21"/>
        <v>-2.2271714922048998E-2</v>
      </c>
    </row>
    <row r="1352" spans="1:7" x14ac:dyDescent="0.3">
      <c r="A1352" s="1" t="s">
        <v>1375</v>
      </c>
      <c r="B1352">
        <v>4450</v>
      </c>
      <c r="C1352">
        <v>4520</v>
      </c>
      <c r="D1352">
        <v>4440</v>
      </c>
      <c r="E1352">
        <v>4460</v>
      </c>
      <c r="F1352">
        <v>53434200</v>
      </c>
      <c r="G1352" s="3">
        <f t="shared" si="21"/>
        <v>1.366742596810934E-2</v>
      </c>
    </row>
    <row r="1353" spans="1:7" x14ac:dyDescent="0.3">
      <c r="A1353" s="1" t="s">
        <v>1376</v>
      </c>
      <c r="B1353">
        <v>4540</v>
      </c>
      <c r="C1353">
        <v>4540</v>
      </c>
      <c r="D1353">
        <v>4370</v>
      </c>
      <c r="E1353">
        <v>4430</v>
      </c>
      <c r="F1353">
        <v>85603900</v>
      </c>
      <c r="G1353" s="3">
        <f t="shared" si="21"/>
        <v>2.0224719101123594E-2</v>
      </c>
    </row>
    <row r="1354" spans="1:7" x14ac:dyDescent="0.3">
      <c r="A1354" s="1" t="s">
        <v>1377</v>
      </c>
      <c r="B1354">
        <v>4450</v>
      </c>
      <c r="C1354">
        <v>4500</v>
      </c>
      <c r="D1354">
        <v>4400</v>
      </c>
      <c r="E1354">
        <v>4500</v>
      </c>
      <c r="F1354">
        <v>45966700</v>
      </c>
      <c r="G1354" s="3">
        <f t="shared" si="21"/>
        <v>-1.9823788546255508E-2</v>
      </c>
    </row>
    <row r="1355" spans="1:7" x14ac:dyDescent="0.3">
      <c r="A1355" s="1" t="s">
        <v>1378</v>
      </c>
      <c r="B1355">
        <v>4460</v>
      </c>
      <c r="C1355">
        <v>4500</v>
      </c>
      <c r="D1355">
        <v>4450</v>
      </c>
      <c r="E1355">
        <v>4480</v>
      </c>
      <c r="F1355">
        <v>37274600</v>
      </c>
      <c r="G1355" s="3">
        <f t="shared" si="21"/>
        <v>2.2471910112359553E-3</v>
      </c>
    </row>
    <row r="1356" spans="1:7" x14ac:dyDescent="0.3">
      <c r="A1356" s="1" t="s">
        <v>1379</v>
      </c>
      <c r="B1356">
        <v>4380</v>
      </c>
      <c r="C1356">
        <v>4460</v>
      </c>
      <c r="D1356">
        <v>4350</v>
      </c>
      <c r="E1356">
        <v>4440</v>
      </c>
      <c r="F1356">
        <v>60711900</v>
      </c>
      <c r="G1356" s="3">
        <f t="shared" si="21"/>
        <v>-1.7937219730941704E-2</v>
      </c>
    </row>
    <row r="1357" spans="1:7" x14ac:dyDescent="0.3">
      <c r="A1357" s="1" t="s">
        <v>1380</v>
      </c>
      <c r="B1357">
        <v>4320</v>
      </c>
      <c r="C1357">
        <v>4400</v>
      </c>
      <c r="D1357">
        <v>4150</v>
      </c>
      <c r="E1357">
        <v>4170</v>
      </c>
      <c r="F1357">
        <v>60513100</v>
      </c>
      <c r="G1357" s="3">
        <f t="shared" si="21"/>
        <v>-1.3698630136986301E-2</v>
      </c>
    </row>
    <row r="1358" spans="1:7" x14ac:dyDescent="0.3">
      <c r="A1358" s="1" t="s">
        <v>1381</v>
      </c>
      <c r="B1358">
        <v>4310</v>
      </c>
      <c r="C1358">
        <v>4430</v>
      </c>
      <c r="D1358">
        <v>4290</v>
      </c>
      <c r="E1358">
        <v>4340</v>
      </c>
      <c r="F1358">
        <v>28513000</v>
      </c>
      <c r="G1358" s="3">
        <f t="shared" si="21"/>
        <v>-2.3148148148148147E-3</v>
      </c>
    </row>
    <row r="1359" spans="1:7" x14ac:dyDescent="0.3">
      <c r="A1359" s="1" t="s">
        <v>1382</v>
      </c>
      <c r="B1359">
        <v>4410</v>
      </c>
      <c r="C1359">
        <v>4410</v>
      </c>
      <c r="D1359">
        <v>4320</v>
      </c>
      <c r="E1359">
        <v>4320</v>
      </c>
      <c r="F1359">
        <v>29754100</v>
      </c>
      <c r="G1359" s="3">
        <f t="shared" si="21"/>
        <v>2.3201856148491878E-2</v>
      </c>
    </row>
    <row r="1360" spans="1:7" x14ac:dyDescent="0.3">
      <c r="A1360" s="1" t="s">
        <v>1383</v>
      </c>
      <c r="B1360">
        <v>4370</v>
      </c>
      <c r="C1360">
        <v>4410</v>
      </c>
      <c r="D1360">
        <v>4340</v>
      </c>
      <c r="E1360">
        <v>4410</v>
      </c>
      <c r="F1360">
        <v>17346200</v>
      </c>
      <c r="G1360" s="3">
        <f t="shared" si="21"/>
        <v>-9.0702947845804991E-3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CF92-0B86-4FB9-B2DF-87AEF3F49255}">
  <dimension ref="A1:J1360"/>
  <sheetViews>
    <sheetView workbookViewId="0"/>
  </sheetViews>
  <sheetFormatPr defaultRowHeight="14.4" x14ac:dyDescent="0.3"/>
  <cols>
    <col min="1" max="1" width="10.5546875" bestFit="1" customWidth="1"/>
    <col min="2" max="2" width="10.109375" bestFit="1" customWidth="1"/>
    <col min="3" max="3" width="10.5546875" bestFit="1" customWidth="1"/>
    <col min="4" max="4" width="11.21875" bestFit="1" customWidth="1"/>
    <col min="5" max="5" width="13.33203125" bestFit="1" customWidth="1"/>
    <col min="6" max="6" width="10" bestFit="1" customWidth="1"/>
    <col min="7" max="7" width="13.8867187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24</v>
      </c>
      <c r="G1" t="s">
        <v>5</v>
      </c>
    </row>
    <row r="2" spans="1:10" x14ac:dyDescent="0.3">
      <c r="A2" s="1" t="s">
        <v>25</v>
      </c>
      <c r="B2">
        <v>6283.6</v>
      </c>
      <c r="C2">
        <v>6317</v>
      </c>
      <c r="D2">
        <v>6263.7</v>
      </c>
      <c r="E2">
        <v>6313.1</v>
      </c>
      <c r="F2">
        <v>33043700</v>
      </c>
      <c r="G2" s="3">
        <f>((6283.58-6299.54)/6299.54) * 100%</f>
        <v>-2.5335183203853036E-3</v>
      </c>
      <c r="J2" t="s">
        <v>1388</v>
      </c>
    </row>
    <row r="3" spans="1:10" x14ac:dyDescent="0.3">
      <c r="A3" s="1" t="s">
        <v>26</v>
      </c>
      <c r="B3">
        <v>6323.5</v>
      </c>
      <c r="C3">
        <v>6323.5</v>
      </c>
      <c r="D3">
        <v>6287.7</v>
      </c>
      <c r="E3">
        <v>6306.2</v>
      </c>
      <c r="F3">
        <v>44625300</v>
      </c>
      <c r="G3" s="3">
        <f t="shared" ref="G3:G61" si="0">((B3-B2)/B2)*100%</f>
        <v>6.3498631357819775E-3</v>
      </c>
      <c r="J3">
        <v>6299.54</v>
      </c>
    </row>
    <row r="4" spans="1:10" x14ac:dyDescent="0.3">
      <c r="A4" s="1" t="s">
        <v>27</v>
      </c>
      <c r="B4">
        <v>6257.4</v>
      </c>
      <c r="C4">
        <v>6300.4</v>
      </c>
      <c r="D4">
        <v>6252.6</v>
      </c>
      <c r="E4">
        <v>6293.5</v>
      </c>
      <c r="F4">
        <v>41421300</v>
      </c>
      <c r="G4" s="3">
        <f t="shared" si="0"/>
        <v>-1.0453071874752964E-2</v>
      </c>
    </row>
    <row r="5" spans="1:10" x14ac:dyDescent="0.3">
      <c r="A5" s="1" t="s">
        <v>28</v>
      </c>
      <c r="B5">
        <v>6279.3</v>
      </c>
      <c r="C5">
        <v>6284.9</v>
      </c>
      <c r="D5">
        <v>6246.1</v>
      </c>
      <c r="E5">
        <v>6272.2</v>
      </c>
      <c r="F5">
        <v>39441600</v>
      </c>
      <c r="G5" s="3">
        <f t="shared" si="0"/>
        <v>3.4998561702944591E-3</v>
      </c>
    </row>
    <row r="6" spans="1:10" x14ac:dyDescent="0.3">
      <c r="A6" s="1" t="s">
        <v>29</v>
      </c>
      <c r="B6">
        <v>6225.7</v>
      </c>
      <c r="C6">
        <v>6250.1</v>
      </c>
      <c r="D6">
        <v>6218.1</v>
      </c>
      <c r="E6">
        <v>6248.4</v>
      </c>
      <c r="F6">
        <v>44622600</v>
      </c>
      <c r="G6" s="3">
        <f t="shared" si="0"/>
        <v>-8.5359833102416453E-3</v>
      </c>
    </row>
    <row r="7" spans="1:10" x14ac:dyDescent="0.3">
      <c r="A7" s="1" t="s">
        <v>30</v>
      </c>
      <c r="B7">
        <v>6274.5</v>
      </c>
      <c r="C7">
        <v>6274.5</v>
      </c>
      <c r="D7">
        <v>6239</v>
      </c>
      <c r="E7">
        <v>6248.7</v>
      </c>
      <c r="F7">
        <v>41868400</v>
      </c>
      <c r="G7" s="3">
        <f t="shared" si="0"/>
        <v>7.8384759946672957E-3</v>
      </c>
    </row>
    <row r="8" spans="1:10" x14ac:dyDescent="0.3">
      <c r="A8" s="1" t="s">
        <v>31</v>
      </c>
      <c r="B8">
        <v>6274.9</v>
      </c>
      <c r="C8">
        <v>6295.4</v>
      </c>
      <c r="D8">
        <v>6272</v>
      </c>
      <c r="E8">
        <v>6287.2</v>
      </c>
      <c r="F8">
        <v>52213500</v>
      </c>
      <c r="G8" s="3">
        <f t="shared" si="0"/>
        <v>6.3750099609472666E-5</v>
      </c>
    </row>
    <row r="9" spans="1:10" x14ac:dyDescent="0.3">
      <c r="A9" s="1" t="s">
        <v>32</v>
      </c>
      <c r="B9">
        <v>6296.6</v>
      </c>
      <c r="C9">
        <v>6297.8</v>
      </c>
      <c r="D9">
        <v>6269.5</v>
      </c>
      <c r="E9">
        <v>6287.9</v>
      </c>
      <c r="F9">
        <v>44003800</v>
      </c>
      <c r="G9" s="3">
        <f t="shared" si="0"/>
        <v>3.4582224417920174E-3</v>
      </c>
    </row>
    <row r="10" spans="1:10" x14ac:dyDescent="0.3">
      <c r="A10" s="1" t="s">
        <v>33</v>
      </c>
      <c r="B10">
        <v>6325.4</v>
      </c>
      <c r="C10">
        <v>6325.4</v>
      </c>
      <c r="D10">
        <v>6298.6</v>
      </c>
      <c r="E10">
        <v>6308.9</v>
      </c>
      <c r="F10">
        <v>44467400</v>
      </c>
      <c r="G10" s="3">
        <f t="shared" si="0"/>
        <v>4.5738970237905012E-3</v>
      </c>
    </row>
    <row r="11" spans="1:10" x14ac:dyDescent="0.3">
      <c r="A11" s="1" t="s">
        <v>34</v>
      </c>
      <c r="B11">
        <v>6283.4</v>
      </c>
      <c r="C11">
        <v>6348.5</v>
      </c>
      <c r="D11">
        <v>6255.5</v>
      </c>
      <c r="E11">
        <v>6326.2</v>
      </c>
      <c r="F11">
        <v>51089200</v>
      </c>
      <c r="G11" s="3">
        <f t="shared" si="0"/>
        <v>-6.6398962911436432E-3</v>
      </c>
    </row>
    <row r="12" spans="1:10" x14ac:dyDescent="0.3">
      <c r="A12" s="1" t="s">
        <v>35</v>
      </c>
      <c r="B12">
        <v>6286</v>
      </c>
      <c r="C12">
        <v>6299.5</v>
      </c>
      <c r="D12">
        <v>6255.5</v>
      </c>
      <c r="E12">
        <v>6276</v>
      </c>
      <c r="F12">
        <v>42118300</v>
      </c>
      <c r="G12" s="3">
        <f t="shared" si="0"/>
        <v>4.1378871311716011E-4</v>
      </c>
    </row>
    <row r="13" spans="1:10" x14ac:dyDescent="0.3">
      <c r="A13" s="1" t="s">
        <v>36</v>
      </c>
      <c r="B13">
        <v>6291.7</v>
      </c>
      <c r="C13">
        <v>6301.5</v>
      </c>
      <c r="D13">
        <v>6266.9</v>
      </c>
      <c r="E13">
        <v>6293.8</v>
      </c>
      <c r="F13">
        <v>37597900</v>
      </c>
      <c r="G13" s="3">
        <f t="shared" si="0"/>
        <v>9.0677696468339456E-4</v>
      </c>
    </row>
    <row r="14" spans="1:10" x14ac:dyDescent="0.3">
      <c r="A14" s="1" t="s">
        <v>37</v>
      </c>
      <c r="B14">
        <v>6245</v>
      </c>
      <c r="C14">
        <v>6313</v>
      </c>
      <c r="D14">
        <v>6240.2</v>
      </c>
      <c r="E14">
        <v>6310.5</v>
      </c>
      <c r="F14">
        <v>38818200</v>
      </c>
      <c r="G14" s="3">
        <f t="shared" si="0"/>
        <v>-7.4224772319086765E-3</v>
      </c>
    </row>
    <row r="15" spans="1:10" x14ac:dyDescent="0.3">
      <c r="A15" s="1" t="s">
        <v>38</v>
      </c>
      <c r="B15">
        <v>6238.2</v>
      </c>
      <c r="C15">
        <v>6257.9</v>
      </c>
      <c r="D15">
        <v>6226.1</v>
      </c>
      <c r="E15">
        <v>6252</v>
      </c>
      <c r="F15">
        <v>41929600</v>
      </c>
      <c r="G15" s="3">
        <f t="shared" si="0"/>
        <v>-1.0888710968775311E-3</v>
      </c>
    </row>
    <row r="16" spans="1:10" x14ac:dyDescent="0.3">
      <c r="A16" s="1" t="s">
        <v>39</v>
      </c>
      <c r="B16">
        <v>6233.5</v>
      </c>
      <c r="C16">
        <v>6265.5</v>
      </c>
      <c r="D16">
        <v>6223.2</v>
      </c>
      <c r="E16">
        <v>6241.6</v>
      </c>
      <c r="F16">
        <v>51077800</v>
      </c>
      <c r="G16" s="3">
        <f t="shared" si="0"/>
        <v>-7.5342246160748586E-4</v>
      </c>
    </row>
    <row r="17" spans="1:7" x14ac:dyDescent="0.3">
      <c r="A17" s="1" t="s">
        <v>40</v>
      </c>
      <c r="B17">
        <v>6249.2</v>
      </c>
      <c r="C17">
        <v>6255</v>
      </c>
      <c r="D17">
        <v>6229.1</v>
      </c>
      <c r="E17">
        <v>6244</v>
      </c>
      <c r="F17">
        <v>41256500</v>
      </c>
      <c r="G17" s="3">
        <f t="shared" si="0"/>
        <v>2.5186492339776718E-3</v>
      </c>
    </row>
    <row r="18" spans="1:7" x14ac:dyDescent="0.3">
      <c r="A18" s="1" t="s">
        <v>41</v>
      </c>
      <c r="B18">
        <v>6244.1</v>
      </c>
      <c r="C18">
        <v>6258.9</v>
      </c>
      <c r="D18">
        <v>6234.8</v>
      </c>
      <c r="E18">
        <v>6242.8</v>
      </c>
      <c r="F18">
        <v>38828900</v>
      </c>
      <c r="G18" s="3">
        <f t="shared" si="0"/>
        <v>-8.1610446137096824E-4</v>
      </c>
    </row>
    <row r="19" spans="1:7" x14ac:dyDescent="0.3">
      <c r="A19" s="1" t="s">
        <v>42</v>
      </c>
      <c r="B19">
        <v>6133.2</v>
      </c>
      <c r="C19">
        <v>6242.2</v>
      </c>
      <c r="D19">
        <v>6130.9</v>
      </c>
      <c r="E19">
        <v>6240.8</v>
      </c>
      <c r="F19">
        <v>43723000</v>
      </c>
      <c r="G19" s="3">
        <f t="shared" si="0"/>
        <v>-1.7760766163258203E-2</v>
      </c>
    </row>
    <row r="20" spans="1:7" x14ac:dyDescent="0.3">
      <c r="A20" s="1" t="s">
        <v>43</v>
      </c>
      <c r="B20">
        <v>6113</v>
      </c>
      <c r="C20">
        <v>6152.6</v>
      </c>
      <c r="D20">
        <v>6102.8</v>
      </c>
      <c r="E20">
        <v>6123.1</v>
      </c>
      <c r="F20">
        <v>34605300</v>
      </c>
      <c r="G20" s="3">
        <f>((B20-B19)/B19)*100%</f>
        <v>-3.2935498597795308E-3</v>
      </c>
    </row>
    <row r="21" spans="1:7" x14ac:dyDescent="0.3">
      <c r="A21" s="1" t="s">
        <v>44</v>
      </c>
      <c r="B21">
        <v>5940</v>
      </c>
      <c r="C21">
        <v>6078.9</v>
      </c>
      <c r="D21">
        <v>5937</v>
      </c>
      <c r="E21">
        <v>6076.5</v>
      </c>
      <c r="F21">
        <v>41508700</v>
      </c>
      <c r="G21" s="3">
        <f>((B21-B20)/B20)*100%</f>
        <v>-2.8300343530181581E-2</v>
      </c>
    </row>
    <row r="22" spans="1:7" x14ac:dyDescent="0.3">
      <c r="A22" s="1" t="s">
        <v>45</v>
      </c>
      <c r="B22">
        <v>5884.2</v>
      </c>
      <c r="C22">
        <v>5942.8</v>
      </c>
      <c r="D22">
        <v>5877.2</v>
      </c>
      <c r="E22">
        <v>5921</v>
      </c>
      <c r="F22">
        <v>34951000</v>
      </c>
      <c r="G22" s="3">
        <f t="shared" si="0"/>
        <v>-9.3939393939394249E-3</v>
      </c>
    </row>
    <row r="23" spans="1:7" x14ac:dyDescent="0.3">
      <c r="A23" s="1" t="s">
        <v>46</v>
      </c>
      <c r="B23">
        <v>5922.3</v>
      </c>
      <c r="C23">
        <v>5952.9</v>
      </c>
      <c r="D23">
        <v>5911.4</v>
      </c>
      <c r="E23">
        <v>5947.5</v>
      </c>
      <c r="F23">
        <v>36217700</v>
      </c>
      <c r="G23" s="3">
        <f t="shared" si="0"/>
        <v>6.4749668604058945E-3</v>
      </c>
    </row>
    <row r="24" spans="1:7" x14ac:dyDescent="0.3">
      <c r="A24" s="1" t="s">
        <v>47</v>
      </c>
      <c r="B24">
        <v>5978.5</v>
      </c>
      <c r="C24">
        <v>5978.5</v>
      </c>
      <c r="D24">
        <v>5924.4</v>
      </c>
      <c r="E24">
        <v>5955.5</v>
      </c>
      <c r="F24">
        <v>39786600</v>
      </c>
      <c r="G24" s="3">
        <f t="shared" si="0"/>
        <v>9.4895564223358864E-3</v>
      </c>
    </row>
    <row r="25" spans="1:7" x14ac:dyDescent="0.3">
      <c r="A25" s="1" t="s">
        <v>48</v>
      </c>
      <c r="B25">
        <v>5987.1</v>
      </c>
      <c r="C25">
        <v>6013.7</v>
      </c>
      <c r="D25">
        <v>5969.5</v>
      </c>
      <c r="E25">
        <v>6002.9</v>
      </c>
      <c r="F25">
        <v>39909700</v>
      </c>
      <c r="G25" s="3">
        <f t="shared" si="0"/>
        <v>1.4384879150289142E-3</v>
      </c>
    </row>
    <row r="26" spans="1:7" x14ac:dyDescent="0.3">
      <c r="A26" s="1" t="s">
        <v>49</v>
      </c>
      <c r="B26">
        <v>5999.6</v>
      </c>
      <c r="C26">
        <v>6004.8</v>
      </c>
      <c r="D26">
        <v>5981.6</v>
      </c>
      <c r="E26">
        <v>5988.1</v>
      </c>
      <c r="F26">
        <v>35281700</v>
      </c>
      <c r="G26" s="3">
        <f t="shared" si="0"/>
        <v>2.0878221509578925E-3</v>
      </c>
    </row>
    <row r="27" spans="1:7" x14ac:dyDescent="0.3">
      <c r="A27" s="1" t="s">
        <v>50</v>
      </c>
      <c r="B27">
        <v>5952.1</v>
      </c>
      <c r="C27">
        <v>5996.5</v>
      </c>
      <c r="D27">
        <v>5937.4</v>
      </c>
      <c r="E27">
        <v>5993.4</v>
      </c>
      <c r="F27">
        <v>34305400</v>
      </c>
      <c r="G27" s="3">
        <f t="shared" si="0"/>
        <v>-7.9171944796319754E-3</v>
      </c>
    </row>
    <row r="28" spans="1:7" x14ac:dyDescent="0.3">
      <c r="A28" s="1" t="s">
        <v>51</v>
      </c>
      <c r="B28">
        <v>5954.4</v>
      </c>
      <c r="C28">
        <v>5975.2</v>
      </c>
      <c r="D28">
        <v>5946.2</v>
      </c>
      <c r="E28">
        <v>5974</v>
      </c>
      <c r="F28">
        <v>33700000</v>
      </c>
      <c r="G28" s="3">
        <f t="shared" si="0"/>
        <v>3.8641823894075577E-4</v>
      </c>
    </row>
    <row r="29" spans="1:7" x14ac:dyDescent="0.3">
      <c r="A29" s="1" t="s">
        <v>52</v>
      </c>
      <c r="B29">
        <v>5913.1</v>
      </c>
      <c r="C29">
        <v>5962.3</v>
      </c>
      <c r="D29">
        <v>5895.7</v>
      </c>
      <c r="E29">
        <v>5957.1</v>
      </c>
      <c r="F29">
        <v>29256800</v>
      </c>
      <c r="G29" s="3">
        <f t="shared" si="0"/>
        <v>-6.9360472927581743E-3</v>
      </c>
    </row>
    <row r="30" spans="1:7" x14ac:dyDescent="0.3">
      <c r="A30" s="1" t="s">
        <v>53</v>
      </c>
      <c r="B30">
        <v>5872</v>
      </c>
      <c r="C30">
        <v>5929.5</v>
      </c>
      <c r="D30">
        <v>5860.3</v>
      </c>
      <c r="E30">
        <v>5921.9</v>
      </c>
      <c r="F30">
        <v>33248200</v>
      </c>
      <c r="G30" s="3">
        <f t="shared" si="0"/>
        <v>-6.950668853900722E-3</v>
      </c>
    </row>
    <row r="31" spans="1:7" x14ac:dyDescent="0.3">
      <c r="A31" s="1" t="s">
        <v>54</v>
      </c>
      <c r="B31">
        <v>5866.9</v>
      </c>
      <c r="C31">
        <v>5890</v>
      </c>
      <c r="D31">
        <v>5843.4</v>
      </c>
      <c r="E31">
        <v>5857.7</v>
      </c>
      <c r="F31">
        <v>27655200</v>
      </c>
      <c r="G31" s="3">
        <f t="shared" si="0"/>
        <v>-8.6852861035428537E-4</v>
      </c>
    </row>
    <row r="32" spans="1:7" x14ac:dyDescent="0.3">
      <c r="A32" s="1" t="s">
        <v>55</v>
      </c>
      <c r="B32">
        <v>5867.5</v>
      </c>
      <c r="C32">
        <v>5878.5</v>
      </c>
      <c r="D32">
        <v>5853.6</v>
      </c>
      <c r="E32">
        <v>5863.9</v>
      </c>
      <c r="F32">
        <v>28723300</v>
      </c>
      <c r="G32" s="3">
        <f t="shared" si="0"/>
        <v>1.0226865976927574E-4</v>
      </c>
    </row>
    <row r="33" spans="1:7" x14ac:dyDescent="0.3">
      <c r="A33" s="1" t="s">
        <v>56</v>
      </c>
      <c r="B33">
        <v>5887</v>
      </c>
      <c r="C33">
        <v>5907.1</v>
      </c>
      <c r="D33">
        <v>5855.9</v>
      </c>
      <c r="E33">
        <v>5856.9</v>
      </c>
      <c r="F33">
        <v>34641400</v>
      </c>
      <c r="G33" s="3">
        <f t="shared" si="0"/>
        <v>3.3233915636983382E-3</v>
      </c>
    </row>
    <row r="34" spans="1:7" x14ac:dyDescent="0.3">
      <c r="A34" s="1" t="s">
        <v>57</v>
      </c>
      <c r="B34">
        <v>5928.8</v>
      </c>
      <c r="C34">
        <v>5928.8</v>
      </c>
      <c r="D34">
        <v>5898.7</v>
      </c>
      <c r="E34">
        <v>5898.9</v>
      </c>
      <c r="F34">
        <v>34517800</v>
      </c>
      <c r="G34" s="3">
        <f t="shared" si="0"/>
        <v>7.1003906913538611E-3</v>
      </c>
    </row>
    <row r="35" spans="1:7" x14ac:dyDescent="0.3">
      <c r="A35" s="1" t="s">
        <v>58</v>
      </c>
      <c r="B35">
        <v>5942.5</v>
      </c>
      <c r="C35">
        <v>5960.7</v>
      </c>
      <c r="D35">
        <v>5929.1</v>
      </c>
      <c r="E35">
        <v>5941.5</v>
      </c>
      <c r="F35">
        <v>37350100</v>
      </c>
      <c r="G35" s="3">
        <f t="shared" si="0"/>
        <v>2.3107542841721458E-3</v>
      </c>
    </row>
    <row r="36" spans="1:7" x14ac:dyDescent="0.3">
      <c r="A36" s="1" t="s">
        <v>59</v>
      </c>
      <c r="B36">
        <v>5882.3</v>
      </c>
      <c r="C36">
        <v>5944.2</v>
      </c>
      <c r="D36">
        <v>5873.7</v>
      </c>
      <c r="E36">
        <v>5940.8</v>
      </c>
      <c r="F36">
        <v>36665400</v>
      </c>
      <c r="G36" s="3">
        <f t="shared" si="0"/>
        <v>-1.0130416491375653E-2</v>
      </c>
    </row>
    <row r="37" spans="1:7" x14ac:dyDescent="0.3">
      <c r="A37" s="1" t="s">
        <v>60</v>
      </c>
      <c r="B37">
        <v>5807</v>
      </c>
      <c r="C37">
        <v>5863.1</v>
      </c>
      <c r="D37">
        <v>5787.9</v>
      </c>
      <c r="E37">
        <v>5846.1</v>
      </c>
      <c r="F37">
        <v>40039600</v>
      </c>
      <c r="G37" s="3">
        <f t="shared" si="0"/>
        <v>-1.280111521003692E-2</v>
      </c>
    </row>
    <row r="38" spans="1:7" x14ac:dyDescent="0.3">
      <c r="A38" s="1" t="s">
        <v>61</v>
      </c>
      <c r="B38">
        <v>5787.1</v>
      </c>
      <c r="C38">
        <v>5814.7</v>
      </c>
      <c r="D38">
        <v>5752.3</v>
      </c>
      <c r="E38">
        <v>5784.7</v>
      </c>
      <c r="F38">
        <v>39502600</v>
      </c>
      <c r="G38" s="3">
        <f t="shared" si="0"/>
        <v>-3.4268985706904834E-3</v>
      </c>
    </row>
    <row r="39" spans="1:7" x14ac:dyDescent="0.3">
      <c r="A39" s="1" t="s">
        <v>62</v>
      </c>
      <c r="B39">
        <v>5688.9</v>
      </c>
      <c r="C39">
        <v>5757.7</v>
      </c>
      <c r="D39">
        <v>5688.9</v>
      </c>
      <c r="E39">
        <v>5757.2</v>
      </c>
      <c r="F39">
        <v>39521300</v>
      </c>
      <c r="G39" s="3">
        <f t="shared" si="0"/>
        <v>-1.6968775379723994E-2</v>
      </c>
    </row>
    <row r="40" spans="1:7" x14ac:dyDescent="0.3">
      <c r="A40" s="1" t="s">
        <v>63</v>
      </c>
      <c r="B40">
        <v>5535.7</v>
      </c>
      <c r="C40">
        <v>5684.3</v>
      </c>
      <c r="D40">
        <v>5526.8</v>
      </c>
      <c r="E40">
        <v>5680.4</v>
      </c>
      <c r="F40">
        <v>41308700</v>
      </c>
      <c r="G40" s="3">
        <f t="shared" si="0"/>
        <v>-2.69296349030568E-2</v>
      </c>
    </row>
    <row r="41" spans="1:7" x14ac:dyDescent="0.3">
      <c r="A41" s="1" t="s">
        <v>64</v>
      </c>
      <c r="B41">
        <v>5452.7</v>
      </c>
      <c r="C41">
        <v>5456.3</v>
      </c>
      <c r="D41">
        <v>5288.4</v>
      </c>
      <c r="E41">
        <v>5436.2</v>
      </c>
      <c r="F41">
        <v>49636800</v>
      </c>
      <c r="G41" s="3">
        <f t="shared" si="0"/>
        <v>-1.4993587080224724E-2</v>
      </c>
    </row>
    <row r="42" spans="1:7" x14ac:dyDescent="0.3">
      <c r="A42" s="1" t="s">
        <v>65</v>
      </c>
      <c r="B42">
        <v>5361.2</v>
      </c>
      <c r="C42">
        <v>5491.1</v>
      </c>
      <c r="D42">
        <v>5354.6</v>
      </c>
      <c r="E42">
        <v>5455</v>
      </c>
      <c r="F42">
        <v>40235000</v>
      </c>
      <c r="G42" s="3">
        <f t="shared" si="0"/>
        <v>-1.6780677462541495E-2</v>
      </c>
    </row>
    <row r="43" spans="1:7" x14ac:dyDescent="0.3">
      <c r="A43" s="1" t="s">
        <v>66</v>
      </c>
      <c r="B43">
        <v>5518.6</v>
      </c>
      <c r="C43">
        <v>5545.8</v>
      </c>
      <c r="D43">
        <v>5431.3</v>
      </c>
      <c r="E43">
        <v>5431.3</v>
      </c>
      <c r="F43">
        <v>42974300</v>
      </c>
      <c r="G43" s="3">
        <f t="shared" si="0"/>
        <v>2.9359098709244302E-2</v>
      </c>
    </row>
    <row r="44" spans="1:7" x14ac:dyDescent="0.3">
      <c r="A44" s="1" t="s">
        <v>67</v>
      </c>
      <c r="B44">
        <v>5650.1</v>
      </c>
      <c r="C44">
        <v>5651.9</v>
      </c>
      <c r="D44">
        <v>5516.8</v>
      </c>
      <c r="E44">
        <v>5524.1</v>
      </c>
      <c r="F44">
        <v>45255400</v>
      </c>
      <c r="G44" s="3">
        <f t="shared" si="0"/>
        <v>2.3828507230094588E-2</v>
      </c>
    </row>
    <row r="45" spans="1:7" x14ac:dyDescent="0.3">
      <c r="A45" s="1" t="s">
        <v>68</v>
      </c>
      <c r="B45">
        <v>5638.1</v>
      </c>
      <c r="C45">
        <v>5715.9</v>
      </c>
      <c r="D45">
        <v>5613.7</v>
      </c>
      <c r="E45">
        <v>5688.8</v>
      </c>
      <c r="F45">
        <v>40684000</v>
      </c>
      <c r="G45" s="3">
        <f t="shared" si="0"/>
        <v>-2.1238562149342487E-3</v>
      </c>
    </row>
    <row r="46" spans="1:7" x14ac:dyDescent="0.3">
      <c r="A46" s="1" t="s">
        <v>69</v>
      </c>
      <c r="B46">
        <v>5498.5</v>
      </c>
      <c r="C46">
        <v>5577.8</v>
      </c>
      <c r="D46">
        <v>5498.5</v>
      </c>
      <c r="E46">
        <v>5575.6</v>
      </c>
      <c r="F46">
        <v>32430900</v>
      </c>
      <c r="G46" s="3">
        <f t="shared" si="0"/>
        <v>-2.4760114222876564E-2</v>
      </c>
    </row>
    <row r="47" spans="1:7" x14ac:dyDescent="0.3">
      <c r="A47" s="1" t="s">
        <v>70</v>
      </c>
      <c r="B47">
        <v>5136.8</v>
      </c>
      <c r="C47">
        <v>5364.6</v>
      </c>
      <c r="D47">
        <v>5133.2</v>
      </c>
      <c r="E47">
        <v>5364.6</v>
      </c>
      <c r="F47">
        <v>42737600</v>
      </c>
      <c r="G47" s="3">
        <f t="shared" si="0"/>
        <v>-6.5781576793670971E-2</v>
      </c>
    </row>
    <row r="48" spans="1:7" x14ac:dyDescent="0.3">
      <c r="A48" s="1" t="s">
        <v>71</v>
      </c>
      <c r="B48">
        <v>5220.8</v>
      </c>
      <c r="C48">
        <v>5278.4</v>
      </c>
      <c r="D48">
        <v>5149.5</v>
      </c>
      <c r="E48">
        <v>5149.5</v>
      </c>
      <c r="F48">
        <v>44495700</v>
      </c>
      <c r="G48" s="3">
        <f t="shared" si="0"/>
        <v>1.6352593054041426E-2</v>
      </c>
    </row>
    <row r="49" spans="1:7" x14ac:dyDescent="0.3">
      <c r="A49" s="1" t="s">
        <v>72</v>
      </c>
      <c r="B49">
        <v>5154.1000000000004</v>
      </c>
      <c r="C49">
        <v>5264.5</v>
      </c>
      <c r="D49">
        <v>5112.3</v>
      </c>
      <c r="E49">
        <v>5231.6000000000004</v>
      </c>
      <c r="F49">
        <v>46650100</v>
      </c>
      <c r="G49" s="3">
        <f t="shared" si="0"/>
        <v>-1.2775819797732114E-2</v>
      </c>
    </row>
    <row r="50" spans="1:7" x14ac:dyDescent="0.3">
      <c r="A50" s="1" t="s">
        <v>73</v>
      </c>
      <c r="B50">
        <v>4895.7</v>
      </c>
      <c r="C50">
        <v>5041</v>
      </c>
      <c r="D50">
        <v>4895.7</v>
      </c>
      <c r="E50">
        <v>5041</v>
      </c>
      <c r="F50">
        <v>36992900</v>
      </c>
      <c r="G50" s="3">
        <f t="shared" si="0"/>
        <v>-5.0134844104693453E-2</v>
      </c>
    </row>
    <row r="51" spans="1:7" x14ac:dyDescent="0.3">
      <c r="A51" s="1" t="s">
        <v>74</v>
      </c>
      <c r="B51">
        <v>4456.7</v>
      </c>
      <c r="C51">
        <v>4698</v>
      </c>
      <c r="D51">
        <v>4448</v>
      </c>
      <c r="E51">
        <v>4690.7</v>
      </c>
      <c r="F51">
        <v>30662200</v>
      </c>
      <c r="G51" s="3">
        <f>((B51-B50)/B50)*100%</f>
        <v>-8.9670527197336439E-2</v>
      </c>
    </row>
    <row r="52" spans="1:7" x14ac:dyDescent="0.3">
      <c r="A52" s="1" t="s">
        <v>75</v>
      </c>
      <c r="B52">
        <v>4330.7</v>
      </c>
      <c r="C52">
        <v>4473.8</v>
      </c>
      <c r="D52">
        <v>4284.7</v>
      </c>
      <c r="E52">
        <v>4456.7</v>
      </c>
      <c r="F52">
        <v>38642900</v>
      </c>
      <c r="G52" s="3">
        <f t="shared" si="0"/>
        <v>-2.8272039850113315E-2</v>
      </c>
    </row>
    <row r="53" spans="1:7" x14ac:dyDescent="0.3">
      <c r="A53" s="1" t="s">
        <v>76</v>
      </c>
      <c r="B53">
        <v>4105.3999999999996</v>
      </c>
      <c r="C53">
        <v>4330.7</v>
      </c>
      <c r="D53">
        <v>4093.7</v>
      </c>
      <c r="E53">
        <v>4330.7</v>
      </c>
      <c r="F53">
        <v>26383700</v>
      </c>
      <c r="G53" s="3">
        <f t="shared" si="0"/>
        <v>-5.2023922229662685E-2</v>
      </c>
    </row>
    <row r="54" spans="1:7" x14ac:dyDescent="0.3">
      <c r="A54" s="1" t="s">
        <v>77</v>
      </c>
      <c r="B54">
        <v>4194.8999999999996</v>
      </c>
      <c r="C54">
        <v>4238.3</v>
      </c>
      <c r="D54">
        <v>3918.3</v>
      </c>
      <c r="E54">
        <v>4105.3999999999996</v>
      </c>
      <c r="F54">
        <v>63008300</v>
      </c>
      <c r="G54" s="3">
        <f t="shared" si="0"/>
        <v>2.1800555366103182E-2</v>
      </c>
    </row>
    <row r="55" spans="1:7" x14ac:dyDescent="0.3">
      <c r="A55" s="1" t="s">
        <v>78</v>
      </c>
      <c r="B55">
        <v>3989.5</v>
      </c>
      <c r="C55">
        <v>4194.8999999999996</v>
      </c>
      <c r="D55">
        <v>3975.2</v>
      </c>
      <c r="E55">
        <v>4194.8999999999996</v>
      </c>
      <c r="F55">
        <v>32514300</v>
      </c>
      <c r="G55" s="3">
        <f t="shared" si="0"/>
        <v>-4.8964218455743794E-2</v>
      </c>
    </row>
    <row r="56" spans="1:7" x14ac:dyDescent="0.3">
      <c r="A56" s="1" t="s">
        <v>79</v>
      </c>
      <c r="B56">
        <v>3937.6</v>
      </c>
      <c r="C56">
        <v>4123.6000000000004</v>
      </c>
      <c r="D56">
        <v>3911.7</v>
      </c>
      <c r="E56">
        <v>3989.5</v>
      </c>
      <c r="F56">
        <v>45744100</v>
      </c>
      <c r="G56" s="3">
        <f t="shared" si="0"/>
        <v>-1.3009149016167463E-2</v>
      </c>
    </row>
    <row r="57" spans="1:7" x14ac:dyDescent="0.3">
      <c r="A57" s="1" t="s">
        <v>80</v>
      </c>
      <c r="B57">
        <v>4338.8999999999996</v>
      </c>
      <c r="C57">
        <v>4370.7</v>
      </c>
      <c r="D57">
        <v>3935.9</v>
      </c>
      <c r="E57">
        <v>3937.6</v>
      </c>
      <c r="F57">
        <v>81100100</v>
      </c>
      <c r="G57" s="3">
        <f t="shared" si="0"/>
        <v>0.10191487200325064</v>
      </c>
    </row>
    <row r="58" spans="1:7" x14ac:dyDescent="0.3">
      <c r="A58" s="1" t="s">
        <v>81</v>
      </c>
      <c r="B58">
        <v>4545.6000000000004</v>
      </c>
      <c r="C58">
        <v>4697.7</v>
      </c>
      <c r="D58">
        <v>4338.8999999999996</v>
      </c>
      <c r="E58">
        <v>4338.8999999999996</v>
      </c>
      <c r="F58">
        <v>77851100</v>
      </c>
      <c r="G58" s="3">
        <f t="shared" si="0"/>
        <v>4.7638802461453536E-2</v>
      </c>
    </row>
    <row r="59" spans="1:7" x14ac:dyDescent="0.3">
      <c r="A59" s="1" t="s">
        <v>82</v>
      </c>
      <c r="B59">
        <v>4414.5</v>
      </c>
      <c r="C59">
        <v>4545.6000000000004</v>
      </c>
      <c r="D59">
        <v>4317.7</v>
      </c>
      <c r="E59">
        <v>4545.6000000000004</v>
      </c>
      <c r="F59">
        <v>27552200</v>
      </c>
      <c r="G59" s="3">
        <f t="shared" si="0"/>
        <v>-2.8841077085533341E-2</v>
      </c>
    </row>
    <row r="60" spans="1:7" x14ac:dyDescent="0.3">
      <c r="A60" s="1" t="s">
        <v>83</v>
      </c>
      <c r="B60">
        <v>4538.8999999999996</v>
      </c>
      <c r="C60">
        <v>4569.5</v>
      </c>
      <c r="D60">
        <v>4414.5</v>
      </c>
      <c r="E60">
        <v>4414.5</v>
      </c>
      <c r="F60">
        <v>43426600</v>
      </c>
      <c r="G60" s="3">
        <f t="shared" si="0"/>
        <v>2.8179861819005468E-2</v>
      </c>
    </row>
    <row r="61" spans="1:7" x14ac:dyDescent="0.3">
      <c r="A61" s="1" t="s">
        <v>84</v>
      </c>
      <c r="B61">
        <v>4466</v>
      </c>
      <c r="C61">
        <v>4627.3999999999996</v>
      </c>
      <c r="D61">
        <v>4445.1000000000004</v>
      </c>
      <c r="E61">
        <v>4538.8999999999996</v>
      </c>
      <c r="F61">
        <v>41848000</v>
      </c>
      <c r="G61" s="3">
        <f t="shared" si="0"/>
        <v>-1.6061160192998223E-2</v>
      </c>
    </row>
    <row r="62" spans="1:7" x14ac:dyDescent="0.3">
      <c r="A62" s="1" t="s">
        <v>85</v>
      </c>
      <c r="B62">
        <v>4531.7</v>
      </c>
      <c r="C62">
        <v>4531.7</v>
      </c>
      <c r="D62">
        <v>4393.7</v>
      </c>
      <c r="E62">
        <v>4466</v>
      </c>
      <c r="F62">
        <v>46011500</v>
      </c>
      <c r="G62" s="3">
        <f t="shared" ref="G62:G124" si="1">((B62-B61)/B61)*100%</f>
        <v>1.4711150918047429E-2</v>
      </c>
    </row>
    <row r="63" spans="1:7" x14ac:dyDescent="0.3">
      <c r="A63" s="1" t="s">
        <v>86</v>
      </c>
      <c r="B63">
        <v>4623.3999999999996</v>
      </c>
      <c r="C63">
        <v>4623.3999999999996</v>
      </c>
      <c r="D63">
        <v>4531.7</v>
      </c>
      <c r="E63">
        <v>4531.7</v>
      </c>
      <c r="F63">
        <v>58684300</v>
      </c>
      <c r="G63" s="3">
        <f t="shared" si="1"/>
        <v>2.0235231811461443E-2</v>
      </c>
    </row>
    <row r="64" spans="1:7" x14ac:dyDescent="0.3">
      <c r="A64" s="1" t="s">
        <v>87</v>
      </c>
      <c r="B64">
        <v>4811.8</v>
      </c>
      <c r="C64">
        <v>4811.8</v>
      </c>
      <c r="D64">
        <v>4623.3999999999996</v>
      </c>
      <c r="E64">
        <v>4623.3999999999996</v>
      </c>
      <c r="F64">
        <v>70452900</v>
      </c>
      <c r="G64" s="3">
        <f t="shared" si="1"/>
        <v>4.0749232166803775E-2</v>
      </c>
    </row>
    <row r="65" spans="1:7" x14ac:dyDescent="0.3">
      <c r="A65" s="1" t="s">
        <v>88</v>
      </c>
      <c r="B65">
        <v>4778.6000000000004</v>
      </c>
      <c r="C65">
        <v>4975.5</v>
      </c>
      <c r="D65">
        <v>4721.7</v>
      </c>
      <c r="E65">
        <v>4811.8</v>
      </c>
      <c r="F65">
        <v>86224800</v>
      </c>
      <c r="G65" s="3">
        <f t="shared" si="1"/>
        <v>-6.8997048921401174E-3</v>
      </c>
    </row>
    <row r="66" spans="1:7" x14ac:dyDescent="0.3">
      <c r="A66" s="1" t="s">
        <v>89</v>
      </c>
      <c r="B66">
        <v>4626.7</v>
      </c>
      <c r="C66">
        <v>4780.2</v>
      </c>
      <c r="D66">
        <v>4583.8999999999996</v>
      </c>
      <c r="E66">
        <v>4778.6000000000004</v>
      </c>
      <c r="F66">
        <v>45557700</v>
      </c>
      <c r="G66" s="3">
        <f t="shared" si="1"/>
        <v>-3.1787552839743972E-2</v>
      </c>
    </row>
    <row r="67" spans="1:7" x14ac:dyDescent="0.3">
      <c r="A67" s="1" t="s">
        <v>90</v>
      </c>
      <c r="B67">
        <v>4649.1000000000004</v>
      </c>
      <c r="C67">
        <v>4669.7</v>
      </c>
      <c r="D67">
        <v>4562.8999999999996</v>
      </c>
      <c r="E67">
        <v>4626.7</v>
      </c>
      <c r="F67">
        <v>53523100</v>
      </c>
      <c r="G67" s="3">
        <f t="shared" si="1"/>
        <v>4.8414636782156927E-3</v>
      </c>
    </row>
    <row r="68" spans="1:7" x14ac:dyDescent="0.3">
      <c r="A68" s="1" t="s">
        <v>91</v>
      </c>
      <c r="B68">
        <v>4623.8999999999996</v>
      </c>
      <c r="C68">
        <v>4659</v>
      </c>
      <c r="D68">
        <v>4591.7</v>
      </c>
      <c r="E68">
        <v>4649.1000000000004</v>
      </c>
      <c r="F68">
        <v>45586600</v>
      </c>
      <c r="G68" s="3">
        <f t="shared" si="1"/>
        <v>-5.4204039491516044E-3</v>
      </c>
    </row>
    <row r="69" spans="1:7" x14ac:dyDescent="0.3">
      <c r="A69" s="1" t="s">
        <v>92</v>
      </c>
      <c r="B69">
        <v>4706.5</v>
      </c>
      <c r="C69">
        <v>4706.5</v>
      </c>
      <c r="D69">
        <v>4623.8999999999996</v>
      </c>
      <c r="E69">
        <v>4623.8999999999996</v>
      </c>
      <c r="F69">
        <v>55226400</v>
      </c>
      <c r="G69" s="3">
        <f t="shared" si="1"/>
        <v>1.7863708125175799E-2</v>
      </c>
    </row>
    <row r="70" spans="1:7" x14ac:dyDescent="0.3">
      <c r="A70" s="1" t="s">
        <v>93</v>
      </c>
      <c r="B70">
        <v>4625.8999999999996</v>
      </c>
      <c r="C70">
        <v>4747.7</v>
      </c>
      <c r="D70">
        <v>4605.1000000000004</v>
      </c>
      <c r="E70">
        <v>4706.5</v>
      </c>
      <c r="F70">
        <v>63059600</v>
      </c>
      <c r="G70" s="3">
        <f t="shared" si="1"/>
        <v>-1.7125252310634307E-2</v>
      </c>
    </row>
    <row r="71" spans="1:7" x14ac:dyDescent="0.3">
      <c r="A71" s="1" t="s">
        <v>94</v>
      </c>
      <c r="B71">
        <v>4634.8</v>
      </c>
      <c r="C71">
        <v>4637.2</v>
      </c>
      <c r="D71">
        <v>4480.6000000000004</v>
      </c>
      <c r="E71">
        <v>4480.6000000000004</v>
      </c>
      <c r="F71">
        <v>54547300</v>
      </c>
      <c r="G71" s="3">
        <f>((B71-B70)/B70)*100%</f>
        <v>1.9239499340670024E-3</v>
      </c>
    </row>
    <row r="72" spans="1:7" x14ac:dyDescent="0.3">
      <c r="A72" s="1" t="s">
        <v>95</v>
      </c>
      <c r="B72">
        <v>4575.8999999999996</v>
      </c>
      <c r="C72">
        <v>4669.5</v>
      </c>
      <c r="D72">
        <v>4573.8</v>
      </c>
      <c r="E72">
        <v>4634.8</v>
      </c>
      <c r="F72">
        <v>52113500</v>
      </c>
      <c r="G72" s="3">
        <f t="shared" si="1"/>
        <v>-1.2708207473893273E-2</v>
      </c>
    </row>
    <row r="73" spans="1:7" x14ac:dyDescent="0.3">
      <c r="A73" s="1" t="s">
        <v>96</v>
      </c>
      <c r="B73">
        <v>4501.8999999999996</v>
      </c>
      <c r="C73">
        <v>4575.8999999999996</v>
      </c>
      <c r="D73">
        <v>4482.6000000000004</v>
      </c>
      <c r="E73">
        <v>4575.8999999999996</v>
      </c>
      <c r="F73">
        <v>42328500</v>
      </c>
      <c r="G73" s="3">
        <f t="shared" si="1"/>
        <v>-1.6171682073471888E-2</v>
      </c>
    </row>
    <row r="74" spans="1:7" x14ac:dyDescent="0.3">
      <c r="A74" s="1" t="s">
        <v>97</v>
      </c>
      <c r="B74">
        <v>4567.6000000000004</v>
      </c>
      <c r="C74">
        <v>4580.7</v>
      </c>
      <c r="D74">
        <v>4441.1000000000004</v>
      </c>
      <c r="E74">
        <v>4501.8999999999996</v>
      </c>
      <c r="F74">
        <v>48368900</v>
      </c>
      <c r="G74" s="3">
        <f t="shared" si="1"/>
        <v>1.4593838157222669E-2</v>
      </c>
    </row>
    <row r="75" spans="1:7" x14ac:dyDescent="0.3">
      <c r="A75" s="1" t="s">
        <v>98</v>
      </c>
      <c r="B75">
        <v>4593.6000000000004</v>
      </c>
      <c r="C75">
        <v>4629</v>
      </c>
      <c r="D75">
        <v>4567.6000000000004</v>
      </c>
      <c r="E75">
        <v>4567.6000000000004</v>
      </c>
      <c r="F75">
        <v>49463700</v>
      </c>
      <c r="G75" s="3">
        <f t="shared" si="1"/>
        <v>5.6922672738418424E-3</v>
      </c>
    </row>
    <row r="76" spans="1:7" x14ac:dyDescent="0.3">
      <c r="A76" s="1" t="s">
        <v>99</v>
      </c>
      <c r="B76">
        <v>4496.1000000000004</v>
      </c>
      <c r="C76">
        <v>4593.8</v>
      </c>
      <c r="D76">
        <v>4496.1000000000004</v>
      </c>
      <c r="E76">
        <v>4593.6000000000004</v>
      </c>
      <c r="F76">
        <v>46122600</v>
      </c>
      <c r="G76" s="3">
        <f t="shared" si="1"/>
        <v>-2.1225182863113895E-2</v>
      </c>
    </row>
    <row r="77" spans="1:7" x14ac:dyDescent="0.3">
      <c r="A77" s="1" t="s">
        <v>100</v>
      </c>
      <c r="B77">
        <v>4513.1000000000004</v>
      </c>
      <c r="C77">
        <v>4541.3</v>
      </c>
      <c r="D77">
        <v>4474.8999999999996</v>
      </c>
      <c r="E77">
        <v>4496.1000000000004</v>
      </c>
      <c r="F77">
        <v>36774700</v>
      </c>
      <c r="G77" s="3">
        <f t="shared" si="1"/>
        <v>3.7810546918440424E-3</v>
      </c>
    </row>
    <row r="78" spans="1:7" x14ac:dyDescent="0.3">
      <c r="A78" s="1" t="s">
        <v>101</v>
      </c>
      <c r="B78">
        <v>4529.6000000000004</v>
      </c>
      <c r="C78">
        <v>4532.3999999999996</v>
      </c>
      <c r="D78">
        <v>4494.5</v>
      </c>
      <c r="E78">
        <v>4513.1000000000004</v>
      </c>
      <c r="F78">
        <v>45440500</v>
      </c>
      <c r="G78" s="3">
        <f t="shared" si="1"/>
        <v>3.6560235758126341E-3</v>
      </c>
    </row>
    <row r="79" spans="1:7" x14ac:dyDescent="0.3">
      <c r="A79" s="1" t="s">
        <v>102</v>
      </c>
      <c r="B79">
        <v>4567.3</v>
      </c>
      <c r="C79">
        <v>4568.7</v>
      </c>
      <c r="D79">
        <v>4524</v>
      </c>
      <c r="E79">
        <v>4529.6000000000004</v>
      </c>
      <c r="F79">
        <v>41461800</v>
      </c>
      <c r="G79" s="3">
        <f t="shared" si="1"/>
        <v>8.3230307311903517E-3</v>
      </c>
    </row>
    <row r="80" spans="1:7" x14ac:dyDescent="0.3">
      <c r="A80" s="1" t="s">
        <v>103</v>
      </c>
      <c r="B80">
        <v>4716.3999999999996</v>
      </c>
      <c r="C80">
        <v>4726.8</v>
      </c>
      <c r="D80">
        <v>4567.3</v>
      </c>
      <c r="E80">
        <v>4567.3</v>
      </c>
      <c r="F80">
        <v>60229700</v>
      </c>
      <c r="G80" s="3">
        <f t="shared" si="1"/>
        <v>3.2645107612812703E-2</v>
      </c>
    </row>
    <row r="81" spans="1:7" x14ac:dyDescent="0.3">
      <c r="A81" s="1" t="s">
        <v>104</v>
      </c>
      <c r="B81">
        <v>4605.5</v>
      </c>
      <c r="C81">
        <v>4716.3999999999996</v>
      </c>
      <c r="D81">
        <v>4576.2</v>
      </c>
      <c r="E81">
        <v>4716.3999999999996</v>
      </c>
      <c r="F81">
        <v>39084200</v>
      </c>
      <c r="G81" s="3">
        <f t="shared" si="1"/>
        <v>-2.351369688745646E-2</v>
      </c>
    </row>
    <row r="82" spans="1:7" x14ac:dyDescent="0.3">
      <c r="A82" s="1" t="s">
        <v>105</v>
      </c>
      <c r="B82">
        <v>4630.1000000000004</v>
      </c>
      <c r="C82">
        <v>4667.8</v>
      </c>
      <c r="D82">
        <v>4605.5</v>
      </c>
      <c r="E82">
        <v>4605.5</v>
      </c>
      <c r="F82">
        <v>47829500</v>
      </c>
      <c r="G82" s="3">
        <f t="shared" si="1"/>
        <v>5.3414395831072334E-3</v>
      </c>
    </row>
    <row r="83" spans="1:7" x14ac:dyDescent="0.3">
      <c r="A83" s="1" t="s">
        <v>106</v>
      </c>
      <c r="B83">
        <v>4608.8</v>
      </c>
      <c r="C83">
        <v>4647.5</v>
      </c>
      <c r="D83">
        <v>4597.8</v>
      </c>
      <c r="E83">
        <v>4630.1000000000004</v>
      </c>
      <c r="F83">
        <v>45079300</v>
      </c>
      <c r="G83" s="3">
        <f t="shared" si="1"/>
        <v>-4.600332606207248E-3</v>
      </c>
    </row>
    <row r="84" spans="1:7" x14ac:dyDescent="0.3">
      <c r="A84" s="1" t="s">
        <v>107</v>
      </c>
      <c r="B84">
        <v>4597.3999999999996</v>
      </c>
      <c r="C84">
        <v>4630.6000000000004</v>
      </c>
      <c r="D84">
        <v>4586.7</v>
      </c>
      <c r="E84">
        <v>4608.8</v>
      </c>
      <c r="F84">
        <v>47798700</v>
      </c>
      <c r="G84" s="3">
        <f t="shared" si="1"/>
        <v>-2.473528901232543E-3</v>
      </c>
    </row>
    <row r="85" spans="1:7" x14ac:dyDescent="0.3">
      <c r="A85" s="1" t="s">
        <v>108</v>
      </c>
      <c r="B85">
        <v>4639.1000000000004</v>
      </c>
      <c r="C85">
        <v>4659.8999999999996</v>
      </c>
      <c r="D85">
        <v>4597.3999999999996</v>
      </c>
      <c r="E85">
        <v>4597.3999999999996</v>
      </c>
      <c r="F85">
        <v>45461000</v>
      </c>
      <c r="G85" s="3">
        <f t="shared" si="1"/>
        <v>9.0703441075392025E-3</v>
      </c>
    </row>
    <row r="86" spans="1:7" x14ac:dyDescent="0.3">
      <c r="A86" s="1" t="s">
        <v>109</v>
      </c>
      <c r="B86">
        <v>4588.7</v>
      </c>
      <c r="C86">
        <v>4644.1000000000004</v>
      </c>
      <c r="D86">
        <v>4552.3999999999996</v>
      </c>
      <c r="E86">
        <v>4639.1000000000004</v>
      </c>
      <c r="F86">
        <v>46906900</v>
      </c>
      <c r="G86" s="3">
        <f t="shared" si="1"/>
        <v>-1.0864176241081361E-2</v>
      </c>
    </row>
    <row r="87" spans="1:7" x14ac:dyDescent="0.3">
      <c r="A87" s="1" t="s">
        <v>110</v>
      </c>
      <c r="B87">
        <v>4554.3999999999996</v>
      </c>
      <c r="C87">
        <v>4588.7</v>
      </c>
      <c r="D87">
        <v>4520</v>
      </c>
      <c r="E87">
        <v>4588.7</v>
      </c>
      <c r="F87">
        <v>45092300</v>
      </c>
      <c r="G87" s="3">
        <f t="shared" si="1"/>
        <v>-7.4748839540611026E-3</v>
      </c>
    </row>
    <row r="88" spans="1:7" x14ac:dyDescent="0.3">
      <c r="A88" s="1" t="s">
        <v>111</v>
      </c>
      <c r="B88">
        <v>4513.8</v>
      </c>
      <c r="C88">
        <v>4564.1000000000004</v>
      </c>
      <c r="D88">
        <v>4494.2</v>
      </c>
      <c r="E88">
        <v>4554.3999999999996</v>
      </c>
      <c r="F88">
        <v>47342600</v>
      </c>
      <c r="G88" s="3">
        <f t="shared" si="1"/>
        <v>-8.9144563499032707E-3</v>
      </c>
    </row>
    <row r="89" spans="1:7" x14ac:dyDescent="0.3">
      <c r="A89" s="1" t="s">
        <v>112</v>
      </c>
      <c r="B89">
        <v>4507.6000000000004</v>
      </c>
      <c r="C89">
        <v>4540.3999999999996</v>
      </c>
      <c r="D89">
        <v>4460.3</v>
      </c>
      <c r="E89">
        <v>4513.8</v>
      </c>
      <c r="F89">
        <v>46257200</v>
      </c>
      <c r="G89" s="3">
        <f t="shared" si="1"/>
        <v>-1.3735655102130838E-3</v>
      </c>
    </row>
    <row r="90" spans="1:7" x14ac:dyDescent="0.3">
      <c r="A90" s="1" t="s">
        <v>113</v>
      </c>
      <c r="B90">
        <v>4511.1000000000004</v>
      </c>
      <c r="C90">
        <v>4528</v>
      </c>
      <c r="D90">
        <v>4487.2</v>
      </c>
      <c r="E90">
        <v>4507.6000000000004</v>
      </c>
      <c r="F90">
        <v>45156900</v>
      </c>
      <c r="G90" s="3">
        <f t="shared" si="1"/>
        <v>7.7646641228148008E-4</v>
      </c>
    </row>
    <row r="91" spans="1:7" x14ac:dyDescent="0.3">
      <c r="A91" s="1" t="s">
        <v>114</v>
      </c>
      <c r="B91">
        <v>4548.7</v>
      </c>
      <c r="C91">
        <v>4609</v>
      </c>
      <c r="D91">
        <v>4511.1000000000004</v>
      </c>
      <c r="E91">
        <v>4511.1000000000004</v>
      </c>
      <c r="F91">
        <v>51665300</v>
      </c>
      <c r="G91" s="3">
        <f t="shared" si="1"/>
        <v>8.3349958990045561E-3</v>
      </c>
    </row>
    <row r="92" spans="1:7" x14ac:dyDescent="0.3">
      <c r="A92" s="1" t="s">
        <v>115</v>
      </c>
      <c r="B92">
        <v>4546</v>
      </c>
      <c r="C92">
        <v>4561.6000000000004</v>
      </c>
      <c r="D92">
        <v>4521.5</v>
      </c>
      <c r="E92">
        <v>4548.7</v>
      </c>
      <c r="F92">
        <v>42464800</v>
      </c>
      <c r="G92" s="3">
        <f t="shared" si="1"/>
        <v>-5.9357618660272563E-4</v>
      </c>
    </row>
    <row r="93" spans="1:7" x14ac:dyDescent="0.3">
      <c r="A93" s="1" t="s">
        <v>116</v>
      </c>
      <c r="B93">
        <v>4626.8</v>
      </c>
      <c r="C93">
        <v>4634.7</v>
      </c>
      <c r="D93">
        <v>4541.8</v>
      </c>
      <c r="E93">
        <v>4546</v>
      </c>
      <c r="F93">
        <v>53757500</v>
      </c>
      <c r="G93" s="3">
        <f t="shared" si="1"/>
        <v>1.7773867135943727E-2</v>
      </c>
    </row>
    <row r="94" spans="1:7" x14ac:dyDescent="0.3">
      <c r="A94" s="1" t="s">
        <v>117</v>
      </c>
      <c r="B94">
        <v>4641.6000000000004</v>
      </c>
      <c r="C94">
        <v>4641.6000000000004</v>
      </c>
      <c r="D94">
        <v>4597.3999999999996</v>
      </c>
      <c r="E94">
        <v>4626.8</v>
      </c>
      <c r="F94">
        <v>60985400</v>
      </c>
      <c r="G94" s="3">
        <f t="shared" si="1"/>
        <v>3.1987550791043877E-3</v>
      </c>
    </row>
    <row r="95" spans="1:7" x14ac:dyDescent="0.3">
      <c r="A95" s="1" t="s">
        <v>118</v>
      </c>
      <c r="B95">
        <v>4716.2</v>
      </c>
      <c r="C95">
        <v>4741.6000000000004</v>
      </c>
      <c r="D95">
        <v>4638.8</v>
      </c>
      <c r="E95">
        <v>4641.6000000000004</v>
      </c>
      <c r="F95">
        <v>68549600</v>
      </c>
      <c r="G95" s="3">
        <f t="shared" si="1"/>
        <v>1.6072044122716185E-2</v>
      </c>
    </row>
    <row r="96" spans="1:7" x14ac:dyDescent="0.3">
      <c r="A96" s="1" t="s">
        <v>119</v>
      </c>
      <c r="B96">
        <v>4753.6000000000004</v>
      </c>
      <c r="C96">
        <v>4756</v>
      </c>
      <c r="D96">
        <v>4704.8</v>
      </c>
      <c r="E96">
        <v>4716.2</v>
      </c>
      <c r="F96">
        <v>104791300</v>
      </c>
      <c r="G96" s="3">
        <f t="shared" si="1"/>
        <v>7.9301132267504664E-3</v>
      </c>
    </row>
    <row r="97" spans="1:7" x14ac:dyDescent="0.3">
      <c r="A97" s="1" t="s">
        <v>120</v>
      </c>
      <c r="B97">
        <v>4847.5</v>
      </c>
      <c r="C97">
        <v>4884</v>
      </c>
      <c r="D97">
        <v>4753.6000000000004</v>
      </c>
      <c r="E97">
        <v>4753.6000000000004</v>
      </c>
      <c r="F97">
        <v>73135500</v>
      </c>
      <c r="G97" s="3">
        <f t="shared" si="1"/>
        <v>1.9753450016829273E-2</v>
      </c>
    </row>
    <row r="98" spans="1:7" x14ac:dyDescent="0.3">
      <c r="A98" s="1" t="s">
        <v>121</v>
      </c>
      <c r="B98">
        <v>4941</v>
      </c>
      <c r="C98">
        <v>4960.1000000000004</v>
      </c>
      <c r="D98">
        <v>4847.5</v>
      </c>
      <c r="E98">
        <v>4847.5</v>
      </c>
      <c r="F98">
        <v>101631500</v>
      </c>
      <c r="G98" s="3">
        <f t="shared" si="1"/>
        <v>1.9288292934502321E-2</v>
      </c>
    </row>
    <row r="99" spans="1:7" x14ac:dyDescent="0.3">
      <c r="A99" s="1" t="s">
        <v>122</v>
      </c>
      <c r="B99">
        <v>4916.7</v>
      </c>
      <c r="C99">
        <v>5014.8</v>
      </c>
      <c r="D99">
        <v>4899.3999999999996</v>
      </c>
      <c r="E99">
        <v>4941</v>
      </c>
      <c r="F99">
        <v>110933800</v>
      </c>
      <c r="G99" s="3">
        <f t="shared" si="1"/>
        <v>-4.9180327868852828E-3</v>
      </c>
    </row>
    <row r="100" spans="1:7" x14ac:dyDescent="0.3">
      <c r="A100" s="1" t="s">
        <v>123</v>
      </c>
      <c r="B100">
        <v>4947.8</v>
      </c>
      <c r="C100">
        <v>4948.5</v>
      </c>
      <c r="D100">
        <v>4851.1000000000004</v>
      </c>
      <c r="E100">
        <v>4916.7</v>
      </c>
      <c r="F100">
        <v>86864800</v>
      </c>
      <c r="G100" s="3">
        <f t="shared" si="1"/>
        <v>6.3253808448757018E-3</v>
      </c>
    </row>
    <row r="101" spans="1:7" x14ac:dyDescent="0.3">
      <c r="A101" s="1" t="s">
        <v>124</v>
      </c>
      <c r="B101">
        <v>5070.6000000000004</v>
      </c>
      <c r="C101">
        <v>5103.1000000000004</v>
      </c>
      <c r="D101">
        <v>4947.8</v>
      </c>
      <c r="E101">
        <v>4947.8</v>
      </c>
      <c r="F101">
        <v>138169200</v>
      </c>
      <c r="G101" s="3">
        <f t="shared" si="1"/>
        <v>2.4819111524313871E-2</v>
      </c>
    </row>
    <row r="102" spans="1:7" x14ac:dyDescent="0.3">
      <c r="A102" s="1" t="s">
        <v>125</v>
      </c>
      <c r="B102">
        <v>5035.1000000000004</v>
      </c>
      <c r="C102">
        <v>5139.3999999999996</v>
      </c>
      <c r="D102">
        <v>5023.8</v>
      </c>
      <c r="E102">
        <v>5070.6000000000004</v>
      </c>
      <c r="F102">
        <v>115140600</v>
      </c>
      <c r="G102" s="3">
        <f t="shared" si="1"/>
        <v>-7.0011438488541784E-3</v>
      </c>
    </row>
    <row r="103" spans="1:7" x14ac:dyDescent="0.3">
      <c r="A103" s="1" t="s">
        <v>126</v>
      </c>
      <c r="B103">
        <v>4920.7</v>
      </c>
      <c r="C103">
        <v>5036.8999999999996</v>
      </c>
      <c r="D103">
        <v>4892.8</v>
      </c>
      <c r="E103">
        <v>5035.1000000000004</v>
      </c>
      <c r="F103">
        <v>84234700</v>
      </c>
      <c r="G103" s="3">
        <f t="shared" si="1"/>
        <v>-2.2720502075430585E-2</v>
      </c>
    </row>
    <row r="104" spans="1:7" x14ac:dyDescent="0.3">
      <c r="A104" s="1" t="s">
        <v>127</v>
      </c>
      <c r="B104">
        <v>4854.8</v>
      </c>
      <c r="C104">
        <v>4931.2</v>
      </c>
      <c r="D104">
        <v>4812.2</v>
      </c>
      <c r="E104">
        <v>4920.7</v>
      </c>
      <c r="F104">
        <v>71655200</v>
      </c>
      <c r="G104" s="3">
        <f t="shared" si="1"/>
        <v>-1.3392403519824342E-2</v>
      </c>
    </row>
    <row r="105" spans="1:7" x14ac:dyDescent="0.3">
      <c r="A105" s="1" t="s">
        <v>128</v>
      </c>
      <c r="B105">
        <v>4880.3999999999996</v>
      </c>
      <c r="C105">
        <v>4880.3999999999996</v>
      </c>
      <c r="D105">
        <v>4712.1000000000004</v>
      </c>
      <c r="E105">
        <v>4854.8</v>
      </c>
      <c r="F105">
        <v>80885000</v>
      </c>
      <c r="G105" s="3">
        <f t="shared" si="1"/>
        <v>5.273131745900851E-3</v>
      </c>
    </row>
    <row r="106" spans="1:7" x14ac:dyDescent="0.3">
      <c r="A106" s="1" t="s">
        <v>129</v>
      </c>
      <c r="B106">
        <v>4816.3</v>
      </c>
      <c r="C106">
        <v>4918.1000000000004</v>
      </c>
      <c r="D106">
        <v>4809.6000000000004</v>
      </c>
      <c r="E106">
        <v>4880.3999999999996</v>
      </c>
      <c r="F106">
        <v>64138400</v>
      </c>
      <c r="G106" s="3">
        <f t="shared" si="1"/>
        <v>-1.3134169330382644E-2</v>
      </c>
    </row>
    <row r="107" spans="1:7" x14ac:dyDescent="0.3">
      <c r="A107" s="1" t="s">
        <v>130</v>
      </c>
      <c r="B107">
        <v>4986.5</v>
      </c>
      <c r="C107">
        <v>4989.5</v>
      </c>
      <c r="D107">
        <v>4816.3</v>
      </c>
      <c r="E107">
        <v>4816.3</v>
      </c>
      <c r="F107">
        <v>75836700</v>
      </c>
      <c r="G107" s="3">
        <f t="shared" si="1"/>
        <v>3.5338330253514072E-2</v>
      </c>
    </row>
    <row r="108" spans="1:7" x14ac:dyDescent="0.3">
      <c r="A108" s="1" t="s">
        <v>131</v>
      </c>
      <c r="B108">
        <v>4987.8</v>
      </c>
      <c r="C108">
        <v>5019</v>
      </c>
      <c r="D108">
        <v>4968.8999999999996</v>
      </c>
      <c r="E108">
        <v>4986.5</v>
      </c>
      <c r="F108">
        <v>68366200</v>
      </c>
      <c r="G108" s="3">
        <f t="shared" si="1"/>
        <v>2.6070390053147137E-4</v>
      </c>
    </row>
    <row r="109" spans="1:7" x14ac:dyDescent="0.3">
      <c r="A109" s="1" t="s">
        <v>132</v>
      </c>
      <c r="B109">
        <v>4925.2</v>
      </c>
      <c r="C109">
        <v>4993.6000000000004</v>
      </c>
      <c r="D109">
        <v>4925.2</v>
      </c>
      <c r="E109">
        <v>4987.8</v>
      </c>
      <c r="F109">
        <v>70877500</v>
      </c>
      <c r="G109" s="3">
        <f t="shared" si="1"/>
        <v>-1.255062352139227E-2</v>
      </c>
    </row>
    <row r="110" spans="1:7" x14ac:dyDescent="0.3">
      <c r="A110" s="1" t="s">
        <v>133</v>
      </c>
      <c r="B110">
        <v>4942.3</v>
      </c>
      <c r="C110">
        <v>4970.1000000000004</v>
      </c>
      <c r="D110">
        <v>4925.2</v>
      </c>
      <c r="E110">
        <v>4925.2</v>
      </c>
      <c r="F110">
        <v>57556700</v>
      </c>
      <c r="G110" s="3">
        <f t="shared" si="1"/>
        <v>3.4719402257777075E-3</v>
      </c>
    </row>
    <row r="111" spans="1:7" x14ac:dyDescent="0.3">
      <c r="A111" s="1" t="s">
        <v>134</v>
      </c>
      <c r="B111">
        <v>4918.8</v>
      </c>
      <c r="C111">
        <v>4957.7</v>
      </c>
      <c r="D111">
        <v>4904.8</v>
      </c>
      <c r="E111">
        <v>4942.3</v>
      </c>
      <c r="F111">
        <v>47869800</v>
      </c>
      <c r="G111" s="3">
        <f t="shared" si="1"/>
        <v>-4.7548712138073363E-3</v>
      </c>
    </row>
    <row r="112" spans="1:7" x14ac:dyDescent="0.3">
      <c r="A112" s="1" t="s">
        <v>135</v>
      </c>
      <c r="B112">
        <v>4879.1000000000004</v>
      </c>
      <c r="C112">
        <v>4938.3999999999996</v>
      </c>
      <c r="D112">
        <v>4879.1000000000004</v>
      </c>
      <c r="E112">
        <v>4918.8</v>
      </c>
      <c r="F112">
        <v>54884300</v>
      </c>
      <c r="G112" s="3">
        <f t="shared" si="1"/>
        <v>-8.0710742457509588E-3</v>
      </c>
    </row>
    <row r="113" spans="1:7" x14ac:dyDescent="0.3">
      <c r="A113" s="1" t="s">
        <v>136</v>
      </c>
      <c r="B113">
        <v>4964.7</v>
      </c>
      <c r="C113">
        <v>4977.7</v>
      </c>
      <c r="D113">
        <v>4879.1000000000004</v>
      </c>
      <c r="E113">
        <v>4879.1000000000004</v>
      </c>
      <c r="F113">
        <v>62466500</v>
      </c>
      <c r="G113" s="3">
        <f t="shared" si="1"/>
        <v>1.7544219220757815E-2</v>
      </c>
    </row>
    <row r="114" spans="1:7" x14ac:dyDescent="0.3">
      <c r="A114" s="1" t="s">
        <v>137</v>
      </c>
      <c r="B114">
        <v>4896.7</v>
      </c>
      <c r="C114">
        <v>4964.7</v>
      </c>
      <c r="D114">
        <v>4883.7</v>
      </c>
      <c r="E114">
        <v>4964.7</v>
      </c>
      <c r="F114">
        <v>50705900</v>
      </c>
      <c r="G114" s="3">
        <f t="shared" si="1"/>
        <v>-1.3696698692770964E-2</v>
      </c>
    </row>
    <row r="115" spans="1:7" x14ac:dyDescent="0.3">
      <c r="A115" s="1" t="s">
        <v>138</v>
      </c>
      <c r="B115">
        <v>4904.1000000000004</v>
      </c>
      <c r="C115">
        <v>4941.1000000000004</v>
      </c>
      <c r="D115">
        <v>4882.1000000000004</v>
      </c>
      <c r="E115">
        <v>4896.7</v>
      </c>
      <c r="F115">
        <v>44280300</v>
      </c>
      <c r="G115" s="3">
        <f t="shared" si="1"/>
        <v>1.5112218432823219E-3</v>
      </c>
    </row>
    <row r="116" spans="1:7" x14ac:dyDescent="0.3">
      <c r="A116" s="1" t="s">
        <v>139</v>
      </c>
      <c r="B116">
        <v>4901.8</v>
      </c>
      <c r="C116">
        <v>4909.8999999999996</v>
      </c>
      <c r="D116">
        <v>4862</v>
      </c>
      <c r="E116">
        <v>4904.1000000000004</v>
      </c>
      <c r="F116">
        <v>44174500</v>
      </c>
      <c r="G116" s="3">
        <f t="shared" si="1"/>
        <v>-4.6899533043783399E-4</v>
      </c>
    </row>
    <row r="117" spans="1:7" x14ac:dyDescent="0.3">
      <c r="A117" s="1" t="s">
        <v>140</v>
      </c>
      <c r="B117">
        <v>4905.3999999999996</v>
      </c>
      <c r="C117">
        <v>4939.8</v>
      </c>
      <c r="D117">
        <v>4894.1000000000004</v>
      </c>
      <c r="E117">
        <v>4901.8</v>
      </c>
      <c r="F117">
        <v>51279100</v>
      </c>
      <c r="G117" s="3">
        <f t="shared" si="1"/>
        <v>7.3442408911001148E-4</v>
      </c>
    </row>
    <row r="118" spans="1:7" x14ac:dyDescent="0.3">
      <c r="A118" s="1" t="s">
        <v>141</v>
      </c>
      <c r="B118">
        <v>4914.3999999999996</v>
      </c>
      <c r="C118">
        <v>4928.6000000000004</v>
      </c>
      <c r="D118">
        <v>4885.6000000000004</v>
      </c>
      <c r="E118">
        <v>4905.3999999999996</v>
      </c>
      <c r="F118">
        <v>43243400</v>
      </c>
      <c r="G118" s="3">
        <f t="shared" si="1"/>
        <v>1.8347127655237087E-3</v>
      </c>
    </row>
    <row r="119" spans="1:7" x14ac:dyDescent="0.3">
      <c r="A119" s="1" t="s">
        <v>142</v>
      </c>
      <c r="B119">
        <v>4966.8</v>
      </c>
      <c r="C119">
        <v>4966.8</v>
      </c>
      <c r="D119">
        <v>4914.3999999999996</v>
      </c>
      <c r="E119">
        <v>4914.3999999999996</v>
      </c>
      <c r="F119">
        <v>55396200</v>
      </c>
      <c r="G119" s="3">
        <f t="shared" si="1"/>
        <v>1.0662542731564494E-2</v>
      </c>
    </row>
    <row r="120" spans="1:7" x14ac:dyDescent="0.3">
      <c r="A120" s="1" t="s">
        <v>143</v>
      </c>
      <c r="B120">
        <v>4973.8</v>
      </c>
      <c r="C120">
        <v>4997.5</v>
      </c>
      <c r="D120">
        <v>4964.1000000000004</v>
      </c>
      <c r="E120">
        <v>4966.8</v>
      </c>
      <c r="F120">
        <v>55723400</v>
      </c>
      <c r="G120" s="3">
        <f t="shared" si="1"/>
        <v>1.4093581380365627E-3</v>
      </c>
    </row>
    <row r="121" spans="1:7" x14ac:dyDescent="0.3">
      <c r="A121" s="1" t="s">
        <v>144</v>
      </c>
      <c r="B121">
        <v>4988.8999999999996</v>
      </c>
      <c r="C121">
        <v>5009.3</v>
      </c>
      <c r="D121">
        <v>4973.5</v>
      </c>
      <c r="E121">
        <v>4973.8</v>
      </c>
      <c r="F121">
        <v>64282100</v>
      </c>
      <c r="G121" s="3">
        <f t="shared" si="1"/>
        <v>3.0359081587517499E-3</v>
      </c>
    </row>
    <row r="122" spans="1:7" x14ac:dyDescent="0.3">
      <c r="A122" s="1" t="s">
        <v>145</v>
      </c>
      <c r="B122">
        <v>4987.1000000000004</v>
      </c>
      <c r="C122">
        <v>5011.7</v>
      </c>
      <c r="D122">
        <v>4982.3</v>
      </c>
      <c r="E122">
        <v>4988.8999999999996</v>
      </c>
      <c r="F122">
        <v>72834600</v>
      </c>
      <c r="G122" s="3">
        <f t="shared" si="1"/>
        <v>-3.60800978171395E-4</v>
      </c>
    </row>
    <row r="123" spans="1:7" x14ac:dyDescent="0.3">
      <c r="A123" s="1" t="s">
        <v>146</v>
      </c>
      <c r="B123">
        <v>5076.2</v>
      </c>
      <c r="C123">
        <v>5080.3</v>
      </c>
      <c r="D123">
        <v>4985</v>
      </c>
      <c r="E123">
        <v>4987.1000000000004</v>
      </c>
      <c r="F123">
        <v>73499000</v>
      </c>
      <c r="G123" s="3">
        <f t="shared" si="1"/>
        <v>1.7866094523871476E-2</v>
      </c>
    </row>
    <row r="124" spans="1:7" x14ac:dyDescent="0.3">
      <c r="A124" s="1" t="s">
        <v>147</v>
      </c>
      <c r="B124">
        <v>5052.8</v>
      </c>
      <c r="C124">
        <v>5111.6000000000004</v>
      </c>
      <c r="D124">
        <v>5041.8999999999996</v>
      </c>
      <c r="E124">
        <v>5076.2</v>
      </c>
      <c r="F124">
        <v>79794300</v>
      </c>
      <c r="G124" s="3">
        <f t="shared" si="1"/>
        <v>-4.6097474488790112E-3</v>
      </c>
    </row>
    <row r="125" spans="1:7" x14ac:dyDescent="0.3">
      <c r="A125" s="1" t="s">
        <v>148</v>
      </c>
      <c r="B125">
        <v>5031.3</v>
      </c>
      <c r="C125">
        <v>5076.5</v>
      </c>
      <c r="D125">
        <v>5022.2</v>
      </c>
      <c r="E125">
        <v>5052.8</v>
      </c>
      <c r="F125">
        <v>67684500</v>
      </c>
      <c r="G125" s="3">
        <f t="shared" ref="G125:G187" si="2">((B125-B124)/B124)*100%</f>
        <v>-4.2550664977834074E-3</v>
      </c>
    </row>
    <row r="126" spans="1:7" x14ac:dyDescent="0.3">
      <c r="A126" s="1" t="s">
        <v>149</v>
      </c>
      <c r="B126">
        <v>5064.3999999999996</v>
      </c>
      <c r="C126">
        <v>5075.1000000000004</v>
      </c>
      <c r="D126">
        <v>5024.8999999999996</v>
      </c>
      <c r="E126">
        <v>5031.3</v>
      </c>
      <c r="F126">
        <v>65331900</v>
      </c>
      <c r="G126" s="3">
        <f t="shared" si="2"/>
        <v>6.5788166080336004E-3</v>
      </c>
    </row>
    <row r="127" spans="1:7" x14ac:dyDescent="0.3">
      <c r="A127" s="1" t="s">
        <v>150</v>
      </c>
      <c r="B127">
        <v>5079.1000000000004</v>
      </c>
      <c r="C127">
        <v>5079.1000000000004</v>
      </c>
      <c r="D127">
        <v>5053.7</v>
      </c>
      <c r="E127">
        <v>5064.3999999999996</v>
      </c>
      <c r="F127">
        <v>71530500</v>
      </c>
      <c r="G127" s="3">
        <f t="shared" si="2"/>
        <v>2.9026143274624295E-3</v>
      </c>
    </row>
    <row r="128" spans="1:7" x14ac:dyDescent="0.3">
      <c r="A128" s="1" t="s">
        <v>151</v>
      </c>
      <c r="B128">
        <v>5075.8</v>
      </c>
      <c r="C128">
        <v>5116.5</v>
      </c>
      <c r="D128">
        <v>5069.3999999999996</v>
      </c>
      <c r="E128">
        <v>5079.1000000000004</v>
      </c>
      <c r="F128">
        <v>82580500</v>
      </c>
      <c r="G128" s="3">
        <f t="shared" si="2"/>
        <v>-6.4972140733598116E-4</v>
      </c>
    </row>
    <row r="129" spans="1:7" x14ac:dyDescent="0.3">
      <c r="A129" s="1" t="s">
        <v>152</v>
      </c>
      <c r="B129">
        <v>5098.3999999999996</v>
      </c>
      <c r="C129">
        <v>5107.3</v>
      </c>
      <c r="D129">
        <v>5075.8</v>
      </c>
      <c r="E129">
        <v>5075.8</v>
      </c>
      <c r="F129">
        <v>68710400</v>
      </c>
      <c r="G129" s="3">
        <f t="shared" si="2"/>
        <v>4.4525000985065318E-3</v>
      </c>
    </row>
    <row r="130" spans="1:7" x14ac:dyDescent="0.3">
      <c r="A130" s="1" t="s">
        <v>153</v>
      </c>
      <c r="B130">
        <v>5079.6000000000004</v>
      </c>
      <c r="C130">
        <v>5110.3999999999996</v>
      </c>
      <c r="D130">
        <v>5073.6000000000004</v>
      </c>
      <c r="E130">
        <v>5098.3999999999996</v>
      </c>
      <c r="F130">
        <v>61709100</v>
      </c>
      <c r="G130" s="3">
        <f t="shared" si="2"/>
        <v>-3.6874313510119397E-3</v>
      </c>
    </row>
    <row r="131" spans="1:7" x14ac:dyDescent="0.3">
      <c r="A131" s="1" t="s">
        <v>154</v>
      </c>
      <c r="B131">
        <v>5051.1000000000004</v>
      </c>
      <c r="C131">
        <v>5100.2</v>
      </c>
      <c r="D131">
        <v>5031.8999999999996</v>
      </c>
      <c r="E131">
        <v>5079.6000000000004</v>
      </c>
      <c r="F131">
        <v>68632100</v>
      </c>
      <c r="G131" s="3">
        <f t="shared" si="2"/>
        <v>-5.6106780061422152E-3</v>
      </c>
    </row>
    <row r="132" spans="1:7" x14ac:dyDescent="0.3">
      <c r="A132" s="1" t="s">
        <v>155</v>
      </c>
      <c r="B132">
        <v>5114.7</v>
      </c>
      <c r="C132">
        <v>5135.6000000000004</v>
      </c>
      <c r="D132">
        <v>5047.1000000000004</v>
      </c>
      <c r="E132">
        <v>5051.1000000000004</v>
      </c>
      <c r="F132">
        <v>83156800</v>
      </c>
      <c r="G132" s="3">
        <f t="shared" si="2"/>
        <v>1.259131674288758E-2</v>
      </c>
    </row>
    <row r="133" spans="1:7" x14ac:dyDescent="0.3">
      <c r="A133" s="1" t="s">
        <v>156</v>
      </c>
      <c r="B133">
        <v>5110.2</v>
      </c>
      <c r="C133">
        <v>5142</v>
      </c>
      <c r="D133">
        <v>5099.6000000000004</v>
      </c>
      <c r="E133">
        <v>5114.7</v>
      </c>
      <c r="F133">
        <v>79454100</v>
      </c>
      <c r="G133" s="3">
        <f t="shared" si="2"/>
        <v>-8.7981699806440267E-4</v>
      </c>
    </row>
    <row r="134" spans="1:7" x14ac:dyDescent="0.3">
      <c r="A134" s="1" t="s">
        <v>157</v>
      </c>
      <c r="B134">
        <v>5145</v>
      </c>
      <c r="C134">
        <v>5163</v>
      </c>
      <c r="D134">
        <v>5110.2</v>
      </c>
      <c r="E134">
        <v>5110.2</v>
      </c>
      <c r="F134">
        <v>98800000</v>
      </c>
      <c r="G134" s="3">
        <f t="shared" si="2"/>
        <v>6.8099095925795829E-3</v>
      </c>
    </row>
    <row r="135" spans="1:7" x14ac:dyDescent="0.3">
      <c r="A135" s="1" t="s">
        <v>158</v>
      </c>
      <c r="B135">
        <v>5083</v>
      </c>
      <c r="C135">
        <v>5149.6000000000004</v>
      </c>
      <c r="D135">
        <v>5074.5</v>
      </c>
      <c r="E135">
        <v>5145</v>
      </c>
      <c r="F135">
        <v>97013800</v>
      </c>
      <c r="G135" s="3">
        <f t="shared" si="2"/>
        <v>-1.2050534499514091E-2</v>
      </c>
    </row>
    <row r="136" spans="1:7" x14ac:dyDescent="0.3">
      <c r="A136" s="1" t="s">
        <v>159</v>
      </c>
      <c r="B136">
        <v>5116.7</v>
      </c>
      <c r="C136">
        <v>5116.7</v>
      </c>
      <c r="D136">
        <v>5080.1000000000004</v>
      </c>
      <c r="E136">
        <v>5083</v>
      </c>
      <c r="F136">
        <v>103523300</v>
      </c>
      <c r="G136" s="3">
        <f t="shared" si="2"/>
        <v>6.6299429470784614E-3</v>
      </c>
    </row>
    <row r="137" spans="1:7" x14ac:dyDescent="0.3">
      <c r="A137" s="1" t="s">
        <v>160</v>
      </c>
      <c r="B137">
        <v>5113</v>
      </c>
      <c r="C137">
        <v>5143.3</v>
      </c>
      <c r="D137">
        <v>5097.3999999999996</v>
      </c>
      <c r="E137">
        <v>5116.7</v>
      </c>
      <c r="F137">
        <v>91890400</v>
      </c>
      <c r="G137" s="3">
        <f t="shared" si="2"/>
        <v>-7.2312232493595833E-4</v>
      </c>
    </row>
    <row r="138" spans="1:7" x14ac:dyDescent="0.3">
      <c r="A138" s="1" t="s">
        <v>161</v>
      </c>
      <c r="B138">
        <v>5149.6000000000004</v>
      </c>
      <c r="C138">
        <v>5149.6000000000004</v>
      </c>
      <c r="D138">
        <v>5091.3999999999996</v>
      </c>
      <c r="E138">
        <v>5111.1000000000004</v>
      </c>
      <c r="F138">
        <v>80750000</v>
      </c>
      <c r="G138" s="3">
        <f t="shared" si="2"/>
        <v>7.1582241345590387E-3</v>
      </c>
    </row>
    <row r="139" spans="1:7" x14ac:dyDescent="0.3">
      <c r="A139" s="1" t="s">
        <v>162</v>
      </c>
      <c r="B139">
        <v>5149.6000000000004</v>
      </c>
      <c r="C139">
        <v>5149.6000000000004</v>
      </c>
      <c r="D139">
        <v>5091.3999999999996</v>
      </c>
      <c r="E139">
        <v>5111.1000000000004</v>
      </c>
      <c r="F139">
        <v>80749900</v>
      </c>
      <c r="G139" s="3">
        <f t="shared" si="2"/>
        <v>0</v>
      </c>
    </row>
    <row r="140" spans="1:7" x14ac:dyDescent="0.3">
      <c r="A140" s="1" t="s">
        <v>163</v>
      </c>
      <c r="B140">
        <v>5006.2</v>
      </c>
      <c r="C140">
        <v>5157.3</v>
      </c>
      <c r="D140">
        <v>4928.5</v>
      </c>
      <c r="E140">
        <v>5149.6000000000004</v>
      </c>
      <c r="F140">
        <v>83815200</v>
      </c>
      <c r="G140" s="3">
        <f t="shared" si="2"/>
        <v>-2.7846823054217908E-2</v>
      </c>
    </row>
    <row r="141" spans="1:7" x14ac:dyDescent="0.3">
      <c r="A141" s="1" t="s">
        <v>164</v>
      </c>
      <c r="B141">
        <v>5075</v>
      </c>
      <c r="C141">
        <v>5075</v>
      </c>
      <c r="D141">
        <v>5006.2</v>
      </c>
      <c r="E141">
        <v>5006.2</v>
      </c>
      <c r="F141">
        <v>73766600</v>
      </c>
      <c r="G141" s="3">
        <f t="shared" si="2"/>
        <v>1.3742958731173382E-2</v>
      </c>
    </row>
    <row r="142" spans="1:7" x14ac:dyDescent="0.3">
      <c r="A142" s="1" t="s">
        <v>165</v>
      </c>
      <c r="B142">
        <v>5127.1000000000004</v>
      </c>
      <c r="C142">
        <v>5127.1000000000004</v>
      </c>
      <c r="D142">
        <v>5059.1000000000004</v>
      </c>
      <c r="E142">
        <v>5075</v>
      </c>
      <c r="F142">
        <v>84611300</v>
      </c>
      <c r="G142" s="3">
        <f t="shared" si="2"/>
        <v>1.0266009852216821E-2</v>
      </c>
    </row>
    <row r="143" spans="1:7" x14ac:dyDescent="0.3">
      <c r="A143" s="1" t="s">
        <v>166</v>
      </c>
      <c r="B143">
        <v>5178.3</v>
      </c>
      <c r="C143">
        <v>5188</v>
      </c>
      <c r="D143">
        <v>5127.1000000000004</v>
      </c>
      <c r="E143">
        <v>5127.1000000000004</v>
      </c>
      <c r="F143">
        <v>90452400</v>
      </c>
      <c r="G143" s="3">
        <f t="shared" si="2"/>
        <v>9.9861520157593607E-3</v>
      </c>
    </row>
    <row r="144" spans="1:7" x14ac:dyDescent="0.3">
      <c r="A144" s="1" t="s">
        <v>167</v>
      </c>
      <c r="B144">
        <v>5143.8999999999996</v>
      </c>
      <c r="C144">
        <v>5187.3999999999996</v>
      </c>
      <c r="D144">
        <v>5119.7</v>
      </c>
      <c r="E144">
        <v>5178.3</v>
      </c>
      <c r="F144">
        <v>91282400</v>
      </c>
      <c r="G144" s="3">
        <f t="shared" si="2"/>
        <v>-6.6431068111157225E-3</v>
      </c>
    </row>
    <row r="145" spans="1:7" x14ac:dyDescent="0.3">
      <c r="A145" s="1" t="s">
        <v>168</v>
      </c>
      <c r="B145">
        <v>5190.2</v>
      </c>
      <c r="C145">
        <v>5201.5</v>
      </c>
      <c r="D145">
        <v>5157.8999999999996</v>
      </c>
      <c r="E145">
        <v>5157.8999999999996</v>
      </c>
      <c r="F145">
        <v>88400000</v>
      </c>
      <c r="G145" s="3">
        <f>((B145-B144)/B144)*100%</f>
        <v>9.0009525846148231E-3</v>
      </c>
    </row>
    <row r="146" spans="1:7" x14ac:dyDescent="0.3">
      <c r="A146" s="1" t="s">
        <v>169</v>
      </c>
      <c r="B146">
        <v>5233.5</v>
      </c>
      <c r="C146">
        <v>5235.5</v>
      </c>
      <c r="D146">
        <v>5178.5</v>
      </c>
      <c r="E146">
        <v>5190.2</v>
      </c>
      <c r="F146">
        <v>96807400</v>
      </c>
      <c r="G146" s="3">
        <f t="shared" si="2"/>
        <v>8.3426457554622527E-3</v>
      </c>
    </row>
    <row r="147" spans="1:7" x14ac:dyDescent="0.3">
      <c r="A147" s="1" t="s">
        <v>170</v>
      </c>
      <c r="B147">
        <v>5239.2</v>
      </c>
      <c r="C147">
        <v>5279.3</v>
      </c>
      <c r="D147">
        <v>5218.3999999999996</v>
      </c>
      <c r="E147">
        <v>5233.5</v>
      </c>
      <c r="F147">
        <v>84601700</v>
      </c>
      <c r="G147" s="3">
        <f t="shared" si="2"/>
        <v>1.0891372886213467E-3</v>
      </c>
    </row>
    <row r="148" spans="1:7" x14ac:dyDescent="0.3">
      <c r="A148" s="1" t="s">
        <v>171</v>
      </c>
      <c r="B148">
        <v>5247.7</v>
      </c>
      <c r="C148">
        <v>5255.4</v>
      </c>
      <c r="D148">
        <v>5221.8999999999996</v>
      </c>
      <c r="E148">
        <v>5239.2</v>
      </c>
      <c r="F148">
        <v>70397600</v>
      </c>
      <c r="G148" s="3">
        <f t="shared" si="2"/>
        <v>1.6223850969613682E-3</v>
      </c>
    </row>
    <row r="149" spans="1:7" x14ac:dyDescent="0.3">
      <c r="A149" s="1" t="s">
        <v>172</v>
      </c>
      <c r="B149">
        <v>5295.2</v>
      </c>
      <c r="C149">
        <v>5316.1</v>
      </c>
      <c r="D149">
        <v>5244</v>
      </c>
      <c r="E149">
        <v>5247.7</v>
      </c>
      <c r="F149">
        <v>95642400</v>
      </c>
      <c r="G149" s="3">
        <f t="shared" si="2"/>
        <v>9.0515845036873294E-3</v>
      </c>
    </row>
    <row r="150" spans="1:7" x14ac:dyDescent="0.3">
      <c r="A150" s="1" t="s">
        <v>173</v>
      </c>
      <c r="B150">
        <v>5272.8</v>
      </c>
      <c r="C150">
        <v>5327.3</v>
      </c>
      <c r="D150">
        <v>5268.5</v>
      </c>
      <c r="E150">
        <v>5295.2</v>
      </c>
      <c r="F150">
        <v>92676400</v>
      </c>
      <c r="G150" s="3">
        <f t="shared" si="2"/>
        <v>-4.2302462607643971E-3</v>
      </c>
    </row>
    <row r="151" spans="1:7" x14ac:dyDescent="0.3">
      <c r="A151" s="1" t="s">
        <v>174</v>
      </c>
      <c r="B151">
        <v>5277</v>
      </c>
      <c r="C151">
        <v>5294.2</v>
      </c>
      <c r="D151">
        <v>5261.4</v>
      </c>
      <c r="E151">
        <v>5272.8</v>
      </c>
      <c r="F151">
        <v>138410800</v>
      </c>
      <c r="G151" s="3">
        <f t="shared" si="2"/>
        <v>7.9654073736910521E-4</v>
      </c>
    </row>
    <row r="152" spans="1:7" x14ac:dyDescent="0.3">
      <c r="A152" s="1" t="s">
        <v>175</v>
      </c>
      <c r="B152">
        <v>5338.9</v>
      </c>
      <c r="C152">
        <v>5341.4</v>
      </c>
      <c r="D152">
        <v>5277</v>
      </c>
      <c r="E152">
        <v>5277</v>
      </c>
      <c r="F152">
        <v>146510200</v>
      </c>
      <c r="G152" s="3">
        <f t="shared" si="2"/>
        <v>1.1730149706272435E-2</v>
      </c>
    </row>
    <row r="153" spans="1:7" x14ac:dyDescent="0.3">
      <c r="A153" s="1" t="s">
        <v>176</v>
      </c>
      <c r="B153">
        <v>5340.3</v>
      </c>
      <c r="C153">
        <v>5351.5</v>
      </c>
      <c r="D153">
        <v>5324.6</v>
      </c>
      <c r="E153">
        <v>5338.9</v>
      </c>
      <c r="F153">
        <v>137729200</v>
      </c>
      <c r="G153" s="3">
        <f t="shared" si="2"/>
        <v>2.6222630129812242E-4</v>
      </c>
    </row>
    <row r="154" spans="1:7" x14ac:dyDescent="0.3">
      <c r="A154" s="1" t="s">
        <v>177</v>
      </c>
      <c r="B154">
        <v>5371.5</v>
      </c>
      <c r="C154">
        <v>5371.5</v>
      </c>
      <c r="D154">
        <v>5325.5</v>
      </c>
      <c r="E154">
        <v>5340.3</v>
      </c>
      <c r="F154">
        <v>134549700</v>
      </c>
      <c r="G154" s="3">
        <f t="shared" si="2"/>
        <v>5.8423684062692766E-3</v>
      </c>
    </row>
    <row r="155" spans="1:7" x14ac:dyDescent="0.3">
      <c r="A155" s="1" t="s">
        <v>178</v>
      </c>
      <c r="B155">
        <v>5346.7</v>
      </c>
      <c r="C155">
        <v>5381.9</v>
      </c>
      <c r="D155">
        <v>5325.6</v>
      </c>
      <c r="E155">
        <v>5371.5</v>
      </c>
      <c r="F155">
        <v>107955900</v>
      </c>
      <c r="G155" s="3">
        <f t="shared" si="2"/>
        <v>-4.6169598808526819E-3</v>
      </c>
    </row>
    <row r="156" spans="1:7" x14ac:dyDescent="0.3">
      <c r="A156" s="1" t="s">
        <v>179</v>
      </c>
      <c r="B156">
        <v>5238.5</v>
      </c>
      <c r="C156">
        <v>5369.4</v>
      </c>
      <c r="D156">
        <v>5233.1000000000004</v>
      </c>
      <c r="E156">
        <v>5346.7</v>
      </c>
      <c r="F156">
        <v>124088000</v>
      </c>
      <c r="G156" s="3">
        <f t="shared" si="2"/>
        <v>-2.023678156619968E-2</v>
      </c>
    </row>
    <row r="157" spans="1:7" x14ac:dyDescent="0.3">
      <c r="A157" s="1" t="s">
        <v>180</v>
      </c>
      <c r="B157">
        <v>5310.7</v>
      </c>
      <c r="C157">
        <v>5310.7</v>
      </c>
      <c r="D157">
        <v>5219.2</v>
      </c>
      <c r="E157">
        <v>5238.5</v>
      </c>
      <c r="F157">
        <v>90465800</v>
      </c>
      <c r="G157" s="3">
        <f t="shared" si="2"/>
        <v>1.3782571346759535E-2</v>
      </c>
    </row>
    <row r="158" spans="1:7" x14ac:dyDescent="0.3">
      <c r="A158" s="1" t="s">
        <v>181</v>
      </c>
      <c r="B158">
        <v>5312</v>
      </c>
      <c r="C158">
        <v>5337.1</v>
      </c>
      <c r="D158">
        <v>5295.3</v>
      </c>
      <c r="E158">
        <v>5310.7</v>
      </c>
      <c r="F158">
        <v>121613800</v>
      </c>
      <c r="G158" s="3">
        <f t="shared" si="2"/>
        <v>2.4478882256579772E-4</v>
      </c>
    </row>
    <row r="159" spans="1:7" x14ac:dyDescent="0.3">
      <c r="A159" s="1" t="s">
        <v>182</v>
      </c>
      <c r="B159">
        <v>5280.8</v>
      </c>
      <c r="C159">
        <v>5331.2</v>
      </c>
      <c r="D159">
        <v>5242.2</v>
      </c>
      <c r="E159">
        <v>5312</v>
      </c>
      <c r="F159">
        <v>136923000</v>
      </c>
      <c r="G159" s="3">
        <f t="shared" si="2"/>
        <v>-5.8734939759035806E-3</v>
      </c>
    </row>
    <row r="160" spans="1:7" x14ac:dyDescent="0.3">
      <c r="A160" s="1" t="s">
        <v>183</v>
      </c>
      <c r="B160">
        <v>5239.8999999999996</v>
      </c>
      <c r="C160">
        <v>5280.8</v>
      </c>
      <c r="D160">
        <v>5188.6000000000004</v>
      </c>
      <c r="E160">
        <v>5280.8</v>
      </c>
      <c r="F160">
        <v>95095800</v>
      </c>
      <c r="G160" s="3">
        <f t="shared" si="2"/>
        <v>-7.7450386305106316E-3</v>
      </c>
    </row>
    <row r="161" spans="1:7" x14ac:dyDescent="0.3">
      <c r="A161" s="1" t="s">
        <v>184</v>
      </c>
      <c r="B161">
        <v>5230.2</v>
      </c>
      <c r="C161">
        <v>5245.3</v>
      </c>
      <c r="D161">
        <v>5195.8999999999996</v>
      </c>
      <c r="E161">
        <v>5235</v>
      </c>
      <c r="F161">
        <v>80111600</v>
      </c>
      <c r="G161" s="3">
        <f t="shared" si="2"/>
        <v>-1.8511803660374853E-3</v>
      </c>
    </row>
    <row r="162" spans="1:7" x14ac:dyDescent="0.3">
      <c r="A162" s="1" t="s">
        <v>185</v>
      </c>
      <c r="B162">
        <v>5244.1</v>
      </c>
      <c r="C162">
        <v>5256.3</v>
      </c>
      <c r="D162">
        <v>5232.8999999999996</v>
      </c>
      <c r="E162">
        <v>5232.8999999999996</v>
      </c>
      <c r="F162">
        <v>103353200</v>
      </c>
      <c r="G162" s="3">
        <f t="shared" si="2"/>
        <v>2.6576421551758149E-3</v>
      </c>
    </row>
    <row r="163" spans="1:7" x14ac:dyDescent="0.3">
      <c r="A163" s="1" t="s">
        <v>186</v>
      </c>
      <c r="B163">
        <v>5149.3999999999996</v>
      </c>
      <c r="C163">
        <v>5216</v>
      </c>
      <c r="D163">
        <v>5135.8</v>
      </c>
      <c r="E163">
        <v>5214</v>
      </c>
      <c r="F163">
        <v>101220300</v>
      </c>
      <c r="G163" s="3">
        <f t="shared" si="2"/>
        <v>-1.8058389428119357E-2</v>
      </c>
    </row>
    <row r="164" spans="1:7" x14ac:dyDescent="0.3">
      <c r="A164" s="1" t="s">
        <v>187</v>
      </c>
      <c r="B164">
        <v>4891.5</v>
      </c>
      <c r="C164">
        <v>5084.5</v>
      </c>
      <c r="D164">
        <v>4878.3</v>
      </c>
      <c r="E164">
        <v>5084.3</v>
      </c>
      <c r="F164">
        <v>82384700</v>
      </c>
      <c r="G164" s="3">
        <f t="shared" si="2"/>
        <v>-5.0083504874354229E-2</v>
      </c>
    </row>
    <row r="165" spans="1:7" x14ac:dyDescent="0.3">
      <c r="A165" s="1" t="s">
        <v>188</v>
      </c>
      <c r="B165">
        <v>5016.7</v>
      </c>
      <c r="C165">
        <v>5016.7</v>
      </c>
      <c r="D165">
        <v>4754.8</v>
      </c>
      <c r="E165">
        <v>4804.6000000000004</v>
      </c>
      <c r="F165">
        <v>125812400</v>
      </c>
      <c r="G165" s="3">
        <f t="shared" si="2"/>
        <v>2.5595420627619301E-2</v>
      </c>
    </row>
    <row r="166" spans="1:7" x14ac:dyDescent="0.3">
      <c r="A166" s="1" t="s">
        <v>189</v>
      </c>
      <c r="B166">
        <v>5161.8</v>
      </c>
      <c r="C166">
        <v>5161.8</v>
      </c>
      <c r="D166">
        <v>5059.3</v>
      </c>
      <c r="E166">
        <v>5060</v>
      </c>
      <c r="F166">
        <v>109865600</v>
      </c>
      <c r="G166" s="3">
        <f t="shared" si="2"/>
        <v>2.8923395857834905E-2</v>
      </c>
    </row>
    <row r="167" spans="1:7" x14ac:dyDescent="0.3">
      <c r="A167" s="1" t="s">
        <v>190</v>
      </c>
      <c r="B167">
        <v>5100.8999999999996</v>
      </c>
      <c r="C167">
        <v>5187.3</v>
      </c>
      <c r="D167">
        <v>5091.3</v>
      </c>
      <c r="E167">
        <v>5169.2</v>
      </c>
      <c r="F167">
        <v>113645500</v>
      </c>
      <c r="G167" s="3">
        <f t="shared" si="2"/>
        <v>-1.1798209926769837E-2</v>
      </c>
    </row>
    <row r="168" spans="1:7" x14ac:dyDescent="0.3">
      <c r="A168" s="1" t="s">
        <v>191</v>
      </c>
      <c r="B168">
        <v>5058.5</v>
      </c>
      <c r="C168">
        <v>5117.3</v>
      </c>
      <c r="D168">
        <v>5051.8</v>
      </c>
      <c r="E168">
        <v>5108.1000000000004</v>
      </c>
      <c r="F168">
        <v>88769100</v>
      </c>
      <c r="G168" s="3">
        <f t="shared" si="2"/>
        <v>-8.3122586210275917E-3</v>
      </c>
    </row>
    <row r="169" spans="1:7" x14ac:dyDescent="0.3">
      <c r="A169" s="1" t="s">
        <v>192</v>
      </c>
      <c r="B169">
        <v>5038.3999999999996</v>
      </c>
      <c r="C169">
        <v>5099.6000000000004</v>
      </c>
      <c r="D169">
        <v>5013.2</v>
      </c>
      <c r="E169">
        <v>5059</v>
      </c>
      <c r="F169">
        <v>85305000</v>
      </c>
      <c r="G169" s="3">
        <f t="shared" si="2"/>
        <v>-3.9735099337749064E-3</v>
      </c>
    </row>
    <row r="170" spans="1:7" x14ac:dyDescent="0.3">
      <c r="A170" s="1" t="s">
        <v>193</v>
      </c>
      <c r="B170">
        <v>5059.2</v>
      </c>
      <c r="C170">
        <v>5072.7</v>
      </c>
      <c r="D170">
        <v>5023.3999999999996</v>
      </c>
      <c r="E170">
        <v>5037.3999999999996</v>
      </c>
      <c r="F170">
        <v>105751600</v>
      </c>
      <c r="G170" s="3">
        <f t="shared" si="2"/>
        <v>4.1282946967291564E-3</v>
      </c>
    </row>
    <row r="171" spans="1:7" x14ac:dyDescent="0.3">
      <c r="A171" s="1" t="s">
        <v>194</v>
      </c>
      <c r="B171">
        <v>4999.3999999999996</v>
      </c>
      <c r="C171">
        <v>5075.8</v>
      </c>
      <c r="D171">
        <v>4987.7</v>
      </c>
      <c r="E171">
        <v>5059</v>
      </c>
      <c r="F171">
        <v>106452100</v>
      </c>
      <c r="G171" s="3">
        <f t="shared" si="2"/>
        <v>-1.1820050600885552E-2</v>
      </c>
    </row>
    <row r="172" spans="1:7" x14ac:dyDescent="0.3">
      <c r="A172" s="1" t="s">
        <v>195</v>
      </c>
      <c r="B172">
        <v>4934.1000000000004</v>
      </c>
      <c r="C172">
        <v>4978.3999999999996</v>
      </c>
      <c r="D172">
        <v>4919.1000000000004</v>
      </c>
      <c r="E172">
        <v>4947.7</v>
      </c>
      <c r="F172">
        <v>74792200</v>
      </c>
      <c r="G172" s="3">
        <f t="shared" si="2"/>
        <v>-1.3061567388086425E-2</v>
      </c>
    </row>
    <row r="173" spans="1:7" x14ac:dyDescent="0.3">
      <c r="A173" s="1" t="s">
        <v>196</v>
      </c>
      <c r="B173">
        <v>4918</v>
      </c>
      <c r="C173">
        <v>4984.2</v>
      </c>
      <c r="D173">
        <v>4873</v>
      </c>
      <c r="E173">
        <v>4946.5</v>
      </c>
      <c r="F173">
        <v>70609200</v>
      </c>
      <c r="G173" s="3">
        <f t="shared" si="2"/>
        <v>-3.2630064246773195E-3</v>
      </c>
    </row>
    <row r="174" spans="1:7" x14ac:dyDescent="0.3">
      <c r="A174" s="1" t="s">
        <v>197</v>
      </c>
      <c r="B174">
        <v>4842.8</v>
      </c>
      <c r="C174">
        <v>4897.3</v>
      </c>
      <c r="D174">
        <v>4820.3</v>
      </c>
      <c r="E174">
        <v>4876.3999999999996</v>
      </c>
      <c r="F174">
        <v>65673400</v>
      </c>
      <c r="G174" s="3">
        <f t="shared" si="2"/>
        <v>-1.5290768605123998E-2</v>
      </c>
    </row>
    <row r="175" spans="1:7" x14ac:dyDescent="0.3">
      <c r="A175" s="1" t="s">
        <v>198</v>
      </c>
      <c r="B175">
        <v>4945.8</v>
      </c>
      <c r="C175">
        <v>4949.3</v>
      </c>
      <c r="D175">
        <v>4848</v>
      </c>
      <c r="E175">
        <v>4868</v>
      </c>
      <c r="F175">
        <v>88843900</v>
      </c>
      <c r="G175" s="3">
        <f t="shared" si="2"/>
        <v>2.126868753613612E-2</v>
      </c>
    </row>
    <row r="176" spans="1:7" x14ac:dyDescent="0.3">
      <c r="A176" s="1" t="s">
        <v>199</v>
      </c>
      <c r="B176">
        <v>4906.5</v>
      </c>
      <c r="C176">
        <v>4991.8</v>
      </c>
      <c r="D176">
        <v>4905.5</v>
      </c>
      <c r="E176">
        <v>4963</v>
      </c>
      <c r="F176">
        <v>83772300</v>
      </c>
      <c r="G176" s="3">
        <f t="shared" si="2"/>
        <v>-7.9461361154919696E-3</v>
      </c>
    </row>
    <row r="177" spans="1:7" x14ac:dyDescent="0.3">
      <c r="A177" s="1" t="s">
        <v>200</v>
      </c>
      <c r="B177">
        <v>4879.1000000000004</v>
      </c>
      <c r="C177">
        <v>4951</v>
      </c>
      <c r="D177">
        <v>4859.8</v>
      </c>
      <c r="E177">
        <v>4929.3</v>
      </c>
      <c r="F177">
        <v>86481700</v>
      </c>
      <c r="G177" s="3">
        <f t="shared" si="2"/>
        <v>-5.5844288189136121E-3</v>
      </c>
    </row>
    <row r="178" spans="1:7" x14ac:dyDescent="0.3">
      <c r="A178" s="1" t="s">
        <v>201</v>
      </c>
      <c r="B178">
        <v>4870</v>
      </c>
      <c r="C178">
        <v>4903.8999999999996</v>
      </c>
      <c r="D178">
        <v>4841.3999999999996</v>
      </c>
      <c r="E178">
        <v>4896.3999999999996</v>
      </c>
      <c r="F178">
        <v>85378000</v>
      </c>
      <c r="G178" s="3">
        <f t="shared" si="2"/>
        <v>-1.8650980713656952E-3</v>
      </c>
    </row>
    <row r="179" spans="1:7" x14ac:dyDescent="0.3">
      <c r="A179" s="1" t="s">
        <v>202</v>
      </c>
      <c r="B179">
        <v>4970.1000000000004</v>
      </c>
      <c r="C179">
        <v>4970.1000000000004</v>
      </c>
      <c r="D179">
        <v>4899</v>
      </c>
      <c r="E179">
        <v>4899.6000000000004</v>
      </c>
      <c r="F179">
        <v>96362100</v>
      </c>
      <c r="G179" s="3">
        <f t="shared" si="2"/>
        <v>2.0554414784394324E-2</v>
      </c>
    </row>
    <row r="180" spans="1:7" x14ac:dyDescent="0.3">
      <c r="A180" s="1" t="s">
        <v>203</v>
      </c>
      <c r="B180">
        <v>4926.7</v>
      </c>
      <c r="C180">
        <v>4972.8</v>
      </c>
      <c r="D180">
        <v>4881.8999999999996</v>
      </c>
      <c r="E180">
        <v>4969.2</v>
      </c>
      <c r="F180">
        <v>88815300</v>
      </c>
      <c r="G180" s="3">
        <f t="shared" si="2"/>
        <v>-8.7322186676325516E-3</v>
      </c>
    </row>
    <row r="181" spans="1:7" x14ac:dyDescent="0.3">
      <c r="A181" s="1" t="s">
        <v>204</v>
      </c>
      <c r="B181">
        <v>4958.8</v>
      </c>
      <c r="C181">
        <v>4962.8</v>
      </c>
      <c r="D181">
        <v>4915.7</v>
      </c>
      <c r="E181">
        <v>4947</v>
      </c>
      <c r="F181">
        <v>70868100</v>
      </c>
      <c r="G181" s="3">
        <f t="shared" si="2"/>
        <v>6.5155174863499631E-3</v>
      </c>
    </row>
    <row r="182" spans="1:7" x14ac:dyDescent="0.3">
      <c r="A182" s="1" t="s">
        <v>205</v>
      </c>
      <c r="B182">
        <v>4999.2</v>
      </c>
      <c r="C182">
        <v>5023.8999999999996</v>
      </c>
      <c r="D182">
        <v>4992.5</v>
      </c>
      <c r="E182">
        <v>5004.3999999999996</v>
      </c>
      <c r="F182">
        <v>108547800</v>
      </c>
      <c r="G182" s="3">
        <f t="shared" si="2"/>
        <v>8.1471323707347811E-3</v>
      </c>
    </row>
    <row r="183" spans="1:7" x14ac:dyDescent="0.3">
      <c r="A183" s="1" t="s">
        <v>206</v>
      </c>
      <c r="B183">
        <v>5004.3</v>
      </c>
      <c r="C183">
        <v>5014.6000000000004</v>
      </c>
      <c r="D183">
        <v>4962.1000000000004</v>
      </c>
      <c r="E183">
        <v>4976.6000000000004</v>
      </c>
      <c r="F183">
        <v>92870700</v>
      </c>
      <c r="G183" s="3">
        <f t="shared" si="2"/>
        <v>1.0201632261162513E-3</v>
      </c>
    </row>
    <row r="184" spans="1:7" x14ac:dyDescent="0.3">
      <c r="A184" s="1" t="s">
        <v>207</v>
      </c>
      <c r="B184">
        <v>5039.1000000000004</v>
      </c>
      <c r="C184">
        <v>5039.1000000000004</v>
      </c>
      <c r="D184">
        <v>5001.5</v>
      </c>
      <c r="E184">
        <v>5018.7</v>
      </c>
      <c r="F184">
        <v>80288700</v>
      </c>
      <c r="G184" s="3">
        <f t="shared" si="2"/>
        <v>6.9540195431928905E-3</v>
      </c>
    </row>
    <row r="185" spans="1:7" x14ac:dyDescent="0.3">
      <c r="A185" s="1" t="s">
        <v>208</v>
      </c>
      <c r="B185">
        <v>5053.7</v>
      </c>
      <c r="C185">
        <v>5057.8</v>
      </c>
      <c r="D185">
        <v>5029.2</v>
      </c>
      <c r="E185">
        <v>5036.5</v>
      </c>
      <c r="F185">
        <v>69016600</v>
      </c>
      <c r="G185" s="3">
        <f t="shared" si="2"/>
        <v>2.8973427794644784E-3</v>
      </c>
    </row>
    <row r="186" spans="1:7" x14ac:dyDescent="0.3">
      <c r="A186" s="1" t="s">
        <v>209</v>
      </c>
      <c r="B186">
        <v>5093.1000000000004</v>
      </c>
      <c r="C186">
        <v>5103.5</v>
      </c>
      <c r="D186">
        <v>5078.1000000000004</v>
      </c>
      <c r="E186">
        <v>5078.1000000000004</v>
      </c>
      <c r="F186">
        <v>91642100</v>
      </c>
      <c r="G186" s="3">
        <f t="shared" si="2"/>
        <v>7.7962680808121862E-3</v>
      </c>
    </row>
    <row r="187" spans="1:7" x14ac:dyDescent="0.3">
      <c r="A187" s="1" t="s">
        <v>210</v>
      </c>
      <c r="B187">
        <v>5132.6000000000004</v>
      </c>
      <c r="C187">
        <v>5133</v>
      </c>
      <c r="D187">
        <v>5064.2</v>
      </c>
      <c r="E187">
        <v>5093.3999999999996</v>
      </c>
      <c r="F187">
        <v>110621000</v>
      </c>
      <c r="G187" s="3">
        <f t="shared" si="2"/>
        <v>7.7555908974887584E-3</v>
      </c>
    </row>
    <row r="188" spans="1:7" x14ac:dyDescent="0.3">
      <c r="A188" s="1" t="s">
        <v>211</v>
      </c>
      <c r="B188">
        <v>5176.1000000000004</v>
      </c>
      <c r="C188">
        <v>5177.8999999999996</v>
      </c>
      <c r="D188">
        <v>5125</v>
      </c>
      <c r="E188">
        <v>5134.7</v>
      </c>
      <c r="F188">
        <v>119876700</v>
      </c>
      <c r="G188" s="3">
        <f t="shared" ref="G188:G251" si="3">((B188-B187)/B187)*100%</f>
        <v>8.4752367221291348E-3</v>
      </c>
    </row>
    <row r="189" spans="1:7" x14ac:dyDescent="0.3">
      <c r="A189" s="1" t="s">
        <v>212</v>
      </c>
      <c r="B189">
        <v>5105.1000000000004</v>
      </c>
      <c r="C189">
        <v>5182.5</v>
      </c>
      <c r="D189">
        <v>5105.1000000000004</v>
      </c>
      <c r="E189">
        <v>5172.6000000000004</v>
      </c>
      <c r="F189">
        <v>110523700</v>
      </c>
      <c r="G189" s="3">
        <f t="shared" si="3"/>
        <v>-1.3716891095612525E-2</v>
      </c>
    </row>
    <row r="190" spans="1:7" x14ac:dyDescent="0.3">
      <c r="A190" s="1" t="s">
        <v>213</v>
      </c>
      <c r="B190">
        <v>5103.3999999999996</v>
      </c>
      <c r="C190">
        <v>5115.6000000000004</v>
      </c>
      <c r="D190">
        <v>5067.6000000000004</v>
      </c>
      <c r="E190">
        <v>5111.3999999999996</v>
      </c>
      <c r="F190">
        <v>92480400</v>
      </c>
      <c r="G190" s="3">
        <f t="shared" si="3"/>
        <v>-3.3300033300047552E-4</v>
      </c>
    </row>
    <row r="191" spans="1:7" x14ac:dyDescent="0.3">
      <c r="A191" s="1" t="s">
        <v>214</v>
      </c>
      <c r="B191">
        <v>5126.3</v>
      </c>
      <c r="C191">
        <v>5128.7</v>
      </c>
      <c r="D191">
        <v>5090.8</v>
      </c>
      <c r="E191">
        <v>5116.8</v>
      </c>
      <c r="F191">
        <v>111112200</v>
      </c>
      <c r="G191" s="3">
        <f t="shared" si="3"/>
        <v>4.4872046086923516E-3</v>
      </c>
    </row>
    <row r="192" spans="1:7" x14ac:dyDescent="0.3">
      <c r="A192" s="1" t="s">
        <v>215</v>
      </c>
      <c r="B192">
        <v>5099.8</v>
      </c>
      <c r="C192">
        <v>5135.1000000000004</v>
      </c>
      <c r="D192">
        <v>5081</v>
      </c>
      <c r="E192">
        <v>5120.8999999999996</v>
      </c>
      <c r="F192">
        <v>88592600</v>
      </c>
      <c r="G192" s="3">
        <f t="shared" si="3"/>
        <v>-5.1694204396933461E-3</v>
      </c>
    </row>
    <row r="193" spans="1:7" x14ac:dyDescent="0.3">
      <c r="A193" s="1" t="s">
        <v>216</v>
      </c>
      <c r="B193">
        <v>5096.3999999999996</v>
      </c>
      <c r="C193">
        <v>5131.5</v>
      </c>
      <c r="D193">
        <v>5083.7</v>
      </c>
      <c r="E193">
        <v>5116.8</v>
      </c>
      <c r="F193">
        <v>104786700</v>
      </c>
      <c r="G193" s="3">
        <f t="shared" si="3"/>
        <v>-6.6669281148291025E-4</v>
      </c>
    </row>
    <row r="194" spans="1:7" x14ac:dyDescent="0.3">
      <c r="A194" s="1" t="s">
        <v>217</v>
      </c>
      <c r="B194">
        <v>5091.8</v>
      </c>
      <c r="C194">
        <v>5093.8</v>
      </c>
      <c r="D194">
        <v>5063.7</v>
      </c>
      <c r="E194">
        <v>5084.8</v>
      </c>
      <c r="F194">
        <v>122922500</v>
      </c>
      <c r="G194" s="3">
        <f t="shared" si="3"/>
        <v>-9.0259791225167859E-4</v>
      </c>
    </row>
    <row r="195" spans="1:7" x14ac:dyDescent="0.3">
      <c r="A195" s="1" t="s">
        <v>218</v>
      </c>
      <c r="B195">
        <v>5112.2</v>
      </c>
      <c r="C195">
        <v>5121</v>
      </c>
      <c r="D195">
        <v>5095.5</v>
      </c>
      <c r="E195">
        <v>5112.8</v>
      </c>
      <c r="F195">
        <v>95498300</v>
      </c>
      <c r="G195" s="3">
        <f t="shared" si="3"/>
        <v>4.0064417298400637E-3</v>
      </c>
    </row>
    <row r="196" spans="1:7" x14ac:dyDescent="0.3">
      <c r="A196" s="1" t="s">
        <v>219</v>
      </c>
      <c r="B196">
        <v>5144</v>
      </c>
      <c r="C196">
        <v>5158.3</v>
      </c>
      <c r="D196">
        <v>5113</v>
      </c>
      <c r="E196">
        <v>5113.1000000000004</v>
      </c>
      <c r="F196">
        <v>103314100</v>
      </c>
      <c r="G196" s="3">
        <f t="shared" si="3"/>
        <v>6.220413911818822E-3</v>
      </c>
    </row>
    <row r="197" spans="1:7" x14ac:dyDescent="0.3">
      <c r="A197" s="1" t="s">
        <v>220</v>
      </c>
      <c r="B197">
        <v>5128.2</v>
      </c>
      <c r="C197">
        <v>5155.6000000000004</v>
      </c>
      <c r="D197">
        <v>5110.6000000000004</v>
      </c>
      <c r="E197">
        <v>5133.5</v>
      </c>
      <c r="F197">
        <v>107122400</v>
      </c>
      <c r="G197" s="3">
        <f t="shared" si="3"/>
        <v>-3.0715396578538455E-3</v>
      </c>
    </row>
    <row r="198" spans="1:7" x14ac:dyDescent="0.3">
      <c r="A198" s="1" t="s">
        <v>221</v>
      </c>
      <c r="B198">
        <v>5115.1000000000004</v>
      </c>
      <c r="C198">
        <v>5130.7</v>
      </c>
      <c r="D198">
        <v>5073.5</v>
      </c>
      <c r="E198">
        <v>5108</v>
      </c>
      <c r="F198">
        <v>97646200</v>
      </c>
      <c r="G198" s="3">
        <f t="shared" si="3"/>
        <v>-2.554502554502448E-3</v>
      </c>
    </row>
    <row r="199" spans="1:7" x14ac:dyDescent="0.3">
      <c r="A199" s="1" t="s">
        <v>222</v>
      </c>
      <c r="B199">
        <v>5159.5</v>
      </c>
      <c r="C199">
        <v>5162.3</v>
      </c>
      <c r="D199">
        <v>5131.8999999999996</v>
      </c>
      <c r="E199">
        <v>5134</v>
      </c>
      <c r="F199">
        <v>101351100</v>
      </c>
      <c r="G199" s="3">
        <f t="shared" si="3"/>
        <v>8.6801822056264064E-3</v>
      </c>
    </row>
    <row r="200" spans="1:7" x14ac:dyDescent="0.3">
      <c r="A200" s="1" t="s">
        <v>223</v>
      </c>
      <c r="B200">
        <v>5105.2</v>
      </c>
      <c r="C200">
        <v>5188</v>
      </c>
      <c r="D200">
        <v>5105.2</v>
      </c>
      <c r="E200">
        <v>5170.8</v>
      </c>
      <c r="F200">
        <v>103974300</v>
      </c>
      <c r="G200" s="3">
        <f t="shared" si="3"/>
        <v>-1.0524275608101595E-2</v>
      </c>
    </row>
    <row r="201" spans="1:7" x14ac:dyDescent="0.3">
      <c r="A201" s="1" t="s">
        <v>224</v>
      </c>
      <c r="B201">
        <v>5260.3</v>
      </c>
      <c r="C201">
        <v>5260.3</v>
      </c>
      <c r="D201">
        <v>5161.3999999999996</v>
      </c>
      <c r="E201">
        <v>5161.3999999999996</v>
      </c>
      <c r="F201">
        <v>108832000</v>
      </c>
      <c r="G201" s="3">
        <f t="shared" si="3"/>
        <v>3.0380788215936764E-2</v>
      </c>
    </row>
    <row r="202" spans="1:7" x14ac:dyDescent="0.3">
      <c r="A202" s="1" t="s">
        <v>225</v>
      </c>
      <c r="B202">
        <v>5335.5</v>
      </c>
      <c r="C202">
        <v>5335.5</v>
      </c>
      <c r="D202">
        <v>5246.7</v>
      </c>
      <c r="E202">
        <v>5276.2</v>
      </c>
      <c r="F202">
        <v>104732100</v>
      </c>
      <c r="G202" s="3">
        <f t="shared" si="3"/>
        <v>1.4295762599091271E-2</v>
      </c>
    </row>
    <row r="203" spans="1:7" x14ac:dyDescent="0.3">
      <c r="A203" s="1" t="s">
        <v>226</v>
      </c>
      <c r="B203">
        <v>5356</v>
      </c>
      <c r="C203">
        <v>5395.7</v>
      </c>
      <c r="D203">
        <v>5319.4</v>
      </c>
      <c r="E203">
        <v>5372</v>
      </c>
      <c r="F203">
        <v>121516500</v>
      </c>
      <c r="G203" s="3">
        <f t="shared" si="3"/>
        <v>3.8421891106737889E-3</v>
      </c>
    </row>
    <row r="204" spans="1:7" x14ac:dyDescent="0.3">
      <c r="A204" s="1" t="s">
        <v>227</v>
      </c>
      <c r="B204">
        <v>5462.7</v>
      </c>
      <c r="C204">
        <v>5469.2</v>
      </c>
      <c r="D204">
        <v>5412.6</v>
      </c>
      <c r="E204">
        <v>5424.7</v>
      </c>
      <c r="F204">
        <v>149596500</v>
      </c>
      <c r="G204" s="3">
        <f t="shared" si="3"/>
        <v>1.99215832710978E-2</v>
      </c>
    </row>
    <row r="205" spans="1:7" x14ac:dyDescent="0.3">
      <c r="A205" s="1" t="s">
        <v>228</v>
      </c>
      <c r="B205">
        <v>5509.5</v>
      </c>
      <c r="C205">
        <v>5520.9</v>
      </c>
      <c r="D205">
        <v>5471.6</v>
      </c>
      <c r="E205">
        <v>5475.6</v>
      </c>
      <c r="F205">
        <v>165238700</v>
      </c>
      <c r="G205" s="3">
        <f t="shared" si="3"/>
        <v>8.567192047888441E-3</v>
      </c>
    </row>
    <row r="206" spans="1:7" x14ac:dyDescent="0.3">
      <c r="A206" s="1" t="s">
        <v>229</v>
      </c>
      <c r="B206">
        <v>5458.6</v>
      </c>
      <c r="C206">
        <v>5500.4</v>
      </c>
      <c r="D206">
        <v>5449.8</v>
      </c>
      <c r="E206">
        <v>5494.5</v>
      </c>
      <c r="F206">
        <v>119777900</v>
      </c>
      <c r="G206" s="3">
        <f t="shared" si="3"/>
        <v>-9.2385878936381959E-3</v>
      </c>
    </row>
    <row r="207" spans="1:7" x14ac:dyDescent="0.3">
      <c r="A207" s="1" t="s">
        <v>230</v>
      </c>
      <c r="B207">
        <v>5461.1</v>
      </c>
      <c r="C207">
        <v>5466.6</v>
      </c>
      <c r="D207">
        <v>5427.6</v>
      </c>
      <c r="E207">
        <v>5449.1</v>
      </c>
      <c r="F207">
        <v>113428800</v>
      </c>
      <c r="G207" s="3">
        <f t="shared" si="3"/>
        <v>4.5799289195031688E-4</v>
      </c>
    </row>
    <row r="208" spans="1:7" x14ac:dyDescent="0.3">
      <c r="A208" s="1" t="s">
        <v>231</v>
      </c>
      <c r="B208">
        <v>5494.9</v>
      </c>
      <c r="C208">
        <v>5519.7</v>
      </c>
      <c r="D208">
        <v>5462.5</v>
      </c>
      <c r="E208">
        <v>5500</v>
      </c>
      <c r="F208">
        <v>119907500</v>
      </c>
      <c r="G208" s="3">
        <f t="shared" si="3"/>
        <v>6.1892292761530224E-3</v>
      </c>
    </row>
    <row r="209" spans="1:7" x14ac:dyDescent="0.3">
      <c r="A209" s="1" t="s">
        <v>232</v>
      </c>
      <c r="B209">
        <v>5529.9</v>
      </c>
      <c r="C209">
        <v>5562.5</v>
      </c>
      <c r="D209">
        <v>5515.5</v>
      </c>
      <c r="E209">
        <v>5516.6</v>
      </c>
      <c r="F209">
        <v>146811400</v>
      </c>
      <c r="G209" s="3">
        <f t="shared" si="3"/>
        <v>6.3695426668365215E-3</v>
      </c>
    </row>
    <row r="210" spans="1:7" x14ac:dyDescent="0.3">
      <c r="A210" s="1" t="s">
        <v>233</v>
      </c>
      <c r="B210">
        <v>5557.5</v>
      </c>
      <c r="C210">
        <v>5574.7</v>
      </c>
      <c r="D210">
        <v>5530.9</v>
      </c>
      <c r="E210">
        <v>5530.9</v>
      </c>
      <c r="F210">
        <v>140753000</v>
      </c>
      <c r="G210" s="3">
        <f t="shared" si="3"/>
        <v>4.9910486627245277E-3</v>
      </c>
    </row>
    <row r="211" spans="1:7" x14ac:dyDescent="0.3">
      <c r="A211" s="1" t="s">
        <v>234</v>
      </c>
      <c r="B211">
        <v>5594.1</v>
      </c>
      <c r="C211">
        <v>5598.5</v>
      </c>
      <c r="D211">
        <v>5541.3</v>
      </c>
      <c r="E211">
        <v>5541.4</v>
      </c>
      <c r="F211">
        <v>166665200</v>
      </c>
      <c r="G211" s="3">
        <f t="shared" si="3"/>
        <v>6.5856950067477039E-3</v>
      </c>
    </row>
    <row r="212" spans="1:7" x14ac:dyDescent="0.3">
      <c r="A212" s="1" t="s">
        <v>235</v>
      </c>
      <c r="B212">
        <v>5571.7</v>
      </c>
      <c r="C212">
        <v>5628.4</v>
      </c>
      <c r="D212">
        <v>5563.7</v>
      </c>
      <c r="E212">
        <v>5602.8</v>
      </c>
      <c r="F212">
        <v>215797300</v>
      </c>
      <c r="G212" s="3">
        <f t="shared" si="3"/>
        <v>-4.0042187304482483E-3</v>
      </c>
    </row>
    <row r="213" spans="1:7" x14ac:dyDescent="0.3">
      <c r="A213" s="1" t="s">
        <v>236</v>
      </c>
      <c r="B213">
        <v>5652.8</v>
      </c>
      <c r="C213">
        <v>5652.8</v>
      </c>
      <c r="D213">
        <v>5583.3</v>
      </c>
      <c r="E213">
        <v>5583.3</v>
      </c>
      <c r="F213">
        <v>189943100</v>
      </c>
      <c r="G213" s="3">
        <f t="shared" si="3"/>
        <v>1.4555701132508994E-2</v>
      </c>
    </row>
    <row r="214" spans="1:7" x14ac:dyDescent="0.3">
      <c r="A214" s="1" t="s">
        <v>237</v>
      </c>
      <c r="B214">
        <v>5701</v>
      </c>
      <c r="C214">
        <v>5710.4</v>
      </c>
      <c r="D214">
        <v>5667.4</v>
      </c>
      <c r="E214">
        <v>5677.3</v>
      </c>
      <c r="F214">
        <v>240469400</v>
      </c>
      <c r="G214" s="3">
        <f t="shared" si="3"/>
        <v>8.5267478063967977E-3</v>
      </c>
    </row>
    <row r="215" spans="1:7" x14ac:dyDescent="0.3">
      <c r="A215" s="1" t="s">
        <v>238</v>
      </c>
      <c r="B215">
        <v>5679.2</v>
      </c>
      <c r="C215">
        <v>5770.7</v>
      </c>
      <c r="D215">
        <v>5666.8</v>
      </c>
      <c r="E215">
        <v>5735.1</v>
      </c>
      <c r="F215">
        <v>325423300</v>
      </c>
      <c r="G215" s="3">
        <f t="shared" si="3"/>
        <v>-3.8238905455183622E-3</v>
      </c>
    </row>
    <row r="216" spans="1:7" x14ac:dyDescent="0.3">
      <c r="A216" s="1" t="s">
        <v>239</v>
      </c>
      <c r="B216">
        <v>5759.9</v>
      </c>
      <c r="C216">
        <v>5759.9</v>
      </c>
      <c r="D216">
        <v>5669.7</v>
      </c>
      <c r="E216">
        <v>5669.7</v>
      </c>
      <c r="F216">
        <v>248292500</v>
      </c>
      <c r="G216" s="3">
        <f t="shared" si="3"/>
        <v>1.4209747851810083E-2</v>
      </c>
    </row>
    <row r="217" spans="1:7" x14ac:dyDescent="0.3">
      <c r="A217" s="1" t="s">
        <v>240</v>
      </c>
      <c r="B217">
        <v>5783.3</v>
      </c>
      <c r="C217">
        <v>5795.8</v>
      </c>
      <c r="D217">
        <v>5745.9</v>
      </c>
      <c r="E217">
        <v>5773.6</v>
      </c>
      <c r="F217">
        <v>251434900</v>
      </c>
      <c r="G217" s="3">
        <f t="shared" si="3"/>
        <v>4.0625705307384755E-3</v>
      </c>
    </row>
    <row r="218" spans="1:7" x14ac:dyDescent="0.3">
      <c r="A218" s="1" t="s">
        <v>241</v>
      </c>
      <c r="B218">
        <v>5612.4</v>
      </c>
      <c r="C218">
        <v>5798.3</v>
      </c>
      <c r="D218">
        <v>5563.9</v>
      </c>
      <c r="E218">
        <v>5779.7</v>
      </c>
      <c r="F218">
        <v>319900500</v>
      </c>
      <c r="G218" s="3">
        <f t="shared" si="3"/>
        <v>-2.9550602597133217E-2</v>
      </c>
    </row>
    <row r="219" spans="1:7" x14ac:dyDescent="0.3">
      <c r="A219" s="1" t="s">
        <v>242</v>
      </c>
      <c r="B219">
        <v>5724.7</v>
      </c>
      <c r="C219">
        <v>5736.3</v>
      </c>
      <c r="D219">
        <v>5594.3</v>
      </c>
      <c r="E219">
        <v>5637.9</v>
      </c>
      <c r="F219">
        <v>209477700</v>
      </c>
      <c r="G219" s="3">
        <f t="shared" si="3"/>
        <v>2.0009265198489095E-2</v>
      </c>
    </row>
    <row r="220" spans="1:7" x14ac:dyDescent="0.3">
      <c r="A220" s="1" t="s">
        <v>243</v>
      </c>
      <c r="B220">
        <v>5814</v>
      </c>
      <c r="C220">
        <v>5814</v>
      </c>
      <c r="D220">
        <v>5734.3</v>
      </c>
      <c r="E220">
        <v>5755.2</v>
      </c>
      <c r="F220">
        <v>219110200</v>
      </c>
      <c r="G220" s="3">
        <f t="shared" si="3"/>
        <v>1.5599070693660835E-2</v>
      </c>
    </row>
    <row r="221" spans="1:7" x14ac:dyDescent="0.3">
      <c r="A221" s="1" t="s">
        <v>244</v>
      </c>
      <c r="B221">
        <v>5822.9</v>
      </c>
      <c r="C221">
        <v>5853.2</v>
      </c>
      <c r="D221">
        <v>5797</v>
      </c>
      <c r="E221">
        <v>5833.3</v>
      </c>
      <c r="F221">
        <v>238397400</v>
      </c>
      <c r="G221" s="3">
        <f t="shared" si="3"/>
        <v>1.5307877536979079E-3</v>
      </c>
    </row>
    <row r="222" spans="1:7" x14ac:dyDescent="0.3">
      <c r="A222" s="1" t="s">
        <v>245</v>
      </c>
      <c r="B222">
        <v>5810.5</v>
      </c>
      <c r="C222">
        <v>5823.3</v>
      </c>
      <c r="D222">
        <v>5775.6</v>
      </c>
      <c r="E222">
        <v>5820.8</v>
      </c>
      <c r="F222">
        <v>173857900</v>
      </c>
      <c r="G222" s="3">
        <f t="shared" si="3"/>
        <v>-2.1295230898692469E-3</v>
      </c>
    </row>
    <row r="223" spans="1:7" x14ac:dyDescent="0.3">
      <c r="A223" s="1" t="s">
        <v>246</v>
      </c>
      <c r="B223">
        <v>5930.8</v>
      </c>
      <c r="C223">
        <v>5941.4</v>
      </c>
      <c r="D223">
        <v>5854.3</v>
      </c>
      <c r="E223">
        <v>5854.3</v>
      </c>
      <c r="F223">
        <v>226790300</v>
      </c>
      <c r="G223" s="3">
        <f t="shared" si="3"/>
        <v>2.0703898115480627E-2</v>
      </c>
    </row>
    <row r="224" spans="1:7" x14ac:dyDescent="0.3">
      <c r="A224" s="1" t="s">
        <v>247</v>
      </c>
      <c r="B224">
        <v>5944.4</v>
      </c>
      <c r="C224">
        <v>5961.8</v>
      </c>
      <c r="D224">
        <v>5911.1</v>
      </c>
      <c r="E224">
        <v>5947.7</v>
      </c>
      <c r="F224">
        <v>294205100</v>
      </c>
      <c r="G224" s="3">
        <f t="shared" si="3"/>
        <v>2.2931139138058026E-3</v>
      </c>
    </row>
    <row r="225" spans="1:7" x14ac:dyDescent="0.3">
      <c r="A225" s="1" t="s">
        <v>248</v>
      </c>
      <c r="B225">
        <v>5933.7</v>
      </c>
      <c r="C225">
        <v>6004.4</v>
      </c>
      <c r="D225">
        <v>5911.9</v>
      </c>
      <c r="E225">
        <v>5977</v>
      </c>
      <c r="F225">
        <v>264587600</v>
      </c>
      <c r="G225" s="3">
        <f t="shared" si="3"/>
        <v>-1.8000134580445156E-3</v>
      </c>
    </row>
    <row r="226" spans="1:7" x14ac:dyDescent="0.3">
      <c r="A226" s="1" t="s">
        <v>249</v>
      </c>
      <c r="B226">
        <v>5938.3</v>
      </c>
      <c r="C226">
        <v>5976.6</v>
      </c>
      <c r="D226">
        <v>5924.4</v>
      </c>
      <c r="E226">
        <v>5946.4</v>
      </c>
      <c r="F226">
        <v>217654500</v>
      </c>
      <c r="G226" s="3">
        <f t="shared" si="3"/>
        <v>7.752329912197051E-4</v>
      </c>
    </row>
    <row r="227" spans="1:7" x14ac:dyDescent="0.3">
      <c r="A227" s="1" t="s">
        <v>250</v>
      </c>
      <c r="B227">
        <v>6012.5</v>
      </c>
      <c r="C227">
        <v>6014</v>
      </c>
      <c r="D227">
        <v>5959.3</v>
      </c>
      <c r="E227">
        <v>5959.3</v>
      </c>
      <c r="F227">
        <v>226876100</v>
      </c>
      <c r="G227" s="3">
        <f t="shared" si="3"/>
        <v>1.2495158547058892E-2</v>
      </c>
    </row>
    <row r="228" spans="1:7" x14ac:dyDescent="0.3">
      <c r="A228" s="1" t="s">
        <v>251</v>
      </c>
      <c r="B228">
        <v>6010.1</v>
      </c>
      <c r="C228">
        <v>6023.2</v>
      </c>
      <c r="D228">
        <v>5965.8</v>
      </c>
      <c r="E228">
        <v>6013.5</v>
      </c>
      <c r="F228">
        <v>194411200</v>
      </c>
      <c r="G228" s="3">
        <f t="shared" si="3"/>
        <v>-3.9916839916833867E-4</v>
      </c>
    </row>
    <row r="229" spans="1:7" x14ac:dyDescent="0.3">
      <c r="A229" s="1" t="s">
        <v>252</v>
      </c>
      <c r="B229">
        <v>6118.4</v>
      </c>
      <c r="C229">
        <v>6124</v>
      </c>
      <c r="D229">
        <v>6046.9</v>
      </c>
      <c r="E229">
        <v>6046.9</v>
      </c>
      <c r="F229">
        <v>291042900</v>
      </c>
      <c r="G229" s="3">
        <f t="shared" si="3"/>
        <v>1.801966689406154E-2</v>
      </c>
    </row>
    <row r="230" spans="1:7" x14ac:dyDescent="0.3">
      <c r="A230" s="1" t="s">
        <v>253</v>
      </c>
      <c r="B230">
        <v>6113.4</v>
      </c>
      <c r="C230">
        <v>6161</v>
      </c>
      <c r="D230">
        <v>6075.8</v>
      </c>
      <c r="E230">
        <v>6133.1</v>
      </c>
      <c r="F230">
        <v>321737000</v>
      </c>
      <c r="G230" s="3">
        <f t="shared" si="3"/>
        <v>-8.1720711297071137E-4</v>
      </c>
    </row>
    <row r="231" spans="1:7" x14ac:dyDescent="0.3">
      <c r="A231" s="1" t="s">
        <v>254</v>
      </c>
      <c r="B231">
        <v>6104.3</v>
      </c>
      <c r="C231">
        <v>6142.9</v>
      </c>
      <c r="D231">
        <v>6091.4</v>
      </c>
      <c r="E231">
        <v>6106.3</v>
      </c>
      <c r="F231">
        <v>257981400</v>
      </c>
      <c r="G231" s="3">
        <f t="shared" si="3"/>
        <v>-1.4885333856772753E-3</v>
      </c>
    </row>
    <row r="232" spans="1:7" x14ac:dyDescent="0.3">
      <c r="A232" s="1" t="s">
        <v>255</v>
      </c>
      <c r="B232">
        <v>6165.6</v>
      </c>
      <c r="C232">
        <v>6195.2</v>
      </c>
      <c r="D232">
        <v>6119.9</v>
      </c>
      <c r="E232">
        <v>6131.6</v>
      </c>
      <c r="F232">
        <v>238612700</v>
      </c>
      <c r="G232" s="3">
        <f t="shared" si="3"/>
        <v>1.0042101469455987E-2</v>
      </c>
    </row>
    <row r="233" spans="1:7" x14ac:dyDescent="0.3">
      <c r="A233" s="1" t="s">
        <v>256</v>
      </c>
      <c r="B233">
        <v>6023.3</v>
      </c>
      <c r="C233">
        <v>6174.5</v>
      </c>
      <c r="D233">
        <v>6010.2</v>
      </c>
      <c r="E233">
        <v>6146.6</v>
      </c>
      <c r="F233">
        <v>250085200</v>
      </c>
      <c r="G233" s="3">
        <f t="shared" si="3"/>
        <v>-2.3079667834436254E-2</v>
      </c>
    </row>
    <row r="234" spans="1:7" x14ac:dyDescent="0.3">
      <c r="A234" s="1" t="s">
        <v>257</v>
      </c>
      <c r="B234">
        <v>6008.7</v>
      </c>
      <c r="C234">
        <v>6104.4</v>
      </c>
      <c r="D234">
        <v>5853.3</v>
      </c>
      <c r="E234">
        <v>6061.8</v>
      </c>
      <c r="F234">
        <v>203528500</v>
      </c>
      <c r="G234" s="3">
        <f t="shared" si="3"/>
        <v>-2.42392044228253E-3</v>
      </c>
    </row>
    <row r="235" spans="1:7" x14ac:dyDescent="0.3">
      <c r="A235" s="1" t="s">
        <v>258</v>
      </c>
      <c r="B235">
        <v>6093.6</v>
      </c>
      <c r="C235">
        <v>6095</v>
      </c>
      <c r="D235">
        <v>5979.9</v>
      </c>
      <c r="E235">
        <v>6067</v>
      </c>
      <c r="F235">
        <v>180855700</v>
      </c>
      <c r="G235" s="3">
        <f t="shared" si="3"/>
        <v>1.4129512207299508E-2</v>
      </c>
    </row>
    <row r="236" spans="1:7" x14ac:dyDescent="0.3">
      <c r="A236" s="1" t="s">
        <v>259</v>
      </c>
      <c r="B236">
        <v>6036.2</v>
      </c>
      <c r="C236">
        <v>6143.9</v>
      </c>
      <c r="D236">
        <v>6026.7</v>
      </c>
      <c r="E236">
        <v>6112.7</v>
      </c>
      <c r="F236">
        <v>175135000</v>
      </c>
      <c r="G236" s="3">
        <f t="shared" si="3"/>
        <v>-9.419719049494641E-3</v>
      </c>
    </row>
    <row r="237" spans="1:7" x14ac:dyDescent="0.3">
      <c r="A237" s="1" t="s">
        <v>260</v>
      </c>
      <c r="B237">
        <v>5979.1</v>
      </c>
      <c r="C237">
        <v>6056</v>
      </c>
      <c r="D237">
        <v>5962</v>
      </c>
      <c r="E237">
        <v>6052.1</v>
      </c>
      <c r="F237">
        <v>170039300</v>
      </c>
      <c r="G237" s="3">
        <f t="shared" si="3"/>
        <v>-9.4595937841687582E-3</v>
      </c>
    </row>
    <row r="238" spans="1:7" x14ac:dyDescent="0.3">
      <c r="A238" s="1" t="s">
        <v>261</v>
      </c>
      <c r="B238">
        <v>6104.9</v>
      </c>
      <c r="C238">
        <v>6104.9</v>
      </c>
      <c r="D238">
        <v>5929</v>
      </c>
      <c r="E238">
        <v>5997.8</v>
      </c>
      <c r="F238">
        <v>183917000</v>
      </c>
      <c r="G238" s="3">
        <f t="shared" si="3"/>
        <v>2.1039955846197465E-2</v>
      </c>
    </row>
    <row r="239" spans="1:7" x14ac:dyDescent="0.3">
      <c r="A239" s="1" t="s">
        <v>262</v>
      </c>
      <c r="B239">
        <v>6137.3</v>
      </c>
      <c r="C239">
        <v>6145.6</v>
      </c>
      <c r="D239">
        <v>6073.4</v>
      </c>
      <c r="E239">
        <v>6105.8</v>
      </c>
      <c r="F239">
        <v>174687000</v>
      </c>
      <c r="G239" s="3">
        <f t="shared" si="3"/>
        <v>5.3072122393488094E-3</v>
      </c>
    </row>
    <row r="240" spans="1:7" x14ac:dyDescent="0.3">
      <c r="A240" s="1" t="s">
        <v>263</v>
      </c>
      <c r="B240">
        <v>6065.7</v>
      </c>
      <c r="C240">
        <v>6166.6</v>
      </c>
      <c r="D240">
        <v>5987.8</v>
      </c>
      <c r="E240">
        <v>6139.1</v>
      </c>
      <c r="F240">
        <v>199163800</v>
      </c>
      <c r="G240" s="3">
        <f t="shared" si="3"/>
        <v>-1.1666367946817063E-2</v>
      </c>
    </row>
    <row r="241" spans="1:7" x14ac:dyDescent="0.3">
      <c r="A241" s="1" t="s">
        <v>264</v>
      </c>
      <c r="B241">
        <v>6153.6</v>
      </c>
      <c r="C241">
        <v>6158</v>
      </c>
      <c r="D241">
        <v>6090.4</v>
      </c>
      <c r="E241">
        <v>6091.7</v>
      </c>
      <c r="F241">
        <v>227517900</v>
      </c>
      <c r="G241" s="3">
        <f t="shared" si="3"/>
        <v>1.4491320045501846E-2</v>
      </c>
    </row>
    <row r="242" spans="1:7" x14ac:dyDescent="0.3">
      <c r="A242" s="1" t="s">
        <v>265</v>
      </c>
      <c r="B242">
        <v>6257.8</v>
      </c>
      <c r="C242">
        <v>6275.7</v>
      </c>
      <c r="D242">
        <v>6190.1</v>
      </c>
      <c r="E242">
        <v>6190.9</v>
      </c>
      <c r="F242">
        <v>221751300</v>
      </c>
      <c r="G242" s="3">
        <f t="shared" si="3"/>
        <v>1.6933177327093055E-2</v>
      </c>
    </row>
    <row r="243" spans="1:7" x14ac:dyDescent="0.3">
      <c r="A243" s="1" t="s">
        <v>266</v>
      </c>
      <c r="B243">
        <v>6382.9</v>
      </c>
      <c r="C243">
        <v>6382.9</v>
      </c>
      <c r="D243">
        <v>6278.4</v>
      </c>
      <c r="E243">
        <v>6278.4</v>
      </c>
      <c r="F243">
        <v>297901100</v>
      </c>
      <c r="G243" s="3">
        <f t="shared" si="3"/>
        <v>1.9991051168142072E-2</v>
      </c>
    </row>
    <row r="244" spans="1:7" x14ac:dyDescent="0.3">
      <c r="A244" s="1" t="s">
        <v>267</v>
      </c>
      <c r="B244">
        <v>6395.7</v>
      </c>
      <c r="C244">
        <v>6436</v>
      </c>
      <c r="D244">
        <v>6353.3</v>
      </c>
      <c r="E244">
        <v>6393.9</v>
      </c>
      <c r="F244">
        <v>279603400</v>
      </c>
      <c r="G244" s="3">
        <f t="shared" si="3"/>
        <v>2.0053580660828437E-3</v>
      </c>
    </row>
    <row r="245" spans="1:7" x14ac:dyDescent="0.3">
      <c r="A245" s="1" t="s">
        <v>268</v>
      </c>
      <c r="B245">
        <v>6435.2</v>
      </c>
      <c r="C245">
        <v>6464.4</v>
      </c>
      <c r="D245">
        <v>6393.9</v>
      </c>
      <c r="E245">
        <v>6439.9</v>
      </c>
      <c r="F245">
        <v>343008100</v>
      </c>
      <c r="G245" s="3">
        <f t="shared" si="3"/>
        <v>6.1760245164720045E-3</v>
      </c>
    </row>
    <row r="246" spans="1:7" x14ac:dyDescent="0.3">
      <c r="A246" s="1" t="s">
        <v>269</v>
      </c>
      <c r="B246">
        <v>6428.3</v>
      </c>
      <c r="C246">
        <v>6465.5</v>
      </c>
      <c r="D246">
        <v>6407.6</v>
      </c>
      <c r="E246">
        <v>6445.9</v>
      </c>
      <c r="F246">
        <v>344812000</v>
      </c>
      <c r="G246" s="3">
        <f t="shared" si="3"/>
        <v>-1.072227747389302E-3</v>
      </c>
    </row>
    <row r="247" spans="1:7" x14ac:dyDescent="0.3">
      <c r="A247" s="1" t="s">
        <v>270</v>
      </c>
      <c r="B247">
        <v>6373.4</v>
      </c>
      <c r="C247">
        <v>6472.3</v>
      </c>
      <c r="D247">
        <v>6341.3</v>
      </c>
      <c r="E247">
        <v>6448</v>
      </c>
      <c r="F247">
        <v>262275900</v>
      </c>
      <c r="G247" s="3">
        <f t="shared" si="3"/>
        <v>-8.5403605930029006E-3</v>
      </c>
    </row>
    <row r="248" spans="1:7" x14ac:dyDescent="0.3">
      <c r="A248" s="1" t="s">
        <v>271</v>
      </c>
      <c r="B248">
        <v>6389.8</v>
      </c>
      <c r="C248">
        <v>6428.3</v>
      </c>
      <c r="D248">
        <v>6316.9</v>
      </c>
      <c r="E248">
        <v>6365</v>
      </c>
      <c r="F248">
        <v>337569400</v>
      </c>
      <c r="G248" s="3">
        <f t="shared" si="3"/>
        <v>2.5731948410582339E-3</v>
      </c>
    </row>
    <row r="249" spans="1:7" x14ac:dyDescent="0.3">
      <c r="A249" s="1" t="s">
        <v>272</v>
      </c>
      <c r="B249">
        <v>6321.9</v>
      </c>
      <c r="C249">
        <v>6434.8</v>
      </c>
      <c r="D249">
        <v>6289</v>
      </c>
      <c r="E249">
        <v>6421.9</v>
      </c>
      <c r="F249">
        <v>223716900</v>
      </c>
      <c r="G249" s="3">
        <f t="shared" si="3"/>
        <v>-1.0626310682650559E-2</v>
      </c>
    </row>
    <row r="250" spans="1:7" x14ac:dyDescent="0.3">
      <c r="A250" s="1" t="s">
        <v>273</v>
      </c>
      <c r="B250">
        <v>6429.8</v>
      </c>
      <c r="C250">
        <v>6440.8</v>
      </c>
      <c r="D250">
        <v>6299.4</v>
      </c>
      <c r="E250">
        <v>6334.5</v>
      </c>
      <c r="F250">
        <v>190944100</v>
      </c>
      <c r="G250" s="3">
        <f t="shared" si="3"/>
        <v>1.7067653711700683E-2</v>
      </c>
    </row>
    <row r="251" spans="1:7" x14ac:dyDescent="0.3">
      <c r="A251" s="1" t="s">
        <v>274</v>
      </c>
      <c r="B251">
        <v>6413.9</v>
      </c>
      <c r="C251">
        <v>6505</v>
      </c>
      <c r="D251">
        <v>6399.7</v>
      </c>
      <c r="E251">
        <v>6476.1</v>
      </c>
      <c r="F251">
        <v>171080400</v>
      </c>
      <c r="G251" s="3">
        <f t="shared" si="3"/>
        <v>-2.4728607421693593E-3</v>
      </c>
    </row>
    <row r="252" spans="1:7" x14ac:dyDescent="0.3">
      <c r="A252" s="1" t="s">
        <v>275</v>
      </c>
      <c r="B252">
        <v>6307.1</v>
      </c>
      <c r="C252">
        <v>6428.5</v>
      </c>
      <c r="D252">
        <v>6283.3</v>
      </c>
      <c r="E252">
        <v>6419.6</v>
      </c>
      <c r="F252">
        <v>157918500</v>
      </c>
      <c r="G252" s="3">
        <f t="shared" ref="G252:G315" si="4">((B252-B251)/B251)*100%</f>
        <v>-1.6651335380969346E-2</v>
      </c>
    </row>
    <row r="253" spans="1:7" x14ac:dyDescent="0.3">
      <c r="A253" s="1" t="s">
        <v>276</v>
      </c>
      <c r="B253">
        <v>6258.6</v>
      </c>
      <c r="C253">
        <v>6322.7</v>
      </c>
      <c r="D253">
        <v>6148.3</v>
      </c>
      <c r="E253">
        <v>6322.5</v>
      </c>
      <c r="F253">
        <v>154806200</v>
      </c>
      <c r="G253" s="3">
        <f t="shared" si="4"/>
        <v>-7.689746476193496E-3</v>
      </c>
    </row>
    <row r="254" spans="1:7" x14ac:dyDescent="0.3">
      <c r="A254" s="1" t="s">
        <v>277</v>
      </c>
      <c r="B254">
        <v>6140.2</v>
      </c>
      <c r="C254">
        <v>6269.7</v>
      </c>
      <c r="D254">
        <v>6123</v>
      </c>
      <c r="E254">
        <v>6252.7</v>
      </c>
      <c r="F254">
        <v>172159800</v>
      </c>
      <c r="G254" s="3">
        <f t="shared" si="4"/>
        <v>-1.8917968874828321E-2</v>
      </c>
    </row>
    <row r="255" spans="1:7" x14ac:dyDescent="0.3">
      <c r="A255" s="1" t="s">
        <v>278</v>
      </c>
      <c r="B255">
        <v>6109.2</v>
      </c>
      <c r="C255">
        <v>6154.6</v>
      </c>
      <c r="D255">
        <v>5998.9</v>
      </c>
      <c r="E255">
        <v>6153.1</v>
      </c>
      <c r="F255">
        <v>181402600</v>
      </c>
      <c r="G255" s="3">
        <f t="shared" si="4"/>
        <v>-5.0486954822318497E-3</v>
      </c>
    </row>
    <row r="256" spans="1:7" x14ac:dyDescent="0.3">
      <c r="A256" s="1" t="s">
        <v>279</v>
      </c>
      <c r="B256">
        <v>5979.4</v>
      </c>
      <c r="C256">
        <v>6123.5</v>
      </c>
      <c r="D256">
        <v>5957.6</v>
      </c>
      <c r="E256">
        <v>6065.8</v>
      </c>
      <c r="F256">
        <v>157336200</v>
      </c>
      <c r="G256" s="3">
        <f t="shared" si="4"/>
        <v>-2.1246644405159464E-2</v>
      </c>
    </row>
    <row r="257" spans="1:7" x14ac:dyDescent="0.3">
      <c r="A257" s="1" t="s">
        <v>280</v>
      </c>
      <c r="B257">
        <v>5862.4</v>
      </c>
      <c r="C257">
        <v>6068.1</v>
      </c>
      <c r="D257">
        <v>5825.3</v>
      </c>
      <c r="E257">
        <v>6010.3</v>
      </c>
      <c r="F257">
        <v>147664800</v>
      </c>
      <c r="G257" s="3">
        <f t="shared" si="4"/>
        <v>-1.9567180653577283E-2</v>
      </c>
    </row>
    <row r="258" spans="1:7" x14ac:dyDescent="0.3">
      <c r="A258" s="1" t="s">
        <v>281</v>
      </c>
      <c r="B258">
        <v>6067.5</v>
      </c>
      <c r="C258">
        <v>6070.7</v>
      </c>
      <c r="D258">
        <v>5735.5</v>
      </c>
      <c r="E258">
        <v>5856.8</v>
      </c>
      <c r="F258">
        <v>208886800</v>
      </c>
      <c r="G258" s="3">
        <f t="shared" si="4"/>
        <v>3.4985671397379979E-2</v>
      </c>
    </row>
    <row r="259" spans="1:7" x14ac:dyDescent="0.3">
      <c r="A259" s="1" t="s">
        <v>282</v>
      </c>
      <c r="B259">
        <v>6043.8</v>
      </c>
      <c r="C259">
        <v>6157.2</v>
      </c>
      <c r="D259">
        <v>6018.1</v>
      </c>
      <c r="E259">
        <v>6119</v>
      </c>
      <c r="F259">
        <v>227307800</v>
      </c>
      <c r="G259" s="3">
        <f t="shared" si="4"/>
        <v>-3.9060568603213543E-3</v>
      </c>
    </row>
    <row r="260" spans="1:7" x14ac:dyDescent="0.3">
      <c r="A260" s="1" t="s">
        <v>283</v>
      </c>
      <c r="B260">
        <v>6077.7</v>
      </c>
      <c r="C260">
        <v>6137.7</v>
      </c>
      <c r="D260">
        <v>6047.4</v>
      </c>
      <c r="E260">
        <v>6096.6</v>
      </c>
      <c r="F260">
        <v>153874400</v>
      </c>
      <c r="G260" s="3">
        <f t="shared" si="4"/>
        <v>5.6090539064826165E-3</v>
      </c>
    </row>
    <row r="261" spans="1:7" x14ac:dyDescent="0.3">
      <c r="A261" s="1" t="s">
        <v>284</v>
      </c>
      <c r="B261">
        <v>6107.2</v>
      </c>
      <c r="C261">
        <v>6179.4</v>
      </c>
      <c r="D261">
        <v>6069.5</v>
      </c>
      <c r="E261">
        <v>6111.8</v>
      </c>
      <c r="F261">
        <v>148241900</v>
      </c>
      <c r="G261" s="3">
        <f t="shared" si="4"/>
        <v>4.8538098293762445E-3</v>
      </c>
    </row>
    <row r="262" spans="1:7" x14ac:dyDescent="0.3">
      <c r="A262" s="1" t="s">
        <v>285</v>
      </c>
      <c r="B262">
        <v>6151.7</v>
      </c>
      <c r="C262">
        <v>6151.7</v>
      </c>
      <c r="D262">
        <v>6091</v>
      </c>
      <c r="E262">
        <v>6136.4</v>
      </c>
      <c r="F262">
        <v>134669100</v>
      </c>
      <c r="G262" s="3">
        <f t="shared" si="4"/>
        <v>7.2864815299973802E-3</v>
      </c>
    </row>
    <row r="263" spans="1:7" x14ac:dyDescent="0.3">
      <c r="A263" s="1" t="s">
        <v>286</v>
      </c>
      <c r="B263">
        <v>6208.9</v>
      </c>
      <c r="C263">
        <v>6224.4</v>
      </c>
      <c r="D263">
        <v>6180.7</v>
      </c>
      <c r="E263">
        <v>6193.6</v>
      </c>
      <c r="F263">
        <v>161586900</v>
      </c>
      <c r="G263" s="3">
        <f t="shared" si="4"/>
        <v>9.2982427621632752E-3</v>
      </c>
    </row>
    <row r="264" spans="1:7" x14ac:dyDescent="0.3">
      <c r="A264" s="1" t="s">
        <v>287</v>
      </c>
      <c r="B264">
        <v>6181.7</v>
      </c>
      <c r="C264">
        <v>6286.3</v>
      </c>
      <c r="D264">
        <v>6157.1</v>
      </c>
      <c r="E264">
        <v>6232.1</v>
      </c>
      <c r="F264">
        <v>175273400</v>
      </c>
      <c r="G264" s="3">
        <f t="shared" si="4"/>
        <v>-4.3808081946882411E-3</v>
      </c>
    </row>
    <row r="265" spans="1:7" x14ac:dyDescent="0.3">
      <c r="A265" s="1" t="s">
        <v>288</v>
      </c>
      <c r="B265">
        <v>6201.8</v>
      </c>
      <c r="C265">
        <v>6216.9</v>
      </c>
      <c r="D265">
        <v>6168</v>
      </c>
      <c r="E265">
        <v>6198</v>
      </c>
      <c r="F265">
        <v>122608700</v>
      </c>
      <c r="G265" s="3">
        <f t="shared" si="4"/>
        <v>3.2515327498908657E-3</v>
      </c>
    </row>
    <row r="266" spans="1:7" x14ac:dyDescent="0.3">
      <c r="A266" s="1" t="s">
        <v>289</v>
      </c>
      <c r="B266">
        <v>6222.5</v>
      </c>
      <c r="C266">
        <v>6232.9</v>
      </c>
      <c r="D266">
        <v>6194</v>
      </c>
      <c r="E266">
        <v>6221.6</v>
      </c>
      <c r="F266">
        <v>104014000</v>
      </c>
      <c r="G266" s="3">
        <f t="shared" si="4"/>
        <v>3.3377406559385692E-3</v>
      </c>
    </row>
    <row r="267" spans="1:7" x14ac:dyDescent="0.3">
      <c r="A267" s="1" t="s">
        <v>290</v>
      </c>
      <c r="B267">
        <v>6270.3</v>
      </c>
      <c r="C267">
        <v>6283.4</v>
      </c>
      <c r="D267">
        <v>6244.4</v>
      </c>
      <c r="E267">
        <v>6244.4</v>
      </c>
      <c r="F267">
        <v>123956100</v>
      </c>
      <c r="G267" s="3">
        <f t="shared" si="4"/>
        <v>7.681799919646474E-3</v>
      </c>
    </row>
    <row r="268" spans="1:7" x14ac:dyDescent="0.3">
      <c r="A268" s="1" t="s">
        <v>291</v>
      </c>
      <c r="B268">
        <v>6292.4</v>
      </c>
      <c r="C268">
        <v>6308.8</v>
      </c>
      <c r="D268">
        <v>6274.4</v>
      </c>
      <c r="E268">
        <v>6291</v>
      </c>
      <c r="F268">
        <v>144173700</v>
      </c>
      <c r="G268" s="3">
        <f t="shared" si="4"/>
        <v>3.5245522542780177E-3</v>
      </c>
    </row>
    <row r="269" spans="1:7" x14ac:dyDescent="0.3">
      <c r="A269" s="1" t="s">
        <v>292</v>
      </c>
      <c r="B269">
        <v>6227.7</v>
      </c>
      <c r="C269">
        <v>6314.6</v>
      </c>
      <c r="D269">
        <v>6209.3</v>
      </c>
      <c r="E269">
        <v>6293</v>
      </c>
      <c r="F269">
        <v>169907100</v>
      </c>
      <c r="G269" s="3">
        <f t="shared" si="4"/>
        <v>-1.0282245248235939E-2</v>
      </c>
    </row>
    <row r="270" spans="1:7" x14ac:dyDescent="0.3">
      <c r="A270" s="1" t="s">
        <v>293</v>
      </c>
      <c r="B270">
        <v>6200.3</v>
      </c>
      <c r="C270">
        <v>6281.4</v>
      </c>
      <c r="D270">
        <v>6200.3</v>
      </c>
      <c r="E270">
        <v>6230.4</v>
      </c>
      <c r="F270">
        <v>167455200</v>
      </c>
      <c r="G270" s="3">
        <f t="shared" si="4"/>
        <v>-4.3996981229024578E-3</v>
      </c>
    </row>
    <row r="271" spans="1:7" x14ac:dyDescent="0.3">
      <c r="A271" s="1" t="s">
        <v>294</v>
      </c>
      <c r="B271">
        <v>6231.9</v>
      </c>
      <c r="C271">
        <v>6231.9</v>
      </c>
      <c r="D271">
        <v>6173.6</v>
      </c>
      <c r="E271">
        <v>6196.9</v>
      </c>
      <c r="F271">
        <v>133625600</v>
      </c>
      <c r="G271" s="3">
        <f t="shared" si="4"/>
        <v>5.0965275873747166E-3</v>
      </c>
    </row>
    <row r="272" spans="1:7" x14ac:dyDescent="0.3">
      <c r="A272" s="1" t="s">
        <v>295</v>
      </c>
      <c r="B272">
        <v>6255.3</v>
      </c>
      <c r="C272">
        <v>6312.9</v>
      </c>
      <c r="D272">
        <v>6255.3</v>
      </c>
      <c r="E272">
        <v>6267</v>
      </c>
      <c r="F272">
        <v>145005700</v>
      </c>
      <c r="G272" s="3">
        <f t="shared" si="4"/>
        <v>3.7548741154383972E-3</v>
      </c>
    </row>
    <row r="273" spans="1:7" x14ac:dyDescent="0.3">
      <c r="A273" s="1" t="s">
        <v>296</v>
      </c>
      <c r="B273">
        <v>6272.8</v>
      </c>
      <c r="C273">
        <v>6279.1</v>
      </c>
      <c r="D273">
        <v>6242</v>
      </c>
      <c r="E273">
        <v>6267.5</v>
      </c>
      <c r="F273">
        <v>126272800</v>
      </c>
      <c r="G273" s="3">
        <f t="shared" si="4"/>
        <v>2.7976276117852063E-3</v>
      </c>
    </row>
    <row r="274" spans="1:7" x14ac:dyDescent="0.3">
      <c r="A274" s="1" t="s">
        <v>297</v>
      </c>
      <c r="B274">
        <v>6251.1</v>
      </c>
      <c r="C274">
        <v>6294.1</v>
      </c>
      <c r="D274">
        <v>6223.6</v>
      </c>
      <c r="E274">
        <v>6283.8</v>
      </c>
      <c r="F274">
        <v>152221800</v>
      </c>
      <c r="G274" s="3">
        <f t="shared" si="4"/>
        <v>-3.4593801810993206E-3</v>
      </c>
    </row>
    <row r="275" spans="1:7" x14ac:dyDescent="0.3">
      <c r="A275" s="1" t="s">
        <v>298</v>
      </c>
      <c r="B275">
        <v>6289.6</v>
      </c>
      <c r="C275">
        <v>6309.8</v>
      </c>
      <c r="D275">
        <v>6274.5</v>
      </c>
      <c r="E275">
        <v>6280.7</v>
      </c>
      <c r="F275">
        <v>237490100</v>
      </c>
      <c r="G275" s="3">
        <f t="shared" si="4"/>
        <v>6.1589160307785823E-3</v>
      </c>
    </row>
    <row r="276" spans="1:7" x14ac:dyDescent="0.3">
      <c r="A276" s="1" t="s">
        <v>299</v>
      </c>
      <c r="B276">
        <v>6241.8</v>
      </c>
      <c r="C276">
        <v>6302.4</v>
      </c>
      <c r="D276">
        <v>6184.5</v>
      </c>
      <c r="E276">
        <v>6246.3</v>
      </c>
      <c r="F276">
        <v>219493200</v>
      </c>
      <c r="G276" s="3">
        <f t="shared" si="4"/>
        <v>-7.5998473670821961E-3</v>
      </c>
    </row>
    <row r="277" spans="1:7" x14ac:dyDescent="0.3">
      <c r="A277" s="1" t="s">
        <v>300</v>
      </c>
      <c r="B277">
        <v>6338.5</v>
      </c>
      <c r="C277">
        <v>6339</v>
      </c>
      <c r="D277">
        <v>6261.6</v>
      </c>
      <c r="E277">
        <v>6281.9</v>
      </c>
      <c r="F277">
        <v>173079500</v>
      </c>
      <c r="G277" s="3">
        <f t="shared" si="4"/>
        <v>1.5492325931622258E-2</v>
      </c>
    </row>
    <row r="278" spans="1:7" x14ac:dyDescent="0.3">
      <c r="A278" s="1" t="s">
        <v>301</v>
      </c>
      <c r="B278">
        <v>6359.2</v>
      </c>
      <c r="C278">
        <v>6388.1</v>
      </c>
      <c r="D278">
        <v>6329.5</v>
      </c>
      <c r="E278">
        <v>6367.4</v>
      </c>
      <c r="F278">
        <v>180676700</v>
      </c>
      <c r="G278" s="3">
        <f t="shared" si="4"/>
        <v>3.2657568825431599E-3</v>
      </c>
    </row>
    <row r="279" spans="1:7" x14ac:dyDescent="0.3">
      <c r="A279" s="1" t="s">
        <v>302</v>
      </c>
      <c r="B279">
        <v>6376.8</v>
      </c>
      <c r="C279">
        <v>6394.5</v>
      </c>
      <c r="D279">
        <v>6334.2</v>
      </c>
      <c r="E279">
        <v>6378.8</v>
      </c>
      <c r="F279">
        <v>242358700</v>
      </c>
      <c r="G279" s="3">
        <f t="shared" si="4"/>
        <v>2.7676437287709717E-3</v>
      </c>
    </row>
    <row r="280" spans="1:7" x14ac:dyDescent="0.3">
      <c r="A280" s="1" t="s">
        <v>303</v>
      </c>
      <c r="B280">
        <v>6290.8</v>
      </c>
      <c r="C280">
        <v>6369.4</v>
      </c>
      <c r="D280">
        <v>6270.1</v>
      </c>
      <c r="E280">
        <v>6355.4</v>
      </c>
      <c r="F280">
        <v>238207200</v>
      </c>
      <c r="G280" s="3">
        <f t="shared" si="4"/>
        <v>-1.3486388157069377E-2</v>
      </c>
    </row>
    <row r="281" spans="1:7" x14ac:dyDescent="0.3">
      <c r="A281" s="1" t="s">
        <v>304</v>
      </c>
      <c r="B281">
        <v>6258.7</v>
      </c>
      <c r="C281">
        <v>6307.7</v>
      </c>
      <c r="D281">
        <v>6245.3</v>
      </c>
      <c r="E281">
        <v>6263</v>
      </c>
      <c r="F281">
        <v>153557700</v>
      </c>
      <c r="G281" s="3">
        <f t="shared" si="4"/>
        <v>-5.1026896420169714E-3</v>
      </c>
    </row>
    <row r="282" spans="1:7" x14ac:dyDescent="0.3">
      <c r="A282" s="1" t="s">
        <v>305</v>
      </c>
      <c r="B282">
        <v>6248.5</v>
      </c>
      <c r="C282">
        <v>6325.5</v>
      </c>
      <c r="D282">
        <v>6239</v>
      </c>
      <c r="E282">
        <v>6304</v>
      </c>
      <c r="F282">
        <v>155718400</v>
      </c>
      <c r="G282" s="3">
        <f t="shared" si="4"/>
        <v>-1.6297314138718614E-3</v>
      </c>
    </row>
    <row r="283" spans="1:7" x14ac:dyDescent="0.3">
      <c r="A283" s="1" t="s">
        <v>306</v>
      </c>
      <c r="B283">
        <v>6199.6</v>
      </c>
      <c r="C283">
        <v>6267.4</v>
      </c>
      <c r="D283">
        <v>6167.7</v>
      </c>
      <c r="E283">
        <v>6258.7</v>
      </c>
      <c r="F283">
        <v>188106700</v>
      </c>
      <c r="G283" s="3">
        <f t="shared" si="4"/>
        <v>-7.8258782107705274E-3</v>
      </c>
    </row>
    <row r="284" spans="1:7" x14ac:dyDescent="0.3">
      <c r="A284" s="1" t="s">
        <v>307</v>
      </c>
      <c r="B284">
        <v>6264.7</v>
      </c>
      <c r="C284">
        <v>6276.2</v>
      </c>
      <c r="D284">
        <v>6225.5</v>
      </c>
      <c r="E284">
        <v>6233.6</v>
      </c>
      <c r="F284">
        <v>121957600</v>
      </c>
      <c r="G284" s="3">
        <f t="shared" si="4"/>
        <v>1.0500677463062045E-2</v>
      </c>
    </row>
    <row r="285" spans="1:7" x14ac:dyDescent="0.3">
      <c r="A285" s="1" t="s">
        <v>308</v>
      </c>
      <c r="B285">
        <v>6358.2</v>
      </c>
      <c r="C285">
        <v>6364.4</v>
      </c>
      <c r="D285">
        <v>6298.5</v>
      </c>
      <c r="E285">
        <v>6316.9</v>
      </c>
      <c r="F285">
        <v>186241800</v>
      </c>
      <c r="G285" s="3">
        <f t="shared" si="4"/>
        <v>1.492489664309544E-2</v>
      </c>
    </row>
    <row r="286" spans="1:7" x14ac:dyDescent="0.3">
      <c r="A286" s="1" t="s">
        <v>309</v>
      </c>
      <c r="B286">
        <v>6324.3</v>
      </c>
      <c r="C286">
        <v>6387.7</v>
      </c>
      <c r="D286">
        <v>6324.3</v>
      </c>
      <c r="E286">
        <v>6374.8</v>
      </c>
      <c r="F286">
        <v>137895500</v>
      </c>
      <c r="G286" s="3">
        <f t="shared" si="4"/>
        <v>-5.3316976502783232E-3</v>
      </c>
    </row>
    <row r="287" spans="1:7" x14ac:dyDescent="0.3">
      <c r="A287" s="1" t="s">
        <v>310</v>
      </c>
      <c r="B287">
        <v>6309.7</v>
      </c>
      <c r="C287">
        <v>6355.4</v>
      </c>
      <c r="D287">
        <v>6296.9</v>
      </c>
      <c r="E287">
        <v>6347.2</v>
      </c>
      <c r="F287">
        <v>155061500</v>
      </c>
      <c r="G287" s="3">
        <f t="shared" si="4"/>
        <v>-2.3085558876081722E-3</v>
      </c>
    </row>
    <row r="288" spans="1:7" x14ac:dyDescent="0.3">
      <c r="A288" s="1" t="s">
        <v>311</v>
      </c>
      <c r="B288">
        <v>6277.2</v>
      </c>
      <c r="C288">
        <v>6321.3</v>
      </c>
      <c r="D288">
        <v>6268.8</v>
      </c>
      <c r="E288">
        <v>6318.1</v>
      </c>
      <c r="F288">
        <v>138044900</v>
      </c>
      <c r="G288" s="3">
        <f t="shared" si="4"/>
        <v>-5.1507995625782524E-3</v>
      </c>
    </row>
    <row r="289" spans="1:7" x14ac:dyDescent="0.3">
      <c r="A289" s="1" t="s">
        <v>312</v>
      </c>
      <c r="B289">
        <v>6347.8</v>
      </c>
      <c r="C289">
        <v>6358.4</v>
      </c>
      <c r="D289">
        <v>6307</v>
      </c>
      <c r="E289">
        <v>6309.6</v>
      </c>
      <c r="F289">
        <v>149718200</v>
      </c>
      <c r="G289" s="3">
        <f t="shared" si="4"/>
        <v>1.1247052826100867E-2</v>
      </c>
    </row>
    <row r="290" spans="1:7" x14ac:dyDescent="0.3">
      <c r="A290" s="1" t="s">
        <v>313</v>
      </c>
      <c r="B290">
        <v>6356.2</v>
      </c>
      <c r="C290">
        <v>6356.2</v>
      </c>
      <c r="D290">
        <v>6307.1</v>
      </c>
      <c r="E290">
        <v>6346</v>
      </c>
      <c r="F290">
        <v>162089200</v>
      </c>
      <c r="G290" s="3">
        <f t="shared" si="4"/>
        <v>1.3232931094236801E-3</v>
      </c>
    </row>
    <row r="291" spans="1:7" x14ac:dyDescent="0.3">
      <c r="A291" s="1" t="s">
        <v>314</v>
      </c>
      <c r="B291">
        <v>6301.1</v>
      </c>
      <c r="C291">
        <v>6354.9</v>
      </c>
      <c r="D291">
        <v>6290</v>
      </c>
      <c r="E291">
        <v>6346.8</v>
      </c>
      <c r="F291">
        <v>128638500</v>
      </c>
      <c r="G291" s="3">
        <f t="shared" si="4"/>
        <v>-8.668701425379859E-3</v>
      </c>
    </row>
    <row r="292" spans="1:7" x14ac:dyDescent="0.3">
      <c r="A292" s="1" t="s">
        <v>315</v>
      </c>
      <c r="B292">
        <v>6252.7</v>
      </c>
      <c r="C292">
        <v>6342.1</v>
      </c>
      <c r="D292">
        <v>6246</v>
      </c>
      <c r="E292">
        <v>6331.7</v>
      </c>
      <c r="F292">
        <v>173805000</v>
      </c>
      <c r="G292" s="3">
        <f t="shared" si="4"/>
        <v>-7.6811985208932636E-3</v>
      </c>
    </row>
    <row r="293" spans="1:7" x14ac:dyDescent="0.3">
      <c r="A293" s="1" t="s">
        <v>316</v>
      </c>
      <c r="B293">
        <v>6156.1</v>
      </c>
      <c r="C293">
        <v>6239.5</v>
      </c>
      <c r="D293">
        <v>6143.4</v>
      </c>
      <c r="E293">
        <v>6231.7</v>
      </c>
      <c r="F293">
        <v>138290000</v>
      </c>
      <c r="G293" s="3">
        <f t="shared" si="4"/>
        <v>-1.5449325891214909E-2</v>
      </c>
    </row>
    <row r="294" spans="1:7" x14ac:dyDescent="0.3">
      <c r="A294" s="1" t="s">
        <v>317</v>
      </c>
      <c r="B294">
        <v>6122.9</v>
      </c>
      <c r="C294">
        <v>6176.4</v>
      </c>
      <c r="D294">
        <v>6058.8</v>
      </c>
      <c r="E294">
        <v>6159.6</v>
      </c>
      <c r="F294">
        <v>147353000</v>
      </c>
      <c r="G294" s="3">
        <f t="shared" si="4"/>
        <v>-5.3930248046654096E-3</v>
      </c>
    </row>
    <row r="295" spans="1:7" x14ac:dyDescent="0.3">
      <c r="A295" s="1" t="s">
        <v>318</v>
      </c>
      <c r="B295">
        <v>6195.6</v>
      </c>
      <c r="C295">
        <v>6195.6</v>
      </c>
      <c r="D295">
        <v>6106.1</v>
      </c>
      <c r="E295">
        <v>6141.6</v>
      </c>
      <c r="F295">
        <v>124284100</v>
      </c>
      <c r="G295" s="3">
        <f t="shared" si="4"/>
        <v>1.187345865521252E-2</v>
      </c>
    </row>
    <row r="296" spans="1:7" x14ac:dyDescent="0.3">
      <c r="A296" s="1" t="s">
        <v>319</v>
      </c>
      <c r="B296">
        <v>6166.8</v>
      </c>
      <c r="C296">
        <v>6231</v>
      </c>
      <c r="D296">
        <v>6165.6</v>
      </c>
      <c r="E296">
        <v>6205.6</v>
      </c>
      <c r="F296">
        <v>114609800</v>
      </c>
      <c r="G296" s="3">
        <f t="shared" si="4"/>
        <v>-4.6484601975595877E-3</v>
      </c>
    </row>
    <row r="297" spans="1:7" x14ac:dyDescent="0.3">
      <c r="A297" s="1" t="s">
        <v>320</v>
      </c>
      <c r="B297">
        <v>6071.4</v>
      </c>
      <c r="C297">
        <v>6170.7</v>
      </c>
      <c r="D297">
        <v>6046.5</v>
      </c>
      <c r="E297">
        <v>6163.7</v>
      </c>
      <c r="F297">
        <v>118686600</v>
      </c>
      <c r="G297" s="3">
        <f t="shared" si="4"/>
        <v>-1.5469935785172301E-2</v>
      </c>
    </row>
    <row r="298" spans="1:7" x14ac:dyDescent="0.3">
      <c r="A298" s="1" t="s">
        <v>321</v>
      </c>
      <c r="B298">
        <v>5985.5</v>
      </c>
      <c r="C298">
        <v>6066.8</v>
      </c>
      <c r="D298">
        <v>5892.6</v>
      </c>
      <c r="E298">
        <v>6063</v>
      </c>
      <c r="F298">
        <v>123071400</v>
      </c>
      <c r="G298" s="3">
        <f t="shared" si="4"/>
        <v>-1.4148301874361703E-2</v>
      </c>
    </row>
    <row r="299" spans="1:7" x14ac:dyDescent="0.3">
      <c r="A299" s="1" t="s">
        <v>322</v>
      </c>
      <c r="B299">
        <v>6011.5</v>
      </c>
      <c r="C299">
        <v>6020.2</v>
      </c>
      <c r="D299">
        <v>5960.8</v>
      </c>
      <c r="E299">
        <v>5988</v>
      </c>
      <c r="F299">
        <v>106367400</v>
      </c>
      <c r="G299" s="3">
        <f t="shared" si="4"/>
        <v>4.3438309247347756E-3</v>
      </c>
    </row>
    <row r="300" spans="1:7" x14ac:dyDescent="0.3">
      <c r="A300" s="1" t="s">
        <v>323</v>
      </c>
      <c r="B300">
        <v>5970.3</v>
      </c>
      <c r="C300">
        <v>6051.6</v>
      </c>
      <c r="D300">
        <v>5964.5</v>
      </c>
      <c r="E300">
        <v>6040.1</v>
      </c>
      <c r="F300">
        <v>122053600</v>
      </c>
      <c r="G300" s="3">
        <f t="shared" si="4"/>
        <v>-6.8535307327621756E-3</v>
      </c>
    </row>
    <row r="301" spans="1:7" x14ac:dyDescent="0.3">
      <c r="A301" s="1" t="s">
        <v>324</v>
      </c>
      <c r="B301">
        <v>6002.8</v>
      </c>
      <c r="C301">
        <v>6008.5</v>
      </c>
      <c r="D301">
        <v>5944.4</v>
      </c>
      <c r="E301">
        <v>5974</v>
      </c>
      <c r="F301">
        <v>126386100</v>
      </c>
      <c r="G301" s="3">
        <f t="shared" si="4"/>
        <v>5.4436125487831426E-3</v>
      </c>
    </row>
    <row r="302" spans="1:7" x14ac:dyDescent="0.3">
      <c r="A302" s="1" t="s">
        <v>325</v>
      </c>
      <c r="B302">
        <v>6036.6</v>
      </c>
      <c r="C302">
        <v>6040.5</v>
      </c>
      <c r="D302">
        <v>5982.1</v>
      </c>
      <c r="E302">
        <v>6012</v>
      </c>
      <c r="F302">
        <v>141523800</v>
      </c>
      <c r="G302" s="3">
        <f t="shared" si="4"/>
        <v>5.630705670687043E-3</v>
      </c>
    </row>
    <row r="303" spans="1:7" x14ac:dyDescent="0.3">
      <c r="A303" s="1" t="s">
        <v>326</v>
      </c>
      <c r="B303">
        <v>6071.7</v>
      </c>
      <c r="C303">
        <v>6073.9</v>
      </c>
      <c r="D303">
        <v>6030.3</v>
      </c>
      <c r="E303">
        <v>6035</v>
      </c>
      <c r="F303">
        <v>169546400</v>
      </c>
      <c r="G303" s="3">
        <f t="shared" si="4"/>
        <v>5.8145313587117673E-3</v>
      </c>
    </row>
    <row r="304" spans="1:7" x14ac:dyDescent="0.3">
      <c r="A304" s="1" t="s">
        <v>327</v>
      </c>
      <c r="B304">
        <v>6070.2</v>
      </c>
      <c r="C304">
        <v>6113.2</v>
      </c>
      <c r="D304">
        <v>6070.2</v>
      </c>
      <c r="E304">
        <v>6101.7</v>
      </c>
      <c r="F304">
        <v>161275600</v>
      </c>
      <c r="G304" s="3">
        <f t="shared" si="4"/>
        <v>-2.4704777904046644E-4</v>
      </c>
    </row>
    <row r="305" spans="1:7" x14ac:dyDescent="0.3">
      <c r="A305" s="1" t="s">
        <v>328</v>
      </c>
      <c r="B305">
        <v>5948.6</v>
      </c>
      <c r="C305">
        <v>6088.8</v>
      </c>
      <c r="D305">
        <v>5942.7</v>
      </c>
      <c r="E305">
        <v>6080.8</v>
      </c>
      <c r="F305">
        <v>130244200</v>
      </c>
      <c r="G305" s="3">
        <f t="shared" si="4"/>
        <v>-2.0032288886692277E-2</v>
      </c>
    </row>
    <row r="306" spans="1:7" x14ac:dyDescent="0.3">
      <c r="A306" s="1" t="s">
        <v>329</v>
      </c>
      <c r="B306">
        <v>5927.4</v>
      </c>
      <c r="C306">
        <v>5957.6</v>
      </c>
      <c r="D306">
        <v>5883.5</v>
      </c>
      <c r="E306">
        <v>5944.5</v>
      </c>
      <c r="F306">
        <v>107375400</v>
      </c>
      <c r="G306" s="3">
        <f t="shared" si="4"/>
        <v>-3.5638637662644534E-3</v>
      </c>
    </row>
    <row r="307" spans="1:7" x14ac:dyDescent="0.3">
      <c r="A307" s="1" t="s">
        <v>330</v>
      </c>
      <c r="B307">
        <v>6050.3</v>
      </c>
      <c r="C307">
        <v>6050.3</v>
      </c>
      <c r="D307">
        <v>5962.3</v>
      </c>
      <c r="E307">
        <v>5964</v>
      </c>
      <c r="F307">
        <v>141883200</v>
      </c>
      <c r="G307" s="3">
        <f t="shared" si="4"/>
        <v>2.0734217363430941E-2</v>
      </c>
    </row>
    <row r="308" spans="1:7" x14ac:dyDescent="0.3">
      <c r="A308" s="1" t="s">
        <v>331</v>
      </c>
      <c r="B308">
        <v>6079.5</v>
      </c>
      <c r="C308">
        <v>6079.5</v>
      </c>
      <c r="D308">
        <v>6029.2</v>
      </c>
      <c r="E308">
        <v>6057.6</v>
      </c>
      <c r="F308">
        <v>132167700</v>
      </c>
      <c r="G308" s="3">
        <f t="shared" si="4"/>
        <v>4.826206964943857E-3</v>
      </c>
    </row>
    <row r="309" spans="1:7" x14ac:dyDescent="0.3">
      <c r="A309" s="1" t="s">
        <v>332</v>
      </c>
      <c r="B309">
        <v>6086.3</v>
      </c>
      <c r="C309">
        <v>6115.6</v>
      </c>
      <c r="D309">
        <v>6062.9</v>
      </c>
      <c r="E309">
        <v>6102.4</v>
      </c>
      <c r="F309">
        <v>158024500</v>
      </c>
      <c r="G309" s="3">
        <f t="shared" si="4"/>
        <v>1.1185130356115112E-3</v>
      </c>
    </row>
    <row r="310" spans="1:7" x14ac:dyDescent="0.3">
      <c r="A310" s="1" t="s">
        <v>333</v>
      </c>
      <c r="B310">
        <v>6052.5</v>
      </c>
      <c r="C310">
        <v>6097</v>
      </c>
      <c r="D310">
        <v>6031.8</v>
      </c>
      <c r="E310">
        <v>6084.8</v>
      </c>
      <c r="F310">
        <v>159845500</v>
      </c>
      <c r="G310" s="3">
        <f t="shared" si="4"/>
        <v>-5.5534561227675566E-3</v>
      </c>
    </row>
    <row r="311" spans="1:7" x14ac:dyDescent="0.3">
      <c r="A311" s="1" t="s">
        <v>334</v>
      </c>
      <c r="B311">
        <v>6038.3</v>
      </c>
      <c r="C311">
        <v>6045.7</v>
      </c>
      <c r="D311">
        <v>5997.9</v>
      </c>
      <c r="E311">
        <v>6030</v>
      </c>
      <c r="F311">
        <v>106712400</v>
      </c>
      <c r="G311" s="3">
        <f t="shared" si="4"/>
        <v>-2.346137959520829E-3</v>
      </c>
    </row>
    <row r="312" spans="1:7" x14ac:dyDescent="0.3">
      <c r="A312" s="1" t="s">
        <v>335</v>
      </c>
      <c r="B312">
        <v>5993.2</v>
      </c>
      <c r="C312">
        <v>6025.5</v>
      </c>
      <c r="D312">
        <v>5990</v>
      </c>
      <c r="E312">
        <v>6010.3</v>
      </c>
      <c r="F312">
        <v>117327800</v>
      </c>
      <c r="G312" s="3">
        <f t="shared" si="4"/>
        <v>-7.4689896162827884E-3</v>
      </c>
    </row>
    <row r="313" spans="1:7" x14ac:dyDescent="0.3">
      <c r="A313" s="1" t="s">
        <v>336</v>
      </c>
      <c r="B313">
        <v>5994.2</v>
      </c>
      <c r="C313">
        <v>6024.9</v>
      </c>
      <c r="D313">
        <v>5980.5</v>
      </c>
      <c r="E313">
        <v>6004.8</v>
      </c>
      <c r="F313">
        <v>139778300</v>
      </c>
      <c r="G313" s="3">
        <f t="shared" si="4"/>
        <v>1.6685576987252219E-4</v>
      </c>
    </row>
    <row r="314" spans="1:7" x14ac:dyDescent="0.3">
      <c r="A314" s="1" t="s">
        <v>337</v>
      </c>
      <c r="B314">
        <v>6016.9</v>
      </c>
      <c r="C314">
        <v>6027.1</v>
      </c>
      <c r="D314">
        <v>5973.2</v>
      </c>
      <c r="E314">
        <v>6000.9</v>
      </c>
      <c r="F314">
        <v>151530300</v>
      </c>
      <c r="G314" s="3">
        <f t="shared" si="4"/>
        <v>3.786994094291118E-3</v>
      </c>
    </row>
    <row r="315" spans="1:7" x14ac:dyDescent="0.3">
      <c r="A315" s="1" t="s">
        <v>338</v>
      </c>
      <c r="B315">
        <v>5964.8</v>
      </c>
      <c r="C315">
        <v>6027.8</v>
      </c>
      <c r="D315">
        <v>5955.6</v>
      </c>
      <c r="E315">
        <v>6018.3</v>
      </c>
      <c r="F315">
        <v>122797700</v>
      </c>
      <c r="G315" s="3">
        <f t="shared" si="4"/>
        <v>-8.6589439744718145E-3</v>
      </c>
    </row>
    <row r="316" spans="1:7" x14ac:dyDescent="0.3">
      <c r="A316" s="1" t="s">
        <v>339</v>
      </c>
      <c r="B316">
        <v>5959.6</v>
      </c>
      <c r="C316">
        <v>6003.9</v>
      </c>
      <c r="D316">
        <v>5950.9</v>
      </c>
      <c r="E316">
        <v>5987</v>
      </c>
      <c r="F316">
        <v>122928600</v>
      </c>
      <c r="G316" s="3">
        <f t="shared" ref="G316:G379" si="5">((B316-B315)/B315)*100%</f>
        <v>-8.717811158797978E-4</v>
      </c>
    </row>
    <row r="317" spans="1:7" x14ac:dyDescent="0.3">
      <c r="A317" s="1" t="s">
        <v>340</v>
      </c>
      <c r="B317">
        <v>5974.5</v>
      </c>
      <c r="C317">
        <v>5981.9</v>
      </c>
      <c r="D317">
        <v>5953.9</v>
      </c>
      <c r="E317">
        <v>5960</v>
      </c>
      <c r="F317">
        <v>127681000</v>
      </c>
      <c r="G317" s="3">
        <f t="shared" si="5"/>
        <v>2.5001677964963478E-3</v>
      </c>
    </row>
    <row r="318" spans="1:7" x14ac:dyDescent="0.3">
      <c r="A318" s="1" t="s">
        <v>341</v>
      </c>
      <c r="B318">
        <v>6013</v>
      </c>
      <c r="C318">
        <v>6019</v>
      </c>
      <c r="D318">
        <v>5987.7</v>
      </c>
      <c r="E318">
        <v>6005.8</v>
      </c>
      <c r="F318">
        <v>130962400</v>
      </c>
      <c r="G318" s="3">
        <f t="shared" si="5"/>
        <v>6.4440538957234918E-3</v>
      </c>
    </row>
    <row r="319" spans="1:7" x14ac:dyDescent="0.3">
      <c r="A319" s="1" t="s">
        <v>342</v>
      </c>
      <c r="B319">
        <v>5995.6</v>
      </c>
      <c r="C319">
        <v>6033.9</v>
      </c>
      <c r="D319">
        <v>5985</v>
      </c>
      <c r="E319">
        <v>6026.5</v>
      </c>
      <c r="F319">
        <v>136841700</v>
      </c>
      <c r="G319" s="3">
        <f t="shared" si="5"/>
        <v>-2.8937302511225071E-3</v>
      </c>
    </row>
    <row r="320" spans="1:7" x14ac:dyDescent="0.3">
      <c r="A320" s="1" t="s">
        <v>343</v>
      </c>
      <c r="B320">
        <v>5952.6</v>
      </c>
      <c r="C320">
        <v>6004</v>
      </c>
      <c r="D320">
        <v>5938.9</v>
      </c>
      <c r="E320">
        <v>5999.7</v>
      </c>
      <c r="F320">
        <v>152015700</v>
      </c>
      <c r="G320" s="3">
        <f t="shared" si="5"/>
        <v>-7.1719260791246906E-3</v>
      </c>
    </row>
    <row r="321" spans="1:7" x14ac:dyDescent="0.3">
      <c r="A321" s="1" t="s">
        <v>344</v>
      </c>
      <c r="B321">
        <v>5963.8</v>
      </c>
      <c r="C321">
        <v>5974.7</v>
      </c>
      <c r="D321">
        <v>5932.3</v>
      </c>
      <c r="E321">
        <v>5955.4</v>
      </c>
      <c r="F321">
        <v>141538100</v>
      </c>
      <c r="G321" s="3">
        <f t="shared" si="5"/>
        <v>1.8815307596680136E-3</v>
      </c>
    </row>
    <row r="322" spans="1:7" x14ac:dyDescent="0.3">
      <c r="A322" s="1" t="s">
        <v>345</v>
      </c>
      <c r="B322">
        <v>5975.9</v>
      </c>
      <c r="C322">
        <v>5992.9</v>
      </c>
      <c r="D322">
        <v>5971.3</v>
      </c>
      <c r="E322">
        <v>5974.6</v>
      </c>
      <c r="F322">
        <v>131241100</v>
      </c>
      <c r="G322" s="3">
        <f t="shared" si="5"/>
        <v>2.0289077433849985E-3</v>
      </c>
    </row>
    <row r="323" spans="1:7" x14ac:dyDescent="0.3">
      <c r="A323" s="1" t="s">
        <v>346</v>
      </c>
      <c r="B323">
        <v>5970.2</v>
      </c>
      <c r="C323">
        <v>6005.1</v>
      </c>
      <c r="D323">
        <v>5950.9</v>
      </c>
      <c r="E323">
        <v>5987.1</v>
      </c>
      <c r="F323">
        <v>120448300</v>
      </c>
      <c r="G323" s="3">
        <f t="shared" si="5"/>
        <v>-9.5383122207530556E-4</v>
      </c>
    </row>
    <row r="324" spans="1:7" x14ac:dyDescent="0.3">
      <c r="A324" s="1" t="s">
        <v>347</v>
      </c>
      <c r="B324">
        <v>5928.3</v>
      </c>
      <c r="C324">
        <v>5994.3</v>
      </c>
      <c r="D324">
        <v>5922.5</v>
      </c>
      <c r="E324">
        <v>5987.3</v>
      </c>
      <c r="F324">
        <v>121835200</v>
      </c>
      <c r="G324" s="3">
        <f t="shared" si="5"/>
        <v>-7.0181903453820039E-3</v>
      </c>
    </row>
    <row r="325" spans="1:7" x14ac:dyDescent="0.3">
      <c r="A325" s="1" t="s">
        <v>348</v>
      </c>
      <c r="B325">
        <v>5975.8</v>
      </c>
      <c r="C325">
        <v>5985.4</v>
      </c>
      <c r="D325">
        <v>5941.9</v>
      </c>
      <c r="E325">
        <v>5942.1</v>
      </c>
      <c r="F325">
        <v>120144700</v>
      </c>
      <c r="G325" s="3">
        <f t="shared" si="5"/>
        <v>8.0124150262301155E-3</v>
      </c>
    </row>
    <row r="326" spans="1:7" x14ac:dyDescent="0.3">
      <c r="A326" s="1" t="s">
        <v>349</v>
      </c>
      <c r="B326">
        <v>5938.4</v>
      </c>
      <c r="C326">
        <v>5966.7</v>
      </c>
      <c r="D326">
        <v>5911.4</v>
      </c>
      <c r="E326">
        <v>5965.9</v>
      </c>
      <c r="F326">
        <v>120811100</v>
      </c>
      <c r="G326" s="3">
        <f t="shared" si="5"/>
        <v>-6.2585762575722986E-3</v>
      </c>
    </row>
    <row r="327" spans="1:7" x14ac:dyDescent="0.3">
      <c r="A327" s="1" t="s">
        <v>350</v>
      </c>
      <c r="B327">
        <v>5833.9</v>
      </c>
      <c r="C327">
        <v>5958.8</v>
      </c>
      <c r="D327">
        <v>5817.7</v>
      </c>
      <c r="E327">
        <v>5950.1</v>
      </c>
      <c r="F327">
        <v>150604900</v>
      </c>
      <c r="G327" s="3">
        <f t="shared" si="5"/>
        <v>-1.7597332614845751E-2</v>
      </c>
    </row>
    <row r="328" spans="1:7" x14ac:dyDescent="0.3">
      <c r="A328" s="1" t="s">
        <v>351</v>
      </c>
      <c r="B328">
        <v>5834.4</v>
      </c>
      <c r="C328">
        <v>5855.7</v>
      </c>
      <c r="D328">
        <v>5782.8</v>
      </c>
      <c r="E328">
        <v>5836.1</v>
      </c>
      <c r="F328">
        <v>160329900</v>
      </c>
      <c r="G328" s="3">
        <f t="shared" si="5"/>
        <v>8.5705959992457876E-5</v>
      </c>
    </row>
    <row r="329" spans="1:7" x14ac:dyDescent="0.3">
      <c r="A329" s="1" t="s">
        <v>352</v>
      </c>
      <c r="B329">
        <v>5760.6</v>
      </c>
      <c r="C329">
        <v>5828.2</v>
      </c>
      <c r="D329">
        <v>5752.3</v>
      </c>
      <c r="E329">
        <v>5817.1</v>
      </c>
      <c r="F329">
        <v>138298600</v>
      </c>
      <c r="G329" s="3">
        <f t="shared" si="5"/>
        <v>-1.2649115590291938E-2</v>
      </c>
    </row>
    <row r="330" spans="1:7" x14ac:dyDescent="0.3">
      <c r="A330" s="1" t="s">
        <v>353</v>
      </c>
      <c r="B330">
        <v>5797.6</v>
      </c>
      <c r="C330">
        <v>5814.8</v>
      </c>
      <c r="D330">
        <v>5751.3</v>
      </c>
      <c r="E330">
        <v>5759.6</v>
      </c>
      <c r="F330">
        <v>114025600</v>
      </c>
      <c r="G330" s="3">
        <f t="shared" si="5"/>
        <v>6.4229420546470847E-3</v>
      </c>
    </row>
    <row r="331" spans="1:7" x14ac:dyDescent="0.3">
      <c r="A331" s="1" t="s">
        <v>354</v>
      </c>
      <c r="B331">
        <v>5773.1</v>
      </c>
      <c r="C331">
        <v>5838.2</v>
      </c>
      <c r="D331">
        <v>5742</v>
      </c>
      <c r="E331">
        <v>5824.1</v>
      </c>
      <c r="F331">
        <v>133703000</v>
      </c>
      <c r="G331" s="3">
        <f t="shared" si="5"/>
        <v>-4.2258865737546565E-3</v>
      </c>
    </row>
    <row r="332" spans="1:7" x14ac:dyDescent="0.3">
      <c r="A332" s="1" t="s">
        <v>355</v>
      </c>
      <c r="B332">
        <v>5763.6</v>
      </c>
      <c r="C332">
        <v>5805.2</v>
      </c>
      <c r="D332">
        <v>5759.3</v>
      </c>
      <c r="E332">
        <v>5793.1</v>
      </c>
      <c r="F332">
        <v>141371900</v>
      </c>
      <c r="G332" s="3">
        <f t="shared" si="5"/>
        <v>-1.6455630423862395E-3</v>
      </c>
    </row>
    <row r="333" spans="1:7" x14ac:dyDescent="0.3">
      <c r="A333" s="1" t="s">
        <v>356</v>
      </c>
      <c r="B333">
        <v>5815.8</v>
      </c>
      <c r="C333">
        <v>5848.6</v>
      </c>
      <c r="D333">
        <v>5769.3</v>
      </c>
      <c r="E333">
        <v>5772.9</v>
      </c>
      <c r="F333">
        <v>144613700</v>
      </c>
      <c r="G333" s="3">
        <f t="shared" si="5"/>
        <v>9.0568394753278887E-3</v>
      </c>
    </row>
    <row r="334" spans="1:7" x14ac:dyDescent="0.3">
      <c r="A334" s="1" t="s">
        <v>357</v>
      </c>
      <c r="B334">
        <v>5841.8</v>
      </c>
      <c r="C334">
        <v>5904.8</v>
      </c>
      <c r="D334">
        <v>5841.8</v>
      </c>
      <c r="E334">
        <v>5850.5</v>
      </c>
      <c r="F334">
        <v>211859200</v>
      </c>
      <c r="G334" s="3">
        <f t="shared" si="5"/>
        <v>4.4705801437463456E-3</v>
      </c>
    </row>
    <row r="335" spans="1:7" x14ac:dyDescent="0.3">
      <c r="A335" s="1" t="s">
        <v>358</v>
      </c>
      <c r="B335">
        <v>5848.6</v>
      </c>
      <c r="C335">
        <v>5891.5</v>
      </c>
      <c r="D335">
        <v>5833.3</v>
      </c>
      <c r="E335">
        <v>5875.3</v>
      </c>
      <c r="F335">
        <v>181542500</v>
      </c>
      <c r="G335" s="3">
        <f t="shared" si="5"/>
        <v>1.1640247868807871E-3</v>
      </c>
    </row>
    <row r="336" spans="1:7" x14ac:dyDescent="0.3">
      <c r="A336" s="1" t="s">
        <v>359</v>
      </c>
      <c r="B336">
        <v>5947.5</v>
      </c>
      <c r="C336">
        <v>5947.5</v>
      </c>
      <c r="D336">
        <v>5860.5</v>
      </c>
      <c r="E336">
        <v>5869.2</v>
      </c>
      <c r="F336">
        <v>169049900</v>
      </c>
      <c r="G336" s="3">
        <f t="shared" si="5"/>
        <v>1.6910029750709508E-2</v>
      </c>
    </row>
    <row r="337" spans="1:7" x14ac:dyDescent="0.3">
      <c r="A337" s="1" t="s">
        <v>360</v>
      </c>
      <c r="B337">
        <v>6031.6</v>
      </c>
      <c r="C337">
        <v>6031.6</v>
      </c>
      <c r="D337">
        <v>5991.5</v>
      </c>
      <c r="E337">
        <v>6002.5</v>
      </c>
      <c r="F337">
        <v>178537100</v>
      </c>
      <c r="G337" s="3">
        <f t="shared" si="5"/>
        <v>1.4140395124001743E-2</v>
      </c>
    </row>
    <row r="338" spans="1:7" x14ac:dyDescent="0.3">
      <c r="A338" s="1" t="s">
        <v>361</v>
      </c>
      <c r="B338">
        <v>6091.5</v>
      </c>
      <c r="C338">
        <v>6091.5</v>
      </c>
      <c r="D338">
        <v>6005.6</v>
      </c>
      <c r="E338">
        <v>6038.9</v>
      </c>
      <c r="F338">
        <v>181262300</v>
      </c>
      <c r="G338" s="3">
        <f t="shared" si="5"/>
        <v>9.9310299091451074E-3</v>
      </c>
    </row>
    <row r="339" spans="1:7" x14ac:dyDescent="0.3">
      <c r="A339" s="1" t="s">
        <v>362</v>
      </c>
      <c r="B339">
        <v>6065.2</v>
      </c>
      <c r="C339">
        <v>6103.9</v>
      </c>
      <c r="D339">
        <v>6043.9</v>
      </c>
      <c r="E339">
        <v>6091.1</v>
      </c>
      <c r="F339">
        <v>158659400</v>
      </c>
      <c r="G339" s="3">
        <f t="shared" si="5"/>
        <v>-4.3174915866371474E-3</v>
      </c>
    </row>
    <row r="340" spans="1:7" x14ac:dyDescent="0.3">
      <c r="A340" s="1" t="s">
        <v>363</v>
      </c>
      <c r="B340">
        <v>6069.9</v>
      </c>
      <c r="C340">
        <v>6088</v>
      </c>
      <c r="D340">
        <v>6050.8</v>
      </c>
      <c r="E340">
        <v>6075.5</v>
      </c>
      <c r="F340">
        <v>200000700</v>
      </c>
      <c r="G340" s="3">
        <f t="shared" si="5"/>
        <v>7.7491261623686242E-4</v>
      </c>
    </row>
    <row r="341" spans="1:7" x14ac:dyDescent="0.3">
      <c r="A341" s="1" t="s">
        <v>364</v>
      </c>
      <c r="B341">
        <v>5999.4</v>
      </c>
      <c r="C341">
        <v>6075.9</v>
      </c>
      <c r="D341">
        <v>5992.1</v>
      </c>
      <c r="E341">
        <v>6071.2</v>
      </c>
      <c r="F341">
        <v>265159600</v>
      </c>
      <c r="G341" s="3">
        <f t="shared" si="5"/>
        <v>-1.1614688874610785E-2</v>
      </c>
    </row>
    <row r="342" spans="1:7" x14ac:dyDescent="0.3">
      <c r="A342" s="1" t="s">
        <v>365</v>
      </c>
      <c r="B342">
        <v>6047.5</v>
      </c>
      <c r="C342">
        <v>6047.5</v>
      </c>
      <c r="D342">
        <v>5972.4</v>
      </c>
      <c r="E342">
        <v>5973</v>
      </c>
      <c r="F342">
        <v>239289300</v>
      </c>
      <c r="G342" s="3">
        <f t="shared" si="5"/>
        <v>8.0174684135080783E-3</v>
      </c>
    </row>
    <row r="343" spans="1:7" x14ac:dyDescent="0.3">
      <c r="A343" s="1" t="s">
        <v>366</v>
      </c>
      <c r="B343">
        <v>6107.5</v>
      </c>
      <c r="C343">
        <v>6111.4</v>
      </c>
      <c r="D343">
        <v>6064.9</v>
      </c>
      <c r="E343">
        <v>6065.9</v>
      </c>
      <c r="F343">
        <v>215823100</v>
      </c>
      <c r="G343" s="3">
        <f t="shared" si="5"/>
        <v>9.9214551467548574E-3</v>
      </c>
    </row>
    <row r="344" spans="1:7" x14ac:dyDescent="0.3">
      <c r="A344" s="1" t="s">
        <v>367</v>
      </c>
      <c r="B344">
        <v>6095.5</v>
      </c>
      <c r="C344">
        <v>6134.9</v>
      </c>
      <c r="D344">
        <v>6084.2</v>
      </c>
      <c r="E344">
        <v>6118.4</v>
      </c>
      <c r="F344">
        <v>196526600</v>
      </c>
      <c r="G344" s="3">
        <f t="shared" si="5"/>
        <v>-1.9647973802701594E-3</v>
      </c>
    </row>
    <row r="345" spans="1:7" x14ac:dyDescent="0.3">
      <c r="A345" s="1" t="s">
        <v>368</v>
      </c>
      <c r="B345">
        <v>6080.4</v>
      </c>
      <c r="C345">
        <v>6124.9</v>
      </c>
      <c r="D345">
        <v>6071.7</v>
      </c>
      <c r="E345">
        <v>6110.8</v>
      </c>
      <c r="F345">
        <v>196186700</v>
      </c>
      <c r="G345" s="3">
        <f t="shared" si="5"/>
        <v>-2.4772373062095583E-3</v>
      </c>
    </row>
    <row r="346" spans="1:7" x14ac:dyDescent="0.3">
      <c r="A346" s="1" t="s">
        <v>369</v>
      </c>
      <c r="B346">
        <v>6089</v>
      </c>
      <c r="C346">
        <v>6091.4</v>
      </c>
      <c r="D346">
        <v>6051.2</v>
      </c>
      <c r="E346">
        <v>6085.4</v>
      </c>
      <c r="F346">
        <v>163564500</v>
      </c>
      <c r="G346" s="3">
        <f t="shared" si="5"/>
        <v>1.4143806328531616E-3</v>
      </c>
    </row>
    <row r="347" spans="1:7" x14ac:dyDescent="0.3">
      <c r="A347" s="1" t="s">
        <v>370</v>
      </c>
      <c r="B347">
        <v>6078.6</v>
      </c>
      <c r="C347">
        <v>6114.1</v>
      </c>
      <c r="D347">
        <v>6049.6</v>
      </c>
      <c r="E347">
        <v>6071.4</v>
      </c>
      <c r="F347">
        <v>152950200</v>
      </c>
      <c r="G347" s="3">
        <f t="shared" si="5"/>
        <v>-1.7079980292329835E-3</v>
      </c>
    </row>
    <row r="348" spans="1:7" x14ac:dyDescent="0.3">
      <c r="A348" s="1" t="s">
        <v>371</v>
      </c>
      <c r="B348">
        <v>6068.4</v>
      </c>
      <c r="C348">
        <v>6082.3</v>
      </c>
      <c r="D348">
        <v>6034.8</v>
      </c>
      <c r="E348">
        <v>6063.5</v>
      </c>
      <c r="F348">
        <v>205095900</v>
      </c>
      <c r="G348" s="3">
        <f t="shared" si="5"/>
        <v>-1.6780179646630354E-3</v>
      </c>
    </row>
    <row r="349" spans="1:7" x14ac:dyDescent="0.3">
      <c r="A349" s="1" t="s">
        <v>372</v>
      </c>
      <c r="B349">
        <v>6007.1</v>
      </c>
      <c r="C349">
        <v>6070.4</v>
      </c>
      <c r="D349">
        <v>5944.1</v>
      </c>
      <c r="E349">
        <v>6065.5</v>
      </c>
      <c r="F349">
        <v>238006900</v>
      </c>
      <c r="G349" s="3">
        <f t="shared" si="5"/>
        <v>-1.0101509458835818E-2</v>
      </c>
    </row>
    <row r="350" spans="1:7" x14ac:dyDescent="0.3">
      <c r="A350" s="1" t="s">
        <v>373</v>
      </c>
      <c r="B350">
        <v>5996.3</v>
      </c>
      <c r="C350">
        <v>6021.5</v>
      </c>
      <c r="D350">
        <v>5884.9</v>
      </c>
      <c r="E350">
        <v>5960</v>
      </c>
      <c r="F350">
        <v>159997500</v>
      </c>
      <c r="G350" s="3">
        <f t="shared" si="5"/>
        <v>-1.7978725175209636E-3</v>
      </c>
    </row>
    <row r="351" spans="1:7" x14ac:dyDescent="0.3">
      <c r="A351" s="1" t="s">
        <v>374</v>
      </c>
      <c r="B351">
        <v>6087.8</v>
      </c>
      <c r="C351">
        <v>6118.9</v>
      </c>
      <c r="D351">
        <v>6006.7</v>
      </c>
      <c r="E351">
        <v>6006.7</v>
      </c>
      <c r="F351">
        <v>151167900</v>
      </c>
      <c r="G351" s="3">
        <f t="shared" si="5"/>
        <v>1.5259409969481179E-2</v>
      </c>
    </row>
    <row r="352" spans="1:7" x14ac:dyDescent="0.3">
      <c r="A352" s="1" t="s">
        <v>375</v>
      </c>
      <c r="B352">
        <v>6034.5</v>
      </c>
      <c r="C352">
        <v>6130.1</v>
      </c>
      <c r="D352">
        <v>6034.5</v>
      </c>
      <c r="E352">
        <v>6095.9</v>
      </c>
      <c r="F352">
        <v>199578400</v>
      </c>
      <c r="G352" s="3">
        <f t="shared" si="5"/>
        <v>-8.7552153487302775E-3</v>
      </c>
    </row>
    <row r="353" spans="1:7" x14ac:dyDescent="0.3">
      <c r="A353" s="1" t="s">
        <v>376</v>
      </c>
      <c r="B353">
        <v>6012.1</v>
      </c>
      <c r="C353">
        <v>6060.5</v>
      </c>
      <c r="D353">
        <v>6003.2</v>
      </c>
      <c r="E353">
        <v>6052.1</v>
      </c>
      <c r="F353">
        <v>168548200</v>
      </c>
      <c r="G353" s="3">
        <f t="shared" si="5"/>
        <v>-3.7119893943159559E-3</v>
      </c>
    </row>
    <row r="354" spans="1:7" x14ac:dyDescent="0.3">
      <c r="A354" s="1" t="s">
        <v>377</v>
      </c>
      <c r="B354">
        <v>6022.4</v>
      </c>
      <c r="C354">
        <v>6067.8</v>
      </c>
      <c r="D354">
        <v>6019.4</v>
      </c>
      <c r="E354">
        <v>6027.2</v>
      </c>
      <c r="F354">
        <v>172441600</v>
      </c>
      <c r="G354" s="3">
        <f t="shared" si="5"/>
        <v>1.7132116897588649E-3</v>
      </c>
    </row>
    <row r="355" spans="1:7" x14ac:dyDescent="0.3">
      <c r="A355" s="1" t="s">
        <v>378</v>
      </c>
      <c r="B355">
        <v>5939.5</v>
      </c>
      <c r="C355">
        <v>6030.9</v>
      </c>
      <c r="D355">
        <v>5939.5</v>
      </c>
      <c r="E355">
        <v>6015.3</v>
      </c>
      <c r="F355">
        <v>145849200</v>
      </c>
      <c r="G355" s="3">
        <f t="shared" si="5"/>
        <v>-1.3765276301806529E-2</v>
      </c>
    </row>
    <row r="356" spans="1:7" x14ac:dyDescent="0.3">
      <c r="A356" s="1" t="s">
        <v>379</v>
      </c>
      <c r="B356">
        <v>5949</v>
      </c>
      <c r="C356">
        <v>5992.9</v>
      </c>
      <c r="D356">
        <v>5913.6</v>
      </c>
      <c r="E356">
        <v>5944.2</v>
      </c>
      <c r="F356">
        <v>188801800</v>
      </c>
      <c r="G356" s="3">
        <f t="shared" si="5"/>
        <v>1.5994612341106154E-3</v>
      </c>
    </row>
    <row r="357" spans="1:7" x14ac:dyDescent="0.3">
      <c r="A357" s="1" t="s">
        <v>380</v>
      </c>
      <c r="B357">
        <v>5985.5</v>
      </c>
      <c r="C357">
        <v>6011.3</v>
      </c>
      <c r="D357">
        <v>5950.4</v>
      </c>
      <c r="E357">
        <v>5950.4</v>
      </c>
      <c r="F357">
        <v>203167100</v>
      </c>
      <c r="G357" s="3">
        <f t="shared" si="5"/>
        <v>6.1354849554546981E-3</v>
      </c>
    </row>
    <row r="358" spans="1:7" x14ac:dyDescent="0.3">
      <c r="A358" s="1" t="s">
        <v>381</v>
      </c>
      <c r="B358">
        <v>6006</v>
      </c>
      <c r="C358">
        <v>6039</v>
      </c>
      <c r="D358">
        <v>5969.1</v>
      </c>
      <c r="E358">
        <v>6001.1</v>
      </c>
      <c r="F358">
        <v>140966500</v>
      </c>
      <c r="G358" s="3">
        <f t="shared" si="5"/>
        <v>3.4249436137331886E-3</v>
      </c>
    </row>
    <row r="359" spans="1:7" x14ac:dyDescent="0.3">
      <c r="A359" s="1" t="s">
        <v>382</v>
      </c>
      <c r="B359">
        <v>6023</v>
      </c>
      <c r="C359">
        <v>6043.4</v>
      </c>
      <c r="D359">
        <v>6014.9</v>
      </c>
      <c r="E359">
        <v>6020.1</v>
      </c>
      <c r="F359">
        <v>146766100</v>
      </c>
      <c r="G359" s="3">
        <f t="shared" si="5"/>
        <v>2.8305028305028305E-3</v>
      </c>
    </row>
    <row r="360" spans="1:7" x14ac:dyDescent="0.3">
      <c r="A360" s="1" t="s">
        <v>383</v>
      </c>
      <c r="B360">
        <v>6005.6</v>
      </c>
      <c r="C360">
        <v>6037</v>
      </c>
      <c r="D360">
        <v>5985.4</v>
      </c>
      <c r="E360">
        <v>6024.2</v>
      </c>
      <c r="F360">
        <v>131732000</v>
      </c>
      <c r="G360" s="3">
        <f t="shared" si="5"/>
        <v>-2.8889257844927174E-3</v>
      </c>
    </row>
    <row r="361" spans="1:7" x14ac:dyDescent="0.3">
      <c r="A361" s="1" t="s">
        <v>384</v>
      </c>
      <c r="B361">
        <v>6047.1</v>
      </c>
      <c r="C361">
        <v>6054.6</v>
      </c>
      <c r="D361">
        <v>6013.1</v>
      </c>
      <c r="E361">
        <v>6015.6</v>
      </c>
      <c r="F361">
        <v>161021000</v>
      </c>
      <c r="G361" s="3">
        <f t="shared" si="5"/>
        <v>6.9102171306780332E-3</v>
      </c>
    </row>
    <row r="362" spans="1:7" x14ac:dyDescent="0.3">
      <c r="A362" s="1" t="s">
        <v>385</v>
      </c>
      <c r="B362">
        <v>6044</v>
      </c>
      <c r="C362">
        <v>6067</v>
      </c>
      <c r="D362">
        <v>6022.3</v>
      </c>
      <c r="E362">
        <v>6062.8</v>
      </c>
      <c r="F362">
        <v>165513600</v>
      </c>
      <c r="G362" s="3">
        <f t="shared" si="5"/>
        <v>-5.126424236411443E-4</v>
      </c>
    </row>
    <row r="363" spans="1:7" x14ac:dyDescent="0.3">
      <c r="A363" s="1" t="s">
        <v>386</v>
      </c>
      <c r="B363">
        <v>6039.9</v>
      </c>
      <c r="C363">
        <v>6080.2</v>
      </c>
      <c r="D363">
        <v>6028.6</v>
      </c>
      <c r="E363">
        <v>6052.8</v>
      </c>
      <c r="F363">
        <v>159513500</v>
      </c>
      <c r="G363" s="3">
        <f t="shared" si="5"/>
        <v>-6.7835870284585769E-4</v>
      </c>
    </row>
    <row r="364" spans="1:7" x14ac:dyDescent="0.3">
      <c r="A364" s="1" t="s">
        <v>387</v>
      </c>
      <c r="B364">
        <v>6039.8</v>
      </c>
      <c r="C364">
        <v>6060.5</v>
      </c>
      <c r="D364">
        <v>6026.5</v>
      </c>
      <c r="E364">
        <v>6037</v>
      </c>
      <c r="F364">
        <v>136425200</v>
      </c>
      <c r="G364" s="3">
        <f t="shared" si="5"/>
        <v>-1.6556565505961078E-5</v>
      </c>
    </row>
    <row r="365" spans="1:7" x14ac:dyDescent="0.3">
      <c r="A365" s="1" t="s">
        <v>388</v>
      </c>
      <c r="B365">
        <v>6078.6</v>
      </c>
      <c r="C365">
        <v>6097.1</v>
      </c>
      <c r="D365">
        <v>6056</v>
      </c>
      <c r="E365">
        <v>6060.1</v>
      </c>
      <c r="F365">
        <v>135385400</v>
      </c>
      <c r="G365" s="3">
        <f t="shared" si="5"/>
        <v>6.4240537766151497E-3</v>
      </c>
    </row>
    <row r="366" spans="1:7" x14ac:dyDescent="0.3">
      <c r="A366" s="1" t="s">
        <v>389</v>
      </c>
      <c r="B366">
        <v>6012</v>
      </c>
      <c r="C366">
        <v>6114.3</v>
      </c>
      <c r="D366">
        <v>6004.8</v>
      </c>
      <c r="E366">
        <v>6097.2</v>
      </c>
      <c r="F366">
        <v>172635900</v>
      </c>
      <c r="G366" s="3">
        <f t="shared" si="5"/>
        <v>-1.0956470239857921E-2</v>
      </c>
    </row>
    <row r="367" spans="1:7" x14ac:dyDescent="0.3">
      <c r="A367" s="1" t="s">
        <v>390</v>
      </c>
      <c r="B367">
        <v>5979.2</v>
      </c>
      <c r="C367">
        <v>6013</v>
      </c>
      <c r="D367">
        <v>5947.6</v>
      </c>
      <c r="E367">
        <v>6008.2</v>
      </c>
      <c r="F367">
        <v>138499900</v>
      </c>
      <c r="G367" s="3">
        <f t="shared" si="5"/>
        <v>-5.4557551563539893E-3</v>
      </c>
    </row>
    <row r="368" spans="1:7" x14ac:dyDescent="0.3">
      <c r="A368" s="1" t="s">
        <v>391</v>
      </c>
      <c r="B368">
        <v>6046.8</v>
      </c>
      <c r="C368">
        <v>6046.8</v>
      </c>
      <c r="D368">
        <v>5982.8</v>
      </c>
      <c r="E368">
        <v>5986.6</v>
      </c>
      <c r="F368">
        <v>141035200</v>
      </c>
      <c r="G368" s="3">
        <f t="shared" si="5"/>
        <v>1.1305860315761368E-2</v>
      </c>
    </row>
    <row r="369" spans="1:7" x14ac:dyDescent="0.3">
      <c r="A369" s="1" t="s">
        <v>392</v>
      </c>
      <c r="B369">
        <v>6072.5</v>
      </c>
      <c r="C369">
        <v>6079.1</v>
      </c>
      <c r="D369">
        <v>6051.8</v>
      </c>
      <c r="E369">
        <v>6063.4</v>
      </c>
      <c r="F369">
        <v>129367700</v>
      </c>
      <c r="G369" s="3">
        <f t="shared" si="5"/>
        <v>4.2501819144009755E-3</v>
      </c>
    </row>
    <row r="370" spans="1:7" x14ac:dyDescent="0.3">
      <c r="A370" s="1" t="s">
        <v>393</v>
      </c>
      <c r="B370">
        <v>6017.4</v>
      </c>
      <c r="C370">
        <v>6063.6</v>
      </c>
      <c r="D370">
        <v>6015.1</v>
      </c>
      <c r="E370">
        <v>6063</v>
      </c>
      <c r="F370">
        <v>123010800</v>
      </c>
      <c r="G370" s="3">
        <f t="shared" si="5"/>
        <v>-9.0736928777275204E-3</v>
      </c>
    </row>
    <row r="371" spans="1:7" x14ac:dyDescent="0.3">
      <c r="A371" s="1" t="s">
        <v>394</v>
      </c>
      <c r="B371">
        <v>6030</v>
      </c>
      <c r="C371">
        <v>6053.2</v>
      </c>
      <c r="D371">
        <v>6020.9</v>
      </c>
      <c r="E371">
        <v>6034.6</v>
      </c>
      <c r="F371">
        <v>153050600</v>
      </c>
      <c r="G371" s="3">
        <f t="shared" si="5"/>
        <v>2.0939276099312602E-3</v>
      </c>
    </row>
    <row r="372" spans="1:7" x14ac:dyDescent="0.3">
      <c r="A372" s="1" t="s">
        <v>395</v>
      </c>
      <c r="B372">
        <v>6137.5</v>
      </c>
      <c r="C372">
        <v>6137.5</v>
      </c>
      <c r="D372">
        <v>6057.5</v>
      </c>
      <c r="E372">
        <v>6057.5</v>
      </c>
      <c r="F372">
        <v>178417800</v>
      </c>
      <c r="G372" s="3">
        <f t="shared" si="5"/>
        <v>1.7827529021558871E-2</v>
      </c>
    </row>
    <row r="373" spans="1:7" x14ac:dyDescent="0.3">
      <c r="A373" s="1" t="s">
        <v>396</v>
      </c>
      <c r="B373">
        <v>6101.7</v>
      </c>
      <c r="C373">
        <v>6166.3</v>
      </c>
      <c r="D373">
        <v>6090.6</v>
      </c>
      <c r="E373">
        <v>6145.8</v>
      </c>
      <c r="F373">
        <v>143269200</v>
      </c>
      <c r="G373" s="3">
        <f t="shared" si="5"/>
        <v>-5.8329938900203967E-3</v>
      </c>
    </row>
    <row r="374" spans="1:7" x14ac:dyDescent="0.3">
      <c r="A374" s="1" t="s">
        <v>397</v>
      </c>
      <c r="B374">
        <v>6106.4</v>
      </c>
      <c r="C374">
        <v>6137</v>
      </c>
      <c r="D374">
        <v>6091</v>
      </c>
      <c r="E374">
        <v>6109</v>
      </c>
      <c r="F374">
        <v>156210200</v>
      </c>
      <c r="G374" s="3">
        <f t="shared" si="5"/>
        <v>7.7027713588013471E-4</v>
      </c>
    </row>
    <row r="375" spans="1:7" x14ac:dyDescent="0.3">
      <c r="A375" s="1" t="s">
        <v>398</v>
      </c>
      <c r="B375">
        <v>6097</v>
      </c>
      <c r="C375">
        <v>6144.6</v>
      </c>
      <c r="D375">
        <v>6068.5</v>
      </c>
      <c r="E375">
        <v>6120.9</v>
      </c>
      <c r="F375">
        <v>179173700</v>
      </c>
      <c r="G375" s="3">
        <f t="shared" si="5"/>
        <v>-1.5393685313768565E-3</v>
      </c>
    </row>
    <row r="376" spans="1:7" x14ac:dyDescent="0.3">
      <c r="A376" s="1" t="s">
        <v>399</v>
      </c>
      <c r="B376">
        <v>6088.5</v>
      </c>
      <c r="C376">
        <v>6116.5</v>
      </c>
      <c r="D376">
        <v>6074.9</v>
      </c>
      <c r="E376">
        <v>6094.5</v>
      </c>
      <c r="F376">
        <v>161217600</v>
      </c>
      <c r="G376" s="3">
        <f t="shared" si="5"/>
        <v>-1.3941282597999015E-3</v>
      </c>
    </row>
    <row r="377" spans="1:7" x14ac:dyDescent="0.3">
      <c r="A377" s="1" t="s">
        <v>400</v>
      </c>
      <c r="B377">
        <v>6120.7</v>
      </c>
      <c r="C377">
        <v>6135.3</v>
      </c>
      <c r="D377">
        <v>6096.5</v>
      </c>
      <c r="E377">
        <v>6106.6</v>
      </c>
      <c r="F377">
        <v>178890400</v>
      </c>
      <c r="G377" s="3">
        <f t="shared" si="5"/>
        <v>5.2886589471955025E-3</v>
      </c>
    </row>
    <row r="378" spans="1:7" x14ac:dyDescent="0.3">
      <c r="A378" s="1" t="s">
        <v>401</v>
      </c>
      <c r="B378">
        <v>6070</v>
      </c>
      <c r="C378">
        <v>6160.5</v>
      </c>
      <c r="D378">
        <v>6069.8</v>
      </c>
      <c r="E378">
        <v>6136.4</v>
      </c>
      <c r="F378">
        <v>193641700</v>
      </c>
      <c r="G378" s="3">
        <f t="shared" si="5"/>
        <v>-8.2833662816344245E-3</v>
      </c>
    </row>
    <row r="379" spans="1:7" x14ac:dyDescent="0.3">
      <c r="A379" s="1" t="s">
        <v>402</v>
      </c>
      <c r="B379">
        <v>6096.5</v>
      </c>
      <c r="C379">
        <v>6112.8</v>
      </c>
      <c r="D379">
        <v>6048.1</v>
      </c>
      <c r="E379">
        <v>6098</v>
      </c>
      <c r="F379">
        <v>216299000</v>
      </c>
      <c r="G379" s="3">
        <f t="shared" si="5"/>
        <v>4.3657331136738057E-3</v>
      </c>
    </row>
    <row r="380" spans="1:7" x14ac:dyDescent="0.3">
      <c r="A380" s="1" t="s">
        <v>403</v>
      </c>
      <c r="B380">
        <v>6130.6</v>
      </c>
      <c r="C380">
        <v>6142.5</v>
      </c>
      <c r="D380">
        <v>6105.1</v>
      </c>
      <c r="E380">
        <v>6108</v>
      </c>
      <c r="F380">
        <v>226801300</v>
      </c>
      <c r="G380" s="3">
        <f t="shared" ref="G380:G443" si="6">((B380-B379)/B379)*100%</f>
        <v>5.5933732469450282E-3</v>
      </c>
    </row>
    <row r="381" spans="1:7" x14ac:dyDescent="0.3">
      <c r="A381" s="1" t="s">
        <v>404</v>
      </c>
      <c r="B381">
        <v>6159</v>
      </c>
      <c r="C381">
        <v>6163.8</v>
      </c>
      <c r="D381">
        <v>6112.7</v>
      </c>
      <c r="E381">
        <v>6142.5</v>
      </c>
      <c r="F381">
        <v>271201100</v>
      </c>
      <c r="G381" s="3">
        <f t="shared" si="6"/>
        <v>4.6324992659771691E-3</v>
      </c>
    </row>
    <row r="382" spans="1:7" x14ac:dyDescent="0.3">
      <c r="A382" s="1" t="s">
        <v>405</v>
      </c>
      <c r="B382">
        <v>6205.4</v>
      </c>
      <c r="C382">
        <v>6218.6</v>
      </c>
      <c r="D382">
        <v>6173.6</v>
      </c>
      <c r="E382">
        <v>6174.6</v>
      </c>
      <c r="F382">
        <v>268332500</v>
      </c>
      <c r="G382" s="3">
        <f t="shared" si="6"/>
        <v>7.5336905341775668E-3</v>
      </c>
    </row>
    <row r="383" spans="1:7" x14ac:dyDescent="0.3">
      <c r="A383" s="1" t="s">
        <v>406</v>
      </c>
      <c r="B383">
        <v>6203.4</v>
      </c>
      <c r="C383">
        <v>6263.5</v>
      </c>
      <c r="D383">
        <v>6190.9</v>
      </c>
      <c r="E383">
        <v>6223.8</v>
      </c>
      <c r="F383">
        <v>245459900</v>
      </c>
      <c r="G383" s="3">
        <f t="shared" si="6"/>
        <v>-3.2229993231701424E-4</v>
      </c>
    </row>
    <row r="384" spans="1:7" x14ac:dyDescent="0.3">
      <c r="A384" s="1" t="s">
        <v>407</v>
      </c>
      <c r="B384">
        <v>6127.5</v>
      </c>
      <c r="C384">
        <v>6239</v>
      </c>
      <c r="D384">
        <v>6110.5</v>
      </c>
      <c r="E384">
        <v>6203.7</v>
      </c>
      <c r="F384">
        <v>293622300</v>
      </c>
      <c r="G384" s="3">
        <f t="shared" si="6"/>
        <v>-1.2235225843892002E-2</v>
      </c>
    </row>
    <row r="385" spans="1:7" x14ac:dyDescent="0.3">
      <c r="A385" s="1" t="s">
        <v>408</v>
      </c>
      <c r="B385">
        <v>6088.4</v>
      </c>
      <c r="C385">
        <v>6147.8</v>
      </c>
      <c r="D385">
        <v>6042.5</v>
      </c>
      <c r="E385">
        <v>6139.3</v>
      </c>
      <c r="F385">
        <v>205029900</v>
      </c>
      <c r="G385" s="3">
        <f t="shared" si="6"/>
        <v>-6.381068951448448E-3</v>
      </c>
    </row>
    <row r="386" spans="1:7" x14ac:dyDescent="0.3">
      <c r="A386" s="1" t="s">
        <v>409</v>
      </c>
      <c r="B386">
        <v>6139.7</v>
      </c>
      <c r="C386">
        <v>6139.8</v>
      </c>
      <c r="D386">
        <v>6051.9</v>
      </c>
      <c r="E386">
        <v>6092.2</v>
      </c>
      <c r="F386">
        <v>206955800</v>
      </c>
      <c r="G386" s="3">
        <f t="shared" si="6"/>
        <v>8.4258590105775223E-3</v>
      </c>
    </row>
    <row r="387" spans="1:7" x14ac:dyDescent="0.3">
      <c r="A387" s="1" t="s">
        <v>410</v>
      </c>
      <c r="B387">
        <v>6139.5</v>
      </c>
      <c r="C387">
        <v>6179.9</v>
      </c>
      <c r="D387">
        <v>6113.3</v>
      </c>
      <c r="E387">
        <v>6154.1</v>
      </c>
      <c r="F387">
        <v>163739300</v>
      </c>
      <c r="G387" s="3">
        <f t="shared" si="6"/>
        <v>-3.2574881508838889E-5</v>
      </c>
    </row>
    <row r="388" spans="1:7" x14ac:dyDescent="0.3">
      <c r="A388" s="1" t="s">
        <v>411</v>
      </c>
      <c r="B388">
        <v>6087.9</v>
      </c>
      <c r="C388">
        <v>6147.3</v>
      </c>
      <c r="D388">
        <v>6056.7</v>
      </c>
      <c r="E388">
        <v>6144.9</v>
      </c>
      <c r="F388">
        <v>171745600</v>
      </c>
      <c r="G388" s="3">
        <f t="shared" si="6"/>
        <v>-8.4045932079160127E-3</v>
      </c>
    </row>
    <row r="389" spans="1:7" x14ac:dyDescent="0.3">
      <c r="A389" s="1" t="s">
        <v>412</v>
      </c>
      <c r="B389">
        <v>6118.1</v>
      </c>
      <c r="C389">
        <v>6136.3</v>
      </c>
      <c r="D389">
        <v>6040.6</v>
      </c>
      <c r="E389">
        <v>6109.6</v>
      </c>
      <c r="F389">
        <v>208983000</v>
      </c>
      <c r="G389" s="3">
        <f t="shared" si="6"/>
        <v>4.9606596691799685E-3</v>
      </c>
    </row>
    <row r="390" spans="1:7" x14ac:dyDescent="0.3">
      <c r="A390" s="1" t="s">
        <v>413</v>
      </c>
      <c r="B390">
        <v>5992.3</v>
      </c>
      <c r="C390">
        <v>6111</v>
      </c>
      <c r="D390">
        <v>5958</v>
      </c>
      <c r="E390">
        <v>6110.5</v>
      </c>
      <c r="F390">
        <v>214361500</v>
      </c>
      <c r="G390" s="3">
        <f t="shared" si="6"/>
        <v>-2.0561939164119608E-2</v>
      </c>
    </row>
    <row r="391" spans="1:7" x14ac:dyDescent="0.3">
      <c r="A391" s="1" t="s">
        <v>414</v>
      </c>
      <c r="B391">
        <v>6030.8</v>
      </c>
      <c r="C391">
        <v>6030.8</v>
      </c>
      <c r="D391">
        <v>5938.4</v>
      </c>
      <c r="E391">
        <v>5988.8</v>
      </c>
      <c r="F391">
        <v>200995800</v>
      </c>
      <c r="G391" s="3">
        <f t="shared" si="6"/>
        <v>6.4249119703619646E-3</v>
      </c>
    </row>
    <row r="392" spans="1:7" x14ac:dyDescent="0.3">
      <c r="A392" s="1" t="s">
        <v>415</v>
      </c>
      <c r="B392">
        <v>6109.8</v>
      </c>
      <c r="C392">
        <v>6109.8</v>
      </c>
      <c r="D392">
        <v>6037.7</v>
      </c>
      <c r="E392">
        <v>6037.7</v>
      </c>
      <c r="F392">
        <v>193786700</v>
      </c>
      <c r="G392" s="3">
        <f t="shared" si="6"/>
        <v>1.3099422962127743E-2</v>
      </c>
    </row>
    <row r="393" spans="1:7" x14ac:dyDescent="0.3">
      <c r="A393" s="1" t="s">
        <v>416</v>
      </c>
      <c r="B393">
        <v>6089.5</v>
      </c>
      <c r="C393">
        <v>6138.5</v>
      </c>
      <c r="D393">
        <v>6053.6</v>
      </c>
      <c r="E393">
        <v>6114.7</v>
      </c>
      <c r="F393">
        <v>238973300</v>
      </c>
      <c r="G393" s="3">
        <f t="shared" si="6"/>
        <v>-3.322531015745226E-3</v>
      </c>
    </row>
    <row r="394" spans="1:7" x14ac:dyDescent="0.3">
      <c r="A394" s="1" t="s">
        <v>417</v>
      </c>
      <c r="B394">
        <v>6113.2</v>
      </c>
      <c r="C394">
        <v>6131.9</v>
      </c>
      <c r="D394">
        <v>6093.1</v>
      </c>
      <c r="E394">
        <v>6094.1</v>
      </c>
      <c r="F394">
        <v>214295900</v>
      </c>
      <c r="G394" s="3">
        <f t="shared" si="6"/>
        <v>3.8919451514902404E-3</v>
      </c>
    </row>
    <row r="395" spans="1:7" x14ac:dyDescent="0.3">
      <c r="A395" s="1" t="s">
        <v>418</v>
      </c>
      <c r="B395">
        <v>6058.1</v>
      </c>
      <c r="C395">
        <v>6119.7</v>
      </c>
      <c r="D395">
        <v>6034</v>
      </c>
      <c r="E395">
        <v>6107</v>
      </c>
      <c r="F395">
        <v>172987800</v>
      </c>
      <c r="G395" s="3">
        <f t="shared" si="6"/>
        <v>-9.0132827324477284E-3</v>
      </c>
    </row>
    <row r="396" spans="1:7" x14ac:dyDescent="0.3">
      <c r="A396" s="1" t="s">
        <v>419</v>
      </c>
      <c r="B396">
        <v>6041.4</v>
      </c>
      <c r="C396">
        <v>6066.5</v>
      </c>
      <c r="D396">
        <v>6022</v>
      </c>
      <c r="E396">
        <v>6052.8</v>
      </c>
      <c r="F396">
        <v>156989800</v>
      </c>
      <c r="G396" s="3">
        <f t="shared" si="6"/>
        <v>-2.7566398705866075E-3</v>
      </c>
    </row>
    <row r="397" spans="1:7" x14ac:dyDescent="0.3">
      <c r="A397" s="1" t="s">
        <v>420</v>
      </c>
      <c r="B397">
        <v>6144.9</v>
      </c>
      <c r="C397">
        <v>6144.9</v>
      </c>
      <c r="D397">
        <v>6062.1</v>
      </c>
      <c r="E397">
        <v>6062.1</v>
      </c>
      <c r="F397">
        <v>159300800</v>
      </c>
      <c r="G397" s="3">
        <f t="shared" si="6"/>
        <v>1.7131790644552589E-2</v>
      </c>
    </row>
    <row r="398" spans="1:7" x14ac:dyDescent="0.3">
      <c r="A398" s="1" t="s">
        <v>421</v>
      </c>
      <c r="B398">
        <v>6150.3</v>
      </c>
      <c r="C398">
        <v>6158.1</v>
      </c>
      <c r="D398">
        <v>6117.5</v>
      </c>
      <c r="E398">
        <v>6148.8</v>
      </c>
      <c r="F398">
        <v>189133300</v>
      </c>
      <c r="G398" s="3">
        <f t="shared" si="6"/>
        <v>8.7877752282389395E-4</v>
      </c>
    </row>
    <row r="399" spans="1:7" x14ac:dyDescent="0.3">
      <c r="A399" s="1" t="s">
        <v>422</v>
      </c>
      <c r="B399">
        <v>6090.9</v>
      </c>
      <c r="C399">
        <v>6169.1</v>
      </c>
      <c r="D399">
        <v>6089.2</v>
      </c>
      <c r="E399">
        <v>6157.8</v>
      </c>
      <c r="F399">
        <v>194563800</v>
      </c>
      <c r="G399" s="3">
        <f t="shared" si="6"/>
        <v>-9.6580654602215418E-3</v>
      </c>
    </row>
    <row r="400" spans="1:7" x14ac:dyDescent="0.3">
      <c r="A400" s="1" t="s">
        <v>423</v>
      </c>
      <c r="B400">
        <v>6078.2</v>
      </c>
      <c r="C400">
        <v>6110</v>
      </c>
      <c r="D400">
        <v>6054.3</v>
      </c>
      <c r="E400">
        <v>6092.7</v>
      </c>
      <c r="F400">
        <v>179403300</v>
      </c>
      <c r="G400" s="3">
        <f t="shared" si="6"/>
        <v>-2.0850777389219686E-3</v>
      </c>
    </row>
    <row r="401" spans="1:7" x14ac:dyDescent="0.3">
      <c r="A401" s="1" t="s">
        <v>424</v>
      </c>
      <c r="B401">
        <v>6126.9</v>
      </c>
      <c r="C401">
        <v>6126.9</v>
      </c>
      <c r="D401">
        <v>6056.2</v>
      </c>
      <c r="E401">
        <v>6085.6</v>
      </c>
      <c r="F401">
        <v>171489500</v>
      </c>
      <c r="G401" s="3">
        <f t="shared" si="6"/>
        <v>8.0122404659273838E-3</v>
      </c>
    </row>
    <row r="402" spans="1:7" x14ac:dyDescent="0.3">
      <c r="A402" s="1" t="s">
        <v>425</v>
      </c>
      <c r="B402">
        <v>6126.9</v>
      </c>
      <c r="C402">
        <v>6150.4</v>
      </c>
      <c r="D402">
        <v>6100.9</v>
      </c>
      <c r="E402">
        <v>6137.1</v>
      </c>
      <c r="F402">
        <v>173887900</v>
      </c>
      <c r="G402" s="3">
        <f t="shared" si="6"/>
        <v>0</v>
      </c>
    </row>
    <row r="403" spans="1:7" x14ac:dyDescent="0.3">
      <c r="A403" s="1" t="s">
        <v>426</v>
      </c>
      <c r="B403">
        <v>6112.4</v>
      </c>
      <c r="C403">
        <v>6145.5</v>
      </c>
      <c r="D403">
        <v>6100.9</v>
      </c>
      <c r="E403">
        <v>6135.9</v>
      </c>
      <c r="F403">
        <v>180693200</v>
      </c>
      <c r="G403" s="3">
        <f t="shared" si="6"/>
        <v>-2.3666128058234997E-3</v>
      </c>
    </row>
    <row r="404" spans="1:7" x14ac:dyDescent="0.3">
      <c r="A404" s="1" t="s">
        <v>427</v>
      </c>
      <c r="B404">
        <v>6026</v>
      </c>
      <c r="C404">
        <v>6123.8</v>
      </c>
      <c r="D404">
        <v>6001.6</v>
      </c>
      <c r="E404">
        <v>6114.5</v>
      </c>
      <c r="F404">
        <v>196394300</v>
      </c>
      <c r="G404" s="3">
        <f t="shared" si="6"/>
        <v>-1.4135200575878483E-2</v>
      </c>
    </row>
    <row r="405" spans="1:7" x14ac:dyDescent="0.3">
      <c r="A405" s="1" t="s">
        <v>428</v>
      </c>
      <c r="B405">
        <v>6068.2</v>
      </c>
      <c r="C405">
        <v>6072.6</v>
      </c>
      <c r="D405">
        <v>5982.8</v>
      </c>
      <c r="E405">
        <v>6024.3</v>
      </c>
      <c r="F405">
        <v>214651900</v>
      </c>
      <c r="G405" s="3">
        <f t="shared" si="6"/>
        <v>7.0029870560902449E-3</v>
      </c>
    </row>
    <row r="406" spans="1:7" x14ac:dyDescent="0.3">
      <c r="A406" s="1" t="s">
        <v>429</v>
      </c>
      <c r="B406">
        <v>6094.9</v>
      </c>
      <c r="C406">
        <v>6102.8</v>
      </c>
      <c r="D406">
        <v>6047.6</v>
      </c>
      <c r="E406">
        <v>6059.2</v>
      </c>
      <c r="F406">
        <v>192886100</v>
      </c>
      <c r="G406" s="3">
        <f t="shared" si="6"/>
        <v>4.3999868165188723E-3</v>
      </c>
    </row>
    <row r="407" spans="1:7" x14ac:dyDescent="0.3">
      <c r="A407" s="1" t="s">
        <v>430</v>
      </c>
      <c r="B407">
        <v>6088.2</v>
      </c>
      <c r="C407">
        <v>6095</v>
      </c>
      <c r="D407">
        <v>6053</v>
      </c>
      <c r="E407">
        <v>6080.1</v>
      </c>
      <c r="F407">
        <v>158870000</v>
      </c>
      <c r="G407" s="3">
        <f t="shared" si="6"/>
        <v>-1.0992797256722535E-3</v>
      </c>
    </row>
    <row r="408" spans="1:7" x14ac:dyDescent="0.3">
      <c r="A408" s="1" t="s">
        <v>431</v>
      </c>
      <c r="B408">
        <v>6129.1</v>
      </c>
      <c r="C408">
        <v>6130.9</v>
      </c>
      <c r="D408">
        <v>6099.2</v>
      </c>
      <c r="E408">
        <v>6100.6</v>
      </c>
      <c r="F408">
        <v>201683300</v>
      </c>
      <c r="G408" s="3">
        <f t="shared" si="6"/>
        <v>6.717913340560518E-3</v>
      </c>
    </row>
    <row r="409" spans="1:7" x14ac:dyDescent="0.3">
      <c r="A409" s="1" t="s">
        <v>432</v>
      </c>
      <c r="B409">
        <v>6110.2</v>
      </c>
      <c r="C409">
        <v>6125.3</v>
      </c>
      <c r="D409">
        <v>6100</v>
      </c>
      <c r="E409">
        <v>6123.9</v>
      </c>
      <c r="F409">
        <v>188698800</v>
      </c>
      <c r="G409" s="3">
        <f t="shared" si="6"/>
        <v>-3.0836501280776208E-3</v>
      </c>
    </row>
    <row r="410" spans="1:7" x14ac:dyDescent="0.3">
      <c r="A410" s="1" t="s">
        <v>433</v>
      </c>
      <c r="B410">
        <v>6109.9</v>
      </c>
      <c r="C410">
        <v>6137.7</v>
      </c>
      <c r="D410">
        <v>6098.9</v>
      </c>
      <c r="E410">
        <v>6126.6</v>
      </c>
      <c r="F410">
        <v>218872800</v>
      </c>
      <c r="G410" s="3">
        <f t="shared" si="6"/>
        <v>-4.9098229190563632E-5</v>
      </c>
    </row>
    <row r="411" spans="1:7" x14ac:dyDescent="0.3">
      <c r="A411" s="1" t="s">
        <v>434</v>
      </c>
      <c r="B411">
        <v>6133.2</v>
      </c>
      <c r="C411">
        <v>6133.2</v>
      </c>
      <c r="D411">
        <v>6086.1</v>
      </c>
      <c r="E411">
        <v>6098.9</v>
      </c>
      <c r="F411">
        <v>224719500</v>
      </c>
      <c r="G411" s="3">
        <f t="shared" si="6"/>
        <v>3.8134830357289288E-3</v>
      </c>
    </row>
    <row r="412" spans="1:7" x14ac:dyDescent="0.3">
      <c r="A412" s="1" t="s">
        <v>435</v>
      </c>
      <c r="B412">
        <v>6076.3</v>
      </c>
      <c r="C412">
        <v>6133.2</v>
      </c>
      <c r="D412">
        <v>6053.9</v>
      </c>
      <c r="E412">
        <v>6132</v>
      </c>
      <c r="F412">
        <v>176619400</v>
      </c>
      <c r="G412" s="3">
        <f t="shared" si="6"/>
        <v>-9.2773755951215744E-3</v>
      </c>
    </row>
    <row r="413" spans="1:7" x14ac:dyDescent="0.3">
      <c r="A413" s="1" t="s">
        <v>436</v>
      </c>
      <c r="B413">
        <v>6060.8</v>
      </c>
      <c r="C413">
        <v>6068.8</v>
      </c>
      <c r="D413">
        <v>5996.4</v>
      </c>
      <c r="E413">
        <v>6049.8</v>
      </c>
      <c r="F413">
        <v>179600700</v>
      </c>
      <c r="G413" s="3">
        <f t="shared" si="6"/>
        <v>-2.55089445879894E-3</v>
      </c>
    </row>
    <row r="414" spans="1:7" x14ac:dyDescent="0.3">
      <c r="A414" s="1" t="s">
        <v>437</v>
      </c>
      <c r="B414">
        <v>6108.3</v>
      </c>
      <c r="C414">
        <v>6123.7</v>
      </c>
      <c r="D414">
        <v>6059.6</v>
      </c>
      <c r="E414">
        <v>6060.3</v>
      </c>
      <c r="F414">
        <v>184349300</v>
      </c>
      <c r="G414" s="3">
        <f t="shared" si="6"/>
        <v>7.8372492080253427E-3</v>
      </c>
    </row>
    <row r="415" spans="1:7" x14ac:dyDescent="0.3">
      <c r="A415" s="1" t="s">
        <v>438</v>
      </c>
      <c r="B415">
        <v>6142.7</v>
      </c>
      <c r="C415">
        <v>6148.1</v>
      </c>
      <c r="D415">
        <v>6117.6</v>
      </c>
      <c r="E415">
        <v>6117.6</v>
      </c>
      <c r="F415">
        <v>213294700</v>
      </c>
      <c r="G415" s="3">
        <f t="shared" si="6"/>
        <v>5.6316814825728327E-3</v>
      </c>
    </row>
    <row r="416" spans="1:7" x14ac:dyDescent="0.3">
      <c r="A416" s="1" t="s">
        <v>439</v>
      </c>
      <c r="B416">
        <v>6144.8</v>
      </c>
      <c r="C416">
        <v>6163.9</v>
      </c>
      <c r="D416">
        <v>6119.1</v>
      </c>
      <c r="E416">
        <v>6142.3</v>
      </c>
      <c r="F416">
        <v>196295300</v>
      </c>
      <c r="G416" s="3">
        <f t="shared" si="6"/>
        <v>3.4186921060777245E-4</v>
      </c>
    </row>
    <row r="417" spans="1:7" x14ac:dyDescent="0.3">
      <c r="A417" s="1" t="s">
        <v>440</v>
      </c>
      <c r="B417">
        <v>6122.5</v>
      </c>
      <c r="C417">
        <v>6163.3</v>
      </c>
      <c r="D417">
        <v>6109.7</v>
      </c>
      <c r="E417">
        <v>6141.5</v>
      </c>
      <c r="F417">
        <v>206632900</v>
      </c>
      <c r="G417" s="3">
        <f t="shared" si="6"/>
        <v>-3.6290847545892755E-3</v>
      </c>
    </row>
    <row r="418" spans="1:7" x14ac:dyDescent="0.3">
      <c r="A418" s="1" t="s">
        <v>441</v>
      </c>
      <c r="B418">
        <v>6113.1</v>
      </c>
      <c r="C418">
        <v>6138</v>
      </c>
      <c r="D418">
        <v>6097.7</v>
      </c>
      <c r="E418">
        <v>6128.1</v>
      </c>
      <c r="F418">
        <v>272570100</v>
      </c>
      <c r="G418" s="3">
        <f t="shared" si="6"/>
        <v>-1.5353205389954489E-3</v>
      </c>
    </row>
    <row r="419" spans="1:7" x14ac:dyDescent="0.3">
      <c r="A419" s="1" t="s">
        <v>442</v>
      </c>
      <c r="B419">
        <v>6162.6</v>
      </c>
      <c r="C419">
        <v>6162.6</v>
      </c>
      <c r="D419">
        <v>6086.3</v>
      </c>
      <c r="E419">
        <v>6100.8</v>
      </c>
      <c r="F419">
        <v>230726900</v>
      </c>
      <c r="G419" s="3">
        <f t="shared" si="6"/>
        <v>8.0973646758600373E-3</v>
      </c>
    </row>
    <row r="420" spans="1:7" x14ac:dyDescent="0.3">
      <c r="A420" s="1" t="s">
        <v>443</v>
      </c>
      <c r="B420">
        <v>6286.9</v>
      </c>
      <c r="C420">
        <v>6286.9</v>
      </c>
      <c r="D420">
        <v>6174.2</v>
      </c>
      <c r="E420">
        <v>6175.4</v>
      </c>
      <c r="F420">
        <v>202745700</v>
      </c>
      <c r="G420" s="3">
        <f t="shared" si="6"/>
        <v>2.0170058092363493E-2</v>
      </c>
    </row>
    <row r="421" spans="1:7" x14ac:dyDescent="0.3">
      <c r="A421" s="1" t="s">
        <v>444</v>
      </c>
      <c r="B421">
        <v>6228.8</v>
      </c>
      <c r="C421">
        <v>6272.1</v>
      </c>
      <c r="D421">
        <v>6202.9</v>
      </c>
      <c r="E421">
        <v>6269.2</v>
      </c>
      <c r="F421">
        <v>190252600</v>
      </c>
      <c r="G421" s="3">
        <f t="shared" si="6"/>
        <v>-9.2414385468194901E-3</v>
      </c>
    </row>
    <row r="422" spans="1:7" x14ac:dyDescent="0.3">
      <c r="A422" s="1" t="s">
        <v>445</v>
      </c>
      <c r="B422">
        <v>6342.7</v>
      </c>
      <c r="C422">
        <v>6342.7</v>
      </c>
      <c r="D422">
        <v>6234.8</v>
      </c>
      <c r="E422">
        <v>6234.8</v>
      </c>
      <c r="F422">
        <v>257881700</v>
      </c>
      <c r="G422" s="3">
        <f t="shared" si="6"/>
        <v>1.8286026200873304E-2</v>
      </c>
    </row>
    <row r="423" spans="1:7" x14ac:dyDescent="0.3">
      <c r="A423" s="1" t="s">
        <v>446</v>
      </c>
      <c r="B423">
        <v>6288</v>
      </c>
      <c r="C423">
        <v>6361.5</v>
      </c>
      <c r="D423">
        <v>6277.7</v>
      </c>
      <c r="E423">
        <v>6337.3</v>
      </c>
      <c r="F423">
        <v>268318400</v>
      </c>
      <c r="G423" s="3">
        <f t="shared" si="6"/>
        <v>-8.62408753370013E-3</v>
      </c>
    </row>
    <row r="424" spans="1:7" x14ac:dyDescent="0.3">
      <c r="A424" s="1" t="s">
        <v>447</v>
      </c>
      <c r="B424">
        <v>6417.3</v>
      </c>
      <c r="C424">
        <v>6441.5</v>
      </c>
      <c r="D424">
        <v>6307.1</v>
      </c>
      <c r="E424">
        <v>6313.7</v>
      </c>
      <c r="F424">
        <v>231440600</v>
      </c>
      <c r="G424" s="3">
        <f t="shared" si="6"/>
        <v>2.0562977099236671E-2</v>
      </c>
    </row>
    <row r="425" spans="1:7" x14ac:dyDescent="0.3">
      <c r="A425" s="1" t="s">
        <v>448</v>
      </c>
      <c r="B425">
        <v>6416.4</v>
      </c>
      <c r="C425">
        <v>6458.6</v>
      </c>
      <c r="D425">
        <v>6392.7</v>
      </c>
      <c r="E425">
        <v>6414.9</v>
      </c>
      <c r="F425">
        <v>183232100</v>
      </c>
      <c r="G425" s="3">
        <f t="shared" si="6"/>
        <v>-1.4024589780757416E-4</v>
      </c>
    </row>
    <row r="426" spans="1:7" x14ac:dyDescent="0.3">
      <c r="A426" s="1" t="s">
        <v>449</v>
      </c>
      <c r="B426">
        <v>6481.8</v>
      </c>
      <c r="C426">
        <v>6497.7</v>
      </c>
      <c r="D426">
        <v>6436.5</v>
      </c>
      <c r="E426">
        <v>6440</v>
      </c>
      <c r="F426">
        <v>231302300</v>
      </c>
      <c r="G426" s="3">
        <f t="shared" si="6"/>
        <v>1.0192631382083497E-2</v>
      </c>
    </row>
    <row r="427" spans="1:7" x14ac:dyDescent="0.3">
      <c r="A427" s="1" t="s">
        <v>450</v>
      </c>
      <c r="B427">
        <v>6459.7</v>
      </c>
      <c r="C427">
        <v>6506.1</v>
      </c>
      <c r="D427">
        <v>6451.7</v>
      </c>
      <c r="E427">
        <v>6483</v>
      </c>
      <c r="F427">
        <v>204779900</v>
      </c>
      <c r="G427" s="3">
        <f t="shared" si="6"/>
        <v>-3.4095467308464258E-3</v>
      </c>
    </row>
    <row r="428" spans="1:7" x14ac:dyDescent="0.3">
      <c r="A428" s="1" t="s">
        <v>451</v>
      </c>
      <c r="B428">
        <v>6486.3</v>
      </c>
      <c r="C428">
        <v>6504</v>
      </c>
      <c r="D428">
        <v>6460.1</v>
      </c>
      <c r="E428">
        <v>6462.3</v>
      </c>
      <c r="F428">
        <v>204607300</v>
      </c>
      <c r="G428" s="3">
        <f t="shared" si="6"/>
        <v>4.1178382897039123E-3</v>
      </c>
    </row>
    <row r="429" spans="1:7" x14ac:dyDescent="0.3">
      <c r="A429" s="1" t="s">
        <v>452</v>
      </c>
      <c r="B429">
        <v>6536.9</v>
      </c>
      <c r="C429">
        <v>6600.5</v>
      </c>
      <c r="D429">
        <v>6492.7</v>
      </c>
      <c r="E429">
        <v>6502.2</v>
      </c>
      <c r="F429">
        <v>193450700</v>
      </c>
      <c r="G429" s="3">
        <f t="shared" si="6"/>
        <v>7.8010576137396443E-3</v>
      </c>
    </row>
    <row r="430" spans="1:7" x14ac:dyDescent="0.3">
      <c r="A430" s="1" t="s">
        <v>453</v>
      </c>
      <c r="B430">
        <v>6626.1</v>
      </c>
      <c r="C430">
        <v>6637.4</v>
      </c>
      <c r="D430">
        <v>6552.2</v>
      </c>
      <c r="E430">
        <v>6552.2</v>
      </c>
      <c r="F430">
        <v>178191500</v>
      </c>
      <c r="G430" s="3">
        <f t="shared" si="6"/>
        <v>1.3645611834355847E-2</v>
      </c>
    </row>
    <row r="431" spans="1:7" x14ac:dyDescent="0.3">
      <c r="A431" s="1" t="s">
        <v>454</v>
      </c>
      <c r="B431">
        <v>6633.3</v>
      </c>
      <c r="C431">
        <v>6680</v>
      </c>
      <c r="D431">
        <v>6573.3</v>
      </c>
      <c r="E431">
        <v>6645.3</v>
      </c>
      <c r="F431">
        <v>160148800</v>
      </c>
      <c r="G431" s="3">
        <f t="shared" si="6"/>
        <v>1.0866120342282516E-3</v>
      </c>
    </row>
    <row r="432" spans="1:7" x14ac:dyDescent="0.3">
      <c r="A432" s="1" t="s">
        <v>455</v>
      </c>
      <c r="B432">
        <v>6658.8</v>
      </c>
      <c r="C432">
        <v>6684.8</v>
      </c>
      <c r="D432">
        <v>6620.8</v>
      </c>
      <c r="E432">
        <v>6649.3</v>
      </c>
      <c r="F432">
        <v>188565300</v>
      </c>
      <c r="G432" s="3">
        <f t="shared" si="6"/>
        <v>3.84424042331871E-3</v>
      </c>
    </row>
    <row r="433" spans="1:7" x14ac:dyDescent="0.3">
      <c r="A433" s="1" t="s">
        <v>456</v>
      </c>
      <c r="B433">
        <v>6656</v>
      </c>
      <c r="C433">
        <v>6677.6</v>
      </c>
      <c r="D433">
        <v>6613.9</v>
      </c>
      <c r="E433">
        <v>6665.7</v>
      </c>
      <c r="F433">
        <v>188504800</v>
      </c>
      <c r="G433" s="3">
        <f t="shared" si="6"/>
        <v>-4.20496185498916E-4</v>
      </c>
    </row>
    <row r="434" spans="1:7" x14ac:dyDescent="0.3">
      <c r="A434" s="1" t="s">
        <v>457</v>
      </c>
      <c r="B434">
        <v>6633</v>
      </c>
      <c r="C434">
        <v>6687.1</v>
      </c>
      <c r="D434">
        <v>6602.1</v>
      </c>
      <c r="E434">
        <v>6670.3</v>
      </c>
      <c r="F434">
        <v>215065000</v>
      </c>
      <c r="G434" s="3">
        <f t="shared" si="6"/>
        <v>-3.455528846153846E-3</v>
      </c>
    </row>
    <row r="435" spans="1:7" x14ac:dyDescent="0.3">
      <c r="A435" s="1" t="s">
        <v>458</v>
      </c>
      <c r="B435">
        <v>6643.7</v>
      </c>
      <c r="C435">
        <v>6655.4</v>
      </c>
      <c r="D435">
        <v>6585.6</v>
      </c>
      <c r="E435">
        <v>6620.7</v>
      </c>
      <c r="F435">
        <v>165782200</v>
      </c>
      <c r="G435" s="3">
        <f t="shared" si="6"/>
        <v>1.6131463892657648E-3</v>
      </c>
    </row>
    <row r="436" spans="1:7" x14ac:dyDescent="0.3">
      <c r="A436" s="1" t="s">
        <v>459</v>
      </c>
      <c r="B436">
        <v>6625.7</v>
      </c>
      <c r="C436">
        <v>6673.5</v>
      </c>
      <c r="D436">
        <v>6625.7</v>
      </c>
      <c r="E436">
        <v>6626.4</v>
      </c>
      <c r="F436">
        <v>175632400</v>
      </c>
      <c r="G436" s="3">
        <f t="shared" si="6"/>
        <v>-2.7093336544395442E-3</v>
      </c>
    </row>
    <row r="437" spans="1:7" x14ac:dyDescent="0.3">
      <c r="A437" s="1" t="s">
        <v>460</v>
      </c>
      <c r="B437">
        <v>6656.9</v>
      </c>
      <c r="C437">
        <v>6680.1</v>
      </c>
      <c r="D437">
        <v>6638</v>
      </c>
      <c r="E437">
        <v>6640.1</v>
      </c>
      <c r="F437">
        <v>180194900</v>
      </c>
      <c r="G437" s="3">
        <f t="shared" si="6"/>
        <v>4.7089364142656352E-3</v>
      </c>
    </row>
    <row r="438" spans="1:7" x14ac:dyDescent="0.3">
      <c r="A438" s="1" t="s">
        <v>461</v>
      </c>
      <c r="B438">
        <v>6602.2</v>
      </c>
      <c r="C438">
        <v>6670.8</v>
      </c>
      <c r="D438">
        <v>6590.5</v>
      </c>
      <c r="E438">
        <v>6664.4</v>
      </c>
      <c r="F438">
        <v>182503600</v>
      </c>
      <c r="G438" s="3">
        <f t="shared" si="6"/>
        <v>-8.2170379606122702E-3</v>
      </c>
    </row>
    <row r="439" spans="1:7" x14ac:dyDescent="0.3">
      <c r="A439" s="1" t="s">
        <v>462</v>
      </c>
      <c r="B439">
        <v>6524.1</v>
      </c>
      <c r="C439">
        <v>6600.2</v>
      </c>
      <c r="D439">
        <v>6509.9</v>
      </c>
      <c r="E439">
        <v>6578.6</v>
      </c>
      <c r="F439">
        <v>189347200</v>
      </c>
      <c r="G439" s="3">
        <f t="shared" si="6"/>
        <v>-1.1829390203265495E-2</v>
      </c>
    </row>
    <row r="440" spans="1:7" x14ac:dyDescent="0.3">
      <c r="A440" s="1" t="s">
        <v>463</v>
      </c>
      <c r="B440">
        <v>6591.3</v>
      </c>
      <c r="C440">
        <v>6596.8</v>
      </c>
      <c r="D440">
        <v>6551.5</v>
      </c>
      <c r="E440">
        <v>6561.7</v>
      </c>
      <c r="F440">
        <v>171512200</v>
      </c>
      <c r="G440" s="3">
        <f t="shared" si="6"/>
        <v>1.0300271301788724E-2</v>
      </c>
    </row>
    <row r="441" spans="1:7" x14ac:dyDescent="0.3">
      <c r="A441" s="1" t="s">
        <v>464</v>
      </c>
      <c r="B441">
        <v>6552.9</v>
      </c>
      <c r="C441">
        <v>6627.9</v>
      </c>
      <c r="D441">
        <v>6552.9</v>
      </c>
      <c r="E441">
        <v>6618.1</v>
      </c>
      <c r="F441">
        <v>182528900</v>
      </c>
      <c r="G441" s="3">
        <f t="shared" si="6"/>
        <v>-5.8258613627054671E-3</v>
      </c>
    </row>
    <row r="442" spans="1:7" x14ac:dyDescent="0.3">
      <c r="A442" s="1" t="s">
        <v>465</v>
      </c>
      <c r="B442">
        <v>6493.3</v>
      </c>
      <c r="C442">
        <v>6573.7</v>
      </c>
      <c r="D442">
        <v>6480</v>
      </c>
      <c r="E442">
        <v>6557.9</v>
      </c>
      <c r="F442">
        <v>165299300</v>
      </c>
      <c r="G442" s="3">
        <f t="shared" si="6"/>
        <v>-9.0952097544597741E-3</v>
      </c>
    </row>
    <row r="443" spans="1:7" x14ac:dyDescent="0.3">
      <c r="A443" s="1" t="s">
        <v>466</v>
      </c>
      <c r="B443">
        <v>6552.1</v>
      </c>
      <c r="C443">
        <v>6561.8</v>
      </c>
      <c r="D443">
        <v>6485.3</v>
      </c>
      <c r="E443">
        <v>6497.9</v>
      </c>
      <c r="F443">
        <v>171604200</v>
      </c>
      <c r="G443" s="3">
        <f t="shared" si="6"/>
        <v>9.0554879645172986E-3</v>
      </c>
    </row>
    <row r="444" spans="1:7" x14ac:dyDescent="0.3">
      <c r="A444" s="1" t="s">
        <v>467</v>
      </c>
      <c r="B444">
        <v>6586.4</v>
      </c>
      <c r="C444">
        <v>6617.9</v>
      </c>
      <c r="D444">
        <v>6583.2</v>
      </c>
      <c r="E444">
        <v>6588.2</v>
      </c>
      <c r="F444">
        <v>155291000</v>
      </c>
      <c r="G444" s="3">
        <f t="shared" ref="G444:G506" si="7">((B444-B443)/B443)*100%</f>
        <v>5.2349628363424355E-3</v>
      </c>
    </row>
    <row r="445" spans="1:7" x14ac:dyDescent="0.3">
      <c r="A445" s="1" t="s">
        <v>468</v>
      </c>
      <c r="B445">
        <v>6581.8</v>
      </c>
      <c r="C445">
        <v>6608.4</v>
      </c>
      <c r="D445">
        <v>6550.1</v>
      </c>
      <c r="E445">
        <v>6600.7</v>
      </c>
      <c r="F445">
        <v>154117700</v>
      </c>
      <c r="G445" s="3">
        <f t="shared" si="7"/>
        <v>-6.9840884246317482E-4</v>
      </c>
    </row>
    <row r="446" spans="1:7" x14ac:dyDescent="0.3">
      <c r="A446" s="1" t="s">
        <v>469</v>
      </c>
      <c r="B446">
        <v>6632.3</v>
      </c>
      <c r="C446">
        <v>6637</v>
      </c>
      <c r="D446">
        <v>6592.1</v>
      </c>
      <c r="E446">
        <v>6599.4</v>
      </c>
      <c r="F446">
        <v>167444200</v>
      </c>
      <c r="G446" s="3">
        <f t="shared" si="7"/>
        <v>7.672673128931295E-3</v>
      </c>
    </row>
    <row r="447" spans="1:7" x14ac:dyDescent="0.3">
      <c r="A447" s="1" t="s">
        <v>470</v>
      </c>
      <c r="B447">
        <v>6669.9</v>
      </c>
      <c r="C447">
        <v>6669.9</v>
      </c>
      <c r="D447">
        <v>6633.2</v>
      </c>
      <c r="E447">
        <v>6640.2</v>
      </c>
      <c r="F447">
        <v>192392200</v>
      </c>
      <c r="G447" s="3">
        <f t="shared" si="7"/>
        <v>5.6692248541229213E-3</v>
      </c>
    </row>
    <row r="448" spans="1:7" x14ac:dyDescent="0.3">
      <c r="A448" s="1" t="s">
        <v>471</v>
      </c>
      <c r="B448">
        <v>6683.1</v>
      </c>
      <c r="C448">
        <v>6683.1</v>
      </c>
      <c r="D448">
        <v>6651.8</v>
      </c>
      <c r="E448">
        <v>6665.5</v>
      </c>
      <c r="F448">
        <v>153422900</v>
      </c>
      <c r="G448" s="3">
        <f t="shared" si="7"/>
        <v>1.9790401655198323E-3</v>
      </c>
    </row>
    <row r="449" spans="1:7" x14ac:dyDescent="0.3">
      <c r="A449" s="1" t="s">
        <v>472</v>
      </c>
      <c r="B449">
        <v>6691.3</v>
      </c>
      <c r="C449">
        <v>6704.5</v>
      </c>
      <c r="D449">
        <v>6671.2</v>
      </c>
      <c r="E449">
        <v>6694.6</v>
      </c>
      <c r="F449">
        <v>209193300</v>
      </c>
      <c r="G449" s="3">
        <f t="shared" si="7"/>
        <v>1.2269755053792128E-3</v>
      </c>
    </row>
    <row r="450" spans="1:7" x14ac:dyDescent="0.3">
      <c r="A450" s="1" t="s">
        <v>473</v>
      </c>
      <c r="B450">
        <v>6651.1</v>
      </c>
      <c r="C450">
        <v>6714.2</v>
      </c>
      <c r="D450">
        <v>6646.3</v>
      </c>
      <c r="E450">
        <v>6710.9</v>
      </c>
      <c r="F450">
        <v>198646700</v>
      </c>
      <c r="G450" s="3">
        <f t="shared" si="7"/>
        <v>-6.0078011746596055E-3</v>
      </c>
    </row>
    <row r="451" spans="1:7" x14ac:dyDescent="0.3">
      <c r="A451" s="1" t="s">
        <v>474</v>
      </c>
      <c r="B451">
        <v>6616</v>
      </c>
      <c r="C451">
        <v>6675.6</v>
      </c>
      <c r="D451">
        <v>6610.8</v>
      </c>
      <c r="E451">
        <v>6661.8</v>
      </c>
      <c r="F451">
        <v>203267300</v>
      </c>
      <c r="G451" s="3">
        <f t="shared" si="7"/>
        <v>-5.2773225481499847E-3</v>
      </c>
    </row>
    <row r="452" spans="1:7" x14ac:dyDescent="0.3">
      <c r="A452" s="1" t="s">
        <v>475</v>
      </c>
      <c r="B452">
        <v>6651.2</v>
      </c>
      <c r="C452">
        <v>6654.5</v>
      </c>
      <c r="D452">
        <v>6592.2</v>
      </c>
      <c r="E452">
        <v>6598.4</v>
      </c>
      <c r="F452">
        <v>207039500</v>
      </c>
      <c r="G452" s="3">
        <f t="shared" si="7"/>
        <v>5.3204353083433822E-3</v>
      </c>
    </row>
    <row r="453" spans="1:7" x14ac:dyDescent="0.3">
      <c r="A453" s="1" t="s">
        <v>476</v>
      </c>
      <c r="B453">
        <v>6675.8</v>
      </c>
      <c r="C453">
        <v>6679.3</v>
      </c>
      <c r="D453">
        <v>6650.5</v>
      </c>
      <c r="E453">
        <v>6667.9</v>
      </c>
      <c r="F453">
        <v>217158400</v>
      </c>
      <c r="G453" s="3">
        <f t="shared" si="7"/>
        <v>3.6985807072408535E-3</v>
      </c>
    </row>
    <row r="454" spans="1:7" x14ac:dyDescent="0.3">
      <c r="A454" s="1" t="s">
        <v>477</v>
      </c>
      <c r="B454">
        <v>6636.5</v>
      </c>
      <c r="C454">
        <v>6669.8</v>
      </c>
      <c r="D454">
        <v>6621.7</v>
      </c>
      <c r="E454">
        <v>6653.7</v>
      </c>
      <c r="F454">
        <v>248016700</v>
      </c>
      <c r="G454" s="3">
        <f t="shared" si="7"/>
        <v>-5.8869348991881397E-3</v>
      </c>
    </row>
    <row r="455" spans="1:7" x14ac:dyDescent="0.3">
      <c r="A455" s="1" t="s">
        <v>478</v>
      </c>
      <c r="B455">
        <v>6720.3</v>
      </c>
      <c r="C455">
        <v>6721</v>
      </c>
      <c r="D455">
        <v>6651.8</v>
      </c>
      <c r="E455">
        <v>6651.8</v>
      </c>
      <c r="F455">
        <v>258781800</v>
      </c>
      <c r="G455" s="3">
        <f t="shared" si="7"/>
        <v>1.2627137798538414E-2</v>
      </c>
    </row>
    <row r="456" spans="1:7" x14ac:dyDescent="0.3">
      <c r="A456" s="1" t="s">
        <v>479</v>
      </c>
      <c r="B456">
        <v>6723.4</v>
      </c>
      <c r="C456">
        <v>6754.5</v>
      </c>
      <c r="D456">
        <v>6690.8</v>
      </c>
      <c r="E456">
        <v>6731.5</v>
      </c>
      <c r="F456">
        <v>218097200</v>
      </c>
      <c r="G456" s="3">
        <f t="shared" si="7"/>
        <v>4.6128893055361433E-4</v>
      </c>
    </row>
    <row r="457" spans="1:7" x14ac:dyDescent="0.3">
      <c r="A457" s="1" t="s">
        <v>480</v>
      </c>
      <c r="B457">
        <v>6677.9</v>
      </c>
      <c r="C457">
        <v>6732.9</v>
      </c>
      <c r="D457">
        <v>6662.5</v>
      </c>
      <c r="E457">
        <v>6716.2</v>
      </c>
      <c r="F457">
        <v>186336800</v>
      </c>
      <c r="G457" s="3">
        <f t="shared" si="7"/>
        <v>-6.7674093464616123E-3</v>
      </c>
    </row>
    <row r="458" spans="1:7" x14ac:dyDescent="0.3">
      <c r="A458" s="1" t="s">
        <v>481</v>
      </c>
      <c r="B458">
        <v>6683.3</v>
      </c>
      <c r="C458">
        <v>6698.4</v>
      </c>
      <c r="D458">
        <v>6668.1</v>
      </c>
      <c r="E458">
        <v>6697.4</v>
      </c>
      <c r="F458">
        <v>224587000</v>
      </c>
      <c r="G458" s="3">
        <f t="shared" si="7"/>
        <v>8.0863744590373415E-4</v>
      </c>
    </row>
    <row r="459" spans="1:7" x14ac:dyDescent="0.3">
      <c r="A459" s="1" t="s">
        <v>482</v>
      </c>
      <c r="B459">
        <v>6699.3</v>
      </c>
      <c r="C459">
        <v>6751</v>
      </c>
      <c r="D459">
        <v>6694.8</v>
      </c>
      <c r="E459">
        <v>6695</v>
      </c>
      <c r="F459">
        <v>215655400</v>
      </c>
      <c r="G459" s="3">
        <f t="shared" si="7"/>
        <v>2.3940269028773211E-3</v>
      </c>
    </row>
    <row r="460" spans="1:7" x14ac:dyDescent="0.3">
      <c r="A460" s="1" t="s">
        <v>483</v>
      </c>
      <c r="B460">
        <v>6561.6</v>
      </c>
      <c r="C460">
        <v>6691.7</v>
      </c>
      <c r="D460">
        <v>6544.9</v>
      </c>
      <c r="E460">
        <v>6688.6</v>
      </c>
      <c r="F460">
        <v>242523500</v>
      </c>
      <c r="G460" s="3">
        <f t="shared" si="7"/>
        <v>-2.0554386279163468E-2</v>
      </c>
    </row>
    <row r="461" spans="1:7" x14ac:dyDescent="0.3">
      <c r="A461" s="1" t="s">
        <v>484</v>
      </c>
      <c r="B461">
        <v>6533.9</v>
      </c>
      <c r="C461">
        <v>6647.5</v>
      </c>
      <c r="D461">
        <v>6533.9</v>
      </c>
      <c r="E461">
        <v>6605.8</v>
      </c>
      <c r="F461">
        <v>216798600</v>
      </c>
      <c r="G461" s="3">
        <f>((B461-B460)/B460)*100%</f>
        <v>-4.2215313338211302E-3</v>
      </c>
    </row>
    <row r="462" spans="1:7" x14ac:dyDescent="0.3">
      <c r="A462" s="1" t="s">
        <v>485</v>
      </c>
      <c r="B462">
        <v>6507.7</v>
      </c>
      <c r="C462">
        <v>6593.1</v>
      </c>
      <c r="D462">
        <v>6494.5</v>
      </c>
      <c r="E462">
        <v>6544.5</v>
      </c>
      <c r="F462">
        <v>195068500</v>
      </c>
      <c r="G462" s="3">
        <f t="shared" si="7"/>
        <v>-4.0098562879749946E-3</v>
      </c>
    </row>
    <row r="463" spans="1:7" x14ac:dyDescent="0.3">
      <c r="A463" s="1" t="s">
        <v>486</v>
      </c>
      <c r="B463">
        <v>6583.8</v>
      </c>
      <c r="C463">
        <v>6586.9</v>
      </c>
      <c r="D463">
        <v>6484.6</v>
      </c>
      <c r="E463">
        <v>6517.3</v>
      </c>
      <c r="F463">
        <v>210837500</v>
      </c>
      <c r="G463" s="3">
        <f t="shared" si="7"/>
        <v>1.1693839605390593E-2</v>
      </c>
    </row>
    <row r="464" spans="1:7" x14ac:dyDescent="0.3">
      <c r="A464" s="1" t="s">
        <v>487</v>
      </c>
      <c r="B464">
        <v>6538.5</v>
      </c>
      <c r="C464">
        <v>6600.2</v>
      </c>
      <c r="D464">
        <v>6536.9</v>
      </c>
      <c r="E464">
        <v>6588</v>
      </c>
      <c r="F464">
        <v>172625500</v>
      </c>
      <c r="G464" s="3">
        <f t="shared" si="7"/>
        <v>-6.8805249248154836E-3</v>
      </c>
    </row>
    <row r="465" spans="1:7" x14ac:dyDescent="0.3">
      <c r="A465" s="1" t="s">
        <v>488</v>
      </c>
      <c r="B465">
        <v>6547.1</v>
      </c>
      <c r="C465">
        <v>6585.3</v>
      </c>
      <c r="D465">
        <v>6526</v>
      </c>
      <c r="E465">
        <v>6552.8</v>
      </c>
      <c r="F465">
        <v>180052400</v>
      </c>
      <c r="G465" s="3">
        <f t="shared" si="7"/>
        <v>1.3152863806684047E-3</v>
      </c>
    </row>
    <row r="466" spans="1:7" x14ac:dyDescent="0.3">
      <c r="A466" s="1" t="s">
        <v>489</v>
      </c>
      <c r="B466">
        <v>6602.6</v>
      </c>
      <c r="C466">
        <v>6608.6</v>
      </c>
      <c r="D466">
        <v>6573.1</v>
      </c>
      <c r="E466">
        <v>6576</v>
      </c>
      <c r="F466">
        <v>212352000</v>
      </c>
      <c r="G466" s="3">
        <f t="shared" si="7"/>
        <v>8.4770356340975392E-3</v>
      </c>
    </row>
    <row r="467" spans="1:7" x14ac:dyDescent="0.3">
      <c r="A467" s="1" t="s">
        <v>490</v>
      </c>
      <c r="B467">
        <v>6603.8</v>
      </c>
      <c r="C467">
        <v>6632.9</v>
      </c>
      <c r="D467">
        <v>6585</v>
      </c>
      <c r="E467">
        <v>6618.8</v>
      </c>
      <c r="F467">
        <v>216901600</v>
      </c>
      <c r="G467" s="3">
        <f t="shared" si="7"/>
        <v>1.8174658467873535E-4</v>
      </c>
    </row>
    <row r="468" spans="1:7" x14ac:dyDescent="0.3">
      <c r="A468" s="1" t="s">
        <v>491</v>
      </c>
      <c r="B468">
        <v>6643.9</v>
      </c>
      <c r="C468">
        <v>6643.9</v>
      </c>
      <c r="D468">
        <v>6602.9</v>
      </c>
      <c r="E468">
        <v>6617.1</v>
      </c>
      <c r="F468">
        <v>240218200</v>
      </c>
      <c r="G468" s="3">
        <f t="shared" si="7"/>
        <v>6.0722614252399307E-3</v>
      </c>
    </row>
    <row r="469" spans="1:7" x14ac:dyDescent="0.3">
      <c r="A469" s="1" t="s">
        <v>492</v>
      </c>
      <c r="B469">
        <v>6652.9</v>
      </c>
      <c r="C469">
        <v>6652.9</v>
      </c>
      <c r="D469">
        <v>6605.4</v>
      </c>
      <c r="E469">
        <v>6618.7</v>
      </c>
      <c r="F469">
        <v>229170800</v>
      </c>
      <c r="G469" s="3">
        <f t="shared" si="7"/>
        <v>1.3546260479537621E-3</v>
      </c>
    </row>
    <row r="470" spans="1:7" x14ac:dyDescent="0.3">
      <c r="A470" s="1" t="s">
        <v>493</v>
      </c>
      <c r="B470">
        <v>6662.9</v>
      </c>
      <c r="C470">
        <v>6688.4</v>
      </c>
      <c r="D470">
        <v>6659.2</v>
      </c>
      <c r="E470">
        <v>6663.7</v>
      </c>
      <c r="F470">
        <v>232086300</v>
      </c>
      <c r="G470" s="3">
        <f t="shared" si="7"/>
        <v>1.5031039095732689E-3</v>
      </c>
    </row>
    <row r="471" spans="1:7" x14ac:dyDescent="0.3">
      <c r="A471" s="1" t="s">
        <v>494</v>
      </c>
      <c r="B471">
        <v>6615.6</v>
      </c>
      <c r="C471">
        <v>6671.3</v>
      </c>
      <c r="D471">
        <v>6598.7</v>
      </c>
      <c r="E471">
        <v>6665.4</v>
      </c>
      <c r="F471">
        <v>187591100</v>
      </c>
      <c r="G471" s="3">
        <f t="shared" si="7"/>
        <v>-7.0990109411816589E-3</v>
      </c>
    </row>
    <row r="472" spans="1:7" x14ac:dyDescent="0.3">
      <c r="A472" s="1" t="s">
        <v>495</v>
      </c>
      <c r="B472">
        <v>6626.3</v>
      </c>
      <c r="C472">
        <v>6662.8</v>
      </c>
      <c r="D472">
        <v>6610.5</v>
      </c>
      <c r="E472">
        <v>6615.7</v>
      </c>
      <c r="F472">
        <v>196016500</v>
      </c>
      <c r="G472" s="3">
        <f t="shared" si="7"/>
        <v>1.617389201281791E-3</v>
      </c>
    </row>
    <row r="473" spans="1:7" x14ac:dyDescent="0.3">
      <c r="A473" s="1" t="s">
        <v>496</v>
      </c>
      <c r="B473">
        <v>6594.8</v>
      </c>
      <c r="C473">
        <v>6661.9</v>
      </c>
      <c r="D473">
        <v>6579.4</v>
      </c>
      <c r="E473">
        <v>6648.3</v>
      </c>
      <c r="F473">
        <v>185929900</v>
      </c>
      <c r="G473" s="3">
        <f t="shared" si="7"/>
        <v>-4.7537841631076164E-3</v>
      </c>
    </row>
    <row r="474" spans="1:7" x14ac:dyDescent="0.3">
      <c r="A474" s="1" t="s">
        <v>497</v>
      </c>
      <c r="B474">
        <v>6601.9</v>
      </c>
      <c r="C474">
        <v>6609</v>
      </c>
      <c r="D474">
        <v>6559.3</v>
      </c>
      <c r="E474">
        <v>6584.9</v>
      </c>
      <c r="F474">
        <v>210214300</v>
      </c>
      <c r="G474" s="3">
        <f t="shared" si="7"/>
        <v>1.0766058106386023E-3</v>
      </c>
    </row>
    <row r="475" spans="1:7" x14ac:dyDescent="0.3">
      <c r="A475" s="1" t="s">
        <v>498</v>
      </c>
      <c r="B475">
        <v>6547.1</v>
      </c>
      <c r="C475">
        <v>6579.1</v>
      </c>
      <c r="D475">
        <v>6533.5</v>
      </c>
      <c r="E475">
        <v>6571.3</v>
      </c>
      <c r="F475">
        <v>181341400</v>
      </c>
      <c r="G475" s="3">
        <f t="shared" si="7"/>
        <v>-8.3006407246397663E-3</v>
      </c>
    </row>
    <row r="476" spans="1:7" x14ac:dyDescent="0.3">
      <c r="A476" s="1" t="s">
        <v>499</v>
      </c>
      <c r="B476">
        <v>6554.3</v>
      </c>
      <c r="C476">
        <v>6579.9</v>
      </c>
      <c r="D476">
        <v>6531.6</v>
      </c>
      <c r="E476">
        <v>6545.5</v>
      </c>
      <c r="F476">
        <v>186470700</v>
      </c>
      <c r="G476" s="3">
        <f t="shared" si="7"/>
        <v>1.099723541720734E-3</v>
      </c>
    </row>
    <row r="477" spans="1:7" x14ac:dyDescent="0.3">
      <c r="A477" s="1" t="s">
        <v>500</v>
      </c>
      <c r="B477">
        <v>6529.6</v>
      </c>
      <c r="C477">
        <v>6592.2</v>
      </c>
      <c r="D477">
        <v>6529.6</v>
      </c>
      <c r="E477">
        <v>6572.5</v>
      </c>
      <c r="F477">
        <v>187213900</v>
      </c>
      <c r="G477" s="3">
        <f t="shared" si="7"/>
        <v>-3.7685183772484961E-3</v>
      </c>
    </row>
    <row r="478" spans="1:7" x14ac:dyDescent="0.3">
      <c r="A478" s="1" t="s">
        <v>501</v>
      </c>
      <c r="B478">
        <v>6555.6</v>
      </c>
      <c r="C478">
        <v>6570.3</v>
      </c>
      <c r="D478">
        <v>6531.8</v>
      </c>
      <c r="E478">
        <v>6537.6</v>
      </c>
      <c r="F478">
        <v>209975800</v>
      </c>
      <c r="G478" s="3">
        <f t="shared" si="7"/>
        <v>3.9818671894143592E-3</v>
      </c>
    </row>
    <row r="479" spans="1:7" x14ac:dyDescent="0.3">
      <c r="A479" s="1" t="s">
        <v>502</v>
      </c>
      <c r="B479">
        <v>6562.9</v>
      </c>
      <c r="C479">
        <v>6583.9</v>
      </c>
      <c r="D479">
        <v>6555</v>
      </c>
      <c r="E479">
        <v>6559.1</v>
      </c>
      <c r="F479">
        <v>176357600</v>
      </c>
      <c r="G479" s="3">
        <f t="shared" si="7"/>
        <v>1.1135517725302446E-3</v>
      </c>
    </row>
    <row r="480" spans="1:7" x14ac:dyDescent="0.3">
      <c r="A480" s="1" t="s">
        <v>503</v>
      </c>
      <c r="B480">
        <v>6575.4</v>
      </c>
      <c r="C480">
        <v>6588.4</v>
      </c>
      <c r="D480">
        <v>6562.6</v>
      </c>
      <c r="E480">
        <v>6570.6</v>
      </c>
      <c r="F480">
        <v>179010000</v>
      </c>
      <c r="G480" s="3">
        <f t="shared" si="7"/>
        <v>1.9046458120647886E-3</v>
      </c>
    </row>
    <row r="481" spans="1:7" x14ac:dyDescent="0.3">
      <c r="A481" s="1" t="s">
        <v>504</v>
      </c>
      <c r="B481">
        <v>6598.3</v>
      </c>
      <c r="C481">
        <v>6615.9</v>
      </c>
      <c r="D481">
        <v>6586.5</v>
      </c>
      <c r="E481">
        <v>6588.1</v>
      </c>
      <c r="F481">
        <v>191799500</v>
      </c>
      <c r="G481" s="3">
        <f t="shared" si="7"/>
        <v>3.4826778599021425E-3</v>
      </c>
    </row>
    <row r="482" spans="1:7" x14ac:dyDescent="0.3">
      <c r="A482" s="1" t="s">
        <v>505</v>
      </c>
      <c r="B482">
        <v>6600.7</v>
      </c>
      <c r="C482">
        <v>6621.6</v>
      </c>
      <c r="D482">
        <v>6585.4</v>
      </c>
      <c r="E482">
        <v>6603.8</v>
      </c>
      <c r="F482">
        <v>200549500</v>
      </c>
      <c r="G482" s="3">
        <f t="shared" si="7"/>
        <v>3.6373005167992302E-4</v>
      </c>
    </row>
    <row r="483" spans="1:7" x14ac:dyDescent="0.3">
      <c r="A483" s="1" t="s">
        <v>506</v>
      </c>
      <c r="B483">
        <v>6581.5</v>
      </c>
      <c r="C483">
        <v>6613.7</v>
      </c>
      <c r="D483">
        <v>6581.5</v>
      </c>
      <c r="E483">
        <v>6609.4</v>
      </c>
      <c r="F483">
        <v>192017600</v>
      </c>
      <c r="G483" s="3">
        <f t="shared" si="7"/>
        <v>-2.9087824018664411E-3</v>
      </c>
    </row>
    <row r="484" spans="1:7" x14ac:dyDescent="0.3">
      <c r="A484" s="1" t="s">
        <v>507</v>
      </c>
      <c r="B484">
        <v>6665.3</v>
      </c>
      <c r="C484">
        <v>6677.2</v>
      </c>
      <c r="D484">
        <v>6586.1</v>
      </c>
      <c r="E484">
        <v>6586.3</v>
      </c>
      <c r="F484">
        <v>182552700</v>
      </c>
      <c r="G484" s="3">
        <f t="shared" si="7"/>
        <v>1.2732659728025553E-2</v>
      </c>
    </row>
    <row r="485" spans="1:7" x14ac:dyDescent="0.3">
      <c r="A485" s="1" t="s">
        <v>508</v>
      </c>
      <c r="B485">
        <v>6695.4</v>
      </c>
      <c r="C485">
        <v>6720.7</v>
      </c>
      <c r="D485">
        <v>6675.1</v>
      </c>
      <c r="E485">
        <v>6675.1</v>
      </c>
      <c r="F485">
        <v>185900100</v>
      </c>
      <c r="G485" s="3">
        <f t="shared" si="7"/>
        <v>4.5159257647816985E-3</v>
      </c>
    </row>
    <row r="486" spans="1:7" x14ac:dyDescent="0.3">
      <c r="A486" s="1" t="s">
        <v>509</v>
      </c>
      <c r="B486">
        <v>6662.3</v>
      </c>
      <c r="C486">
        <v>6738.1</v>
      </c>
      <c r="D486">
        <v>6634.8</v>
      </c>
      <c r="E486">
        <v>6703.2</v>
      </c>
      <c r="F486">
        <v>179080500</v>
      </c>
      <c r="G486" s="3">
        <f t="shared" si="7"/>
        <v>-4.9436926845295957E-3</v>
      </c>
    </row>
    <row r="487" spans="1:7" x14ac:dyDescent="0.3">
      <c r="A487" s="1" t="s">
        <v>510</v>
      </c>
      <c r="B487">
        <v>6653.4</v>
      </c>
      <c r="C487">
        <v>6679.9</v>
      </c>
      <c r="D487">
        <v>6593.2</v>
      </c>
      <c r="E487">
        <v>6674.9</v>
      </c>
      <c r="F487">
        <v>179990500</v>
      </c>
      <c r="G487" s="3">
        <f t="shared" si="7"/>
        <v>-1.335874998123853E-3</v>
      </c>
    </row>
    <row r="488" spans="1:7" x14ac:dyDescent="0.3">
      <c r="A488" s="1" t="s">
        <v>511</v>
      </c>
      <c r="B488">
        <v>6701.3</v>
      </c>
      <c r="C488">
        <v>6712.1</v>
      </c>
      <c r="D488">
        <v>6647.7</v>
      </c>
      <c r="E488">
        <v>6669.5</v>
      </c>
      <c r="F488">
        <v>157064700</v>
      </c>
      <c r="G488" s="3">
        <f t="shared" si="7"/>
        <v>7.1993266600535889E-3</v>
      </c>
    </row>
    <row r="489" spans="1:7" x14ac:dyDescent="0.3">
      <c r="A489" s="1" t="s">
        <v>512</v>
      </c>
      <c r="B489">
        <v>6691.1</v>
      </c>
      <c r="C489">
        <v>6725</v>
      </c>
      <c r="D489">
        <v>6689.3</v>
      </c>
      <c r="E489">
        <v>6697.4</v>
      </c>
      <c r="F489">
        <v>159382400</v>
      </c>
      <c r="G489" s="3">
        <f t="shared" si="7"/>
        <v>-1.5220927282765758E-3</v>
      </c>
    </row>
    <row r="490" spans="1:7" x14ac:dyDescent="0.3">
      <c r="A490" s="1" t="s">
        <v>513</v>
      </c>
      <c r="B490">
        <v>6648</v>
      </c>
      <c r="C490">
        <v>6727.8</v>
      </c>
      <c r="D490">
        <v>6636.5</v>
      </c>
      <c r="E490">
        <v>6705.8</v>
      </c>
      <c r="F490">
        <v>181053500</v>
      </c>
      <c r="G490" s="3">
        <f t="shared" si="7"/>
        <v>-6.4413922972307034E-3</v>
      </c>
    </row>
    <row r="491" spans="1:7" x14ac:dyDescent="0.3">
      <c r="A491" s="1" t="s">
        <v>514</v>
      </c>
      <c r="B491">
        <v>6647.1</v>
      </c>
      <c r="C491">
        <v>6690.3</v>
      </c>
      <c r="D491">
        <v>6625.8</v>
      </c>
      <c r="E491">
        <v>6662.4</v>
      </c>
      <c r="F491">
        <v>192900600</v>
      </c>
      <c r="G491" s="3">
        <f t="shared" si="7"/>
        <v>-1.3537906137178643E-4</v>
      </c>
    </row>
    <row r="492" spans="1:7" x14ac:dyDescent="0.3">
      <c r="A492" s="1" t="s">
        <v>515</v>
      </c>
      <c r="B492">
        <v>6658.4</v>
      </c>
      <c r="C492">
        <v>6667.9</v>
      </c>
      <c r="D492">
        <v>6626.3</v>
      </c>
      <c r="E492">
        <v>6660</v>
      </c>
      <c r="F492">
        <v>180765500</v>
      </c>
      <c r="G492" s="3">
        <f t="shared" si="7"/>
        <v>1.6999894690916748E-3</v>
      </c>
    </row>
    <row r="493" spans="1:7" x14ac:dyDescent="0.3">
      <c r="A493" s="1" t="s">
        <v>516</v>
      </c>
      <c r="B493">
        <v>6693.4</v>
      </c>
      <c r="C493">
        <v>6699.4</v>
      </c>
      <c r="D493">
        <v>6631</v>
      </c>
      <c r="E493">
        <v>6653.6</v>
      </c>
      <c r="F493">
        <v>140467300</v>
      </c>
      <c r="G493" s="3">
        <f t="shared" si="7"/>
        <v>5.2565180824222036E-3</v>
      </c>
    </row>
    <row r="494" spans="1:7" x14ac:dyDescent="0.3">
      <c r="A494" s="1" t="s">
        <v>517</v>
      </c>
      <c r="B494">
        <v>6645</v>
      </c>
      <c r="C494">
        <v>6711.8</v>
      </c>
      <c r="D494">
        <v>6625.9</v>
      </c>
      <c r="E494">
        <v>6711.4</v>
      </c>
      <c r="F494">
        <v>148626000</v>
      </c>
      <c r="G494" s="3">
        <f t="shared" si="7"/>
        <v>-7.2310036752621445E-3</v>
      </c>
    </row>
    <row r="495" spans="1:7" x14ac:dyDescent="0.3">
      <c r="A495" s="1" t="s">
        <v>518</v>
      </c>
      <c r="B495">
        <v>6614.1</v>
      </c>
      <c r="C495">
        <v>6667.4</v>
      </c>
      <c r="D495">
        <v>6534.3</v>
      </c>
      <c r="E495">
        <v>6655</v>
      </c>
      <c r="F495">
        <v>172778900</v>
      </c>
      <c r="G495" s="3">
        <f t="shared" si="7"/>
        <v>-4.6501128668171013E-3</v>
      </c>
    </row>
    <row r="496" spans="1:7" x14ac:dyDescent="0.3">
      <c r="A496" s="1" t="s">
        <v>519</v>
      </c>
      <c r="B496">
        <v>6592</v>
      </c>
      <c r="C496">
        <v>6615.5</v>
      </c>
      <c r="D496">
        <v>6575.4</v>
      </c>
      <c r="E496">
        <v>6609.8</v>
      </c>
      <c r="F496">
        <v>171354300</v>
      </c>
      <c r="G496" s="3">
        <f t="shared" si="7"/>
        <v>-3.3413465172888773E-3</v>
      </c>
    </row>
    <row r="497" spans="1:7" x14ac:dyDescent="0.3">
      <c r="A497" s="1" t="s">
        <v>520</v>
      </c>
      <c r="B497">
        <v>6626.9</v>
      </c>
      <c r="C497">
        <v>6637.2</v>
      </c>
      <c r="D497">
        <v>6587.8</v>
      </c>
      <c r="E497">
        <v>6607.8</v>
      </c>
      <c r="F497">
        <v>158271000</v>
      </c>
      <c r="G497" s="3">
        <f t="shared" si="7"/>
        <v>5.2942961165047993E-3</v>
      </c>
    </row>
    <row r="498" spans="1:7" x14ac:dyDescent="0.3">
      <c r="A498" s="1" t="s">
        <v>521</v>
      </c>
      <c r="B498">
        <v>6726.4</v>
      </c>
      <c r="C498">
        <v>6726.4</v>
      </c>
      <c r="D498">
        <v>6607.4</v>
      </c>
      <c r="E498">
        <v>6626.3</v>
      </c>
      <c r="F498">
        <v>154628300</v>
      </c>
      <c r="G498" s="3">
        <f t="shared" si="7"/>
        <v>1.5014561861503871E-2</v>
      </c>
    </row>
    <row r="499" spans="1:7" x14ac:dyDescent="0.3">
      <c r="A499" s="1" t="s">
        <v>522</v>
      </c>
      <c r="B499">
        <v>6655.2</v>
      </c>
      <c r="C499">
        <v>6712.3</v>
      </c>
      <c r="D499">
        <v>6645.4</v>
      </c>
      <c r="E499">
        <v>6700.8</v>
      </c>
      <c r="F499">
        <v>176239200</v>
      </c>
      <c r="G499" s="3">
        <f t="shared" si="7"/>
        <v>-1.058515699333965E-2</v>
      </c>
    </row>
    <row r="500" spans="1:7" x14ac:dyDescent="0.3">
      <c r="A500" s="1" t="s">
        <v>523</v>
      </c>
      <c r="B500">
        <v>6568.2</v>
      </c>
      <c r="C500">
        <v>6633</v>
      </c>
      <c r="D500">
        <v>6523.9</v>
      </c>
      <c r="E500">
        <v>6630.9</v>
      </c>
      <c r="F500">
        <v>213235100</v>
      </c>
      <c r="G500" s="3">
        <f t="shared" si="7"/>
        <v>-1.3072484673638659E-2</v>
      </c>
    </row>
    <row r="501" spans="1:7" x14ac:dyDescent="0.3">
      <c r="A501" s="1" t="s">
        <v>524</v>
      </c>
      <c r="B501">
        <v>6600.8</v>
      </c>
      <c r="C501">
        <v>6601.3</v>
      </c>
      <c r="D501">
        <v>6549.5</v>
      </c>
      <c r="E501">
        <v>6569.8</v>
      </c>
      <c r="F501">
        <v>226349800</v>
      </c>
      <c r="G501" s="3">
        <f t="shared" si="7"/>
        <v>4.9633080600469479E-3</v>
      </c>
    </row>
    <row r="502" spans="1:7" x14ac:dyDescent="0.3">
      <c r="A502" s="1" t="s">
        <v>525</v>
      </c>
      <c r="B502">
        <v>6611.2</v>
      </c>
      <c r="C502">
        <v>6627.4</v>
      </c>
      <c r="D502">
        <v>6570.8</v>
      </c>
      <c r="E502">
        <v>6586.9</v>
      </c>
      <c r="F502">
        <v>177817500</v>
      </c>
      <c r="G502" s="3">
        <f t="shared" si="7"/>
        <v>1.5755665979880675E-3</v>
      </c>
    </row>
    <row r="503" spans="1:7" x14ac:dyDescent="0.3">
      <c r="A503" s="1" t="s">
        <v>526</v>
      </c>
      <c r="B503">
        <v>6645.5</v>
      </c>
      <c r="C503">
        <v>6645.5</v>
      </c>
      <c r="D503">
        <v>6603.5</v>
      </c>
      <c r="E503">
        <v>6618.7</v>
      </c>
      <c r="F503">
        <v>192680600</v>
      </c>
      <c r="G503" s="3">
        <f t="shared" si="7"/>
        <v>5.1881655372701145E-3</v>
      </c>
    </row>
    <row r="504" spans="1:7" x14ac:dyDescent="0.3">
      <c r="A504" s="1" t="s">
        <v>527</v>
      </c>
      <c r="B504">
        <v>6631.2</v>
      </c>
      <c r="C504">
        <v>6669.9</v>
      </c>
      <c r="D504">
        <v>6626.7</v>
      </c>
      <c r="E504">
        <v>6656.7</v>
      </c>
      <c r="F504">
        <v>182548300</v>
      </c>
      <c r="G504" s="3">
        <f t="shared" si="7"/>
        <v>-2.1518320668121559E-3</v>
      </c>
    </row>
    <row r="505" spans="1:7" x14ac:dyDescent="0.3">
      <c r="A505" s="1" t="s">
        <v>528</v>
      </c>
      <c r="B505">
        <v>6707.7</v>
      </c>
      <c r="C505">
        <v>6716.6</v>
      </c>
      <c r="D505">
        <v>6650.3</v>
      </c>
      <c r="E505">
        <v>6657.8</v>
      </c>
      <c r="F505">
        <v>214830000</v>
      </c>
      <c r="G505" s="3">
        <f t="shared" si="7"/>
        <v>1.1536373507057546E-2</v>
      </c>
    </row>
    <row r="506" spans="1:7" x14ac:dyDescent="0.3">
      <c r="A506" s="1" t="s">
        <v>529</v>
      </c>
      <c r="B506">
        <v>6683.9</v>
      </c>
      <c r="C506">
        <v>6730.6</v>
      </c>
      <c r="D506">
        <v>6648.1</v>
      </c>
      <c r="E506">
        <v>6724.4</v>
      </c>
      <c r="F506">
        <v>202406000</v>
      </c>
      <c r="G506" s="3">
        <f t="shared" si="7"/>
        <v>-3.5481610686226551E-3</v>
      </c>
    </row>
    <row r="507" spans="1:7" x14ac:dyDescent="0.3">
      <c r="A507" s="1" t="s">
        <v>530</v>
      </c>
      <c r="B507">
        <v>6731.4</v>
      </c>
      <c r="C507">
        <v>6731.4</v>
      </c>
      <c r="D507">
        <v>6685.4</v>
      </c>
      <c r="E507">
        <v>6697.9</v>
      </c>
      <c r="F507">
        <v>177332600</v>
      </c>
      <c r="G507" s="3">
        <f t="shared" ref="G507:G569" si="8">((B507-B506)/B506)*100%</f>
        <v>7.1066293630963964E-3</v>
      </c>
    </row>
    <row r="508" spans="1:7" x14ac:dyDescent="0.3">
      <c r="A508" s="1" t="s">
        <v>531</v>
      </c>
      <c r="B508">
        <v>6804.9</v>
      </c>
      <c r="C508">
        <v>6806.7</v>
      </c>
      <c r="D508">
        <v>6748.9</v>
      </c>
      <c r="E508">
        <v>6751.3</v>
      </c>
      <c r="F508">
        <v>225856300</v>
      </c>
      <c r="G508" s="3">
        <f t="shared" si="8"/>
        <v>1.0918976735894466E-2</v>
      </c>
    </row>
    <row r="509" spans="1:7" x14ac:dyDescent="0.3">
      <c r="A509" s="1" t="s">
        <v>532</v>
      </c>
      <c r="B509">
        <v>6789.5</v>
      </c>
      <c r="C509">
        <v>6860.8</v>
      </c>
      <c r="D509">
        <v>6780.4</v>
      </c>
      <c r="E509">
        <v>6813.2</v>
      </c>
      <c r="F509">
        <v>255862800</v>
      </c>
      <c r="G509" s="3">
        <f t="shared" si="8"/>
        <v>-2.2630751370335549E-3</v>
      </c>
    </row>
    <row r="510" spans="1:7" x14ac:dyDescent="0.3">
      <c r="A510" s="1" t="s">
        <v>533</v>
      </c>
      <c r="B510">
        <v>6834.6</v>
      </c>
      <c r="C510">
        <v>6840.4</v>
      </c>
      <c r="D510">
        <v>6796.6</v>
      </c>
      <c r="E510">
        <v>6811.8</v>
      </c>
      <c r="F510">
        <v>253458500</v>
      </c>
      <c r="G510" s="3">
        <f t="shared" si="8"/>
        <v>6.6426099123647339E-3</v>
      </c>
    </row>
    <row r="511" spans="1:7" x14ac:dyDescent="0.3">
      <c r="A511" s="1" t="s">
        <v>534</v>
      </c>
      <c r="B511">
        <v>6823.6</v>
      </c>
      <c r="C511">
        <v>6874.4</v>
      </c>
      <c r="D511">
        <v>6814.2</v>
      </c>
      <c r="E511">
        <v>6859.3</v>
      </c>
      <c r="F511">
        <v>279507200</v>
      </c>
      <c r="G511" s="3">
        <f t="shared" si="8"/>
        <v>-1.6094577590495419E-3</v>
      </c>
    </row>
    <row r="512" spans="1:7" x14ac:dyDescent="0.3">
      <c r="A512" s="1" t="s">
        <v>535</v>
      </c>
      <c r="B512">
        <v>6815.6</v>
      </c>
      <c r="C512">
        <v>6825.1</v>
      </c>
      <c r="D512">
        <v>6773.5</v>
      </c>
      <c r="E512">
        <v>6813.6</v>
      </c>
      <c r="F512">
        <v>223574800</v>
      </c>
      <c r="G512" s="3">
        <f t="shared" si="8"/>
        <v>-1.1724016648103639E-3</v>
      </c>
    </row>
    <row r="513" spans="1:7" x14ac:dyDescent="0.3">
      <c r="A513" s="1" t="s">
        <v>536</v>
      </c>
      <c r="B513">
        <v>6734.5</v>
      </c>
      <c r="C513">
        <v>6796.7</v>
      </c>
      <c r="D513">
        <v>6698.5</v>
      </c>
      <c r="E513">
        <v>6791.3</v>
      </c>
      <c r="F513">
        <v>202907800</v>
      </c>
      <c r="G513" s="3">
        <f t="shared" si="8"/>
        <v>-1.1899172486648331E-2</v>
      </c>
    </row>
    <row r="514" spans="1:7" x14ac:dyDescent="0.3">
      <c r="A514" s="1" t="s">
        <v>537</v>
      </c>
      <c r="B514">
        <v>6807.5</v>
      </c>
      <c r="C514">
        <v>6807.5</v>
      </c>
      <c r="D514">
        <v>6727.4</v>
      </c>
      <c r="E514">
        <v>6746.4</v>
      </c>
      <c r="F514">
        <v>210390400</v>
      </c>
      <c r="G514" s="3">
        <f t="shared" si="8"/>
        <v>1.083970599153612E-2</v>
      </c>
    </row>
    <row r="515" spans="1:7" x14ac:dyDescent="0.3">
      <c r="A515" s="1" t="s">
        <v>538</v>
      </c>
      <c r="B515">
        <v>6850.2</v>
      </c>
      <c r="C515">
        <v>6857.6</v>
      </c>
      <c r="D515">
        <v>6821.2</v>
      </c>
      <c r="E515">
        <v>6821.9</v>
      </c>
      <c r="F515">
        <v>216253600</v>
      </c>
      <c r="G515" s="3">
        <f t="shared" si="8"/>
        <v>6.2724935732647548E-3</v>
      </c>
    </row>
    <row r="516" spans="1:7" x14ac:dyDescent="0.3">
      <c r="A516" s="1" t="s">
        <v>539</v>
      </c>
      <c r="B516">
        <v>6835.1</v>
      </c>
      <c r="C516">
        <v>6859.7</v>
      </c>
      <c r="D516">
        <v>6790.6</v>
      </c>
      <c r="E516">
        <v>6836.2</v>
      </c>
      <c r="F516">
        <v>229539500</v>
      </c>
      <c r="G516" s="3">
        <f t="shared" si="8"/>
        <v>-2.2043152024757606E-3</v>
      </c>
    </row>
    <row r="517" spans="1:7" x14ac:dyDescent="0.3">
      <c r="A517" s="1" t="s">
        <v>540</v>
      </c>
      <c r="B517">
        <v>6892.8</v>
      </c>
      <c r="C517">
        <v>6899.4</v>
      </c>
      <c r="D517">
        <v>6812.4</v>
      </c>
      <c r="E517">
        <v>6837.5</v>
      </c>
      <c r="F517">
        <v>233754300</v>
      </c>
      <c r="G517" s="3">
        <f t="shared" si="8"/>
        <v>8.4417199455750196E-3</v>
      </c>
    </row>
    <row r="518" spans="1:7" x14ac:dyDescent="0.3">
      <c r="A518" s="1" t="s">
        <v>541</v>
      </c>
      <c r="B518">
        <v>6903</v>
      </c>
      <c r="C518">
        <v>6927.9</v>
      </c>
      <c r="D518">
        <v>6886.1</v>
      </c>
      <c r="E518">
        <v>6896.8</v>
      </c>
      <c r="F518">
        <v>231576400</v>
      </c>
      <c r="G518" s="3">
        <f t="shared" si="8"/>
        <v>1.4798050139275501E-3</v>
      </c>
    </row>
    <row r="519" spans="1:7" x14ac:dyDescent="0.3">
      <c r="A519" s="1" t="s">
        <v>542</v>
      </c>
      <c r="B519">
        <v>6862</v>
      </c>
      <c r="C519">
        <v>6904</v>
      </c>
      <c r="D519">
        <v>6823.9</v>
      </c>
      <c r="E519">
        <v>6879.8</v>
      </c>
      <c r="F519">
        <v>196218500</v>
      </c>
      <c r="G519" s="3">
        <f t="shared" si="8"/>
        <v>-5.9394466174127192E-3</v>
      </c>
    </row>
    <row r="520" spans="1:7" x14ac:dyDescent="0.3">
      <c r="A520" s="1" t="s">
        <v>543</v>
      </c>
      <c r="B520">
        <v>6920.1</v>
      </c>
      <c r="C520">
        <v>6920.1</v>
      </c>
      <c r="D520">
        <v>6873.8</v>
      </c>
      <c r="E520">
        <v>6878.6</v>
      </c>
      <c r="F520">
        <v>204842700</v>
      </c>
      <c r="G520" s="3">
        <f t="shared" si="8"/>
        <v>8.4669192655203087E-3</v>
      </c>
    </row>
    <row r="521" spans="1:7" x14ac:dyDescent="0.3">
      <c r="A521" s="1" t="s">
        <v>544</v>
      </c>
      <c r="B521">
        <v>6817.8</v>
      </c>
      <c r="C521">
        <v>6929.9</v>
      </c>
      <c r="D521">
        <v>6758.9</v>
      </c>
      <c r="E521">
        <v>6912.5</v>
      </c>
      <c r="F521">
        <v>282680700</v>
      </c>
      <c r="G521" s="3">
        <f t="shared" si="8"/>
        <v>-1.4783023366714379E-2</v>
      </c>
    </row>
    <row r="522" spans="1:7" x14ac:dyDescent="0.3">
      <c r="A522" s="1" t="s">
        <v>545</v>
      </c>
      <c r="B522">
        <v>6888.2</v>
      </c>
      <c r="C522">
        <v>6904.9</v>
      </c>
      <c r="D522">
        <v>6822.2</v>
      </c>
      <c r="E522">
        <v>6825.4</v>
      </c>
      <c r="F522">
        <v>211896500</v>
      </c>
      <c r="G522" s="3">
        <f t="shared" si="8"/>
        <v>1.0325911584382005E-2</v>
      </c>
    </row>
    <row r="523" spans="1:7" x14ac:dyDescent="0.3">
      <c r="A523" s="1" t="s">
        <v>546</v>
      </c>
      <c r="B523">
        <v>6921.4</v>
      </c>
      <c r="C523">
        <v>6996.9</v>
      </c>
      <c r="D523">
        <v>6916</v>
      </c>
      <c r="E523">
        <v>6964.7</v>
      </c>
      <c r="F523">
        <v>196006400</v>
      </c>
      <c r="G523" s="3">
        <f t="shared" si="8"/>
        <v>4.8198368223918899E-3</v>
      </c>
    </row>
    <row r="524" spans="1:7" x14ac:dyDescent="0.3">
      <c r="A524" s="1" t="s">
        <v>547</v>
      </c>
      <c r="B524">
        <v>6868.4</v>
      </c>
      <c r="C524">
        <v>6973.4</v>
      </c>
      <c r="D524">
        <v>6862</v>
      </c>
      <c r="E524">
        <v>6956.6</v>
      </c>
      <c r="F524">
        <v>325795100</v>
      </c>
      <c r="G524" s="3">
        <f t="shared" si="8"/>
        <v>-7.6574103505071232E-3</v>
      </c>
    </row>
    <row r="525" spans="1:7" x14ac:dyDescent="0.3">
      <c r="A525" s="1" t="s">
        <v>548</v>
      </c>
      <c r="B525">
        <v>6928.3</v>
      </c>
      <c r="C525">
        <v>6937</v>
      </c>
      <c r="D525">
        <v>6895.7</v>
      </c>
      <c r="E525">
        <v>6921.3</v>
      </c>
      <c r="F525">
        <v>247492300</v>
      </c>
      <c r="G525" s="3">
        <f t="shared" si="8"/>
        <v>8.7210995282744966E-3</v>
      </c>
    </row>
    <row r="526" spans="1:7" x14ac:dyDescent="0.3">
      <c r="A526" s="1" t="s">
        <v>549</v>
      </c>
      <c r="B526">
        <v>6869.1</v>
      </c>
      <c r="C526">
        <v>6917.9</v>
      </c>
      <c r="D526">
        <v>6843.8</v>
      </c>
      <c r="E526">
        <v>6905.3</v>
      </c>
      <c r="F526">
        <v>261271800</v>
      </c>
      <c r="G526" s="3">
        <f t="shared" si="8"/>
        <v>-8.5446646363465523E-3</v>
      </c>
    </row>
    <row r="527" spans="1:7" x14ac:dyDescent="0.3">
      <c r="A527" s="1" t="s">
        <v>550</v>
      </c>
      <c r="B527">
        <v>6814.2</v>
      </c>
      <c r="C527">
        <v>6929.9</v>
      </c>
      <c r="D527">
        <v>6814.2</v>
      </c>
      <c r="E527">
        <v>6895.6</v>
      </c>
      <c r="F527">
        <v>246218500</v>
      </c>
      <c r="G527" s="3">
        <f t="shared" si="8"/>
        <v>-7.9923134035027217E-3</v>
      </c>
    </row>
    <row r="528" spans="1:7" x14ac:dyDescent="0.3">
      <c r="A528" s="1" t="s">
        <v>551</v>
      </c>
      <c r="B528">
        <v>6864.4</v>
      </c>
      <c r="C528">
        <v>6888.9</v>
      </c>
      <c r="D528">
        <v>6824.1</v>
      </c>
      <c r="E528">
        <v>6836.7</v>
      </c>
      <c r="F528">
        <v>209971800</v>
      </c>
      <c r="G528" s="3">
        <f t="shared" si="8"/>
        <v>7.3669689765489448E-3</v>
      </c>
    </row>
    <row r="529" spans="1:7" x14ac:dyDescent="0.3">
      <c r="A529" s="1" t="s">
        <v>552</v>
      </c>
      <c r="B529">
        <v>6924</v>
      </c>
      <c r="C529">
        <v>6924</v>
      </c>
      <c r="D529">
        <v>6837.7</v>
      </c>
      <c r="E529">
        <v>6897.2</v>
      </c>
      <c r="F529">
        <v>194071700</v>
      </c>
      <c r="G529" s="3">
        <f t="shared" si="8"/>
        <v>8.6824777110891503E-3</v>
      </c>
    </row>
    <row r="530" spans="1:7" x14ac:dyDescent="0.3">
      <c r="A530" s="1" t="s">
        <v>553</v>
      </c>
      <c r="B530">
        <v>6922.6</v>
      </c>
      <c r="C530">
        <v>6922.6</v>
      </c>
      <c r="D530">
        <v>6853.9</v>
      </c>
      <c r="E530">
        <v>6872.6</v>
      </c>
      <c r="F530">
        <v>174120300</v>
      </c>
      <c r="G530" s="3">
        <f t="shared" si="8"/>
        <v>-2.0219526285378917E-4</v>
      </c>
    </row>
    <row r="531" spans="1:7" x14ac:dyDescent="0.3">
      <c r="A531" s="1" t="s">
        <v>554</v>
      </c>
      <c r="B531">
        <v>6952.2</v>
      </c>
      <c r="C531">
        <v>6970</v>
      </c>
      <c r="D531">
        <v>6918.3</v>
      </c>
      <c r="E531">
        <v>6949.2</v>
      </c>
      <c r="F531">
        <v>193318000</v>
      </c>
      <c r="G531" s="3">
        <f t="shared" si="8"/>
        <v>4.2758501141188935E-3</v>
      </c>
    </row>
    <row r="532" spans="1:7" x14ac:dyDescent="0.3">
      <c r="A532" s="1" t="s">
        <v>555</v>
      </c>
      <c r="B532">
        <v>6918.2</v>
      </c>
      <c r="C532">
        <v>6996.3</v>
      </c>
      <c r="D532">
        <v>6894.9</v>
      </c>
      <c r="E532">
        <v>6968.3</v>
      </c>
      <c r="F532">
        <v>189709300</v>
      </c>
      <c r="G532" s="3">
        <f t="shared" si="8"/>
        <v>-4.8905382468858779E-3</v>
      </c>
    </row>
    <row r="533" spans="1:7" x14ac:dyDescent="0.3">
      <c r="A533" s="1" t="s">
        <v>556</v>
      </c>
      <c r="B533">
        <v>6992.4</v>
      </c>
      <c r="C533">
        <v>6992.4</v>
      </c>
      <c r="D533">
        <v>6946.8</v>
      </c>
      <c r="E533">
        <v>6951.4</v>
      </c>
      <c r="F533">
        <v>171297500</v>
      </c>
      <c r="G533" s="3">
        <f t="shared" si="8"/>
        <v>1.072533317915062E-2</v>
      </c>
    </row>
    <row r="534" spans="1:7" x14ac:dyDescent="0.3">
      <c r="A534" s="1" t="s">
        <v>557</v>
      </c>
      <c r="B534">
        <v>6964.4</v>
      </c>
      <c r="C534">
        <v>7032.7</v>
      </c>
      <c r="D534">
        <v>6949.2</v>
      </c>
      <c r="E534">
        <v>7016.5</v>
      </c>
      <c r="F534">
        <v>197411300</v>
      </c>
      <c r="G534" s="3">
        <f t="shared" si="8"/>
        <v>-4.0043475773697155E-3</v>
      </c>
    </row>
    <row r="535" spans="1:7" x14ac:dyDescent="0.3">
      <c r="A535" s="1" t="s">
        <v>558</v>
      </c>
      <c r="B535">
        <v>6955</v>
      </c>
      <c r="C535">
        <v>7000.6</v>
      </c>
      <c r="D535">
        <v>6926.4</v>
      </c>
      <c r="E535">
        <v>6981.3</v>
      </c>
      <c r="F535">
        <v>198102900</v>
      </c>
      <c r="G535" s="3">
        <f t="shared" si="8"/>
        <v>-1.349721440468617E-3</v>
      </c>
    </row>
    <row r="536" spans="1:7" x14ac:dyDescent="0.3">
      <c r="A536" s="1" t="s">
        <v>559</v>
      </c>
      <c r="B536">
        <v>6955.2</v>
      </c>
      <c r="C536">
        <v>6974.2</v>
      </c>
      <c r="D536">
        <v>6929.9</v>
      </c>
      <c r="E536">
        <v>6945.9</v>
      </c>
      <c r="F536">
        <v>216686100</v>
      </c>
      <c r="G536" s="3">
        <f t="shared" si="8"/>
        <v>2.8756290438507277E-5</v>
      </c>
    </row>
    <row r="537" spans="1:7" x14ac:dyDescent="0.3">
      <c r="A537" s="1" t="s">
        <v>560</v>
      </c>
      <c r="B537">
        <v>7000.8</v>
      </c>
      <c r="C537">
        <v>7003.3</v>
      </c>
      <c r="D537">
        <v>6968.2</v>
      </c>
      <c r="E537">
        <v>6975</v>
      </c>
      <c r="F537">
        <v>188258200</v>
      </c>
      <c r="G537" s="3">
        <f t="shared" si="8"/>
        <v>6.5562456866805219E-3</v>
      </c>
    </row>
    <row r="538" spans="1:7" x14ac:dyDescent="0.3">
      <c r="A538" s="1" t="s">
        <v>561</v>
      </c>
      <c r="B538">
        <v>6996.1</v>
      </c>
      <c r="C538">
        <v>7022</v>
      </c>
      <c r="D538">
        <v>6976.2</v>
      </c>
      <c r="E538">
        <v>7010.8</v>
      </c>
      <c r="F538">
        <v>214242900</v>
      </c>
      <c r="G538" s="3">
        <f t="shared" si="8"/>
        <v>-6.7135184550334501E-4</v>
      </c>
    </row>
    <row r="539" spans="1:7" x14ac:dyDescent="0.3">
      <c r="A539" s="1" t="s">
        <v>562</v>
      </c>
      <c r="B539">
        <v>7049.7</v>
      </c>
      <c r="C539">
        <v>7049.7</v>
      </c>
      <c r="D539">
        <v>6977.8</v>
      </c>
      <c r="E539">
        <v>6986.2</v>
      </c>
      <c r="F539">
        <v>264967400</v>
      </c>
      <c r="G539" s="3">
        <f t="shared" si="8"/>
        <v>7.6614113577563861E-3</v>
      </c>
    </row>
    <row r="540" spans="1:7" x14ac:dyDescent="0.3">
      <c r="A540" s="1" t="s">
        <v>563</v>
      </c>
      <c r="B540">
        <v>7002.5</v>
      </c>
      <c r="C540">
        <v>7055.3</v>
      </c>
      <c r="D540">
        <v>6978.4</v>
      </c>
      <c r="E540">
        <v>7050.6</v>
      </c>
      <c r="F540">
        <v>201857500</v>
      </c>
      <c r="G540" s="3">
        <f t="shared" si="8"/>
        <v>-6.6953203682425947E-3</v>
      </c>
    </row>
    <row r="541" spans="1:7" x14ac:dyDescent="0.3">
      <c r="A541" s="1" t="s">
        <v>564</v>
      </c>
      <c r="B541">
        <v>7049.6</v>
      </c>
      <c r="C541">
        <v>7051.5</v>
      </c>
      <c r="D541">
        <v>6987.2</v>
      </c>
      <c r="E541">
        <v>6996.3</v>
      </c>
      <c r="F541">
        <v>174012100</v>
      </c>
      <c r="G541" s="3">
        <f t="shared" si="8"/>
        <v>6.7261692252767388E-3</v>
      </c>
    </row>
    <row r="542" spans="1:7" x14ac:dyDescent="0.3">
      <c r="A542" s="1" t="s">
        <v>565</v>
      </c>
      <c r="B542">
        <v>7011.7</v>
      </c>
      <c r="C542">
        <v>7072.8</v>
      </c>
      <c r="D542">
        <v>7007.9</v>
      </c>
      <c r="E542">
        <v>7052.7</v>
      </c>
      <c r="F542">
        <v>185204100</v>
      </c>
      <c r="G542" s="3">
        <f t="shared" si="8"/>
        <v>-5.3761915569678484E-3</v>
      </c>
    </row>
    <row r="543" spans="1:7" x14ac:dyDescent="0.3">
      <c r="A543" s="1" t="s">
        <v>566</v>
      </c>
      <c r="B543">
        <v>7053.2</v>
      </c>
      <c r="C543">
        <v>7055.9</v>
      </c>
      <c r="D543">
        <v>7022.7</v>
      </c>
      <c r="E543">
        <v>7037.2</v>
      </c>
      <c r="F543">
        <v>194572800</v>
      </c>
      <c r="G543" s="3">
        <f t="shared" si="8"/>
        <v>5.9186787797538398E-3</v>
      </c>
    </row>
    <row r="544" spans="1:7" x14ac:dyDescent="0.3">
      <c r="A544" s="1" t="s">
        <v>567</v>
      </c>
      <c r="B544">
        <v>7071.4</v>
      </c>
      <c r="C544">
        <v>7099.5</v>
      </c>
      <c r="D544">
        <v>7049.8</v>
      </c>
      <c r="E544">
        <v>7070.8</v>
      </c>
      <c r="F544">
        <v>178707400</v>
      </c>
      <c r="G544" s="3">
        <f t="shared" si="8"/>
        <v>2.5803890432711135E-3</v>
      </c>
    </row>
    <row r="545" spans="1:7" x14ac:dyDescent="0.3">
      <c r="A545" s="1" t="s">
        <v>568</v>
      </c>
      <c r="B545">
        <v>7078.8</v>
      </c>
      <c r="C545">
        <v>7099.3</v>
      </c>
      <c r="D545">
        <v>7040.5</v>
      </c>
      <c r="E545">
        <v>7093.7</v>
      </c>
      <c r="F545">
        <v>157645900</v>
      </c>
      <c r="G545" s="3">
        <f t="shared" si="8"/>
        <v>1.0464688746217928E-3</v>
      </c>
    </row>
    <row r="546" spans="1:7" x14ac:dyDescent="0.3">
      <c r="A546" s="1" t="s">
        <v>569</v>
      </c>
      <c r="B546">
        <v>7116.2</v>
      </c>
      <c r="C546">
        <v>7116.2</v>
      </c>
      <c r="D546">
        <v>7060.2</v>
      </c>
      <c r="E546">
        <v>7082.2</v>
      </c>
      <c r="F546">
        <v>173611100</v>
      </c>
      <c r="G546" s="3">
        <f t="shared" si="8"/>
        <v>5.2833813640729551E-3</v>
      </c>
    </row>
    <row r="547" spans="1:7" x14ac:dyDescent="0.3">
      <c r="A547" s="1" t="s">
        <v>570</v>
      </c>
      <c r="B547">
        <v>7148.3</v>
      </c>
      <c r="C547">
        <v>7148.3</v>
      </c>
      <c r="D547">
        <v>7110.1</v>
      </c>
      <c r="E547">
        <v>7122.9</v>
      </c>
      <c r="F547">
        <v>184230300</v>
      </c>
      <c r="G547" s="3">
        <f t="shared" si="8"/>
        <v>4.5108344341081427E-3</v>
      </c>
    </row>
    <row r="548" spans="1:7" x14ac:dyDescent="0.3">
      <c r="A548" s="1" t="s">
        <v>571</v>
      </c>
      <c r="B548">
        <v>7104.2</v>
      </c>
      <c r="C548">
        <v>7148</v>
      </c>
      <c r="D548">
        <v>7090.2</v>
      </c>
      <c r="E548">
        <v>7128.4</v>
      </c>
      <c r="F548">
        <v>216736400</v>
      </c>
      <c r="G548" s="3">
        <f t="shared" si="8"/>
        <v>-6.1692989941664958E-3</v>
      </c>
    </row>
    <row r="549" spans="1:7" x14ac:dyDescent="0.3">
      <c r="A549" s="1" t="s">
        <v>572</v>
      </c>
      <c r="B549">
        <v>7127.4</v>
      </c>
      <c r="C549">
        <v>7145.2</v>
      </c>
      <c r="D549">
        <v>7097.9</v>
      </c>
      <c r="E549">
        <v>7115.1</v>
      </c>
      <c r="F549">
        <v>204797800</v>
      </c>
      <c r="G549" s="3">
        <f t="shared" si="8"/>
        <v>3.2656738267503476E-3</v>
      </c>
    </row>
    <row r="550" spans="1:7" x14ac:dyDescent="0.3">
      <c r="A550" s="1" t="s">
        <v>573</v>
      </c>
      <c r="B550">
        <v>7210.8</v>
      </c>
      <c r="C550">
        <v>7216.5</v>
      </c>
      <c r="D550">
        <v>7151.3</v>
      </c>
      <c r="E550">
        <v>7157.3</v>
      </c>
      <c r="F550">
        <v>207396700</v>
      </c>
      <c r="G550" s="3">
        <f t="shared" si="8"/>
        <v>1.1701321660072473E-2</v>
      </c>
    </row>
    <row r="551" spans="1:7" x14ac:dyDescent="0.3">
      <c r="A551" s="1" t="s">
        <v>574</v>
      </c>
      <c r="B551">
        <v>7203.8</v>
      </c>
      <c r="C551">
        <v>7355.3</v>
      </c>
      <c r="D551">
        <v>7194.6</v>
      </c>
      <c r="E551">
        <v>7212</v>
      </c>
      <c r="F551">
        <v>334575500</v>
      </c>
      <c r="G551" s="3">
        <f t="shared" si="8"/>
        <v>-9.7076607311255341E-4</v>
      </c>
    </row>
    <row r="552" spans="1:7" x14ac:dyDescent="0.3">
      <c r="A552" s="1" t="s">
        <v>575</v>
      </c>
      <c r="B552">
        <v>7214.8</v>
      </c>
      <c r="C552">
        <v>7320.2</v>
      </c>
      <c r="D552">
        <v>7146.6</v>
      </c>
      <c r="E552">
        <v>7205.1</v>
      </c>
      <c r="F552">
        <v>253923400</v>
      </c>
      <c r="G552" s="3">
        <f t="shared" si="8"/>
        <v>1.5269718759543575E-3</v>
      </c>
    </row>
    <row r="553" spans="1:7" x14ac:dyDescent="0.3">
      <c r="A553" s="1" t="s">
        <v>576</v>
      </c>
      <c r="B553">
        <v>7262.8</v>
      </c>
      <c r="C553">
        <v>7266.4</v>
      </c>
      <c r="D553">
        <v>7212.9</v>
      </c>
      <c r="E553">
        <v>7240.2</v>
      </c>
      <c r="F553">
        <v>245926100</v>
      </c>
      <c r="G553" s="3">
        <f t="shared" si="8"/>
        <v>6.6529910739036423E-3</v>
      </c>
    </row>
    <row r="554" spans="1:7" x14ac:dyDescent="0.3">
      <c r="A554" s="1" t="s">
        <v>577</v>
      </c>
      <c r="B554">
        <v>7235.5</v>
      </c>
      <c r="C554">
        <v>7282.9</v>
      </c>
      <c r="D554">
        <v>7234.3</v>
      </c>
      <c r="E554">
        <v>7265.3</v>
      </c>
      <c r="F554">
        <v>238683900</v>
      </c>
      <c r="G554" s="3">
        <f t="shared" si="8"/>
        <v>-3.7588808723908384E-3</v>
      </c>
    </row>
    <row r="555" spans="1:7" x14ac:dyDescent="0.3">
      <c r="A555" s="1" t="s">
        <v>578</v>
      </c>
      <c r="B555">
        <v>7275.3</v>
      </c>
      <c r="C555">
        <v>7277.1</v>
      </c>
      <c r="D555">
        <v>7243.4</v>
      </c>
      <c r="E555">
        <v>7245.5</v>
      </c>
      <c r="F555">
        <v>210765700</v>
      </c>
      <c r="G555" s="3">
        <f t="shared" si="8"/>
        <v>5.5006564853845872E-3</v>
      </c>
    </row>
    <row r="556" spans="1:7" x14ac:dyDescent="0.3">
      <c r="A556" s="1" t="s">
        <v>579</v>
      </c>
      <c r="B556">
        <v>7199.2</v>
      </c>
      <c r="C556">
        <v>7297.4</v>
      </c>
      <c r="D556">
        <v>7199.2</v>
      </c>
      <c r="E556">
        <v>7283.4</v>
      </c>
      <c r="F556">
        <v>214778100</v>
      </c>
      <c r="G556" s="3">
        <f t="shared" si="8"/>
        <v>-1.046004975739837E-2</v>
      </c>
    </row>
    <row r="557" spans="1:7" x14ac:dyDescent="0.3">
      <c r="A557" s="1" t="s">
        <v>580</v>
      </c>
      <c r="B557">
        <v>7227.4</v>
      </c>
      <c r="C557">
        <v>7262.6</v>
      </c>
      <c r="D557">
        <v>7185</v>
      </c>
      <c r="E557">
        <v>7226.9</v>
      </c>
      <c r="F557">
        <v>266258400</v>
      </c>
      <c r="G557" s="3">
        <f t="shared" si="8"/>
        <v>3.9171019002111097E-3</v>
      </c>
    </row>
    <row r="558" spans="1:7" x14ac:dyDescent="0.3">
      <c r="A558" s="1" t="s">
        <v>581</v>
      </c>
      <c r="B558">
        <v>7276.2</v>
      </c>
      <c r="C558">
        <v>7294.7</v>
      </c>
      <c r="D558">
        <v>7245.7</v>
      </c>
      <c r="E558">
        <v>7249.5</v>
      </c>
      <c r="F558">
        <v>177135800</v>
      </c>
      <c r="G558" s="3">
        <f t="shared" si="8"/>
        <v>6.7520823532667609E-3</v>
      </c>
    </row>
    <row r="559" spans="1:7" x14ac:dyDescent="0.3">
      <c r="A559" s="1" t="s">
        <v>582</v>
      </c>
      <c r="B559">
        <v>7225.6</v>
      </c>
      <c r="C559">
        <v>7291.5</v>
      </c>
      <c r="D559">
        <v>7174.8</v>
      </c>
      <c r="E559">
        <v>7252</v>
      </c>
      <c r="F559">
        <v>249844600</v>
      </c>
      <c r="G559" s="3">
        <f t="shared" si="8"/>
        <v>-6.9541793793462875E-3</v>
      </c>
    </row>
    <row r="560" spans="1:7" x14ac:dyDescent="0.3">
      <c r="A560" s="1" t="s">
        <v>583</v>
      </c>
      <c r="B560">
        <v>7216</v>
      </c>
      <c r="C560">
        <v>7234.3</v>
      </c>
      <c r="D560">
        <v>7121.9</v>
      </c>
      <c r="E560">
        <v>7204.2</v>
      </c>
      <c r="F560">
        <v>212314600</v>
      </c>
      <c r="G560" s="3">
        <f t="shared" si="8"/>
        <v>-1.3286093888397314E-3</v>
      </c>
    </row>
    <row r="561" spans="1:7" x14ac:dyDescent="0.3">
      <c r="A561" s="1" t="s">
        <v>584</v>
      </c>
      <c r="B561">
        <v>7232.2</v>
      </c>
      <c r="C561">
        <v>7247.5</v>
      </c>
      <c r="D561">
        <v>7161.7</v>
      </c>
      <c r="E561">
        <v>7208.9</v>
      </c>
      <c r="F561">
        <v>197362000</v>
      </c>
      <c r="G561" s="3">
        <f t="shared" si="8"/>
        <v>2.2450110864744759E-3</v>
      </c>
    </row>
    <row r="562" spans="1:7" x14ac:dyDescent="0.3">
      <c r="A562" s="1" t="s">
        <v>585</v>
      </c>
      <c r="B562">
        <v>7196.8</v>
      </c>
      <c r="C562">
        <v>7226</v>
      </c>
      <c r="D562">
        <v>7175.1</v>
      </c>
      <c r="E562">
        <v>7211.7</v>
      </c>
      <c r="F562">
        <v>201981800</v>
      </c>
      <c r="G562" s="3">
        <f t="shared" si="8"/>
        <v>-4.8947761400403248E-3</v>
      </c>
    </row>
    <row r="563" spans="1:7" x14ac:dyDescent="0.3">
      <c r="A563" s="1" t="s">
        <v>586</v>
      </c>
      <c r="B563">
        <v>7228.9</v>
      </c>
      <c r="C563">
        <v>7267.1</v>
      </c>
      <c r="D563">
        <v>7204.6</v>
      </c>
      <c r="E563">
        <v>7260.3</v>
      </c>
      <c r="F563">
        <v>194334400</v>
      </c>
      <c r="G563" s="3">
        <f t="shared" si="8"/>
        <v>4.4603156958647533E-3</v>
      </c>
    </row>
    <row r="564" spans="1:7" x14ac:dyDescent="0.3">
      <c r="A564" s="1" t="s">
        <v>587</v>
      </c>
      <c r="B564">
        <v>6909.8</v>
      </c>
      <c r="C564">
        <v>7156.5</v>
      </c>
      <c r="D564">
        <v>6897</v>
      </c>
      <c r="E564">
        <v>7154.9</v>
      </c>
      <c r="F564">
        <v>212774700</v>
      </c>
      <c r="G564" s="3">
        <f t="shared" si="8"/>
        <v>-4.4142262308234925E-2</v>
      </c>
    </row>
    <row r="565" spans="1:7" x14ac:dyDescent="0.3">
      <c r="A565" s="1" t="s">
        <v>588</v>
      </c>
      <c r="B565">
        <v>6819.8</v>
      </c>
      <c r="C565">
        <v>6832.1</v>
      </c>
      <c r="D565">
        <v>6662.6</v>
      </c>
      <c r="E565">
        <v>6747.6</v>
      </c>
      <c r="F565">
        <v>193141700</v>
      </c>
      <c r="G565" s="3">
        <f t="shared" si="8"/>
        <v>-1.3024979015311586E-2</v>
      </c>
    </row>
    <row r="566" spans="1:7" x14ac:dyDescent="0.3">
      <c r="A566" s="1" t="s">
        <v>589</v>
      </c>
      <c r="B566">
        <v>6599.8</v>
      </c>
      <c r="C566">
        <v>6802.3</v>
      </c>
      <c r="D566">
        <v>6576.3</v>
      </c>
      <c r="E566">
        <v>6802.3</v>
      </c>
      <c r="F566">
        <v>194742800</v>
      </c>
      <c r="G566" s="3">
        <f>((B566-B565)/B565)*100%</f>
        <v>-3.2259010528167979E-2</v>
      </c>
    </row>
    <row r="567" spans="1:7" x14ac:dyDescent="0.3">
      <c r="A567" s="1" t="s">
        <v>590</v>
      </c>
      <c r="B567">
        <v>6598</v>
      </c>
      <c r="C567">
        <v>6633</v>
      </c>
      <c r="D567">
        <v>6509.9</v>
      </c>
      <c r="E567">
        <v>6586.6</v>
      </c>
      <c r="F567">
        <v>177689000</v>
      </c>
      <c r="G567" s="3">
        <f t="shared" si="8"/>
        <v>-2.7273553744055606E-4</v>
      </c>
    </row>
    <row r="568" spans="1:7" x14ac:dyDescent="0.3">
      <c r="A568" s="1" t="s">
        <v>591</v>
      </c>
      <c r="B568">
        <v>6644.5</v>
      </c>
      <c r="C568">
        <v>6703.1</v>
      </c>
      <c r="D568">
        <v>6574.1</v>
      </c>
      <c r="E568">
        <v>6603.9</v>
      </c>
      <c r="F568">
        <v>195947200</v>
      </c>
      <c r="G568" s="3">
        <f t="shared" si="8"/>
        <v>7.0475901788420734E-3</v>
      </c>
    </row>
    <row r="569" spans="1:7" x14ac:dyDescent="0.3">
      <c r="A569" s="1" t="s">
        <v>592</v>
      </c>
      <c r="B569">
        <v>6793.4</v>
      </c>
      <c r="C569">
        <v>6804.9</v>
      </c>
      <c r="D569">
        <v>6648.9</v>
      </c>
      <c r="E569">
        <v>6676.4</v>
      </c>
      <c r="F569">
        <v>192322000</v>
      </c>
      <c r="G569" s="3">
        <f t="shared" si="8"/>
        <v>2.2409511626156918E-2</v>
      </c>
    </row>
    <row r="570" spans="1:7" x14ac:dyDescent="0.3">
      <c r="A570" s="1" t="s">
        <v>593</v>
      </c>
      <c r="B570">
        <v>6823.3</v>
      </c>
      <c r="C570">
        <v>6851.7</v>
      </c>
      <c r="D570">
        <v>6620.7</v>
      </c>
      <c r="E570">
        <v>6719.8</v>
      </c>
      <c r="F570">
        <v>234684500</v>
      </c>
      <c r="G570" s="3">
        <f t="shared" ref="G570:G633" si="9">((B570-B569)/B569)*100%</f>
        <v>4.4013307033297826E-3</v>
      </c>
    </row>
    <row r="571" spans="1:7" x14ac:dyDescent="0.3">
      <c r="A571" s="1" t="s">
        <v>594</v>
      </c>
      <c r="B571">
        <v>6918.1</v>
      </c>
      <c r="C571">
        <v>6965.1</v>
      </c>
      <c r="D571">
        <v>6804.9</v>
      </c>
      <c r="E571">
        <v>6839</v>
      </c>
      <c r="F571">
        <v>193153300</v>
      </c>
      <c r="G571" s="3">
        <f t="shared" si="9"/>
        <v>1.3893570559699878E-2</v>
      </c>
    </row>
    <row r="572" spans="1:7" x14ac:dyDescent="0.3">
      <c r="A572" s="1" t="s">
        <v>595</v>
      </c>
      <c r="B572">
        <v>6840.8</v>
      </c>
      <c r="C572">
        <v>6972.2</v>
      </c>
      <c r="D572">
        <v>6802.7</v>
      </c>
      <c r="E572">
        <v>6930.9</v>
      </c>
      <c r="F572">
        <v>181821900</v>
      </c>
      <c r="G572" s="3">
        <f t="shared" si="9"/>
        <v>-1.1173588123906879E-2</v>
      </c>
    </row>
    <row r="573" spans="1:7" x14ac:dyDescent="0.3">
      <c r="A573" s="1" t="s">
        <v>596</v>
      </c>
      <c r="B573">
        <v>6914.1</v>
      </c>
      <c r="C573">
        <v>6941.7</v>
      </c>
      <c r="D573">
        <v>6822.1</v>
      </c>
      <c r="E573">
        <v>6859.2</v>
      </c>
      <c r="F573">
        <v>197751100</v>
      </c>
      <c r="G573" s="3">
        <f t="shared" si="9"/>
        <v>1.0715121038475059E-2</v>
      </c>
    </row>
    <row r="574" spans="1:7" x14ac:dyDescent="0.3">
      <c r="A574" s="1" t="s">
        <v>597</v>
      </c>
      <c r="B574">
        <v>6883.5</v>
      </c>
      <c r="C574">
        <v>6944.5</v>
      </c>
      <c r="D574">
        <v>6858.7</v>
      </c>
      <c r="E574">
        <v>6914.6</v>
      </c>
      <c r="F574">
        <v>173878500</v>
      </c>
      <c r="G574" s="3">
        <f t="shared" si="9"/>
        <v>-4.4257387078579079E-3</v>
      </c>
    </row>
    <row r="575" spans="1:7" x14ac:dyDescent="0.3">
      <c r="A575" s="1" t="s">
        <v>598</v>
      </c>
      <c r="B575">
        <v>7026.3</v>
      </c>
      <c r="C575">
        <v>7032.8</v>
      </c>
      <c r="D575">
        <v>6938.3</v>
      </c>
      <c r="E575">
        <v>6948.2</v>
      </c>
      <c r="F575">
        <v>196905500</v>
      </c>
      <c r="G575" s="3">
        <f t="shared" si="9"/>
        <v>2.074526040531709E-2</v>
      </c>
    </row>
    <row r="576" spans="1:7" x14ac:dyDescent="0.3">
      <c r="A576" s="1" t="s">
        <v>599</v>
      </c>
      <c r="B576">
        <v>7037.6</v>
      </c>
      <c r="C576">
        <v>7069.3</v>
      </c>
      <c r="D576">
        <v>6974.6</v>
      </c>
      <c r="E576">
        <v>7052.2</v>
      </c>
      <c r="F576">
        <v>201457000</v>
      </c>
      <c r="G576" s="3">
        <f t="shared" si="9"/>
        <v>1.6082433144044778E-3</v>
      </c>
    </row>
    <row r="577" spans="1:7" x14ac:dyDescent="0.3">
      <c r="A577" s="1" t="s">
        <v>600</v>
      </c>
      <c r="B577">
        <v>7149</v>
      </c>
      <c r="C577">
        <v>7149</v>
      </c>
      <c r="D577">
        <v>7033.8</v>
      </c>
      <c r="E577">
        <v>7064.2</v>
      </c>
      <c r="F577">
        <v>279640300</v>
      </c>
      <c r="G577" s="3">
        <f t="shared" si="9"/>
        <v>1.5829259974991423E-2</v>
      </c>
    </row>
    <row r="578" spans="1:7" x14ac:dyDescent="0.3">
      <c r="A578" s="1" t="s">
        <v>601</v>
      </c>
      <c r="B578">
        <v>7148.7</v>
      </c>
      <c r="C578">
        <v>7209.1</v>
      </c>
      <c r="D578">
        <v>7118</v>
      </c>
      <c r="E578">
        <v>7130.6</v>
      </c>
      <c r="F578">
        <v>227362900</v>
      </c>
      <c r="G578" s="3">
        <f t="shared" si="9"/>
        <v>-4.1963911036534045E-5</v>
      </c>
    </row>
    <row r="579" spans="1:7" x14ac:dyDescent="0.3">
      <c r="A579" s="1" t="s">
        <v>602</v>
      </c>
      <c r="B579">
        <v>7183</v>
      </c>
      <c r="C579">
        <v>7234</v>
      </c>
      <c r="D579">
        <v>7170.7</v>
      </c>
      <c r="E579">
        <v>7176.7</v>
      </c>
      <c r="F579">
        <v>240581300</v>
      </c>
      <c r="G579" s="3">
        <f t="shared" si="9"/>
        <v>4.798075174507279E-3</v>
      </c>
    </row>
    <row r="580" spans="1:7" x14ac:dyDescent="0.3">
      <c r="A580" s="1" t="s">
        <v>603</v>
      </c>
      <c r="B580">
        <v>7096.6</v>
      </c>
      <c r="C580">
        <v>7194.5</v>
      </c>
      <c r="D580">
        <v>7056.2</v>
      </c>
      <c r="E580">
        <v>7163.2</v>
      </c>
      <c r="F580">
        <v>231204100</v>
      </c>
      <c r="G580" s="3">
        <f t="shared" si="9"/>
        <v>-1.2028400389809221E-2</v>
      </c>
    </row>
    <row r="581" spans="1:7" x14ac:dyDescent="0.3">
      <c r="A581" s="1" t="s">
        <v>604</v>
      </c>
      <c r="B581">
        <v>7141</v>
      </c>
      <c r="C581">
        <v>7192.5</v>
      </c>
      <c r="D581">
        <v>7063</v>
      </c>
      <c r="E581">
        <v>7101.3</v>
      </c>
      <c r="F581">
        <v>275161800</v>
      </c>
      <c r="G581" s="3">
        <f t="shared" si="9"/>
        <v>6.256517205422263E-3</v>
      </c>
    </row>
    <row r="582" spans="1:7" x14ac:dyDescent="0.3">
      <c r="A582" s="1" t="s">
        <v>605</v>
      </c>
      <c r="B582">
        <v>7193.3</v>
      </c>
      <c r="C582">
        <v>7220.1</v>
      </c>
      <c r="D582">
        <v>7102.9</v>
      </c>
      <c r="E582">
        <v>7133.5</v>
      </c>
      <c r="F582">
        <v>260589300</v>
      </c>
      <c r="G582" s="3">
        <f t="shared" si="9"/>
        <v>7.3239042150959506E-3</v>
      </c>
    </row>
    <row r="583" spans="1:7" x14ac:dyDescent="0.3">
      <c r="A583" s="1" t="s">
        <v>606</v>
      </c>
      <c r="B583">
        <v>7182.8</v>
      </c>
      <c r="C583">
        <v>7258</v>
      </c>
      <c r="D583">
        <v>7174.8</v>
      </c>
      <c r="E583">
        <v>7186.9</v>
      </c>
      <c r="F583">
        <v>270045800</v>
      </c>
      <c r="G583" s="3">
        <f t="shared" si="9"/>
        <v>-1.4596916575146317E-3</v>
      </c>
    </row>
    <row r="584" spans="1:7" x14ac:dyDescent="0.3">
      <c r="A584" s="1" t="s">
        <v>607</v>
      </c>
      <c r="B584">
        <v>7086.6</v>
      </c>
      <c r="C584">
        <v>7160.1</v>
      </c>
      <c r="D584">
        <v>7051.2</v>
      </c>
      <c r="E584">
        <v>7143.2</v>
      </c>
      <c r="F584">
        <v>244570500</v>
      </c>
      <c r="G584" s="3">
        <f t="shared" si="9"/>
        <v>-1.339310575263126E-2</v>
      </c>
    </row>
    <row r="585" spans="1:7" x14ac:dyDescent="0.3">
      <c r="A585" s="1" t="s">
        <v>608</v>
      </c>
      <c r="B585">
        <v>6995.4</v>
      </c>
      <c r="C585">
        <v>6996.7</v>
      </c>
      <c r="D585">
        <v>6925</v>
      </c>
      <c r="E585">
        <v>6992.2</v>
      </c>
      <c r="F585">
        <v>262879000</v>
      </c>
      <c r="G585" s="3">
        <f t="shared" si="9"/>
        <v>-1.2869359072051579E-2</v>
      </c>
    </row>
    <row r="586" spans="1:7" x14ac:dyDescent="0.3">
      <c r="A586" s="1" t="s">
        <v>609</v>
      </c>
      <c r="B586">
        <v>7049.9</v>
      </c>
      <c r="C586">
        <v>7049.9</v>
      </c>
      <c r="D586">
        <v>6932.7</v>
      </c>
      <c r="E586">
        <v>6949.6</v>
      </c>
      <c r="F586">
        <v>234982700</v>
      </c>
      <c r="G586" s="3">
        <f t="shared" si="9"/>
        <v>7.7908339766132031E-3</v>
      </c>
    </row>
    <row r="587" spans="1:7" x14ac:dyDescent="0.3">
      <c r="A587" s="1" t="s">
        <v>610</v>
      </c>
      <c r="B587">
        <v>7007</v>
      </c>
      <c r="C587">
        <v>7086.4</v>
      </c>
      <c r="D587">
        <v>6966</v>
      </c>
      <c r="E587">
        <v>7031.2</v>
      </c>
      <c r="F587">
        <v>274136800</v>
      </c>
      <c r="G587" s="3">
        <f t="shared" si="9"/>
        <v>-6.0851926977687114E-3</v>
      </c>
    </row>
    <row r="588" spans="1:7" x14ac:dyDescent="0.3">
      <c r="A588" s="1" t="s">
        <v>611</v>
      </c>
      <c r="B588">
        <v>7050.3</v>
      </c>
      <c r="C588">
        <v>7138.5</v>
      </c>
      <c r="D588">
        <v>7025.9</v>
      </c>
      <c r="E588">
        <v>7063.1</v>
      </c>
      <c r="F588">
        <v>268578900</v>
      </c>
      <c r="G588" s="3">
        <f t="shared" si="9"/>
        <v>6.1795347509633483E-3</v>
      </c>
    </row>
    <row r="589" spans="1:7" x14ac:dyDescent="0.3">
      <c r="A589" s="1" t="s">
        <v>612</v>
      </c>
      <c r="B589">
        <v>6937</v>
      </c>
      <c r="C589">
        <v>6999.5</v>
      </c>
      <c r="D589">
        <v>6882.6</v>
      </c>
      <c r="E589">
        <v>6987.8</v>
      </c>
      <c r="F589">
        <v>281566500</v>
      </c>
      <c r="G589" s="3">
        <f t="shared" si="9"/>
        <v>-1.6070238145894526E-2</v>
      </c>
    </row>
    <row r="590" spans="1:7" x14ac:dyDescent="0.3">
      <c r="A590" s="1" t="s">
        <v>613</v>
      </c>
      <c r="B590">
        <v>6976.4</v>
      </c>
      <c r="C590">
        <v>6976.4</v>
      </c>
      <c r="D590">
        <v>6859.6</v>
      </c>
      <c r="E590">
        <v>6937</v>
      </c>
      <c r="F590">
        <v>270432200</v>
      </c>
      <c r="G590" s="3">
        <f t="shared" si="9"/>
        <v>5.6796886262072419E-3</v>
      </c>
    </row>
    <row r="591" spans="1:7" x14ac:dyDescent="0.3">
      <c r="A591" s="1" t="s">
        <v>614</v>
      </c>
      <c r="B591">
        <v>7044.1</v>
      </c>
      <c r="C591">
        <v>7049.9</v>
      </c>
      <c r="D591">
        <v>6967.6</v>
      </c>
      <c r="E591">
        <v>6976.3</v>
      </c>
      <c r="F591">
        <v>235393100</v>
      </c>
      <c r="G591" s="3">
        <f t="shared" si="9"/>
        <v>9.7041454045067276E-3</v>
      </c>
    </row>
    <row r="592" spans="1:7" x14ac:dyDescent="0.3">
      <c r="A592" s="1" t="s">
        <v>615</v>
      </c>
      <c r="B592">
        <v>6984.3</v>
      </c>
      <c r="C592">
        <v>7063.3</v>
      </c>
      <c r="D592">
        <v>6968.3</v>
      </c>
      <c r="E592">
        <v>7044.1</v>
      </c>
      <c r="F592">
        <v>214189700</v>
      </c>
      <c r="G592" s="3">
        <f t="shared" si="9"/>
        <v>-8.4893740861146458E-3</v>
      </c>
    </row>
    <row r="593" spans="1:7" x14ac:dyDescent="0.3">
      <c r="A593" s="1" t="s">
        <v>616</v>
      </c>
      <c r="B593">
        <v>6998.3</v>
      </c>
      <c r="C593">
        <v>7010.3</v>
      </c>
      <c r="D593">
        <v>6920.7</v>
      </c>
      <c r="E593">
        <v>6984.3</v>
      </c>
      <c r="F593">
        <v>212119400</v>
      </c>
      <c r="G593" s="3">
        <f t="shared" si="9"/>
        <v>2.0044957977177385E-3</v>
      </c>
    </row>
    <row r="594" spans="1:7" x14ac:dyDescent="0.3">
      <c r="A594" s="1" t="s">
        <v>617</v>
      </c>
      <c r="B594">
        <v>7042.9</v>
      </c>
      <c r="C594">
        <v>7067.7</v>
      </c>
      <c r="D594">
        <v>6997.9</v>
      </c>
      <c r="E594">
        <v>6998.3</v>
      </c>
      <c r="F594">
        <v>201464700</v>
      </c>
      <c r="G594" s="3">
        <f t="shared" si="9"/>
        <v>6.3729762942428096E-3</v>
      </c>
    </row>
    <row r="595" spans="1:7" x14ac:dyDescent="0.3">
      <c r="A595" s="1" t="s">
        <v>618</v>
      </c>
      <c r="B595">
        <v>7016.1</v>
      </c>
      <c r="C595">
        <v>7070.5</v>
      </c>
      <c r="D595">
        <v>6973.7</v>
      </c>
      <c r="E595">
        <v>7043</v>
      </c>
      <c r="F595">
        <v>181378000</v>
      </c>
      <c r="G595" s="3">
        <f t="shared" si="9"/>
        <v>-3.8052506779876578E-3</v>
      </c>
    </row>
    <row r="596" spans="1:7" x14ac:dyDescent="0.3">
      <c r="A596" s="1" t="s">
        <v>619</v>
      </c>
      <c r="B596">
        <v>6996.5</v>
      </c>
      <c r="C596">
        <v>7016.9</v>
      </c>
      <c r="D596">
        <v>6960.1</v>
      </c>
      <c r="E596">
        <v>7016.1</v>
      </c>
      <c r="F596">
        <v>172583900</v>
      </c>
      <c r="G596" s="3">
        <f t="shared" si="9"/>
        <v>-2.7935747780106273E-3</v>
      </c>
    </row>
    <row r="597" spans="1:7" x14ac:dyDescent="0.3">
      <c r="A597" s="1" t="s">
        <v>620</v>
      </c>
      <c r="B597">
        <v>6942.4</v>
      </c>
      <c r="C597">
        <v>7016.1</v>
      </c>
      <c r="D597">
        <v>6942.4</v>
      </c>
      <c r="E597">
        <v>6996.5</v>
      </c>
      <c r="F597">
        <v>164738900</v>
      </c>
      <c r="G597" s="3">
        <f t="shared" si="9"/>
        <v>-7.7324376473951783E-3</v>
      </c>
    </row>
    <row r="598" spans="1:7" x14ac:dyDescent="0.3">
      <c r="A598" s="1" t="s">
        <v>621</v>
      </c>
      <c r="B598">
        <v>6911.6</v>
      </c>
      <c r="C598">
        <v>6990.9</v>
      </c>
      <c r="D598">
        <v>6897.7</v>
      </c>
      <c r="E598">
        <v>6942.4</v>
      </c>
      <c r="F598">
        <v>164820700</v>
      </c>
      <c r="G598" s="3">
        <f t="shared" si="9"/>
        <v>-4.4365061073979133E-3</v>
      </c>
    </row>
    <row r="599" spans="1:7" x14ac:dyDescent="0.3">
      <c r="A599" s="1" t="s">
        <v>622</v>
      </c>
      <c r="B599">
        <v>6794.3</v>
      </c>
      <c r="C599">
        <v>6941</v>
      </c>
      <c r="D599">
        <v>6777.3</v>
      </c>
      <c r="E599">
        <v>6911.6</v>
      </c>
      <c r="F599">
        <v>157368000</v>
      </c>
      <c r="G599" s="3">
        <f t="shared" si="9"/>
        <v>-1.6971468256264857E-2</v>
      </c>
    </row>
    <row r="600" spans="1:7" x14ac:dyDescent="0.3">
      <c r="A600" s="1" t="s">
        <v>623</v>
      </c>
      <c r="B600">
        <v>6639.2</v>
      </c>
      <c r="C600">
        <v>6796.5</v>
      </c>
      <c r="D600">
        <v>6559.6</v>
      </c>
      <c r="E600">
        <v>6794.4</v>
      </c>
      <c r="F600">
        <v>172853700</v>
      </c>
      <c r="G600" s="3">
        <f t="shared" si="9"/>
        <v>-2.282795873011206E-2</v>
      </c>
    </row>
    <row r="601" spans="1:7" x14ac:dyDescent="0.3">
      <c r="A601" s="1" t="s">
        <v>624</v>
      </c>
      <c r="B601">
        <v>6703.3</v>
      </c>
      <c r="C601">
        <v>6767.8</v>
      </c>
      <c r="D601">
        <v>6639.2</v>
      </c>
      <c r="E601">
        <v>6639.2</v>
      </c>
      <c r="F601">
        <v>181055000</v>
      </c>
      <c r="G601" s="3">
        <f t="shared" si="9"/>
        <v>9.6547776840583757E-3</v>
      </c>
    </row>
    <row r="602" spans="1:7" x14ac:dyDescent="0.3">
      <c r="A602" s="1" t="s">
        <v>625</v>
      </c>
      <c r="B602">
        <v>6646.4</v>
      </c>
      <c r="C602">
        <v>6709.9</v>
      </c>
      <c r="D602">
        <v>6602.9</v>
      </c>
      <c r="E602">
        <v>6703.3</v>
      </c>
      <c r="F602">
        <v>140628200</v>
      </c>
      <c r="G602" s="3">
        <f t="shared" si="9"/>
        <v>-8.4883564811362375E-3</v>
      </c>
    </row>
    <row r="603" spans="1:7" x14ac:dyDescent="0.3">
      <c r="A603" s="1" t="s">
        <v>626</v>
      </c>
      <c r="B603">
        <v>6652.6</v>
      </c>
      <c r="C603">
        <v>6682.7</v>
      </c>
      <c r="D603">
        <v>6632.4</v>
      </c>
      <c r="E603">
        <v>6646.4</v>
      </c>
      <c r="F603">
        <v>157996000</v>
      </c>
      <c r="G603" s="3">
        <f t="shared" si="9"/>
        <v>9.3283582089563187E-4</v>
      </c>
    </row>
    <row r="604" spans="1:7" x14ac:dyDescent="0.3">
      <c r="A604" s="1" t="s">
        <v>627</v>
      </c>
      <c r="B604">
        <v>6740.2</v>
      </c>
      <c r="C604">
        <v>6740.2</v>
      </c>
      <c r="D604">
        <v>6652.7</v>
      </c>
      <c r="E604">
        <v>6652.7</v>
      </c>
      <c r="F604">
        <v>157598800</v>
      </c>
      <c r="G604" s="3">
        <f t="shared" si="9"/>
        <v>1.3167784024291172E-2</v>
      </c>
    </row>
    <row r="605" spans="1:7" x14ac:dyDescent="0.3">
      <c r="A605" s="1" t="s">
        <v>628</v>
      </c>
      <c r="B605">
        <v>6722.1</v>
      </c>
      <c r="C605">
        <v>6757.1</v>
      </c>
      <c r="D605">
        <v>6690.6</v>
      </c>
      <c r="E605">
        <v>6740</v>
      </c>
      <c r="F605">
        <v>163555700</v>
      </c>
      <c r="G605" s="3">
        <f t="shared" si="9"/>
        <v>-2.6853802557786793E-3</v>
      </c>
    </row>
    <row r="606" spans="1:7" x14ac:dyDescent="0.3">
      <c r="A606" s="1" t="s">
        <v>629</v>
      </c>
      <c r="B606">
        <v>6718.3</v>
      </c>
      <c r="C606">
        <v>6745.4</v>
      </c>
      <c r="D606">
        <v>6708.2</v>
      </c>
      <c r="E606">
        <v>6722.2</v>
      </c>
      <c r="F606">
        <v>184326800</v>
      </c>
      <c r="G606" s="3">
        <f t="shared" si="9"/>
        <v>-5.6529953437172635E-4</v>
      </c>
    </row>
    <row r="607" spans="1:7" x14ac:dyDescent="0.3">
      <c r="A607" s="1" t="s">
        <v>630</v>
      </c>
      <c r="B607">
        <v>6641</v>
      </c>
      <c r="C607">
        <v>6727.9</v>
      </c>
      <c r="D607">
        <v>6636</v>
      </c>
      <c r="E607">
        <v>6718.3</v>
      </c>
      <c r="F607">
        <v>169282000</v>
      </c>
      <c r="G607" s="3">
        <f t="shared" si="9"/>
        <v>-1.1505886905913726E-2</v>
      </c>
    </row>
    <row r="608" spans="1:7" x14ac:dyDescent="0.3">
      <c r="A608" s="1" t="s">
        <v>631</v>
      </c>
      <c r="B608">
        <v>6690.1</v>
      </c>
      <c r="C608">
        <v>6700.1</v>
      </c>
      <c r="D608">
        <v>6607.7</v>
      </c>
      <c r="E608">
        <v>6641</v>
      </c>
      <c r="F608">
        <v>131271000</v>
      </c>
      <c r="G608" s="3">
        <f t="shared" si="9"/>
        <v>7.3934648396326401E-3</v>
      </c>
    </row>
    <row r="609" spans="1:7" x14ac:dyDescent="0.3">
      <c r="A609" s="1" t="s">
        <v>632</v>
      </c>
      <c r="B609">
        <v>6651.9</v>
      </c>
      <c r="C609">
        <v>6717</v>
      </c>
      <c r="D609">
        <v>6645.9</v>
      </c>
      <c r="E609">
        <v>6690.1</v>
      </c>
      <c r="F609">
        <v>145685800</v>
      </c>
      <c r="G609" s="3">
        <f t="shared" si="9"/>
        <v>-5.7099295974650192E-3</v>
      </c>
    </row>
    <row r="610" spans="1:7" x14ac:dyDescent="0.3">
      <c r="A610" s="1" t="s">
        <v>633</v>
      </c>
      <c r="B610">
        <v>6659.3</v>
      </c>
      <c r="C610">
        <v>6702.1</v>
      </c>
      <c r="D610">
        <v>6611.9</v>
      </c>
      <c r="E610">
        <v>6652.1</v>
      </c>
      <c r="F610">
        <v>143740000</v>
      </c>
      <c r="G610" s="3">
        <f t="shared" si="9"/>
        <v>1.1124641079993003E-3</v>
      </c>
    </row>
    <row r="611" spans="1:7" x14ac:dyDescent="0.3">
      <c r="A611" s="1" t="s">
        <v>634</v>
      </c>
      <c r="B611">
        <v>6736.1</v>
      </c>
      <c r="C611">
        <v>6740.1</v>
      </c>
      <c r="D611">
        <v>6626.3</v>
      </c>
      <c r="E611">
        <v>6659.3</v>
      </c>
      <c r="F611">
        <v>170776400</v>
      </c>
      <c r="G611" s="3">
        <f t="shared" si="9"/>
        <v>1.1532743681768381E-2</v>
      </c>
    </row>
    <row r="612" spans="1:7" x14ac:dyDescent="0.3">
      <c r="A612" s="1" t="s">
        <v>635</v>
      </c>
      <c r="B612">
        <v>6874.7</v>
      </c>
      <c r="C612">
        <v>6880.8</v>
      </c>
      <c r="D612">
        <v>6736.1</v>
      </c>
      <c r="E612">
        <v>6736.2</v>
      </c>
      <c r="F612">
        <v>182468200</v>
      </c>
      <c r="G612" s="3">
        <f t="shared" si="9"/>
        <v>2.0575704042398339E-2</v>
      </c>
    </row>
    <row r="613" spans="1:7" x14ac:dyDescent="0.3">
      <c r="A613" s="1" t="s">
        <v>636</v>
      </c>
      <c r="B613">
        <v>6864.1</v>
      </c>
      <c r="C613">
        <v>6893.4</v>
      </c>
      <c r="D613">
        <v>6809.7</v>
      </c>
      <c r="E613">
        <v>6874.8</v>
      </c>
      <c r="F613">
        <v>156437900</v>
      </c>
      <c r="G613" s="3">
        <f t="shared" si="9"/>
        <v>-1.5418854640928993E-3</v>
      </c>
    </row>
    <row r="614" spans="1:7" x14ac:dyDescent="0.3">
      <c r="A614" s="1" t="s">
        <v>637</v>
      </c>
      <c r="B614">
        <v>6887</v>
      </c>
      <c r="C614">
        <v>6901.7</v>
      </c>
      <c r="D614">
        <v>6850.5</v>
      </c>
      <c r="E614">
        <v>6864.1</v>
      </c>
      <c r="F614">
        <v>199589800</v>
      </c>
      <c r="G614" s="3">
        <f t="shared" si="9"/>
        <v>3.3361984819567946E-3</v>
      </c>
    </row>
    <row r="615" spans="1:7" x14ac:dyDescent="0.3">
      <c r="A615" s="1" t="s">
        <v>638</v>
      </c>
      <c r="B615">
        <v>6858.4</v>
      </c>
      <c r="C615">
        <v>6908.2</v>
      </c>
      <c r="D615">
        <v>6858.4</v>
      </c>
      <c r="E615">
        <v>6887</v>
      </c>
      <c r="F615">
        <v>210616100</v>
      </c>
      <c r="G615" s="3">
        <f t="shared" si="9"/>
        <v>-4.1527515609119155E-3</v>
      </c>
    </row>
    <row r="616" spans="1:7" x14ac:dyDescent="0.3">
      <c r="A616" s="1" t="s">
        <v>639</v>
      </c>
      <c r="B616">
        <v>6871.5</v>
      </c>
      <c r="C616">
        <v>6899.9</v>
      </c>
      <c r="D616">
        <v>6857.8</v>
      </c>
      <c r="E616">
        <v>6858.4</v>
      </c>
      <c r="F616">
        <v>320241300</v>
      </c>
      <c r="G616" s="3">
        <f t="shared" si="9"/>
        <v>1.9100664878106213E-3</v>
      </c>
    </row>
    <row r="617" spans="1:7" x14ac:dyDescent="0.3">
      <c r="A617" s="1" t="s">
        <v>640</v>
      </c>
      <c r="B617">
        <v>6898.2</v>
      </c>
      <c r="C617">
        <v>6911.9</v>
      </c>
      <c r="D617">
        <v>6861.4</v>
      </c>
      <c r="E617">
        <v>6871.5</v>
      </c>
      <c r="F617">
        <v>276772700</v>
      </c>
      <c r="G617" s="3">
        <f t="shared" si="9"/>
        <v>3.8856144946517964E-3</v>
      </c>
    </row>
    <row r="618" spans="1:7" x14ac:dyDescent="0.3">
      <c r="A618" s="1" t="s">
        <v>641</v>
      </c>
      <c r="B618">
        <v>6956.8</v>
      </c>
      <c r="C618">
        <v>6984.5</v>
      </c>
      <c r="D618">
        <v>6898.3</v>
      </c>
      <c r="E618">
        <v>6898.3</v>
      </c>
      <c r="F618">
        <v>287336500</v>
      </c>
      <c r="G618" s="3">
        <f t="shared" si="9"/>
        <v>8.4949697022412181E-3</v>
      </c>
    </row>
    <row r="619" spans="1:7" x14ac:dyDescent="0.3">
      <c r="A619" s="1" t="s">
        <v>642</v>
      </c>
      <c r="B619">
        <v>6951.1</v>
      </c>
      <c r="C619">
        <v>7032.4</v>
      </c>
      <c r="D619">
        <v>6951.1</v>
      </c>
      <c r="E619">
        <v>6956.9</v>
      </c>
      <c r="F619">
        <v>292504000</v>
      </c>
      <c r="G619" s="3">
        <f t="shared" si="9"/>
        <v>-8.1934222631092142E-4</v>
      </c>
    </row>
    <row r="620" spans="1:7" x14ac:dyDescent="0.3">
      <c r="A620" s="1" t="s">
        <v>643</v>
      </c>
      <c r="B620">
        <v>6968.8</v>
      </c>
      <c r="C620">
        <v>7005.3</v>
      </c>
      <c r="D620">
        <v>6949.6</v>
      </c>
      <c r="E620">
        <v>6951.1</v>
      </c>
      <c r="F620">
        <v>238507600</v>
      </c>
      <c r="G620" s="3">
        <f t="shared" si="9"/>
        <v>2.5463595689890544E-3</v>
      </c>
    </row>
    <row r="621" spans="1:7" x14ac:dyDescent="0.3">
      <c r="A621" s="1" t="s">
        <v>644</v>
      </c>
      <c r="B621">
        <v>6988.2</v>
      </c>
      <c r="C621">
        <v>6991.4</v>
      </c>
      <c r="D621">
        <v>6902.6</v>
      </c>
      <c r="E621">
        <v>6968.8</v>
      </c>
      <c r="F621">
        <v>216232400</v>
      </c>
      <c r="G621" s="3">
        <f t="shared" si="9"/>
        <v>2.7838365285270971E-3</v>
      </c>
    </row>
    <row r="622" spans="1:7" x14ac:dyDescent="0.3">
      <c r="A622" s="1" t="s">
        <v>645</v>
      </c>
      <c r="B622">
        <v>7046.6</v>
      </c>
      <c r="C622">
        <v>7046.6</v>
      </c>
      <c r="D622">
        <v>6971.7</v>
      </c>
      <c r="E622">
        <v>6988.2</v>
      </c>
      <c r="F622">
        <v>225842100</v>
      </c>
      <c r="G622" s="3">
        <f t="shared" si="9"/>
        <v>8.3569445636931614E-3</v>
      </c>
    </row>
    <row r="623" spans="1:7" x14ac:dyDescent="0.3">
      <c r="A623" s="1" t="s">
        <v>646</v>
      </c>
      <c r="B623">
        <v>7057.3</v>
      </c>
      <c r="C623">
        <v>7075.6</v>
      </c>
      <c r="D623">
        <v>7025.1</v>
      </c>
      <c r="E623">
        <v>7046.6</v>
      </c>
      <c r="F623">
        <v>248154300</v>
      </c>
      <c r="G623" s="3">
        <f t="shared" si="9"/>
        <v>1.518462804756878E-3</v>
      </c>
    </row>
    <row r="624" spans="1:7" x14ac:dyDescent="0.3">
      <c r="A624" s="1" t="s">
        <v>647</v>
      </c>
      <c r="B624">
        <v>7084.7</v>
      </c>
      <c r="C624">
        <v>7090.8</v>
      </c>
      <c r="D624">
        <v>7046</v>
      </c>
      <c r="E624">
        <v>7057.3</v>
      </c>
      <c r="F624">
        <v>173887000</v>
      </c>
      <c r="G624" s="3">
        <f t="shared" si="9"/>
        <v>3.8825046405848748E-3</v>
      </c>
    </row>
    <row r="625" spans="1:7" x14ac:dyDescent="0.3">
      <c r="A625" s="1" t="s">
        <v>648</v>
      </c>
      <c r="B625">
        <v>7086.8</v>
      </c>
      <c r="C625">
        <v>7100.8</v>
      </c>
      <c r="D625">
        <v>7050.8</v>
      </c>
      <c r="E625">
        <v>7084.7</v>
      </c>
      <c r="F625">
        <v>219012400</v>
      </c>
      <c r="G625" s="3">
        <f t="shared" si="9"/>
        <v>2.9641339788563577E-4</v>
      </c>
    </row>
    <row r="626" spans="1:7" x14ac:dyDescent="0.3">
      <c r="A626" s="1" t="s">
        <v>649</v>
      </c>
      <c r="B626">
        <v>7102.9</v>
      </c>
      <c r="C626">
        <v>7144.2</v>
      </c>
      <c r="D626">
        <v>7086.8</v>
      </c>
      <c r="E626">
        <v>7086.8</v>
      </c>
      <c r="F626">
        <v>263201500</v>
      </c>
      <c r="G626" s="3">
        <f t="shared" si="9"/>
        <v>2.2718293164756243E-3</v>
      </c>
    </row>
    <row r="627" spans="1:7" x14ac:dyDescent="0.3">
      <c r="A627" s="1" t="s">
        <v>650</v>
      </c>
      <c r="B627">
        <v>7086.2</v>
      </c>
      <c r="C627">
        <v>7104</v>
      </c>
      <c r="D627">
        <v>7021.7</v>
      </c>
      <c r="E627">
        <v>7102.9</v>
      </c>
      <c r="F627">
        <v>200438400</v>
      </c>
      <c r="G627" s="3">
        <f t="shared" si="9"/>
        <v>-2.3511523462247559E-3</v>
      </c>
    </row>
    <row r="628" spans="1:7" x14ac:dyDescent="0.3">
      <c r="A628" s="1" t="s">
        <v>651</v>
      </c>
      <c r="B628">
        <v>7160.4</v>
      </c>
      <c r="C628">
        <v>7181.1</v>
      </c>
      <c r="D628">
        <v>7086.3</v>
      </c>
      <c r="E628">
        <v>7086.3</v>
      </c>
      <c r="F628">
        <v>246280600</v>
      </c>
      <c r="G628" s="3">
        <f t="shared" si="9"/>
        <v>1.0471056419519604E-2</v>
      </c>
    </row>
    <row r="629" spans="1:7" x14ac:dyDescent="0.3">
      <c r="A629" s="1" t="s">
        <v>652</v>
      </c>
      <c r="B629">
        <v>7129.3</v>
      </c>
      <c r="C629">
        <v>7164.7</v>
      </c>
      <c r="D629">
        <v>7113.6</v>
      </c>
      <c r="E629">
        <v>7160.4</v>
      </c>
      <c r="F629">
        <v>240074700</v>
      </c>
      <c r="G629" s="3">
        <f t="shared" si="9"/>
        <v>-4.343332774705248E-3</v>
      </c>
    </row>
    <row r="630" spans="1:7" x14ac:dyDescent="0.3">
      <c r="A630" s="1" t="s">
        <v>653</v>
      </c>
      <c r="B630">
        <v>7093.3</v>
      </c>
      <c r="C630">
        <v>7156.9</v>
      </c>
      <c r="D630">
        <v>7081.3</v>
      </c>
      <c r="E630">
        <v>7129.3</v>
      </c>
      <c r="F630">
        <v>228243500</v>
      </c>
      <c r="G630" s="3">
        <f t="shared" si="9"/>
        <v>-5.0495841106419984E-3</v>
      </c>
    </row>
    <row r="631" spans="1:7" x14ac:dyDescent="0.3">
      <c r="A631" s="1" t="s">
        <v>654</v>
      </c>
      <c r="B631">
        <v>7133.5</v>
      </c>
      <c r="C631">
        <v>7148</v>
      </c>
      <c r="D631">
        <v>7080.8</v>
      </c>
      <c r="E631">
        <v>7093.3</v>
      </c>
      <c r="F631">
        <v>231209400</v>
      </c>
      <c r="G631" s="3">
        <f t="shared" si="9"/>
        <v>5.6673198652249044E-3</v>
      </c>
    </row>
    <row r="632" spans="1:7" x14ac:dyDescent="0.3">
      <c r="A632" s="1" t="s">
        <v>655</v>
      </c>
      <c r="B632">
        <v>7186.6</v>
      </c>
      <c r="C632">
        <v>7186.6</v>
      </c>
      <c r="D632">
        <v>7125.4</v>
      </c>
      <c r="E632">
        <v>7133.5</v>
      </c>
      <c r="F632">
        <v>239294800</v>
      </c>
      <c r="G632" s="3">
        <f t="shared" si="9"/>
        <v>7.443751314221681E-3</v>
      </c>
    </row>
    <row r="633" spans="1:7" x14ac:dyDescent="0.3">
      <c r="A633" s="1" t="s">
        <v>656</v>
      </c>
      <c r="B633">
        <v>7172.4</v>
      </c>
      <c r="C633">
        <v>7230.1</v>
      </c>
      <c r="D633">
        <v>7172.4</v>
      </c>
      <c r="E633">
        <v>7186.6</v>
      </c>
      <c r="F633">
        <v>232876500</v>
      </c>
      <c r="G633" s="3">
        <f t="shared" si="9"/>
        <v>-1.9758995909053972E-3</v>
      </c>
    </row>
    <row r="634" spans="1:7" x14ac:dyDescent="0.3">
      <c r="A634" s="1" t="s">
        <v>657</v>
      </c>
      <c r="B634">
        <v>7108</v>
      </c>
      <c r="C634">
        <v>7174.3</v>
      </c>
      <c r="D634">
        <v>7064.5</v>
      </c>
      <c r="E634">
        <v>7172.4</v>
      </c>
      <c r="F634">
        <v>204493100</v>
      </c>
      <c r="G634" s="3">
        <f t="shared" ref="G634:G697" si="10">((B634-B633)/B633)*100%</f>
        <v>-8.9788634208911432E-3</v>
      </c>
    </row>
    <row r="635" spans="1:7" x14ac:dyDescent="0.3">
      <c r="A635" s="1" t="s">
        <v>658</v>
      </c>
      <c r="B635">
        <v>7163.3</v>
      </c>
      <c r="C635">
        <v>7183.3</v>
      </c>
      <c r="D635">
        <v>7106.8</v>
      </c>
      <c r="E635">
        <v>7107.9</v>
      </c>
      <c r="F635">
        <v>260557700</v>
      </c>
      <c r="G635" s="3">
        <f t="shared" si="10"/>
        <v>7.779966235227938E-3</v>
      </c>
    </row>
    <row r="636" spans="1:7" x14ac:dyDescent="0.3">
      <c r="A636" s="1" t="s">
        <v>659</v>
      </c>
      <c r="B636">
        <v>7194.7</v>
      </c>
      <c r="C636">
        <v>7204.4</v>
      </c>
      <c r="D636">
        <v>7154.6</v>
      </c>
      <c r="E636">
        <v>7163.3</v>
      </c>
      <c r="F636">
        <v>221550000</v>
      </c>
      <c r="G636" s="3">
        <f t="shared" si="10"/>
        <v>4.3834545530690655E-3</v>
      </c>
    </row>
    <row r="637" spans="1:7" x14ac:dyDescent="0.3">
      <c r="A637" s="1" t="s">
        <v>660</v>
      </c>
      <c r="B637">
        <v>7174.2</v>
      </c>
      <c r="C637">
        <v>7210.2</v>
      </c>
      <c r="D637">
        <v>7146.3</v>
      </c>
      <c r="E637">
        <v>7194.7</v>
      </c>
      <c r="F637">
        <v>280881500</v>
      </c>
      <c r="G637" s="3">
        <f t="shared" si="10"/>
        <v>-2.8493196380669104E-3</v>
      </c>
    </row>
    <row r="638" spans="1:7" x14ac:dyDescent="0.3">
      <c r="A638" s="1" t="s">
        <v>661</v>
      </c>
      <c r="B638">
        <v>7135.2</v>
      </c>
      <c r="C638">
        <v>7194.1</v>
      </c>
      <c r="D638">
        <v>7135.2</v>
      </c>
      <c r="E638">
        <v>7174.3</v>
      </c>
      <c r="F638">
        <v>273878800</v>
      </c>
      <c r="G638" s="3">
        <f t="shared" si="10"/>
        <v>-5.4361461905160155E-3</v>
      </c>
    </row>
    <row r="639" spans="1:7" x14ac:dyDescent="0.3">
      <c r="A639" s="1" t="s">
        <v>662</v>
      </c>
      <c r="B639">
        <v>7132</v>
      </c>
      <c r="C639">
        <v>7135.1</v>
      </c>
      <c r="D639">
        <v>7015.3</v>
      </c>
      <c r="E639">
        <v>7135.1</v>
      </c>
      <c r="F639">
        <v>256806700</v>
      </c>
      <c r="G639" s="3">
        <f t="shared" si="10"/>
        <v>-4.4848077138690131E-4</v>
      </c>
    </row>
    <row r="640" spans="1:7" x14ac:dyDescent="0.3">
      <c r="A640" s="1" t="s">
        <v>663</v>
      </c>
      <c r="B640">
        <v>7159.5</v>
      </c>
      <c r="C640">
        <v>7223.1</v>
      </c>
      <c r="D640">
        <v>7131.6</v>
      </c>
      <c r="E640">
        <v>7132.1</v>
      </c>
      <c r="F640">
        <v>308273200</v>
      </c>
      <c r="G640" s="3">
        <f t="shared" si="10"/>
        <v>3.8558609085810433E-3</v>
      </c>
    </row>
    <row r="641" spans="1:7" x14ac:dyDescent="0.3">
      <c r="A641" s="1" t="s">
        <v>664</v>
      </c>
      <c r="B641">
        <v>7178.6</v>
      </c>
      <c r="C641">
        <v>7178.6</v>
      </c>
      <c r="D641">
        <v>7073.2</v>
      </c>
      <c r="E641">
        <v>7159.5</v>
      </c>
      <c r="F641">
        <v>256857200</v>
      </c>
      <c r="G641" s="3">
        <f t="shared" si="10"/>
        <v>2.667784063132951E-3</v>
      </c>
    </row>
    <row r="642" spans="1:7" x14ac:dyDescent="0.3">
      <c r="A642" s="1" t="s">
        <v>665</v>
      </c>
      <c r="B642">
        <v>7153.1</v>
      </c>
      <c r="C642">
        <v>7197.1</v>
      </c>
      <c r="D642">
        <v>7135</v>
      </c>
      <c r="E642">
        <v>7178.6</v>
      </c>
      <c r="F642">
        <v>252393900</v>
      </c>
      <c r="G642" s="3">
        <f t="shared" si="10"/>
        <v>-3.5522246677625164E-3</v>
      </c>
    </row>
    <row r="643" spans="1:7" x14ac:dyDescent="0.3">
      <c r="A643" s="1" t="s">
        <v>666</v>
      </c>
      <c r="B643">
        <v>7177.2</v>
      </c>
      <c r="C643">
        <v>7207.6</v>
      </c>
      <c r="D643">
        <v>7146.8</v>
      </c>
      <c r="E643">
        <v>7153.1</v>
      </c>
      <c r="F643">
        <v>284827600</v>
      </c>
      <c r="G643" s="3">
        <f t="shared" si="10"/>
        <v>3.3691686122100141E-3</v>
      </c>
    </row>
    <row r="644" spans="1:7" x14ac:dyDescent="0.3">
      <c r="A644" s="1" t="s">
        <v>667</v>
      </c>
      <c r="B644">
        <v>7231.9</v>
      </c>
      <c r="C644">
        <v>7245.4</v>
      </c>
      <c r="D644">
        <v>7148</v>
      </c>
      <c r="E644">
        <v>7177.1</v>
      </c>
      <c r="F644">
        <v>309176400</v>
      </c>
      <c r="G644" s="3">
        <f t="shared" si="10"/>
        <v>7.6213565178620936E-3</v>
      </c>
    </row>
    <row r="645" spans="1:7" x14ac:dyDescent="0.3">
      <c r="A645" s="1" t="s">
        <v>668</v>
      </c>
      <c r="B645">
        <v>7233.2</v>
      </c>
      <c r="C645">
        <v>7287.7</v>
      </c>
      <c r="D645">
        <v>7230.8</v>
      </c>
      <c r="E645">
        <v>7231.9</v>
      </c>
      <c r="F645">
        <v>346421400</v>
      </c>
      <c r="G645" s="3">
        <f t="shared" si="10"/>
        <v>1.7975912277550603E-4</v>
      </c>
    </row>
    <row r="646" spans="1:7" x14ac:dyDescent="0.3">
      <c r="A646" s="1" t="s">
        <v>669</v>
      </c>
      <c r="B646">
        <v>7186.8</v>
      </c>
      <c r="C646">
        <v>7243.5</v>
      </c>
      <c r="D646">
        <v>7166.6</v>
      </c>
      <c r="E646">
        <v>7233.2</v>
      </c>
      <c r="F646">
        <v>328200100</v>
      </c>
      <c r="G646" s="3">
        <f t="shared" si="10"/>
        <v>-6.4148647901343305E-3</v>
      </c>
    </row>
    <row r="647" spans="1:7" x14ac:dyDescent="0.3">
      <c r="A647" s="1" t="s">
        <v>670</v>
      </c>
      <c r="B647">
        <v>7232</v>
      </c>
      <c r="C647">
        <v>7277.9</v>
      </c>
      <c r="D647">
        <v>7186.6</v>
      </c>
      <c r="E647">
        <v>7186.8</v>
      </c>
      <c r="F647">
        <v>277671500</v>
      </c>
      <c r="G647" s="3">
        <f t="shared" si="10"/>
        <v>6.2893081761006032E-3</v>
      </c>
    </row>
    <row r="648" spans="1:7" x14ac:dyDescent="0.3">
      <c r="A648" s="1" t="s">
        <v>671</v>
      </c>
      <c r="B648">
        <v>7242.7</v>
      </c>
      <c r="C648">
        <v>7270.3</v>
      </c>
      <c r="D648">
        <v>7206.4</v>
      </c>
      <c r="E648">
        <v>7232.1</v>
      </c>
      <c r="F648">
        <v>273581100</v>
      </c>
      <c r="G648" s="3">
        <f t="shared" si="10"/>
        <v>1.4795353982300634E-3</v>
      </c>
    </row>
    <row r="649" spans="1:7" x14ac:dyDescent="0.3">
      <c r="A649" s="1" t="s">
        <v>672</v>
      </c>
      <c r="B649">
        <v>7254.5</v>
      </c>
      <c r="C649">
        <v>7276.4</v>
      </c>
      <c r="D649">
        <v>7218.5</v>
      </c>
      <c r="E649">
        <v>7242.7</v>
      </c>
      <c r="F649">
        <v>300778400</v>
      </c>
      <c r="G649" s="3">
        <f t="shared" si="10"/>
        <v>1.6292266696121863E-3</v>
      </c>
    </row>
    <row r="650" spans="1:7" x14ac:dyDescent="0.3">
      <c r="A650" s="1" t="s">
        <v>673</v>
      </c>
      <c r="B650">
        <v>7318</v>
      </c>
      <c r="C650">
        <v>7345.5</v>
      </c>
      <c r="D650">
        <v>7254.4</v>
      </c>
      <c r="E650">
        <v>7254.5</v>
      </c>
      <c r="F650">
        <v>285339000</v>
      </c>
      <c r="G650" s="3">
        <f t="shared" si="10"/>
        <v>8.7531876766145152E-3</v>
      </c>
    </row>
    <row r="651" spans="1:7" x14ac:dyDescent="0.3">
      <c r="A651" s="1" t="s">
        <v>674</v>
      </c>
      <c r="B651">
        <v>7278.1</v>
      </c>
      <c r="C651">
        <v>7317.9</v>
      </c>
      <c r="D651">
        <v>7219.3</v>
      </c>
      <c r="E651">
        <v>7317.9</v>
      </c>
      <c r="F651">
        <v>250200100</v>
      </c>
      <c r="G651" s="3">
        <f t="shared" si="10"/>
        <v>-5.452309374145892E-3</v>
      </c>
    </row>
    <row r="652" spans="1:7" x14ac:dyDescent="0.3">
      <c r="A652" s="1" t="s">
        <v>675</v>
      </c>
      <c r="B652">
        <v>7305.6</v>
      </c>
      <c r="C652">
        <v>7377.5</v>
      </c>
      <c r="D652">
        <v>7278.2</v>
      </c>
      <c r="E652">
        <v>7278.2</v>
      </c>
      <c r="F652">
        <v>274253400</v>
      </c>
      <c r="G652" s="3">
        <f t="shared" si="10"/>
        <v>3.7784586636622195E-3</v>
      </c>
    </row>
    <row r="653" spans="1:7" x14ac:dyDescent="0.3">
      <c r="A653" s="1" t="s">
        <v>676</v>
      </c>
      <c r="B653">
        <v>7168.9</v>
      </c>
      <c r="C653">
        <v>7306.2</v>
      </c>
      <c r="D653">
        <v>7163.1</v>
      </c>
      <c r="E653">
        <v>7305.6</v>
      </c>
      <c r="F653">
        <v>351796400</v>
      </c>
      <c r="G653" s="3">
        <f t="shared" si="10"/>
        <v>-1.8711673236968998E-2</v>
      </c>
    </row>
    <row r="654" spans="1:7" x14ac:dyDescent="0.3">
      <c r="A654" s="1" t="s">
        <v>677</v>
      </c>
      <c r="B654">
        <v>7195.5</v>
      </c>
      <c r="C654">
        <v>7231.4</v>
      </c>
      <c r="D654">
        <v>7151.6</v>
      </c>
      <c r="E654">
        <v>7169</v>
      </c>
      <c r="F654">
        <v>252816300</v>
      </c>
      <c r="G654" s="3">
        <f t="shared" si="10"/>
        <v>3.710471620471811E-3</v>
      </c>
    </row>
    <row r="655" spans="1:7" x14ac:dyDescent="0.3">
      <c r="A655" s="1" t="s">
        <v>678</v>
      </c>
      <c r="B655">
        <v>7197</v>
      </c>
      <c r="C655">
        <v>7252.2</v>
      </c>
      <c r="D655">
        <v>7186.2</v>
      </c>
      <c r="E655">
        <v>7195.6</v>
      </c>
      <c r="F655">
        <v>279749000</v>
      </c>
      <c r="G655" s="3">
        <f t="shared" si="10"/>
        <v>2.0846362309776944E-4</v>
      </c>
    </row>
    <row r="656" spans="1:7" x14ac:dyDescent="0.3">
      <c r="A656" s="1" t="s">
        <v>679</v>
      </c>
      <c r="B656">
        <v>7188.3</v>
      </c>
      <c r="C656">
        <v>7204.9</v>
      </c>
      <c r="D656">
        <v>7134.8</v>
      </c>
      <c r="E656">
        <v>7196.9</v>
      </c>
      <c r="F656">
        <v>246224300</v>
      </c>
      <c r="G656" s="3">
        <f t="shared" si="10"/>
        <v>-1.2088370154230677E-3</v>
      </c>
    </row>
    <row r="657" spans="1:7" x14ac:dyDescent="0.3">
      <c r="A657" s="1" t="s">
        <v>680</v>
      </c>
      <c r="B657">
        <v>7218.9</v>
      </c>
      <c r="C657">
        <v>7225.6</v>
      </c>
      <c r="D657">
        <v>7127.5</v>
      </c>
      <c r="E657">
        <v>7188.2</v>
      </c>
      <c r="F657">
        <v>282626800</v>
      </c>
      <c r="G657" s="3">
        <f t="shared" si="10"/>
        <v>4.2569174909226739E-3</v>
      </c>
    </row>
    <row r="658" spans="1:7" x14ac:dyDescent="0.3">
      <c r="A658" s="1" t="s">
        <v>681</v>
      </c>
      <c r="B658">
        <v>7178.6</v>
      </c>
      <c r="C658">
        <v>7219</v>
      </c>
      <c r="D658">
        <v>7172.5</v>
      </c>
      <c r="E658">
        <v>7219</v>
      </c>
      <c r="F658">
        <v>205509000</v>
      </c>
      <c r="G658" s="3">
        <f t="shared" si="10"/>
        <v>-5.5825679812712839E-3</v>
      </c>
    </row>
    <row r="659" spans="1:7" x14ac:dyDescent="0.3">
      <c r="A659" s="1" t="s">
        <v>682</v>
      </c>
      <c r="B659">
        <v>7127.5</v>
      </c>
      <c r="C659">
        <v>7178.5</v>
      </c>
      <c r="D659">
        <v>7039.2</v>
      </c>
      <c r="E659">
        <v>7178.5</v>
      </c>
      <c r="F659">
        <v>193399700</v>
      </c>
      <c r="G659" s="3">
        <f t="shared" si="10"/>
        <v>-7.1183796283398378E-3</v>
      </c>
    </row>
    <row r="660" spans="1:7" x14ac:dyDescent="0.3">
      <c r="A660" s="1" t="s">
        <v>683</v>
      </c>
      <c r="B660">
        <v>7112.4</v>
      </c>
      <c r="C660">
        <v>7133.4</v>
      </c>
      <c r="D660">
        <v>7075.7</v>
      </c>
      <c r="E660">
        <v>7127.5</v>
      </c>
      <c r="F660">
        <v>227195500</v>
      </c>
      <c r="G660" s="3">
        <f t="shared" si="10"/>
        <v>-2.1185548930200441E-3</v>
      </c>
    </row>
    <row r="661" spans="1:7" x14ac:dyDescent="0.3">
      <c r="A661" s="1" t="s">
        <v>684</v>
      </c>
      <c r="B661">
        <v>7077</v>
      </c>
      <c r="C661">
        <v>7157</v>
      </c>
      <c r="D661">
        <v>7073.5</v>
      </c>
      <c r="E661">
        <v>7112.4</v>
      </c>
      <c r="F661">
        <v>193422200</v>
      </c>
      <c r="G661" s="3">
        <f t="shared" si="10"/>
        <v>-4.9772228783532477E-3</v>
      </c>
    </row>
    <row r="662" spans="1:7" x14ac:dyDescent="0.3">
      <c r="A662" s="1" t="s">
        <v>685</v>
      </c>
      <c r="B662">
        <v>7036.2</v>
      </c>
      <c r="C662">
        <v>7135.5</v>
      </c>
      <c r="D662">
        <v>7023.2</v>
      </c>
      <c r="E662">
        <v>7077.1</v>
      </c>
      <c r="F662">
        <v>214141900</v>
      </c>
      <c r="G662" s="3">
        <f t="shared" si="10"/>
        <v>-5.7651547265790849E-3</v>
      </c>
    </row>
    <row r="663" spans="1:7" x14ac:dyDescent="0.3">
      <c r="A663" s="1" t="s">
        <v>686</v>
      </c>
      <c r="B663">
        <v>7040.8</v>
      </c>
      <c r="C663">
        <v>7056.2</v>
      </c>
      <c r="D663">
        <v>6926.9</v>
      </c>
      <c r="E663">
        <v>7036.2</v>
      </c>
      <c r="F663">
        <v>208540900</v>
      </c>
      <c r="G663" s="3">
        <f t="shared" si="10"/>
        <v>6.5376197379272386E-4</v>
      </c>
    </row>
    <row r="664" spans="1:7" x14ac:dyDescent="0.3">
      <c r="A664" s="1" t="s">
        <v>687</v>
      </c>
      <c r="B664">
        <v>7009.7</v>
      </c>
      <c r="C664">
        <v>7047.6</v>
      </c>
      <c r="D664">
        <v>6995.1</v>
      </c>
      <c r="E664">
        <v>7040.8</v>
      </c>
      <c r="F664">
        <v>179996500</v>
      </c>
      <c r="G664" s="3">
        <f t="shared" si="10"/>
        <v>-4.4171116918532496E-3</v>
      </c>
    </row>
    <row r="665" spans="1:7" x14ac:dyDescent="0.3">
      <c r="A665" s="1" t="s">
        <v>688</v>
      </c>
      <c r="B665">
        <v>7072.3</v>
      </c>
      <c r="C665">
        <v>7101.5</v>
      </c>
      <c r="D665">
        <v>7009.8</v>
      </c>
      <c r="E665">
        <v>7009.8</v>
      </c>
      <c r="F665">
        <v>216377800</v>
      </c>
      <c r="G665" s="3">
        <f t="shared" si="10"/>
        <v>8.9304820463073122E-3</v>
      </c>
    </row>
    <row r="666" spans="1:7" x14ac:dyDescent="0.3">
      <c r="A666" s="1" t="s">
        <v>689</v>
      </c>
      <c r="B666">
        <v>7075.4</v>
      </c>
      <c r="C666">
        <v>7131.9</v>
      </c>
      <c r="D666">
        <v>7070.2</v>
      </c>
      <c r="E666">
        <v>7072.3</v>
      </c>
      <c r="F666">
        <v>219700600</v>
      </c>
      <c r="G666" s="3">
        <f t="shared" si="10"/>
        <v>4.3832982198145642E-4</v>
      </c>
    </row>
    <row r="667" spans="1:7" x14ac:dyDescent="0.3">
      <c r="A667" s="1" t="s">
        <v>690</v>
      </c>
      <c r="B667">
        <v>7076.6</v>
      </c>
      <c r="C667">
        <v>7135.9</v>
      </c>
      <c r="D667">
        <v>7066.5</v>
      </c>
      <c r="E667">
        <v>7075.4</v>
      </c>
      <c r="F667">
        <v>177554400</v>
      </c>
      <c r="G667" s="3">
        <f t="shared" si="10"/>
        <v>1.6960171863085162E-4</v>
      </c>
    </row>
    <row r="668" spans="1:7" x14ac:dyDescent="0.3">
      <c r="A668" s="1" t="s">
        <v>691</v>
      </c>
      <c r="B668">
        <v>7026.8</v>
      </c>
      <c r="C668">
        <v>7081</v>
      </c>
      <c r="D668">
        <v>7008.1</v>
      </c>
      <c r="E668">
        <v>7076.6</v>
      </c>
      <c r="F668">
        <v>226928900</v>
      </c>
      <c r="G668" s="3">
        <f t="shared" si="10"/>
        <v>-7.0372777887686431E-3</v>
      </c>
    </row>
    <row r="669" spans="1:7" x14ac:dyDescent="0.3">
      <c r="A669" s="1" t="s">
        <v>692</v>
      </c>
      <c r="B669">
        <v>6994.4</v>
      </c>
      <c r="C669">
        <v>7026.7</v>
      </c>
      <c r="D669">
        <v>6947.7</v>
      </c>
      <c r="E669">
        <v>7026.7</v>
      </c>
      <c r="F669">
        <v>220135300</v>
      </c>
      <c r="G669" s="3">
        <f t="shared" si="10"/>
        <v>-4.6109181988957344E-3</v>
      </c>
    </row>
    <row r="670" spans="1:7" x14ac:dyDescent="0.3">
      <c r="A670" s="1" t="s">
        <v>693</v>
      </c>
      <c r="B670">
        <v>6939.1</v>
      </c>
      <c r="C670">
        <v>7002</v>
      </c>
      <c r="D670">
        <v>6937.8</v>
      </c>
      <c r="E670">
        <v>6994.4</v>
      </c>
      <c r="F670">
        <v>237406700</v>
      </c>
      <c r="G670" s="3">
        <f t="shared" si="10"/>
        <v>-7.9063250600479341E-3</v>
      </c>
    </row>
    <row r="671" spans="1:7" x14ac:dyDescent="0.3">
      <c r="A671" s="1" t="s">
        <v>694</v>
      </c>
      <c r="B671">
        <v>6909.2</v>
      </c>
      <c r="C671">
        <v>6990.6</v>
      </c>
      <c r="D671">
        <v>6870.3</v>
      </c>
      <c r="E671">
        <v>6939.1</v>
      </c>
      <c r="F671">
        <v>225826800</v>
      </c>
      <c r="G671" s="3">
        <f t="shared" si="10"/>
        <v>-4.308916141862856E-3</v>
      </c>
    </row>
    <row r="672" spans="1:7" x14ac:dyDescent="0.3">
      <c r="A672" s="1" t="s">
        <v>695</v>
      </c>
      <c r="B672">
        <v>6880.6</v>
      </c>
      <c r="C672">
        <v>6933.7</v>
      </c>
      <c r="D672">
        <v>6880.6</v>
      </c>
      <c r="E672">
        <v>6909.2</v>
      </c>
      <c r="F672">
        <v>175237300</v>
      </c>
      <c r="G672" s="3">
        <f t="shared" si="10"/>
        <v>-4.1394083251316298E-3</v>
      </c>
    </row>
    <row r="673" spans="1:7" x14ac:dyDescent="0.3">
      <c r="A673" s="1" t="s">
        <v>696</v>
      </c>
      <c r="B673">
        <v>6814.5</v>
      </c>
      <c r="C673">
        <v>6943.9</v>
      </c>
      <c r="D673">
        <v>6814.5</v>
      </c>
      <c r="E673">
        <v>6880.7</v>
      </c>
      <c r="F673">
        <v>188093100</v>
      </c>
      <c r="G673" s="3">
        <f t="shared" si="10"/>
        <v>-9.6067203441560847E-3</v>
      </c>
    </row>
    <row r="674" spans="1:7" x14ac:dyDescent="0.3">
      <c r="A674" s="1" t="s">
        <v>697</v>
      </c>
      <c r="B674">
        <v>6831.1</v>
      </c>
      <c r="C674">
        <v>6837</v>
      </c>
      <c r="D674">
        <v>6747.4</v>
      </c>
      <c r="E674">
        <v>6814.5</v>
      </c>
      <c r="F674">
        <v>217793900</v>
      </c>
      <c r="G674" s="3">
        <f t="shared" si="10"/>
        <v>2.4359820969990995E-3</v>
      </c>
    </row>
    <row r="675" spans="1:7" x14ac:dyDescent="0.3">
      <c r="A675" s="1" t="s">
        <v>698</v>
      </c>
      <c r="B675">
        <v>6834.5</v>
      </c>
      <c r="C675">
        <v>6892</v>
      </c>
      <c r="D675">
        <v>6810</v>
      </c>
      <c r="E675">
        <v>6831.2</v>
      </c>
      <c r="F675">
        <v>204836800</v>
      </c>
      <c r="G675" s="3">
        <f t="shared" si="10"/>
        <v>4.9772364626482349E-4</v>
      </c>
    </row>
    <row r="676" spans="1:7" x14ac:dyDescent="0.3">
      <c r="A676" s="1" t="s">
        <v>699</v>
      </c>
      <c r="B676">
        <v>6860.4</v>
      </c>
      <c r="C676">
        <v>6883.9</v>
      </c>
      <c r="D676">
        <v>6806.1</v>
      </c>
      <c r="E676">
        <v>6834.5</v>
      </c>
      <c r="F676">
        <v>165404100</v>
      </c>
      <c r="G676" s="3">
        <f t="shared" si="10"/>
        <v>3.7895968980905166E-3</v>
      </c>
    </row>
    <row r="677" spans="1:7" x14ac:dyDescent="0.3">
      <c r="A677" s="1" t="s">
        <v>700</v>
      </c>
      <c r="B677">
        <v>6980.7</v>
      </c>
      <c r="C677">
        <v>6986.2</v>
      </c>
      <c r="D677">
        <v>6847.1</v>
      </c>
      <c r="E677">
        <v>6860.4</v>
      </c>
      <c r="F677">
        <v>225664700</v>
      </c>
      <c r="G677" s="3">
        <f t="shared" si="10"/>
        <v>1.7535420675179318E-2</v>
      </c>
    </row>
    <row r="678" spans="1:7" x14ac:dyDescent="0.3">
      <c r="A678" s="1" t="s">
        <v>701</v>
      </c>
      <c r="B678">
        <v>7017.8</v>
      </c>
      <c r="C678">
        <v>7058.9</v>
      </c>
      <c r="D678">
        <v>6975</v>
      </c>
      <c r="E678">
        <v>6980.7</v>
      </c>
      <c r="F678">
        <v>181511700</v>
      </c>
      <c r="G678" s="3">
        <f t="shared" si="10"/>
        <v>5.31465325826928E-3</v>
      </c>
    </row>
    <row r="679" spans="1:7" x14ac:dyDescent="0.3">
      <c r="A679" s="1" t="s">
        <v>702</v>
      </c>
      <c r="B679">
        <v>7053</v>
      </c>
      <c r="C679">
        <v>7092.2</v>
      </c>
      <c r="D679">
        <v>7017.5</v>
      </c>
      <c r="E679">
        <v>7017.8</v>
      </c>
      <c r="F679">
        <v>203913800</v>
      </c>
      <c r="G679" s="3">
        <f t="shared" si="10"/>
        <v>5.0158169226822962E-3</v>
      </c>
    </row>
    <row r="680" spans="1:7" x14ac:dyDescent="0.3">
      <c r="A680" s="1" t="s">
        <v>703</v>
      </c>
      <c r="B680">
        <v>7048.4</v>
      </c>
      <c r="C680">
        <v>7108.8</v>
      </c>
      <c r="D680">
        <v>7032.5</v>
      </c>
      <c r="E680">
        <v>7053.1</v>
      </c>
      <c r="F680">
        <v>223456200</v>
      </c>
      <c r="G680" s="3">
        <f t="shared" si="10"/>
        <v>-6.5220473557356645E-4</v>
      </c>
    </row>
    <row r="681" spans="1:7" x14ac:dyDescent="0.3">
      <c r="A681" s="1" t="s">
        <v>704</v>
      </c>
      <c r="B681">
        <v>7043.9</v>
      </c>
      <c r="C681">
        <v>7081.9</v>
      </c>
      <c r="D681">
        <v>7017.9</v>
      </c>
      <c r="E681">
        <v>7048.4</v>
      </c>
      <c r="F681">
        <v>187797900</v>
      </c>
      <c r="G681" s="3">
        <f t="shared" si="10"/>
        <v>-6.3844276715282903E-4</v>
      </c>
    </row>
    <row r="682" spans="1:7" x14ac:dyDescent="0.3">
      <c r="A682" s="1" t="s">
        <v>705</v>
      </c>
      <c r="B682">
        <v>7091.8</v>
      </c>
      <c r="C682">
        <v>7104.9</v>
      </c>
      <c r="D682">
        <v>7044</v>
      </c>
      <c r="E682">
        <v>7044</v>
      </c>
      <c r="F682">
        <v>188078500</v>
      </c>
      <c r="G682" s="3">
        <f t="shared" si="10"/>
        <v>6.8002101108761547E-3</v>
      </c>
    </row>
    <row r="683" spans="1:7" x14ac:dyDescent="0.3">
      <c r="A683" s="1" t="s">
        <v>706</v>
      </c>
      <c r="B683">
        <v>7056</v>
      </c>
      <c r="C683">
        <v>7100.8</v>
      </c>
      <c r="D683">
        <v>7016.7</v>
      </c>
      <c r="E683">
        <v>7091.8</v>
      </c>
      <c r="F683">
        <v>186703600</v>
      </c>
      <c r="G683" s="3">
        <f t="shared" si="10"/>
        <v>-5.0480837023040952E-3</v>
      </c>
    </row>
    <row r="684" spans="1:7" x14ac:dyDescent="0.3">
      <c r="A684" s="1" t="s">
        <v>707</v>
      </c>
      <c r="B684">
        <v>7098.9</v>
      </c>
      <c r="C684">
        <v>7113.1</v>
      </c>
      <c r="D684">
        <v>7051.4</v>
      </c>
      <c r="E684">
        <v>7056</v>
      </c>
      <c r="F684">
        <v>192397100</v>
      </c>
      <c r="G684" s="3">
        <f t="shared" si="10"/>
        <v>6.0799319727890639E-3</v>
      </c>
    </row>
    <row r="685" spans="1:7" x14ac:dyDescent="0.3">
      <c r="A685" s="1" t="s">
        <v>708</v>
      </c>
      <c r="B685">
        <v>7052.3</v>
      </c>
      <c r="C685">
        <v>7128.1</v>
      </c>
      <c r="D685">
        <v>7018.6</v>
      </c>
      <c r="E685">
        <v>7098.9</v>
      </c>
      <c r="F685">
        <v>193069500</v>
      </c>
      <c r="G685" s="3">
        <f t="shared" si="10"/>
        <v>-6.5643973009902176E-3</v>
      </c>
    </row>
    <row r="686" spans="1:7" x14ac:dyDescent="0.3">
      <c r="A686" s="1" t="s">
        <v>709</v>
      </c>
      <c r="B686">
        <v>7015.7</v>
      </c>
      <c r="C686">
        <v>7074.2</v>
      </c>
      <c r="D686">
        <v>6976.9</v>
      </c>
      <c r="E686">
        <v>7052.3</v>
      </c>
      <c r="F686">
        <v>165214300</v>
      </c>
      <c r="G686" s="3">
        <f t="shared" si="10"/>
        <v>-5.189796236688791E-3</v>
      </c>
    </row>
    <row r="687" spans="1:7" x14ac:dyDescent="0.3">
      <c r="A687" s="1" t="s">
        <v>710</v>
      </c>
      <c r="B687">
        <v>7034.6</v>
      </c>
      <c r="C687">
        <v>7050.4</v>
      </c>
      <c r="D687">
        <v>6962.9</v>
      </c>
      <c r="E687">
        <v>7015.7</v>
      </c>
      <c r="F687">
        <v>176601600</v>
      </c>
      <c r="G687" s="3">
        <f t="shared" si="10"/>
        <v>2.6939578374218605E-3</v>
      </c>
    </row>
    <row r="688" spans="1:7" x14ac:dyDescent="0.3">
      <c r="A688" s="1" t="s">
        <v>711</v>
      </c>
      <c r="B688">
        <v>7045.5</v>
      </c>
      <c r="C688">
        <v>7045.5</v>
      </c>
      <c r="D688">
        <v>6973.3</v>
      </c>
      <c r="E688">
        <v>7034.6</v>
      </c>
      <c r="F688">
        <v>180561000</v>
      </c>
      <c r="G688" s="3">
        <f t="shared" si="10"/>
        <v>1.5494839791885303E-3</v>
      </c>
    </row>
    <row r="689" spans="1:7" x14ac:dyDescent="0.3">
      <c r="A689" s="1" t="s">
        <v>712</v>
      </c>
      <c r="B689">
        <v>7102.4</v>
      </c>
      <c r="C689">
        <v>7102.4</v>
      </c>
      <c r="D689">
        <v>7011.6</v>
      </c>
      <c r="E689">
        <v>7045.5</v>
      </c>
      <c r="F689">
        <v>194075900</v>
      </c>
      <c r="G689" s="3">
        <f t="shared" si="10"/>
        <v>8.0760769285358937E-3</v>
      </c>
    </row>
    <row r="690" spans="1:7" x14ac:dyDescent="0.3">
      <c r="A690" s="1" t="s">
        <v>713</v>
      </c>
      <c r="B690">
        <v>7050.1</v>
      </c>
      <c r="C690">
        <v>7111.4</v>
      </c>
      <c r="D690">
        <v>7039.3</v>
      </c>
      <c r="E690">
        <v>7102.4</v>
      </c>
      <c r="F690">
        <v>193397800</v>
      </c>
      <c r="G690" s="3">
        <f t="shared" si="10"/>
        <v>-7.3637080423517793E-3</v>
      </c>
    </row>
    <row r="691" spans="1:7" x14ac:dyDescent="0.3">
      <c r="A691" s="1" t="s">
        <v>714</v>
      </c>
      <c r="B691">
        <v>7070.1</v>
      </c>
      <c r="C691">
        <v>7073.6</v>
      </c>
      <c r="D691">
        <v>7037.3</v>
      </c>
      <c r="E691">
        <v>7050.1</v>
      </c>
      <c r="F691">
        <v>187445600</v>
      </c>
      <c r="G691" s="3">
        <f t="shared" si="10"/>
        <v>2.8368391937703009E-3</v>
      </c>
    </row>
    <row r="692" spans="1:7" x14ac:dyDescent="0.3">
      <c r="A692" s="1" t="s">
        <v>715</v>
      </c>
      <c r="B692">
        <v>6966.8</v>
      </c>
      <c r="C692">
        <v>7070.1</v>
      </c>
      <c r="D692">
        <v>6956.3</v>
      </c>
      <c r="E692">
        <v>7070.1</v>
      </c>
      <c r="F692">
        <v>188518000</v>
      </c>
      <c r="G692" s="3">
        <f t="shared" si="10"/>
        <v>-1.4610825872335635E-2</v>
      </c>
    </row>
    <row r="693" spans="1:7" x14ac:dyDescent="0.3">
      <c r="A693" s="1" t="s">
        <v>716</v>
      </c>
      <c r="B693">
        <v>7089.2</v>
      </c>
      <c r="C693">
        <v>7106.1</v>
      </c>
      <c r="D693">
        <v>6967</v>
      </c>
      <c r="E693">
        <v>6967</v>
      </c>
      <c r="F693">
        <v>226055800</v>
      </c>
      <c r="G693" s="3">
        <f t="shared" si="10"/>
        <v>1.7569041740827875E-2</v>
      </c>
    </row>
    <row r="694" spans="1:7" x14ac:dyDescent="0.3">
      <c r="A694" s="1" t="s">
        <v>717</v>
      </c>
      <c r="B694">
        <v>7019.4</v>
      </c>
      <c r="C694">
        <v>7104.8</v>
      </c>
      <c r="D694">
        <v>7014.3</v>
      </c>
      <c r="E694">
        <v>7089.2</v>
      </c>
      <c r="F694">
        <v>174641100</v>
      </c>
      <c r="G694" s="3">
        <f t="shared" si="10"/>
        <v>-9.8459628731027739E-3</v>
      </c>
    </row>
    <row r="695" spans="1:7" x14ac:dyDescent="0.3">
      <c r="A695" s="1" t="s">
        <v>718</v>
      </c>
      <c r="B695">
        <v>7035.5</v>
      </c>
      <c r="C695">
        <v>7048.4</v>
      </c>
      <c r="D695">
        <v>6999.2</v>
      </c>
      <c r="E695">
        <v>7019.4</v>
      </c>
      <c r="F695">
        <v>167825000</v>
      </c>
      <c r="G695" s="3">
        <f t="shared" si="10"/>
        <v>2.2936433313389126E-3</v>
      </c>
    </row>
    <row r="696" spans="1:7" x14ac:dyDescent="0.3">
      <c r="A696" s="1" t="s">
        <v>719</v>
      </c>
      <c r="B696">
        <v>7014.4</v>
      </c>
      <c r="C696">
        <v>7047</v>
      </c>
      <c r="D696">
        <v>6955.5</v>
      </c>
      <c r="E696">
        <v>7035.5</v>
      </c>
      <c r="F696">
        <v>165129900</v>
      </c>
      <c r="G696" s="3">
        <f t="shared" si="10"/>
        <v>-2.9990761139933714E-3</v>
      </c>
    </row>
    <row r="697" spans="1:7" x14ac:dyDescent="0.3">
      <c r="A697" s="1" t="s">
        <v>720</v>
      </c>
      <c r="B697">
        <v>7045</v>
      </c>
      <c r="C697">
        <v>7051.3</v>
      </c>
      <c r="D697">
        <v>6965.8</v>
      </c>
      <c r="E697">
        <v>7014.4</v>
      </c>
      <c r="F697">
        <v>156588900</v>
      </c>
      <c r="G697" s="3">
        <f t="shared" si="10"/>
        <v>4.3624543795620961E-3</v>
      </c>
    </row>
    <row r="698" spans="1:7" x14ac:dyDescent="0.3">
      <c r="A698" s="1" t="s">
        <v>721</v>
      </c>
      <c r="B698">
        <v>7082.2</v>
      </c>
      <c r="C698">
        <v>7094.1</v>
      </c>
      <c r="D698">
        <v>7027.7</v>
      </c>
      <c r="E698">
        <v>7045</v>
      </c>
      <c r="F698">
        <v>167164400</v>
      </c>
      <c r="G698" s="3">
        <f t="shared" ref="G698:G761" si="11">((B698-B697)/B697)*100%</f>
        <v>5.2803406671397893E-3</v>
      </c>
    </row>
    <row r="699" spans="1:7" x14ac:dyDescent="0.3">
      <c r="A699" s="1" t="s">
        <v>722</v>
      </c>
      <c r="B699">
        <v>7063.2</v>
      </c>
      <c r="C699">
        <v>7107.3</v>
      </c>
      <c r="D699">
        <v>7050.4</v>
      </c>
      <c r="E699">
        <v>7082.2</v>
      </c>
      <c r="F699">
        <v>162801100</v>
      </c>
      <c r="G699" s="3">
        <f t="shared" si="11"/>
        <v>-2.6827821863262828E-3</v>
      </c>
    </row>
    <row r="700" spans="1:7" x14ac:dyDescent="0.3">
      <c r="A700" s="1" t="s">
        <v>723</v>
      </c>
      <c r="B700">
        <v>7030.6</v>
      </c>
      <c r="C700">
        <v>7108.8</v>
      </c>
      <c r="D700">
        <v>7030.6</v>
      </c>
      <c r="E700">
        <v>7063.2</v>
      </c>
      <c r="F700">
        <v>177602200</v>
      </c>
      <c r="G700" s="3">
        <f t="shared" si="11"/>
        <v>-4.6154717408539263E-3</v>
      </c>
    </row>
    <row r="701" spans="1:7" x14ac:dyDescent="0.3">
      <c r="A701" s="1" t="s">
        <v>724</v>
      </c>
      <c r="B701">
        <v>7054.1</v>
      </c>
      <c r="C701">
        <v>7089.7</v>
      </c>
      <c r="D701">
        <v>7026.4</v>
      </c>
      <c r="E701">
        <v>7030.6</v>
      </c>
      <c r="F701">
        <v>157476700</v>
      </c>
      <c r="G701" s="3">
        <f t="shared" si="11"/>
        <v>3.3425312206639547E-3</v>
      </c>
    </row>
    <row r="702" spans="1:7" x14ac:dyDescent="0.3">
      <c r="A702" s="1" t="s">
        <v>725</v>
      </c>
      <c r="B702">
        <v>7080.5</v>
      </c>
      <c r="C702">
        <v>7104.9</v>
      </c>
      <c r="D702">
        <v>7054.2</v>
      </c>
      <c r="E702">
        <v>7054.2</v>
      </c>
      <c r="F702">
        <v>159926700</v>
      </c>
      <c r="G702" s="3">
        <f t="shared" si="11"/>
        <v>3.7425043591669577E-3</v>
      </c>
    </row>
    <row r="703" spans="1:7" x14ac:dyDescent="0.3">
      <c r="A703" s="1" t="s">
        <v>726</v>
      </c>
      <c r="B703">
        <v>7053.1</v>
      </c>
      <c r="C703">
        <v>7086.6</v>
      </c>
      <c r="D703">
        <v>7013.2</v>
      </c>
      <c r="E703">
        <v>7080.6</v>
      </c>
      <c r="F703">
        <v>158716200</v>
      </c>
      <c r="G703" s="3">
        <f t="shared" si="11"/>
        <v>-3.8697832074005558E-3</v>
      </c>
    </row>
    <row r="704" spans="1:7" x14ac:dyDescent="0.3">
      <c r="A704" s="1" t="s">
        <v>727</v>
      </c>
      <c r="B704">
        <v>7017.4</v>
      </c>
      <c r="C704">
        <v>7083.4</v>
      </c>
      <c r="D704">
        <v>7011.5</v>
      </c>
      <c r="E704">
        <v>7053.1</v>
      </c>
      <c r="F704">
        <v>187211500</v>
      </c>
      <c r="G704" s="3">
        <f t="shared" si="11"/>
        <v>-5.061604117338578E-3</v>
      </c>
    </row>
    <row r="705" spans="1:7" x14ac:dyDescent="0.3">
      <c r="A705" s="1" t="s">
        <v>728</v>
      </c>
      <c r="B705">
        <v>7012.1</v>
      </c>
      <c r="C705">
        <v>7036.5</v>
      </c>
      <c r="D705">
        <v>6990.9</v>
      </c>
      <c r="E705">
        <v>7017.3</v>
      </c>
      <c r="F705">
        <v>164098100</v>
      </c>
      <c r="G705" s="3">
        <f t="shared" si="11"/>
        <v>-7.5526548294229669E-4</v>
      </c>
    </row>
    <row r="706" spans="1:7" x14ac:dyDescent="0.3">
      <c r="A706" s="1" t="s">
        <v>729</v>
      </c>
      <c r="B706">
        <v>7081.3</v>
      </c>
      <c r="C706">
        <v>7081.3</v>
      </c>
      <c r="D706">
        <v>6993.7</v>
      </c>
      <c r="E706">
        <v>7012.1</v>
      </c>
      <c r="F706">
        <v>273493300</v>
      </c>
      <c r="G706" s="3">
        <f t="shared" si="11"/>
        <v>9.8686556095891123E-3</v>
      </c>
    </row>
    <row r="707" spans="1:7" x14ac:dyDescent="0.3">
      <c r="A707" s="1" t="s">
        <v>730</v>
      </c>
      <c r="B707">
        <v>7020.8</v>
      </c>
      <c r="C707">
        <v>7090.3</v>
      </c>
      <c r="D707">
        <v>7018.3</v>
      </c>
      <c r="E707">
        <v>7081.2</v>
      </c>
      <c r="F707">
        <v>167994300</v>
      </c>
      <c r="G707" s="3">
        <f t="shared" si="11"/>
        <v>-8.5436289946761185E-3</v>
      </c>
    </row>
    <row r="708" spans="1:7" x14ac:dyDescent="0.3">
      <c r="A708" s="1" t="s">
        <v>731</v>
      </c>
      <c r="B708">
        <v>7019.6</v>
      </c>
      <c r="C708">
        <v>7021.8</v>
      </c>
      <c r="D708">
        <v>6968</v>
      </c>
      <c r="E708">
        <v>7020.8</v>
      </c>
      <c r="F708">
        <v>139459800</v>
      </c>
      <c r="G708" s="3">
        <f t="shared" si="11"/>
        <v>-1.7092069279851557E-4</v>
      </c>
    </row>
    <row r="709" spans="1:7" x14ac:dyDescent="0.3">
      <c r="A709" s="1" t="s">
        <v>732</v>
      </c>
      <c r="B709">
        <v>6987.3</v>
      </c>
      <c r="C709">
        <v>7053.9</v>
      </c>
      <c r="D709">
        <v>6987.3</v>
      </c>
      <c r="E709">
        <v>7019.6</v>
      </c>
      <c r="F709">
        <v>165306000</v>
      </c>
      <c r="G709" s="3">
        <f t="shared" si="11"/>
        <v>-4.6014017892757678E-3</v>
      </c>
    </row>
    <row r="710" spans="1:7" x14ac:dyDescent="0.3">
      <c r="A710" s="1" t="s">
        <v>733</v>
      </c>
      <c r="B710">
        <v>6892.6</v>
      </c>
      <c r="C710">
        <v>6987.4</v>
      </c>
      <c r="D710">
        <v>6862.6</v>
      </c>
      <c r="E710">
        <v>6987.4</v>
      </c>
      <c r="F710">
        <v>149697900</v>
      </c>
      <c r="G710" s="3">
        <f t="shared" si="11"/>
        <v>-1.355316073447538E-2</v>
      </c>
    </row>
    <row r="711" spans="1:7" x14ac:dyDescent="0.3">
      <c r="A711" s="1" t="s">
        <v>734</v>
      </c>
      <c r="B711">
        <v>6818.8</v>
      </c>
      <c r="C711">
        <v>6892.7</v>
      </c>
      <c r="D711">
        <v>6799.3</v>
      </c>
      <c r="E711">
        <v>6892.6</v>
      </c>
      <c r="F711">
        <v>158724300</v>
      </c>
      <c r="G711" s="3">
        <f t="shared" si="11"/>
        <v>-1.0707135188463016E-2</v>
      </c>
    </row>
    <row r="712" spans="1:7" x14ac:dyDescent="0.3">
      <c r="A712" s="1" t="s">
        <v>735</v>
      </c>
      <c r="B712">
        <v>6804.2</v>
      </c>
      <c r="C712">
        <v>6821.1</v>
      </c>
      <c r="D712">
        <v>6683.6</v>
      </c>
      <c r="E712">
        <v>6818.8</v>
      </c>
      <c r="F712">
        <v>162316700</v>
      </c>
      <c r="G712" s="3">
        <f t="shared" si="11"/>
        <v>-2.1411392033789467E-3</v>
      </c>
    </row>
    <row r="713" spans="1:7" x14ac:dyDescent="0.3">
      <c r="A713" s="1" t="s">
        <v>736</v>
      </c>
      <c r="B713">
        <v>6715.1</v>
      </c>
      <c r="C713">
        <v>6804.2</v>
      </c>
      <c r="D713">
        <v>6695.4</v>
      </c>
      <c r="E713">
        <v>6804.2</v>
      </c>
      <c r="F713">
        <v>127123900</v>
      </c>
      <c r="G713" s="3">
        <f t="shared" si="11"/>
        <v>-1.3094853178918823E-2</v>
      </c>
    </row>
    <row r="714" spans="1:7" x14ac:dyDescent="0.3">
      <c r="A714" s="1" t="s">
        <v>737</v>
      </c>
      <c r="B714">
        <v>6734.5</v>
      </c>
      <c r="C714">
        <v>6734.5</v>
      </c>
      <c r="D714">
        <v>6641.8</v>
      </c>
      <c r="E714">
        <v>6715.1</v>
      </c>
      <c r="F714">
        <v>134471100</v>
      </c>
      <c r="G714" s="3">
        <f t="shared" si="11"/>
        <v>2.8890113326681113E-3</v>
      </c>
    </row>
    <row r="715" spans="1:7" x14ac:dyDescent="0.3">
      <c r="A715" s="1" t="s">
        <v>738</v>
      </c>
      <c r="B715">
        <v>6810.3</v>
      </c>
      <c r="C715">
        <v>6826.1</v>
      </c>
      <c r="D715">
        <v>6714.9</v>
      </c>
      <c r="E715">
        <v>6734.5</v>
      </c>
      <c r="F715">
        <v>396136700</v>
      </c>
      <c r="G715" s="3">
        <f t="shared" si="11"/>
        <v>1.1255475536416985E-2</v>
      </c>
    </row>
    <row r="716" spans="1:7" x14ac:dyDescent="0.3">
      <c r="A716" s="1" t="s">
        <v>739</v>
      </c>
      <c r="B716">
        <v>6801.7</v>
      </c>
      <c r="C716">
        <v>6854.1</v>
      </c>
      <c r="D716">
        <v>6774.1</v>
      </c>
      <c r="E716">
        <v>6810.4</v>
      </c>
      <c r="F716">
        <v>215430000</v>
      </c>
      <c r="G716" s="3">
        <f t="shared" si="11"/>
        <v>-1.2627931221826298E-3</v>
      </c>
    </row>
    <row r="717" spans="1:7" x14ac:dyDescent="0.3">
      <c r="A717" s="1" t="s">
        <v>740</v>
      </c>
      <c r="B717">
        <v>6751.9</v>
      </c>
      <c r="C717">
        <v>6801.8</v>
      </c>
      <c r="D717">
        <v>6741</v>
      </c>
      <c r="E717">
        <v>6801.8</v>
      </c>
      <c r="F717">
        <v>145093400</v>
      </c>
      <c r="G717" s="3">
        <f t="shared" si="11"/>
        <v>-7.3216989870179784E-3</v>
      </c>
    </row>
    <row r="718" spans="1:7" x14ac:dyDescent="0.3">
      <c r="A718" s="1" t="s">
        <v>741</v>
      </c>
      <c r="B718">
        <v>6812.2</v>
      </c>
      <c r="C718">
        <v>6812.2</v>
      </c>
      <c r="D718">
        <v>6693.8</v>
      </c>
      <c r="E718">
        <v>6751.9</v>
      </c>
      <c r="F718">
        <v>156126900</v>
      </c>
      <c r="G718" s="3">
        <f t="shared" si="11"/>
        <v>8.9308194730372461E-3</v>
      </c>
    </row>
    <row r="719" spans="1:7" x14ac:dyDescent="0.3">
      <c r="A719" s="1" t="s">
        <v>742</v>
      </c>
      <c r="B719">
        <v>6779.7</v>
      </c>
      <c r="C719">
        <v>6827.8</v>
      </c>
      <c r="D719">
        <v>6754.1</v>
      </c>
      <c r="E719">
        <v>6812.2</v>
      </c>
      <c r="F719">
        <v>127896600</v>
      </c>
      <c r="G719" s="3">
        <f t="shared" si="11"/>
        <v>-4.7708522944129653E-3</v>
      </c>
    </row>
    <row r="720" spans="1:7" x14ac:dyDescent="0.3">
      <c r="A720" s="1" t="s">
        <v>743</v>
      </c>
      <c r="B720">
        <v>6768.3</v>
      </c>
      <c r="C720">
        <v>6792.2</v>
      </c>
      <c r="D720">
        <v>6715</v>
      </c>
      <c r="E720">
        <v>6779.7</v>
      </c>
      <c r="F720">
        <v>151817000</v>
      </c>
      <c r="G720" s="3">
        <f t="shared" si="11"/>
        <v>-1.6814903314305407E-3</v>
      </c>
    </row>
    <row r="721" spans="1:7" x14ac:dyDescent="0.3">
      <c r="A721" s="1" t="s">
        <v>744</v>
      </c>
      <c r="B721">
        <v>6820.7</v>
      </c>
      <c r="C721">
        <v>6820.7</v>
      </c>
      <c r="D721">
        <v>6763.7</v>
      </c>
      <c r="E721">
        <v>6768.3</v>
      </c>
      <c r="F721">
        <v>139079800</v>
      </c>
      <c r="G721" s="3">
        <f t="shared" si="11"/>
        <v>7.7419736122807253E-3</v>
      </c>
    </row>
    <row r="722" spans="1:7" x14ac:dyDescent="0.3">
      <c r="A722" s="1" t="s">
        <v>745</v>
      </c>
      <c r="B722">
        <v>6824.4</v>
      </c>
      <c r="C722">
        <v>6844.1</v>
      </c>
      <c r="D722">
        <v>6800.6</v>
      </c>
      <c r="E722">
        <v>6820.7</v>
      </c>
      <c r="F722">
        <v>129012900</v>
      </c>
      <c r="G722" s="3">
        <f t="shared" si="11"/>
        <v>5.4246631577401416E-4</v>
      </c>
    </row>
    <row r="723" spans="1:7" x14ac:dyDescent="0.3">
      <c r="A723" s="1" t="s">
        <v>746</v>
      </c>
      <c r="B723">
        <v>6800.7</v>
      </c>
      <c r="C723">
        <v>6824.4</v>
      </c>
      <c r="D723">
        <v>6784.6</v>
      </c>
      <c r="E723">
        <v>6824.4</v>
      </c>
      <c r="F723">
        <v>120430300</v>
      </c>
      <c r="G723" s="3">
        <f t="shared" si="11"/>
        <v>-3.4728327765077985E-3</v>
      </c>
    </row>
    <row r="724" spans="1:7" x14ac:dyDescent="0.3">
      <c r="A724" s="1" t="s">
        <v>747</v>
      </c>
      <c r="B724">
        <v>6835.8</v>
      </c>
      <c r="C724">
        <v>6858.1</v>
      </c>
      <c r="D724">
        <v>6796.2</v>
      </c>
      <c r="E724">
        <v>6800.7</v>
      </c>
      <c r="F724">
        <v>117543200</v>
      </c>
      <c r="G724" s="3">
        <f t="shared" si="11"/>
        <v>5.1612334024439196E-3</v>
      </c>
    </row>
    <row r="725" spans="1:7" x14ac:dyDescent="0.3">
      <c r="A725" s="1" t="s">
        <v>748</v>
      </c>
      <c r="B725">
        <v>6923</v>
      </c>
      <c r="C725">
        <v>6933.9</v>
      </c>
      <c r="D725">
        <v>6835.7</v>
      </c>
      <c r="E725">
        <v>6835.8</v>
      </c>
      <c r="F725">
        <v>121669200</v>
      </c>
      <c r="G725" s="3">
        <f t="shared" si="11"/>
        <v>1.2756370871002636E-2</v>
      </c>
    </row>
    <row r="726" spans="1:7" x14ac:dyDescent="0.3">
      <c r="A726" s="1" t="s">
        <v>749</v>
      </c>
      <c r="B726">
        <v>6850.5</v>
      </c>
      <c r="C726">
        <v>6953</v>
      </c>
      <c r="D726">
        <v>6828.1</v>
      </c>
      <c r="E726">
        <v>6923.1</v>
      </c>
      <c r="F726">
        <v>120571100</v>
      </c>
      <c r="G726" s="3">
        <f t="shared" si="11"/>
        <v>-1.0472338581539795E-2</v>
      </c>
    </row>
    <row r="727" spans="1:7" x14ac:dyDescent="0.3">
      <c r="A727" s="1" t="s">
        <v>750</v>
      </c>
      <c r="B727">
        <v>6860.1</v>
      </c>
      <c r="C727">
        <v>6879.6</v>
      </c>
      <c r="D727">
        <v>6787</v>
      </c>
      <c r="E727">
        <v>6850.5</v>
      </c>
      <c r="F727">
        <v>141016100</v>
      </c>
      <c r="G727" s="3">
        <f t="shared" si="11"/>
        <v>1.4013575651412836E-3</v>
      </c>
    </row>
    <row r="728" spans="1:7" x14ac:dyDescent="0.3">
      <c r="A728" s="1" t="s">
        <v>751</v>
      </c>
      <c r="B728">
        <v>6850.6</v>
      </c>
      <c r="C728">
        <v>6888.7</v>
      </c>
      <c r="D728">
        <v>6838.6</v>
      </c>
      <c r="E728">
        <v>6860.1</v>
      </c>
      <c r="F728">
        <v>129302000</v>
      </c>
      <c r="G728" s="3">
        <f t="shared" si="11"/>
        <v>-1.38481946327313E-3</v>
      </c>
    </row>
    <row r="729" spans="1:7" x14ac:dyDescent="0.3">
      <c r="A729" s="1" t="s">
        <v>752</v>
      </c>
      <c r="B729">
        <v>6851</v>
      </c>
      <c r="C729">
        <v>6856.9</v>
      </c>
      <c r="D729">
        <v>6823.5</v>
      </c>
      <c r="E729">
        <v>6850.7</v>
      </c>
      <c r="F729">
        <v>109645000</v>
      </c>
      <c r="G729" s="3">
        <f t="shared" si="11"/>
        <v>5.838904621487697E-5</v>
      </c>
    </row>
    <row r="730" spans="1:7" x14ac:dyDescent="0.3">
      <c r="A730" s="1" t="s">
        <v>753</v>
      </c>
      <c r="B730">
        <v>6888.8</v>
      </c>
      <c r="C730">
        <v>6908</v>
      </c>
      <c r="D730">
        <v>6838.6</v>
      </c>
      <c r="E730">
        <v>6851</v>
      </c>
      <c r="F730">
        <v>156894900</v>
      </c>
      <c r="G730" s="3">
        <f t="shared" si="11"/>
        <v>5.5174427090935894E-3</v>
      </c>
    </row>
    <row r="731" spans="1:7" x14ac:dyDescent="0.3">
      <c r="A731" s="1" t="s">
        <v>754</v>
      </c>
      <c r="B731">
        <v>6813.2</v>
      </c>
      <c r="C731">
        <v>6900.6</v>
      </c>
      <c r="D731">
        <v>6813.2</v>
      </c>
      <c r="E731">
        <v>6888.8</v>
      </c>
      <c r="F731">
        <v>142541400</v>
      </c>
      <c r="G731" s="3">
        <f t="shared" si="11"/>
        <v>-1.0974335152711701E-2</v>
      </c>
    </row>
    <row r="732" spans="1:7" x14ac:dyDescent="0.3">
      <c r="A732" s="1" t="s">
        <v>755</v>
      </c>
      <c r="B732">
        <v>6653.8</v>
      </c>
      <c r="C732">
        <v>6813.4</v>
      </c>
      <c r="D732">
        <v>6622</v>
      </c>
      <c r="E732">
        <v>6813.3</v>
      </c>
      <c r="F732">
        <v>180589300</v>
      </c>
      <c r="G732" s="3">
        <f t="shared" si="11"/>
        <v>-2.3395761169494458E-2</v>
      </c>
    </row>
    <row r="733" spans="1:7" x14ac:dyDescent="0.3">
      <c r="A733" s="1" t="s">
        <v>756</v>
      </c>
      <c r="B733">
        <v>6684.6</v>
      </c>
      <c r="C733">
        <v>6708.6</v>
      </c>
      <c r="D733">
        <v>6598.6</v>
      </c>
      <c r="E733">
        <v>6653.8</v>
      </c>
      <c r="F733">
        <v>109855600</v>
      </c>
      <c r="G733" s="3">
        <f t="shared" si="11"/>
        <v>4.6289338423156964E-3</v>
      </c>
    </row>
    <row r="734" spans="1:7" x14ac:dyDescent="0.3">
      <c r="A734" s="1" t="s">
        <v>757</v>
      </c>
      <c r="B734">
        <v>6688.3</v>
      </c>
      <c r="C734">
        <v>6727</v>
      </c>
      <c r="D734">
        <v>6638.6</v>
      </c>
      <c r="E734">
        <v>6684.6</v>
      </c>
      <c r="F734">
        <v>135949700</v>
      </c>
      <c r="G734" s="3">
        <f t="shared" si="11"/>
        <v>5.5351105526131974E-4</v>
      </c>
    </row>
    <row r="735" spans="1:7" x14ac:dyDescent="0.3">
      <c r="A735" s="1" t="s">
        <v>758</v>
      </c>
      <c r="B735">
        <v>6622.5</v>
      </c>
      <c r="C735">
        <v>6690.2</v>
      </c>
      <c r="D735">
        <v>6570.2</v>
      </c>
      <c r="E735">
        <v>6688.3</v>
      </c>
      <c r="F735">
        <v>144817300</v>
      </c>
      <c r="G735" s="3">
        <f t="shared" si="11"/>
        <v>-9.8380754451804168E-3</v>
      </c>
    </row>
    <row r="736" spans="1:7" x14ac:dyDescent="0.3">
      <c r="A736" s="1" t="s">
        <v>759</v>
      </c>
      <c r="B736">
        <v>6584.5</v>
      </c>
      <c r="C736">
        <v>6622.8</v>
      </c>
      <c r="D736">
        <v>6557.9</v>
      </c>
      <c r="E736">
        <v>6622.5</v>
      </c>
      <c r="F736">
        <v>124903900</v>
      </c>
      <c r="G736" s="3">
        <f t="shared" si="11"/>
        <v>-5.7380143450358623E-3</v>
      </c>
    </row>
    <row r="737" spans="1:7" x14ac:dyDescent="0.3">
      <c r="A737" s="1" t="s">
        <v>760</v>
      </c>
      <c r="B737">
        <v>6629.9</v>
      </c>
      <c r="C737">
        <v>6662.2</v>
      </c>
      <c r="D737">
        <v>6574.1</v>
      </c>
      <c r="E737">
        <v>6584.5</v>
      </c>
      <c r="F737">
        <v>148901900</v>
      </c>
      <c r="G737" s="3">
        <f t="shared" si="11"/>
        <v>6.894980636342871E-3</v>
      </c>
    </row>
    <row r="738" spans="1:7" x14ac:dyDescent="0.3">
      <c r="A738" s="1" t="s">
        <v>761</v>
      </c>
      <c r="B738">
        <v>6641.8</v>
      </c>
      <c r="C738">
        <v>6658.5</v>
      </c>
      <c r="D738">
        <v>6600.6</v>
      </c>
      <c r="E738">
        <v>6629.9</v>
      </c>
      <c r="F738">
        <v>165594900</v>
      </c>
      <c r="G738" s="3">
        <f t="shared" si="11"/>
        <v>1.7948988672529822E-3</v>
      </c>
    </row>
    <row r="739" spans="1:7" x14ac:dyDescent="0.3">
      <c r="A739" s="1" t="s">
        <v>762</v>
      </c>
      <c r="B739">
        <v>6688.1</v>
      </c>
      <c r="C739">
        <v>6688.1</v>
      </c>
      <c r="D739">
        <v>6627.7</v>
      </c>
      <c r="E739">
        <v>6641.8</v>
      </c>
      <c r="F739">
        <v>154893500</v>
      </c>
      <c r="G739" s="3">
        <f t="shared" si="11"/>
        <v>6.9710018368514832E-3</v>
      </c>
    </row>
    <row r="740" spans="1:7" x14ac:dyDescent="0.3">
      <c r="A740" s="1" t="s">
        <v>763</v>
      </c>
      <c r="B740">
        <v>6767.3</v>
      </c>
      <c r="C740">
        <v>6801.9</v>
      </c>
      <c r="D740">
        <v>6688.1</v>
      </c>
      <c r="E740">
        <v>6688.1</v>
      </c>
      <c r="F740">
        <v>217634400</v>
      </c>
      <c r="G740" s="3">
        <f t="shared" si="11"/>
        <v>1.184192820083429E-2</v>
      </c>
    </row>
    <row r="741" spans="1:7" x14ac:dyDescent="0.3">
      <c r="A741" s="1" t="s">
        <v>764</v>
      </c>
      <c r="B741">
        <v>6765.8</v>
      </c>
      <c r="C741">
        <v>6790.2</v>
      </c>
      <c r="D741">
        <v>6721.5</v>
      </c>
      <c r="E741">
        <v>6767.2</v>
      </c>
      <c r="F741">
        <v>194959200</v>
      </c>
      <c r="G741" s="3">
        <f t="shared" si="11"/>
        <v>-2.2165413089415275E-4</v>
      </c>
    </row>
    <row r="742" spans="1:7" x14ac:dyDescent="0.3">
      <c r="A742" s="1" t="s">
        <v>765</v>
      </c>
      <c r="B742">
        <v>6819.9</v>
      </c>
      <c r="C742">
        <v>6821</v>
      </c>
      <c r="D742">
        <v>6754.6</v>
      </c>
      <c r="E742">
        <v>6765.7</v>
      </c>
      <c r="F742">
        <v>154234600</v>
      </c>
      <c r="G742" s="3">
        <f t="shared" si="11"/>
        <v>7.9960980224067293E-3</v>
      </c>
    </row>
    <row r="743" spans="1:7" x14ac:dyDescent="0.3">
      <c r="A743" s="1" t="s">
        <v>766</v>
      </c>
      <c r="B743">
        <v>6874.9</v>
      </c>
      <c r="C743">
        <v>6874.9</v>
      </c>
      <c r="D743">
        <v>6819.5</v>
      </c>
      <c r="E743">
        <v>6819.9</v>
      </c>
      <c r="F743">
        <v>173846000</v>
      </c>
      <c r="G743" s="3">
        <f t="shared" si="11"/>
        <v>8.0646343788032086E-3</v>
      </c>
    </row>
    <row r="744" spans="1:7" x14ac:dyDescent="0.3">
      <c r="A744" s="1" t="s">
        <v>767</v>
      </c>
      <c r="B744">
        <v>6860.9</v>
      </c>
      <c r="C744">
        <v>6906.8</v>
      </c>
      <c r="D744">
        <v>6841</v>
      </c>
      <c r="E744">
        <v>6874.9</v>
      </c>
      <c r="F744">
        <v>196805400</v>
      </c>
      <c r="G744" s="3">
        <f t="shared" si="11"/>
        <v>-2.0363932566291876E-3</v>
      </c>
    </row>
    <row r="745" spans="1:7" x14ac:dyDescent="0.3">
      <c r="A745" s="1" t="s">
        <v>768</v>
      </c>
      <c r="B745">
        <v>6829.9</v>
      </c>
      <c r="C745">
        <v>6871.4</v>
      </c>
      <c r="D745">
        <v>6821.3</v>
      </c>
      <c r="E745">
        <v>6860.9</v>
      </c>
      <c r="F745">
        <v>187905300</v>
      </c>
      <c r="G745" s="3">
        <f t="shared" si="11"/>
        <v>-4.5183576498710083E-3</v>
      </c>
    </row>
    <row r="746" spans="1:7" x14ac:dyDescent="0.3">
      <c r="A746" s="1" t="s">
        <v>769</v>
      </c>
      <c r="B746">
        <v>6864.8</v>
      </c>
      <c r="C746">
        <v>6874.9</v>
      </c>
      <c r="D746">
        <v>6815.8</v>
      </c>
      <c r="E746">
        <v>6830</v>
      </c>
      <c r="F746">
        <v>171067600</v>
      </c>
      <c r="G746" s="3">
        <f t="shared" si="11"/>
        <v>5.1098844785429582E-3</v>
      </c>
    </row>
    <row r="747" spans="1:7" x14ac:dyDescent="0.3">
      <c r="A747" s="1" t="s">
        <v>770</v>
      </c>
      <c r="B747">
        <v>6899</v>
      </c>
      <c r="C747">
        <v>6932.7</v>
      </c>
      <c r="D747">
        <v>6864.8</v>
      </c>
      <c r="E747">
        <v>6864.8</v>
      </c>
      <c r="F747">
        <v>149187500</v>
      </c>
      <c r="G747" s="3">
        <f t="shared" si="11"/>
        <v>4.9819368371984349E-3</v>
      </c>
    </row>
    <row r="748" spans="1:7" x14ac:dyDescent="0.3">
      <c r="A748" s="1" t="s">
        <v>771</v>
      </c>
      <c r="B748">
        <v>6872.5</v>
      </c>
      <c r="C748">
        <v>6925.5</v>
      </c>
      <c r="D748">
        <v>6834.1</v>
      </c>
      <c r="E748">
        <v>6899</v>
      </c>
      <c r="F748">
        <v>134698100</v>
      </c>
      <c r="G748" s="3">
        <f t="shared" si="11"/>
        <v>-3.8411363965792145E-3</v>
      </c>
    </row>
    <row r="749" spans="1:7" x14ac:dyDescent="0.3">
      <c r="A749" s="1" t="s">
        <v>772</v>
      </c>
      <c r="B749">
        <v>6839.3</v>
      </c>
      <c r="C749">
        <v>6881</v>
      </c>
      <c r="D749">
        <v>6827.2</v>
      </c>
      <c r="E749">
        <v>6872.5</v>
      </c>
      <c r="F749">
        <v>151785000</v>
      </c>
      <c r="G749" s="3">
        <f t="shared" si="11"/>
        <v>-4.8308475809384971E-3</v>
      </c>
    </row>
    <row r="750" spans="1:7" x14ac:dyDescent="0.3">
      <c r="A750" s="1" t="s">
        <v>773</v>
      </c>
      <c r="B750">
        <v>6862.3</v>
      </c>
      <c r="C750">
        <v>6893.2</v>
      </c>
      <c r="D750">
        <v>6838.9</v>
      </c>
      <c r="E750">
        <v>6838.9</v>
      </c>
      <c r="F750">
        <v>145899200</v>
      </c>
      <c r="G750" s="3">
        <f t="shared" si="11"/>
        <v>3.3629172576140833E-3</v>
      </c>
    </row>
    <row r="751" spans="1:7" x14ac:dyDescent="0.3">
      <c r="A751" s="1" t="s">
        <v>774</v>
      </c>
      <c r="B751">
        <v>6890.6</v>
      </c>
      <c r="C751">
        <v>6896.7</v>
      </c>
      <c r="D751">
        <v>6855.4</v>
      </c>
      <c r="E751">
        <v>6862.3</v>
      </c>
      <c r="F751">
        <v>189189500</v>
      </c>
      <c r="G751" s="3">
        <f t="shared" si="11"/>
        <v>4.1239817553881614E-3</v>
      </c>
    </row>
    <row r="752" spans="1:7" x14ac:dyDescent="0.3">
      <c r="A752" s="1" t="s">
        <v>775</v>
      </c>
      <c r="B752">
        <v>6911.7</v>
      </c>
      <c r="C752">
        <v>6952</v>
      </c>
      <c r="D752">
        <v>6890.7</v>
      </c>
      <c r="E752">
        <v>6890.7</v>
      </c>
      <c r="F752">
        <v>202858400</v>
      </c>
      <c r="G752" s="3">
        <f t="shared" si="11"/>
        <v>3.0621426290888243E-3</v>
      </c>
    </row>
    <row r="753" spans="1:7" x14ac:dyDescent="0.3">
      <c r="A753" s="1" t="s">
        <v>776</v>
      </c>
      <c r="B753">
        <v>6873.8</v>
      </c>
      <c r="C753">
        <v>6924.9</v>
      </c>
      <c r="D753">
        <v>6835.8</v>
      </c>
      <c r="E753">
        <v>6911.7</v>
      </c>
      <c r="F753">
        <v>143480000</v>
      </c>
      <c r="G753" s="3">
        <f t="shared" si="11"/>
        <v>-5.4834555897969586E-3</v>
      </c>
    </row>
    <row r="754" spans="1:7" x14ac:dyDescent="0.3">
      <c r="A754" s="1" t="s">
        <v>777</v>
      </c>
      <c r="B754">
        <v>6935.3</v>
      </c>
      <c r="C754">
        <v>6946.2</v>
      </c>
      <c r="D754">
        <v>6873.8</v>
      </c>
      <c r="E754">
        <v>6873.8</v>
      </c>
      <c r="F754">
        <v>173101600</v>
      </c>
      <c r="G754" s="3">
        <f t="shared" si="11"/>
        <v>8.9470162064651283E-3</v>
      </c>
    </row>
    <row r="755" spans="1:7" x14ac:dyDescent="0.3">
      <c r="A755" s="1" t="s">
        <v>778</v>
      </c>
      <c r="B755">
        <v>6940.1</v>
      </c>
      <c r="C755">
        <v>6961.9</v>
      </c>
      <c r="D755">
        <v>6912.1</v>
      </c>
      <c r="E755">
        <v>6935.3</v>
      </c>
      <c r="F755">
        <v>172668200</v>
      </c>
      <c r="G755" s="3">
        <f t="shared" si="11"/>
        <v>6.9211137225501157E-4</v>
      </c>
    </row>
    <row r="756" spans="1:7" x14ac:dyDescent="0.3">
      <c r="A756" s="1" t="s">
        <v>779</v>
      </c>
      <c r="B756">
        <v>6897.4</v>
      </c>
      <c r="C756">
        <v>6961.2</v>
      </c>
      <c r="D756">
        <v>6896</v>
      </c>
      <c r="E756">
        <v>6940.1</v>
      </c>
      <c r="F756">
        <v>176681300</v>
      </c>
      <c r="G756" s="3">
        <f t="shared" si="11"/>
        <v>-6.1526490972753601E-3</v>
      </c>
    </row>
    <row r="757" spans="1:7" x14ac:dyDescent="0.3">
      <c r="A757" s="1" t="s">
        <v>780</v>
      </c>
      <c r="B757">
        <v>6880.3</v>
      </c>
      <c r="C757">
        <v>6895.2</v>
      </c>
      <c r="D757">
        <v>6803.4</v>
      </c>
      <c r="E757">
        <v>6895.2</v>
      </c>
      <c r="F757">
        <v>140803700</v>
      </c>
      <c r="G757" s="3">
        <f t="shared" si="11"/>
        <v>-2.4791950590076629E-3</v>
      </c>
    </row>
    <row r="758" spans="1:7" x14ac:dyDescent="0.3">
      <c r="A758" s="1" t="s">
        <v>781</v>
      </c>
      <c r="B758">
        <v>6900.1</v>
      </c>
      <c r="C758">
        <v>6915.1</v>
      </c>
      <c r="D758">
        <v>6871.9</v>
      </c>
      <c r="E758">
        <v>6880.3</v>
      </c>
      <c r="F758">
        <v>213914100</v>
      </c>
      <c r="G758" s="3">
        <f t="shared" si="11"/>
        <v>2.8777814920861273E-3</v>
      </c>
    </row>
    <row r="759" spans="1:7" x14ac:dyDescent="0.3">
      <c r="A759" s="1" t="s">
        <v>782</v>
      </c>
      <c r="B759">
        <v>6941.9</v>
      </c>
      <c r="C759">
        <v>6941.9</v>
      </c>
      <c r="D759">
        <v>6900.1</v>
      </c>
      <c r="E759">
        <v>6900.1</v>
      </c>
      <c r="F759">
        <v>162808100</v>
      </c>
      <c r="G759" s="3">
        <f t="shared" si="11"/>
        <v>6.0578832190836757E-3</v>
      </c>
    </row>
    <row r="760" spans="1:7" x14ac:dyDescent="0.3">
      <c r="A760" s="1" t="s">
        <v>783</v>
      </c>
      <c r="B760">
        <v>6914.5</v>
      </c>
      <c r="C760">
        <v>6946</v>
      </c>
      <c r="D760">
        <v>6872.9</v>
      </c>
      <c r="E760">
        <v>6941.9</v>
      </c>
      <c r="F760">
        <v>148477900</v>
      </c>
      <c r="G760" s="3">
        <f t="shared" si="11"/>
        <v>-3.9470461977267951E-3</v>
      </c>
    </row>
    <row r="761" spans="1:7" x14ac:dyDescent="0.3">
      <c r="A761" s="1" t="s">
        <v>784</v>
      </c>
      <c r="B761">
        <v>6895.7</v>
      </c>
      <c r="C761">
        <v>6933.3</v>
      </c>
      <c r="D761">
        <v>6875.3</v>
      </c>
      <c r="E761">
        <v>6914.5</v>
      </c>
      <c r="F761">
        <v>173648600</v>
      </c>
      <c r="G761" s="3">
        <f t="shared" si="11"/>
        <v>-2.7189240002892735E-3</v>
      </c>
    </row>
    <row r="762" spans="1:7" x14ac:dyDescent="0.3">
      <c r="A762" s="1" t="s">
        <v>785</v>
      </c>
      <c r="B762">
        <v>6895.7</v>
      </c>
      <c r="C762">
        <v>6919.1</v>
      </c>
      <c r="D762">
        <v>6868.3</v>
      </c>
      <c r="E762">
        <v>6895.7</v>
      </c>
      <c r="F762">
        <v>180098400</v>
      </c>
      <c r="G762" s="3">
        <f t="shared" ref="G762:G825" si="12">((B762-B761)/B761)*100%</f>
        <v>0</v>
      </c>
    </row>
    <row r="763" spans="1:7" x14ac:dyDescent="0.3">
      <c r="A763" s="1" t="s">
        <v>786</v>
      </c>
      <c r="B763">
        <v>6894.7</v>
      </c>
      <c r="C763">
        <v>6910.5</v>
      </c>
      <c r="D763">
        <v>6863.7</v>
      </c>
      <c r="E763">
        <v>6895.9</v>
      </c>
      <c r="F763">
        <v>175859700</v>
      </c>
      <c r="G763" s="3">
        <f t="shared" si="12"/>
        <v>-1.4501790971184941E-4</v>
      </c>
    </row>
    <row r="764" spans="1:7" x14ac:dyDescent="0.3">
      <c r="A764" s="1" t="s">
        <v>787</v>
      </c>
      <c r="B764">
        <v>6873.4</v>
      </c>
      <c r="C764">
        <v>6923.7</v>
      </c>
      <c r="D764">
        <v>6870.9</v>
      </c>
      <c r="E764">
        <v>6894.7</v>
      </c>
      <c r="F764">
        <v>144215700</v>
      </c>
      <c r="G764" s="3">
        <f t="shared" si="12"/>
        <v>-3.08932948496674E-3</v>
      </c>
    </row>
    <row r="765" spans="1:7" x14ac:dyDescent="0.3">
      <c r="A765" s="1" t="s">
        <v>788</v>
      </c>
      <c r="B765">
        <v>6810</v>
      </c>
      <c r="C765">
        <v>6875.4</v>
      </c>
      <c r="D765">
        <v>6781.2</v>
      </c>
      <c r="E765">
        <v>6873.3</v>
      </c>
      <c r="F765">
        <v>149215500</v>
      </c>
      <c r="G765" s="3">
        <f t="shared" si="12"/>
        <v>-9.223964850001402E-3</v>
      </c>
    </row>
    <row r="766" spans="1:7" x14ac:dyDescent="0.3">
      <c r="A766" s="1" t="s">
        <v>789</v>
      </c>
      <c r="B766">
        <v>6839.5</v>
      </c>
      <c r="C766">
        <v>6839.5</v>
      </c>
      <c r="D766">
        <v>6807</v>
      </c>
      <c r="E766">
        <v>6810.1</v>
      </c>
      <c r="F766">
        <v>124488600</v>
      </c>
      <c r="G766" s="3">
        <f t="shared" si="12"/>
        <v>4.3318649045521289E-3</v>
      </c>
    </row>
    <row r="767" spans="1:7" x14ac:dyDescent="0.3">
      <c r="A767" s="1" t="s">
        <v>790</v>
      </c>
      <c r="B767">
        <v>6856.6</v>
      </c>
      <c r="C767">
        <v>6880.3</v>
      </c>
      <c r="D767">
        <v>6839.5</v>
      </c>
      <c r="E767">
        <v>6839.5</v>
      </c>
      <c r="F767">
        <v>130300200</v>
      </c>
      <c r="G767" s="3">
        <f t="shared" si="12"/>
        <v>2.5001827618978526E-3</v>
      </c>
    </row>
    <row r="768" spans="1:7" x14ac:dyDescent="0.3">
      <c r="A768" s="1" t="s">
        <v>791</v>
      </c>
      <c r="B768">
        <v>6854.8</v>
      </c>
      <c r="C768">
        <v>6871.1</v>
      </c>
      <c r="D768">
        <v>6819.9</v>
      </c>
      <c r="E768">
        <v>6856.6</v>
      </c>
      <c r="F768">
        <v>127631500</v>
      </c>
      <c r="G768" s="3">
        <f t="shared" si="12"/>
        <v>-2.6252078289533908E-4</v>
      </c>
    </row>
    <row r="769" spans="1:7" x14ac:dyDescent="0.3">
      <c r="A769" s="1" t="s">
        <v>792</v>
      </c>
      <c r="B769">
        <v>6843.2</v>
      </c>
      <c r="C769">
        <v>6890.4</v>
      </c>
      <c r="D769">
        <v>6843.2</v>
      </c>
      <c r="E769">
        <v>6854.8</v>
      </c>
      <c r="F769">
        <v>167931100</v>
      </c>
      <c r="G769" s="3">
        <f t="shared" si="12"/>
        <v>-1.6922448503239136E-3</v>
      </c>
    </row>
    <row r="770" spans="1:7" x14ac:dyDescent="0.3">
      <c r="A770" s="1" t="s">
        <v>793</v>
      </c>
      <c r="B770">
        <v>6844.9</v>
      </c>
      <c r="C770">
        <v>6889.5</v>
      </c>
      <c r="D770">
        <v>6833.2</v>
      </c>
      <c r="E770">
        <v>6843.1</v>
      </c>
      <c r="F770">
        <v>146293200</v>
      </c>
      <c r="G770" s="3">
        <f t="shared" si="12"/>
        <v>2.4842179097495592E-4</v>
      </c>
    </row>
    <row r="771" spans="1:7" x14ac:dyDescent="0.3">
      <c r="A771" s="1" t="s">
        <v>794</v>
      </c>
      <c r="B771">
        <v>6857.4</v>
      </c>
      <c r="C771">
        <v>6875.1</v>
      </c>
      <c r="D771">
        <v>6841.9</v>
      </c>
      <c r="E771">
        <v>6845.1</v>
      </c>
      <c r="F771">
        <v>136086000</v>
      </c>
      <c r="G771" s="3">
        <f t="shared" si="12"/>
        <v>1.8261771537933353E-3</v>
      </c>
    </row>
    <row r="772" spans="1:7" x14ac:dyDescent="0.3">
      <c r="A772" s="1" t="s">
        <v>795</v>
      </c>
      <c r="B772">
        <v>6813.6</v>
      </c>
      <c r="C772">
        <v>6884.1</v>
      </c>
      <c r="D772">
        <v>6804.5</v>
      </c>
      <c r="E772">
        <v>6857.4</v>
      </c>
      <c r="F772">
        <v>118736600</v>
      </c>
      <c r="G772" s="3">
        <f t="shared" si="12"/>
        <v>-6.3872604777319795E-3</v>
      </c>
    </row>
    <row r="773" spans="1:7" x14ac:dyDescent="0.3">
      <c r="A773" s="1" t="s">
        <v>796</v>
      </c>
      <c r="B773">
        <v>6807</v>
      </c>
      <c r="C773">
        <v>6856.6</v>
      </c>
      <c r="D773">
        <v>6801.2</v>
      </c>
      <c r="E773">
        <v>6813.9</v>
      </c>
      <c r="F773">
        <v>137055800</v>
      </c>
      <c r="G773" s="3">
        <f t="shared" si="12"/>
        <v>-9.686509334273165E-4</v>
      </c>
    </row>
    <row r="774" spans="1:7" x14ac:dyDescent="0.3">
      <c r="A774" s="1" t="s">
        <v>797</v>
      </c>
      <c r="B774">
        <v>6766.8</v>
      </c>
      <c r="C774">
        <v>6813</v>
      </c>
      <c r="D774">
        <v>6758</v>
      </c>
      <c r="E774">
        <v>6806.9</v>
      </c>
      <c r="F774">
        <v>140398600</v>
      </c>
      <c r="G774" s="3">
        <f t="shared" si="12"/>
        <v>-5.9056853239312203E-3</v>
      </c>
    </row>
    <row r="775" spans="1:7" x14ac:dyDescent="0.3">
      <c r="A775" s="1" t="s">
        <v>798</v>
      </c>
      <c r="B775">
        <v>6776.4</v>
      </c>
      <c r="C775">
        <v>6776.4</v>
      </c>
      <c r="D775">
        <v>6728.2</v>
      </c>
      <c r="E775">
        <v>6766.8</v>
      </c>
      <c r="F775">
        <v>144130900</v>
      </c>
      <c r="G775" s="3">
        <f t="shared" si="12"/>
        <v>1.4186912573150461E-3</v>
      </c>
    </row>
    <row r="776" spans="1:7" x14ac:dyDescent="0.3">
      <c r="A776" s="1" t="s">
        <v>799</v>
      </c>
      <c r="B776">
        <v>6799.8</v>
      </c>
      <c r="C776">
        <v>6824.7</v>
      </c>
      <c r="D776">
        <v>6776.4</v>
      </c>
      <c r="E776">
        <v>6776.4</v>
      </c>
      <c r="F776">
        <v>113187000</v>
      </c>
      <c r="G776" s="3">
        <f t="shared" si="12"/>
        <v>3.4531609704268559E-3</v>
      </c>
    </row>
    <row r="777" spans="1:7" x14ac:dyDescent="0.3">
      <c r="A777" s="1" t="s">
        <v>800</v>
      </c>
      <c r="B777">
        <v>6765.3</v>
      </c>
      <c r="C777">
        <v>6799.8</v>
      </c>
      <c r="D777">
        <v>6741.4</v>
      </c>
      <c r="E777">
        <v>6799.8</v>
      </c>
      <c r="F777">
        <v>131746200</v>
      </c>
      <c r="G777" s="3">
        <f t="shared" si="12"/>
        <v>-5.0736786376069879E-3</v>
      </c>
    </row>
    <row r="778" spans="1:7" x14ac:dyDescent="0.3">
      <c r="A778" s="1" t="s">
        <v>801</v>
      </c>
      <c r="B778">
        <v>6787</v>
      </c>
      <c r="C778">
        <v>6812.9</v>
      </c>
      <c r="D778">
        <v>6727.4</v>
      </c>
      <c r="E778">
        <v>6765</v>
      </c>
      <c r="F778">
        <v>141798000</v>
      </c>
      <c r="G778" s="3">
        <f t="shared" si="12"/>
        <v>3.2075443808847822E-3</v>
      </c>
    </row>
    <row r="779" spans="1:7" x14ac:dyDescent="0.3">
      <c r="A779" s="1" t="s">
        <v>802</v>
      </c>
      <c r="B779">
        <v>6641.8</v>
      </c>
      <c r="C779">
        <v>6786.7</v>
      </c>
      <c r="D779">
        <v>6635.4</v>
      </c>
      <c r="E779">
        <v>6786.7</v>
      </c>
      <c r="F779">
        <v>166605500</v>
      </c>
      <c r="G779" s="3">
        <f t="shared" si="12"/>
        <v>-2.1393841166936763E-2</v>
      </c>
    </row>
    <row r="780" spans="1:7" x14ac:dyDescent="0.3">
      <c r="A780" s="1" t="s">
        <v>803</v>
      </c>
      <c r="B780">
        <v>6628.1</v>
      </c>
      <c r="C780">
        <v>6709.9</v>
      </c>
      <c r="D780">
        <v>6628.1</v>
      </c>
      <c r="E780">
        <v>6641.8</v>
      </c>
      <c r="F780">
        <v>139210500</v>
      </c>
      <c r="G780" s="3">
        <f t="shared" si="12"/>
        <v>-2.062693848053211E-3</v>
      </c>
    </row>
    <row r="781" spans="1:7" x14ac:dyDescent="0.3">
      <c r="A781" s="1" t="s">
        <v>804</v>
      </c>
      <c r="B781">
        <v>6565.7</v>
      </c>
      <c r="C781">
        <v>6630.8</v>
      </c>
      <c r="D781">
        <v>6542.8</v>
      </c>
      <c r="E781">
        <v>6628.1</v>
      </c>
      <c r="F781">
        <v>154420700</v>
      </c>
      <c r="G781" s="3">
        <f t="shared" si="12"/>
        <v>-9.4144626665259336E-3</v>
      </c>
    </row>
    <row r="782" spans="1:7" x14ac:dyDescent="0.3">
      <c r="A782" s="1" t="s">
        <v>805</v>
      </c>
      <c r="B782">
        <v>6678.2</v>
      </c>
      <c r="C782">
        <v>6683.1</v>
      </c>
      <c r="D782">
        <v>6565.7</v>
      </c>
      <c r="E782">
        <v>6565.7</v>
      </c>
      <c r="F782">
        <v>455755600</v>
      </c>
      <c r="G782" s="3">
        <f t="shared" si="12"/>
        <v>1.7134502033294242E-2</v>
      </c>
    </row>
    <row r="783" spans="1:7" x14ac:dyDescent="0.3">
      <c r="A783" s="1" t="s">
        <v>806</v>
      </c>
      <c r="B783">
        <v>6612.5</v>
      </c>
      <c r="C783">
        <v>6678.2</v>
      </c>
      <c r="D783">
        <v>6587.7</v>
      </c>
      <c r="E783">
        <v>6678.2</v>
      </c>
      <c r="F783">
        <v>128905000</v>
      </c>
      <c r="G783" s="3">
        <f t="shared" si="12"/>
        <v>-9.8379802940911955E-3</v>
      </c>
    </row>
    <row r="784" spans="1:7" x14ac:dyDescent="0.3">
      <c r="A784" s="1" t="s">
        <v>807</v>
      </c>
      <c r="B784">
        <v>6691.6</v>
      </c>
      <c r="C784">
        <v>6691.6</v>
      </c>
      <c r="D784">
        <v>6609.2</v>
      </c>
      <c r="E784">
        <v>6612.5</v>
      </c>
      <c r="F784">
        <v>145475100</v>
      </c>
      <c r="G784" s="3">
        <f t="shared" si="12"/>
        <v>1.1962192816635216E-2</v>
      </c>
    </row>
    <row r="785" spans="1:7" x14ac:dyDescent="0.3">
      <c r="A785" s="1" t="s">
        <v>808</v>
      </c>
      <c r="B785">
        <v>6762.3</v>
      </c>
      <c r="C785">
        <v>6776.9</v>
      </c>
      <c r="D785">
        <v>6692.2</v>
      </c>
      <c r="E785">
        <v>6694</v>
      </c>
      <c r="F785">
        <v>146575100</v>
      </c>
      <c r="G785" s="3">
        <f t="shared" si="12"/>
        <v>1.0565485085779158E-2</v>
      </c>
    </row>
    <row r="786" spans="1:7" x14ac:dyDescent="0.3">
      <c r="A786" s="1" t="s">
        <v>809</v>
      </c>
      <c r="B786">
        <v>6708.9</v>
      </c>
      <c r="C786">
        <v>6772.6</v>
      </c>
      <c r="D786">
        <v>6704.8</v>
      </c>
      <c r="E786">
        <v>6762.3</v>
      </c>
      <c r="F786">
        <v>135182600</v>
      </c>
      <c r="G786" s="3">
        <f t="shared" si="12"/>
        <v>-7.8967215296571504E-3</v>
      </c>
    </row>
    <row r="787" spans="1:7" x14ac:dyDescent="0.3">
      <c r="A787" s="1" t="s">
        <v>810</v>
      </c>
      <c r="B787">
        <v>6760.3</v>
      </c>
      <c r="C787">
        <v>6764.7</v>
      </c>
      <c r="D787">
        <v>6708.9</v>
      </c>
      <c r="E787">
        <v>6708.9</v>
      </c>
      <c r="F787">
        <v>126113300</v>
      </c>
      <c r="G787" s="3">
        <f t="shared" si="12"/>
        <v>7.661464621622106E-3</v>
      </c>
    </row>
    <row r="788" spans="1:7" x14ac:dyDescent="0.3">
      <c r="A788" s="1" t="s">
        <v>811</v>
      </c>
      <c r="B788">
        <v>6839.4</v>
      </c>
      <c r="C788">
        <v>6851.5</v>
      </c>
      <c r="D788">
        <v>6760.3</v>
      </c>
      <c r="E788">
        <v>6760.3</v>
      </c>
      <c r="F788">
        <v>143324900</v>
      </c>
      <c r="G788" s="3">
        <f t="shared" si="12"/>
        <v>1.1700664171708276E-2</v>
      </c>
    </row>
    <row r="789" spans="1:7" x14ac:dyDescent="0.3">
      <c r="A789" s="1" t="s">
        <v>812</v>
      </c>
      <c r="B789">
        <v>6809</v>
      </c>
      <c r="C789">
        <v>6868.6</v>
      </c>
      <c r="D789">
        <v>6803.1</v>
      </c>
      <c r="E789">
        <v>6839.4</v>
      </c>
      <c r="F789">
        <v>140466800</v>
      </c>
      <c r="G789" s="3">
        <f t="shared" si="12"/>
        <v>-4.4448343421937065E-3</v>
      </c>
    </row>
    <row r="790" spans="1:7" x14ac:dyDescent="0.3">
      <c r="A790" s="1" t="s">
        <v>813</v>
      </c>
      <c r="B790">
        <v>6805.3</v>
      </c>
      <c r="C790">
        <v>6831.6</v>
      </c>
      <c r="D790">
        <v>6789.6</v>
      </c>
      <c r="E790">
        <v>6809.1</v>
      </c>
      <c r="F790">
        <v>139015200</v>
      </c>
      <c r="G790" s="3">
        <f t="shared" si="12"/>
        <v>-5.4339844323686567E-4</v>
      </c>
    </row>
    <row r="791" spans="1:7" x14ac:dyDescent="0.3">
      <c r="A791" s="1" t="s">
        <v>814</v>
      </c>
      <c r="B791">
        <v>6827.2</v>
      </c>
      <c r="C791">
        <v>6849.4</v>
      </c>
      <c r="D791">
        <v>6805.1</v>
      </c>
      <c r="E791">
        <v>6805.3</v>
      </c>
      <c r="F791">
        <v>127453100</v>
      </c>
      <c r="G791" s="3">
        <f t="shared" si="12"/>
        <v>3.2180800258621422E-3</v>
      </c>
    </row>
    <row r="792" spans="1:7" x14ac:dyDescent="0.3">
      <c r="A792" s="1" t="s">
        <v>815</v>
      </c>
      <c r="B792">
        <v>6833.2</v>
      </c>
      <c r="C792">
        <v>6859.7</v>
      </c>
      <c r="D792">
        <v>6781.5</v>
      </c>
      <c r="E792">
        <v>6827</v>
      </c>
      <c r="F792">
        <v>131576400</v>
      </c>
      <c r="G792" s="3">
        <f t="shared" si="12"/>
        <v>8.7883759081321773E-4</v>
      </c>
    </row>
    <row r="793" spans="1:7" x14ac:dyDescent="0.3">
      <c r="A793" s="1" t="s">
        <v>816</v>
      </c>
      <c r="B793">
        <v>6819.7</v>
      </c>
      <c r="C793">
        <v>6867.3</v>
      </c>
      <c r="D793">
        <v>6816.4</v>
      </c>
      <c r="E793">
        <v>6833.2</v>
      </c>
      <c r="F793">
        <v>123965500</v>
      </c>
      <c r="G793" s="3">
        <f t="shared" si="12"/>
        <v>-1.9756483053327868E-3</v>
      </c>
    </row>
    <row r="794" spans="1:7" x14ac:dyDescent="0.3">
      <c r="A794" s="1" t="s">
        <v>817</v>
      </c>
      <c r="B794">
        <v>6792.8</v>
      </c>
      <c r="C794">
        <v>6832.7</v>
      </c>
      <c r="D794">
        <v>6786.3</v>
      </c>
      <c r="E794">
        <v>6819.7</v>
      </c>
      <c r="F794">
        <v>172852900</v>
      </c>
      <c r="G794" s="3">
        <f t="shared" si="12"/>
        <v>-3.9444550346788912E-3</v>
      </c>
    </row>
    <row r="795" spans="1:7" x14ac:dyDescent="0.3">
      <c r="A795" s="1" t="s">
        <v>818</v>
      </c>
      <c r="B795">
        <v>6771.2</v>
      </c>
      <c r="C795">
        <v>6799.5</v>
      </c>
      <c r="D795">
        <v>6735.2</v>
      </c>
      <c r="E795">
        <v>6792.8</v>
      </c>
      <c r="F795">
        <v>129368500</v>
      </c>
      <c r="G795" s="3">
        <f t="shared" si="12"/>
        <v>-3.1798374749735549E-3</v>
      </c>
    </row>
    <row r="796" spans="1:7" x14ac:dyDescent="0.3">
      <c r="A796" s="1" t="s">
        <v>819</v>
      </c>
      <c r="B796">
        <v>6811.3</v>
      </c>
      <c r="C796">
        <v>6811.3</v>
      </c>
      <c r="D796">
        <v>6738.8</v>
      </c>
      <c r="E796">
        <v>6771.2</v>
      </c>
      <c r="F796">
        <v>161404500</v>
      </c>
      <c r="G796" s="3">
        <f t="shared" si="12"/>
        <v>5.922140831758088E-3</v>
      </c>
    </row>
    <row r="797" spans="1:7" x14ac:dyDescent="0.3">
      <c r="A797" s="1" t="s">
        <v>820</v>
      </c>
      <c r="B797">
        <v>6799</v>
      </c>
      <c r="C797">
        <v>6833.7</v>
      </c>
      <c r="D797">
        <v>6775.3</v>
      </c>
      <c r="E797">
        <v>6811.5</v>
      </c>
      <c r="F797">
        <v>151427200</v>
      </c>
      <c r="G797" s="3">
        <f t="shared" si="12"/>
        <v>-1.8058226770220343E-3</v>
      </c>
    </row>
    <row r="798" spans="1:7" x14ac:dyDescent="0.3">
      <c r="A798" s="1" t="s">
        <v>821</v>
      </c>
      <c r="B798">
        <v>6785.6</v>
      </c>
      <c r="C798">
        <v>6816.9</v>
      </c>
      <c r="D798">
        <v>6764.7</v>
      </c>
      <c r="E798">
        <v>6798.5</v>
      </c>
      <c r="F798">
        <v>161495800</v>
      </c>
      <c r="G798" s="3">
        <f t="shared" si="12"/>
        <v>-1.9708780703044031E-3</v>
      </c>
    </row>
    <row r="799" spans="1:7" x14ac:dyDescent="0.3">
      <c r="A799" s="1" t="s">
        <v>822</v>
      </c>
      <c r="B799">
        <v>6818.6</v>
      </c>
      <c r="C799">
        <v>6838.1</v>
      </c>
      <c r="D799">
        <v>6785.7</v>
      </c>
      <c r="E799">
        <v>6785.9</v>
      </c>
      <c r="F799">
        <v>137035000</v>
      </c>
      <c r="G799" s="3">
        <f t="shared" si="12"/>
        <v>4.8632398019335058E-3</v>
      </c>
    </row>
    <row r="800" spans="1:7" x14ac:dyDescent="0.3">
      <c r="A800" s="1" t="s">
        <v>823</v>
      </c>
      <c r="B800">
        <v>6787.6</v>
      </c>
      <c r="C800">
        <v>6829.5</v>
      </c>
      <c r="D800">
        <v>6765.1</v>
      </c>
      <c r="E800">
        <v>6818.7</v>
      </c>
      <c r="F800">
        <v>94860100</v>
      </c>
      <c r="G800" s="3">
        <f t="shared" si="12"/>
        <v>-4.5463878215469449E-3</v>
      </c>
    </row>
    <row r="801" spans="1:7" x14ac:dyDescent="0.3">
      <c r="A801" s="1" t="s">
        <v>824</v>
      </c>
      <c r="B801">
        <v>6821.8</v>
      </c>
      <c r="C801">
        <v>6839.8</v>
      </c>
      <c r="D801">
        <v>6784.2</v>
      </c>
      <c r="E801">
        <v>6787.6</v>
      </c>
      <c r="F801">
        <v>103660800</v>
      </c>
      <c r="G801" s="3">
        <f t="shared" si="12"/>
        <v>5.0385997996346011E-3</v>
      </c>
    </row>
    <row r="802" spans="1:7" x14ac:dyDescent="0.3">
      <c r="A802" s="1" t="s">
        <v>825</v>
      </c>
      <c r="B802">
        <v>6910.1</v>
      </c>
      <c r="C802">
        <v>6910.1</v>
      </c>
      <c r="D802">
        <v>6821.6</v>
      </c>
      <c r="E802">
        <v>6821.8</v>
      </c>
      <c r="F802">
        <v>120164300</v>
      </c>
      <c r="G802" s="3">
        <f t="shared" si="12"/>
        <v>1.2943797824621094E-2</v>
      </c>
    </row>
    <row r="803" spans="1:7" x14ac:dyDescent="0.3">
      <c r="A803" s="1" t="s">
        <v>826</v>
      </c>
      <c r="B803">
        <v>6945.5</v>
      </c>
      <c r="C803">
        <v>6971.9</v>
      </c>
      <c r="D803">
        <v>6877.6</v>
      </c>
      <c r="E803">
        <v>6910.8</v>
      </c>
      <c r="F803">
        <v>161595900</v>
      </c>
      <c r="G803" s="3">
        <f t="shared" si="12"/>
        <v>5.1229359922431855E-3</v>
      </c>
    </row>
    <row r="804" spans="1:7" x14ac:dyDescent="0.3">
      <c r="A804" s="1" t="s">
        <v>827</v>
      </c>
      <c r="B804">
        <v>6915.7</v>
      </c>
      <c r="C804">
        <v>6958.7</v>
      </c>
      <c r="D804">
        <v>6897.7</v>
      </c>
      <c r="E804">
        <v>6945.5</v>
      </c>
      <c r="F804">
        <v>130620700</v>
      </c>
      <c r="G804" s="3">
        <f t="shared" si="12"/>
        <v>-4.2905478367288438E-3</v>
      </c>
    </row>
    <row r="805" spans="1:7" x14ac:dyDescent="0.3">
      <c r="A805" s="1" t="s">
        <v>828</v>
      </c>
      <c r="B805">
        <v>6863.3</v>
      </c>
      <c r="C805">
        <v>6920.3</v>
      </c>
      <c r="D805">
        <v>6814.3</v>
      </c>
      <c r="E805">
        <v>6915.7</v>
      </c>
      <c r="F805">
        <v>136480100</v>
      </c>
      <c r="G805" s="3">
        <f t="shared" si="12"/>
        <v>-7.5769625634425491E-3</v>
      </c>
    </row>
    <row r="806" spans="1:7" x14ac:dyDescent="0.3">
      <c r="A806" s="1" t="s">
        <v>829</v>
      </c>
      <c r="B806">
        <v>6812.7</v>
      </c>
      <c r="C806">
        <v>6865.6</v>
      </c>
      <c r="D806">
        <v>6776.9</v>
      </c>
      <c r="E806">
        <v>6863.3</v>
      </c>
      <c r="F806">
        <v>121306900</v>
      </c>
      <c r="G806" s="3">
        <f t="shared" si="12"/>
        <v>-7.3725467340784116E-3</v>
      </c>
    </row>
    <row r="807" spans="1:7" x14ac:dyDescent="0.3">
      <c r="A807" s="1" t="s">
        <v>830</v>
      </c>
      <c r="B807">
        <v>6844</v>
      </c>
      <c r="C807">
        <v>6846.1</v>
      </c>
      <c r="D807">
        <v>6780.1</v>
      </c>
      <c r="E807">
        <v>6812.7</v>
      </c>
      <c r="F807">
        <v>137517900</v>
      </c>
      <c r="G807" s="3">
        <f t="shared" si="12"/>
        <v>4.5943605325348517E-3</v>
      </c>
    </row>
    <row r="808" spans="1:7" x14ac:dyDescent="0.3">
      <c r="A808" s="1" t="s">
        <v>831</v>
      </c>
      <c r="B808">
        <v>6787.6</v>
      </c>
      <c r="C808">
        <v>6851.6</v>
      </c>
      <c r="D808">
        <v>6733.8</v>
      </c>
      <c r="E808">
        <v>6844</v>
      </c>
      <c r="F808">
        <v>148189400</v>
      </c>
      <c r="G808" s="3">
        <f t="shared" si="12"/>
        <v>-8.2407948568088297E-3</v>
      </c>
    </row>
    <row r="809" spans="1:7" x14ac:dyDescent="0.3">
      <c r="A809" s="1" t="s">
        <v>832</v>
      </c>
      <c r="B809">
        <v>6769.6</v>
      </c>
      <c r="C809">
        <v>6798.3</v>
      </c>
      <c r="D809">
        <v>6756.7</v>
      </c>
      <c r="E809">
        <v>6787.5</v>
      </c>
      <c r="F809">
        <v>179625500</v>
      </c>
      <c r="G809" s="3">
        <f t="shared" si="12"/>
        <v>-2.6518946313866462E-3</v>
      </c>
    </row>
    <row r="810" spans="1:7" x14ac:dyDescent="0.3">
      <c r="A810" s="1" t="s">
        <v>833</v>
      </c>
      <c r="B810">
        <v>6780</v>
      </c>
      <c r="C810">
        <v>6793.8</v>
      </c>
      <c r="D810">
        <v>6742.2</v>
      </c>
      <c r="E810">
        <v>6769.6</v>
      </c>
      <c r="F810">
        <v>172097200</v>
      </c>
      <c r="G810" s="3">
        <f t="shared" si="12"/>
        <v>1.5362798392814399E-3</v>
      </c>
    </row>
    <row r="811" spans="1:7" x14ac:dyDescent="0.3">
      <c r="A811" s="1" t="s">
        <v>834</v>
      </c>
      <c r="B811">
        <v>6811.9</v>
      </c>
      <c r="C811">
        <v>6820.1</v>
      </c>
      <c r="D811">
        <v>6775.2</v>
      </c>
      <c r="E811">
        <v>6780.4</v>
      </c>
      <c r="F811">
        <v>181480200</v>
      </c>
      <c r="G811" s="3">
        <f t="shared" si="12"/>
        <v>4.7050147492624832E-3</v>
      </c>
    </row>
    <row r="812" spans="1:7" x14ac:dyDescent="0.3">
      <c r="A812" s="1" t="s">
        <v>835</v>
      </c>
      <c r="B812">
        <v>6755.9</v>
      </c>
      <c r="C812">
        <v>6814.1</v>
      </c>
      <c r="D812">
        <v>6717.4</v>
      </c>
      <c r="E812">
        <v>6811.9</v>
      </c>
      <c r="F812">
        <v>162906200</v>
      </c>
      <c r="G812" s="3">
        <f t="shared" si="12"/>
        <v>-8.2209075294704861E-3</v>
      </c>
    </row>
    <row r="813" spans="1:7" x14ac:dyDescent="0.3">
      <c r="A813" s="1" t="s">
        <v>836</v>
      </c>
      <c r="B813">
        <v>6707.8</v>
      </c>
      <c r="C813">
        <v>6755.9</v>
      </c>
      <c r="D813">
        <v>6704.6</v>
      </c>
      <c r="E813">
        <v>6755.9</v>
      </c>
      <c r="F813">
        <v>173779500</v>
      </c>
      <c r="G813" s="3">
        <f t="shared" si="12"/>
        <v>-7.1197027783122093E-3</v>
      </c>
    </row>
    <row r="814" spans="1:7" x14ac:dyDescent="0.3">
      <c r="A814" s="1" t="s">
        <v>837</v>
      </c>
      <c r="B814">
        <v>6711.7</v>
      </c>
      <c r="C814">
        <v>6729.3</v>
      </c>
      <c r="D814">
        <v>6656.6</v>
      </c>
      <c r="E814">
        <v>6708.5</v>
      </c>
      <c r="F814">
        <v>142578400</v>
      </c>
      <c r="G814" s="3">
        <f t="shared" si="12"/>
        <v>5.8141268374126186E-4</v>
      </c>
    </row>
    <row r="815" spans="1:7" x14ac:dyDescent="0.3">
      <c r="A815" s="1" t="s">
        <v>838</v>
      </c>
      <c r="B815">
        <v>6676.6</v>
      </c>
      <c r="C815">
        <v>6729.1</v>
      </c>
      <c r="D815">
        <v>6659.1</v>
      </c>
      <c r="E815">
        <v>6711.7</v>
      </c>
      <c r="F815">
        <v>156372400</v>
      </c>
      <c r="G815" s="3">
        <f t="shared" si="12"/>
        <v>-5.2296735551349812E-3</v>
      </c>
    </row>
    <row r="816" spans="1:7" x14ac:dyDescent="0.3">
      <c r="A816" s="1" t="s">
        <v>839</v>
      </c>
      <c r="B816">
        <v>6663.1</v>
      </c>
      <c r="C816">
        <v>6706.6</v>
      </c>
      <c r="D816">
        <v>6661.5</v>
      </c>
      <c r="E816">
        <v>6676.4</v>
      </c>
      <c r="F816">
        <v>180449300</v>
      </c>
      <c r="G816" s="3">
        <f t="shared" si="12"/>
        <v>-2.0219872390138693E-3</v>
      </c>
    </row>
    <row r="817" spans="1:7" x14ac:dyDescent="0.3">
      <c r="A817" s="1" t="s">
        <v>840</v>
      </c>
      <c r="B817">
        <v>6700.6</v>
      </c>
      <c r="C817">
        <v>6715</v>
      </c>
      <c r="D817">
        <v>6662.7</v>
      </c>
      <c r="E817">
        <v>6663.1</v>
      </c>
      <c r="F817">
        <v>161565100</v>
      </c>
      <c r="G817" s="3">
        <f t="shared" si="12"/>
        <v>5.628010985877444E-3</v>
      </c>
    </row>
    <row r="818" spans="1:7" x14ac:dyDescent="0.3">
      <c r="A818" s="1" t="s">
        <v>841</v>
      </c>
      <c r="B818">
        <v>6729.6</v>
      </c>
      <c r="C818">
        <v>6757.6</v>
      </c>
      <c r="D818">
        <v>6675.9</v>
      </c>
      <c r="E818">
        <v>6700.6</v>
      </c>
      <c r="F818">
        <v>167491100</v>
      </c>
      <c r="G818" s="3">
        <f t="shared" si="12"/>
        <v>4.3279706294958656E-3</v>
      </c>
    </row>
    <row r="819" spans="1:7" x14ac:dyDescent="0.3">
      <c r="A819" s="1" t="s">
        <v>842</v>
      </c>
      <c r="B819">
        <v>6736.7</v>
      </c>
      <c r="C819">
        <v>6772.6</v>
      </c>
      <c r="D819">
        <v>6727.1</v>
      </c>
      <c r="E819">
        <v>6729.6</v>
      </c>
      <c r="F819">
        <v>162216500</v>
      </c>
      <c r="G819" s="3">
        <f t="shared" si="12"/>
        <v>1.0550404184497524E-3</v>
      </c>
    </row>
    <row r="820" spans="1:7" x14ac:dyDescent="0.3">
      <c r="A820" s="1" t="s">
        <v>843</v>
      </c>
      <c r="B820">
        <v>6745.8</v>
      </c>
      <c r="C820">
        <v>6755.9</v>
      </c>
      <c r="D820">
        <v>6713.9</v>
      </c>
      <c r="E820">
        <v>6736.7</v>
      </c>
      <c r="F820">
        <v>137679300</v>
      </c>
      <c r="G820" s="3">
        <f t="shared" si="12"/>
        <v>1.3508097436430841E-3</v>
      </c>
    </row>
    <row r="821" spans="1:7" x14ac:dyDescent="0.3">
      <c r="A821" s="1" t="s">
        <v>844</v>
      </c>
      <c r="B821">
        <v>6704.2</v>
      </c>
      <c r="C821">
        <v>6749.7</v>
      </c>
      <c r="D821">
        <v>6702.5</v>
      </c>
      <c r="E821">
        <v>6745.8</v>
      </c>
      <c r="F821">
        <v>156986800</v>
      </c>
      <c r="G821" s="3">
        <f t="shared" si="12"/>
        <v>-6.1668000830146699E-3</v>
      </c>
    </row>
    <row r="822" spans="1:7" x14ac:dyDescent="0.3">
      <c r="A822" s="1" t="s">
        <v>845</v>
      </c>
      <c r="B822">
        <v>6687</v>
      </c>
      <c r="C822">
        <v>6727.3</v>
      </c>
      <c r="D822">
        <v>6669.2</v>
      </c>
      <c r="E822">
        <v>6704.2</v>
      </c>
      <c r="F822">
        <v>181504900</v>
      </c>
      <c r="G822" s="3">
        <f t="shared" si="12"/>
        <v>-2.5655559201694191E-3</v>
      </c>
    </row>
    <row r="823" spans="1:7" x14ac:dyDescent="0.3">
      <c r="A823" s="1" t="s">
        <v>846</v>
      </c>
      <c r="B823">
        <v>6681.1</v>
      </c>
      <c r="C823">
        <v>6708.4</v>
      </c>
      <c r="D823">
        <v>6617.2</v>
      </c>
      <c r="E823">
        <v>6687.3</v>
      </c>
      <c r="F823">
        <v>164801800</v>
      </c>
      <c r="G823" s="3">
        <f t="shared" si="12"/>
        <v>-8.8230895767902446E-4</v>
      </c>
    </row>
    <row r="824" spans="1:7" x14ac:dyDescent="0.3">
      <c r="A824" s="1" t="s">
        <v>847</v>
      </c>
      <c r="B824">
        <v>6636.4</v>
      </c>
      <c r="C824">
        <v>6700.2</v>
      </c>
      <c r="D824">
        <v>6636.4</v>
      </c>
      <c r="E824">
        <v>6681.1</v>
      </c>
      <c r="F824">
        <v>173775000</v>
      </c>
      <c r="G824" s="3">
        <f t="shared" si="12"/>
        <v>-6.6905150349494428E-3</v>
      </c>
    </row>
    <row r="825" spans="1:7" x14ac:dyDescent="0.3">
      <c r="A825" s="1" t="s">
        <v>848</v>
      </c>
      <c r="B825">
        <v>6633.3</v>
      </c>
      <c r="C825">
        <v>6657.6</v>
      </c>
      <c r="D825">
        <v>6563</v>
      </c>
      <c r="E825">
        <v>6636.4</v>
      </c>
      <c r="F825">
        <v>615071900</v>
      </c>
      <c r="G825" s="3">
        <f t="shared" si="12"/>
        <v>-4.6712072810551724E-4</v>
      </c>
    </row>
    <row r="826" spans="1:7" x14ac:dyDescent="0.3">
      <c r="A826" s="1" t="s">
        <v>849</v>
      </c>
      <c r="B826">
        <v>6633.4</v>
      </c>
      <c r="C826">
        <v>6663.7</v>
      </c>
      <c r="D826">
        <v>6598.5</v>
      </c>
      <c r="E826">
        <v>6633.3</v>
      </c>
      <c r="F826">
        <v>152714500</v>
      </c>
      <c r="G826" s="3">
        <f t="shared" ref="G826:G889" si="13">((B826-B825)/B825)*100%</f>
        <v>1.5075452640383263E-5</v>
      </c>
    </row>
    <row r="827" spans="1:7" x14ac:dyDescent="0.3">
      <c r="A827" s="1" t="s">
        <v>850</v>
      </c>
      <c r="B827">
        <v>6618.9</v>
      </c>
      <c r="C827">
        <v>6677.6</v>
      </c>
      <c r="D827">
        <v>6602</v>
      </c>
      <c r="E827">
        <v>6633.4</v>
      </c>
      <c r="F827">
        <v>231838500</v>
      </c>
      <c r="G827" s="3">
        <f t="shared" si="13"/>
        <v>-2.1859076793198061E-3</v>
      </c>
    </row>
    <row r="828" spans="1:7" x14ac:dyDescent="0.3">
      <c r="A828" s="1" t="s">
        <v>851</v>
      </c>
      <c r="B828">
        <v>6619.8</v>
      </c>
      <c r="C828">
        <v>6638.6</v>
      </c>
      <c r="D828">
        <v>6578.8</v>
      </c>
      <c r="E828">
        <v>6619.1</v>
      </c>
      <c r="F828">
        <v>162881000</v>
      </c>
      <c r="G828" s="3">
        <f t="shared" si="13"/>
        <v>1.3597425554103337E-4</v>
      </c>
    </row>
    <row r="829" spans="1:7" x14ac:dyDescent="0.3">
      <c r="A829" s="1" t="s">
        <v>852</v>
      </c>
      <c r="B829">
        <v>6666.3</v>
      </c>
      <c r="C829">
        <v>6666.3</v>
      </c>
      <c r="D829">
        <v>6598.4</v>
      </c>
      <c r="E829">
        <v>6619.8</v>
      </c>
      <c r="F829">
        <v>168616600</v>
      </c>
      <c r="G829" s="3">
        <f t="shared" si="13"/>
        <v>7.0243814012507927E-3</v>
      </c>
    </row>
    <row r="830" spans="1:7" x14ac:dyDescent="0.3">
      <c r="A830" s="1" t="s">
        <v>853</v>
      </c>
      <c r="B830">
        <v>6694</v>
      </c>
      <c r="C830">
        <v>6703.8</v>
      </c>
      <c r="D830">
        <v>6649</v>
      </c>
      <c r="E830">
        <v>6666</v>
      </c>
      <c r="F830">
        <v>182769600</v>
      </c>
      <c r="G830" s="3">
        <f t="shared" si="13"/>
        <v>4.1552285375695388E-3</v>
      </c>
    </row>
    <row r="831" spans="1:7" x14ac:dyDescent="0.3">
      <c r="A831" s="1" t="s">
        <v>854</v>
      </c>
      <c r="B831">
        <v>6722.4</v>
      </c>
      <c r="C831">
        <v>6722.4</v>
      </c>
      <c r="D831">
        <v>6670.5</v>
      </c>
      <c r="E831">
        <v>6694.6</v>
      </c>
      <c r="F831">
        <v>158712000</v>
      </c>
      <c r="G831" s="3">
        <f t="shared" si="13"/>
        <v>4.2426053181953442E-3</v>
      </c>
    </row>
    <row r="832" spans="1:7" x14ac:dyDescent="0.3">
      <c r="A832" s="1" t="s">
        <v>855</v>
      </c>
      <c r="B832">
        <v>6719</v>
      </c>
      <c r="C832">
        <v>6744</v>
      </c>
      <c r="D832">
        <v>6697.1</v>
      </c>
      <c r="E832">
        <v>6722.4</v>
      </c>
      <c r="F832">
        <v>176568000</v>
      </c>
      <c r="G832" s="3">
        <f t="shared" si="13"/>
        <v>-5.0577174818511783E-4</v>
      </c>
    </row>
    <row r="833" spans="1:7" x14ac:dyDescent="0.3">
      <c r="A833" s="1" t="s">
        <v>856</v>
      </c>
      <c r="B833">
        <v>6699.7</v>
      </c>
      <c r="C833">
        <v>6744.6</v>
      </c>
      <c r="D833">
        <v>6672.9</v>
      </c>
      <c r="E833">
        <v>6718.9</v>
      </c>
      <c r="F833">
        <v>178279800</v>
      </c>
      <c r="G833" s="3">
        <f t="shared" si="13"/>
        <v>-2.8724512576276504E-3</v>
      </c>
    </row>
    <row r="834" spans="1:7" x14ac:dyDescent="0.3">
      <c r="A834" s="1" t="s">
        <v>857</v>
      </c>
      <c r="B834">
        <v>6713.8</v>
      </c>
      <c r="C834">
        <v>6717.5</v>
      </c>
      <c r="D834">
        <v>6660.9</v>
      </c>
      <c r="E834">
        <v>6699.7</v>
      </c>
      <c r="F834">
        <v>151187300</v>
      </c>
      <c r="G834" s="3">
        <f t="shared" si="13"/>
        <v>2.1045718465006438E-3</v>
      </c>
    </row>
    <row r="835" spans="1:7" x14ac:dyDescent="0.3">
      <c r="A835" s="1" t="s">
        <v>858</v>
      </c>
      <c r="B835">
        <v>6698.5</v>
      </c>
      <c r="C835">
        <v>6726.5</v>
      </c>
      <c r="D835">
        <v>6669.3</v>
      </c>
      <c r="E835">
        <v>6713.5</v>
      </c>
      <c r="F835">
        <v>172061800</v>
      </c>
      <c r="G835" s="3">
        <f t="shared" si="13"/>
        <v>-2.2788882600018145E-3</v>
      </c>
    </row>
    <row r="836" spans="1:7" x14ac:dyDescent="0.3">
      <c r="A836" s="1" t="s">
        <v>859</v>
      </c>
      <c r="B836">
        <v>6686.1</v>
      </c>
      <c r="C836">
        <v>6705</v>
      </c>
      <c r="D836">
        <v>6669</v>
      </c>
      <c r="E836">
        <v>6698.5</v>
      </c>
      <c r="F836">
        <v>161424500</v>
      </c>
      <c r="G836" s="3">
        <f t="shared" si="13"/>
        <v>-1.851160707621055E-3</v>
      </c>
    </row>
    <row r="837" spans="1:7" x14ac:dyDescent="0.3">
      <c r="A837" s="1" t="s">
        <v>860</v>
      </c>
      <c r="B837">
        <v>6660.5</v>
      </c>
      <c r="C837">
        <v>6692.4</v>
      </c>
      <c r="D837">
        <v>6626.1</v>
      </c>
      <c r="E837">
        <v>6686.1</v>
      </c>
      <c r="F837">
        <v>118276600</v>
      </c>
      <c r="G837" s="3">
        <f t="shared" si="13"/>
        <v>-3.8288389345059693E-3</v>
      </c>
    </row>
    <row r="838" spans="1:7" x14ac:dyDescent="0.3">
      <c r="A838" s="1" t="s">
        <v>861</v>
      </c>
      <c r="B838">
        <v>6702.6</v>
      </c>
      <c r="C838">
        <v>6702.6</v>
      </c>
      <c r="D838">
        <v>6635.7</v>
      </c>
      <c r="E838">
        <v>6660.5</v>
      </c>
      <c r="F838">
        <v>120273100</v>
      </c>
      <c r="G838" s="3">
        <f t="shared" si="13"/>
        <v>6.3208467832745838E-3</v>
      </c>
    </row>
    <row r="839" spans="1:7" x14ac:dyDescent="0.3">
      <c r="A839" s="1" t="s">
        <v>862</v>
      </c>
      <c r="B839">
        <v>6652.3</v>
      </c>
      <c r="C839">
        <v>6718</v>
      </c>
      <c r="D839">
        <v>6652.3</v>
      </c>
      <c r="E839">
        <v>6702.8</v>
      </c>
      <c r="F839">
        <v>168533600</v>
      </c>
      <c r="G839" s="3">
        <f t="shared" si="13"/>
        <v>-7.5045504729508222E-3</v>
      </c>
    </row>
    <row r="840" spans="1:7" x14ac:dyDescent="0.3">
      <c r="A840" s="1" t="s">
        <v>863</v>
      </c>
      <c r="B840">
        <v>6639.7</v>
      </c>
      <c r="C840">
        <v>6665.7</v>
      </c>
      <c r="D840">
        <v>6635.5</v>
      </c>
      <c r="E840">
        <v>6652.3</v>
      </c>
      <c r="F840">
        <v>113447100</v>
      </c>
      <c r="G840" s="3">
        <f t="shared" si="13"/>
        <v>-1.8940817461630358E-3</v>
      </c>
    </row>
    <row r="841" spans="1:7" x14ac:dyDescent="0.3">
      <c r="A841" s="1" t="s">
        <v>864</v>
      </c>
      <c r="B841">
        <v>6664.7</v>
      </c>
      <c r="C841">
        <v>6674.1</v>
      </c>
      <c r="D841">
        <v>6622.2</v>
      </c>
      <c r="E841">
        <v>6639.7</v>
      </c>
      <c r="F841">
        <v>126037100</v>
      </c>
      <c r="G841" s="3">
        <f t="shared" si="13"/>
        <v>3.7652303567932287E-3</v>
      </c>
    </row>
    <row r="842" spans="1:7" x14ac:dyDescent="0.3">
      <c r="A842" s="1" t="s">
        <v>865</v>
      </c>
      <c r="B842">
        <v>6661.9</v>
      </c>
      <c r="C842">
        <v>6679.6</v>
      </c>
      <c r="D842">
        <v>6652.9</v>
      </c>
      <c r="E842">
        <v>6664.7</v>
      </c>
      <c r="F842">
        <v>142328900</v>
      </c>
      <c r="G842" s="3">
        <f t="shared" si="13"/>
        <v>-4.2012393656131288E-4</v>
      </c>
    </row>
    <row r="843" spans="1:7" x14ac:dyDescent="0.3">
      <c r="A843" s="1" t="s">
        <v>866</v>
      </c>
      <c r="B843">
        <v>6696.7</v>
      </c>
      <c r="C843">
        <v>6696.7</v>
      </c>
      <c r="D843">
        <v>6660.8</v>
      </c>
      <c r="E843">
        <v>6661.7</v>
      </c>
      <c r="F843">
        <v>125551000</v>
      </c>
      <c r="G843" s="3">
        <f t="shared" si="13"/>
        <v>5.2237349705039375E-3</v>
      </c>
    </row>
    <row r="844" spans="1:7" x14ac:dyDescent="0.3">
      <c r="A844" s="1" t="s">
        <v>867</v>
      </c>
      <c r="B844">
        <v>6681.8</v>
      </c>
      <c r="C844">
        <v>6714</v>
      </c>
      <c r="D844">
        <v>6672.8</v>
      </c>
      <c r="E844">
        <v>6696.9</v>
      </c>
      <c r="F844">
        <v>146273000</v>
      </c>
      <c r="G844" s="3">
        <f t="shared" si="13"/>
        <v>-2.2249764809532512E-3</v>
      </c>
    </row>
    <row r="845" spans="1:7" x14ac:dyDescent="0.3">
      <c r="A845" s="1" t="s">
        <v>868</v>
      </c>
      <c r="B845">
        <v>6719</v>
      </c>
      <c r="C845">
        <v>6719.1</v>
      </c>
      <c r="D845">
        <v>6676.9</v>
      </c>
      <c r="E845">
        <v>6681.8</v>
      </c>
      <c r="F845">
        <v>148911000</v>
      </c>
      <c r="G845" s="3">
        <f t="shared" si="13"/>
        <v>5.5673620880600759E-3</v>
      </c>
    </row>
    <row r="846" spans="1:7" x14ac:dyDescent="0.3">
      <c r="A846" s="1" t="s">
        <v>869</v>
      </c>
      <c r="B846">
        <v>6757.3</v>
      </c>
      <c r="C846">
        <v>6766.3</v>
      </c>
      <c r="D846">
        <v>6712.1</v>
      </c>
      <c r="E846">
        <v>6718.3</v>
      </c>
      <c r="F846">
        <v>179543000</v>
      </c>
      <c r="G846" s="3">
        <f t="shared" si="13"/>
        <v>5.7002530138413722E-3</v>
      </c>
    </row>
    <row r="847" spans="1:7" x14ac:dyDescent="0.3">
      <c r="A847" s="1" t="s">
        <v>870</v>
      </c>
      <c r="B847">
        <v>6716.5</v>
      </c>
      <c r="C847">
        <v>6757</v>
      </c>
      <c r="D847">
        <v>6711.2</v>
      </c>
      <c r="E847">
        <v>6757</v>
      </c>
      <c r="F847">
        <v>158332900</v>
      </c>
      <c r="G847" s="3">
        <f t="shared" si="13"/>
        <v>-6.0379145516700726E-3</v>
      </c>
    </row>
    <row r="848" spans="1:7" x14ac:dyDescent="0.3">
      <c r="A848" s="1" t="s">
        <v>871</v>
      </c>
      <c r="B848">
        <v>6731</v>
      </c>
      <c r="C848">
        <v>6763.5</v>
      </c>
      <c r="D848">
        <v>6716.5</v>
      </c>
      <c r="E848">
        <v>6716.5</v>
      </c>
      <c r="F848">
        <v>123617000</v>
      </c>
      <c r="G848" s="3">
        <f t="shared" si="13"/>
        <v>2.1588625027916327E-3</v>
      </c>
    </row>
    <row r="849" spans="1:7" x14ac:dyDescent="0.3">
      <c r="A849" s="1" t="s">
        <v>872</v>
      </c>
      <c r="B849">
        <v>6796.9</v>
      </c>
      <c r="C849">
        <v>6796.9</v>
      </c>
      <c r="D849">
        <v>6730.6</v>
      </c>
      <c r="E849">
        <v>6731.2</v>
      </c>
      <c r="F849">
        <v>160428000</v>
      </c>
      <c r="G849" s="3">
        <f t="shared" si="13"/>
        <v>9.7905214678353347E-3</v>
      </c>
    </row>
    <row r="850" spans="1:7" x14ac:dyDescent="0.3">
      <c r="A850" s="1" t="s">
        <v>873</v>
      </c>
      <c r="B850">
        <v>6808.2</v>
      </c>
      <c r="C850">
        <v>6820.2</v>
      </c>
      <c r="D850">
        <v>6785.9</v>
      </c>
      <c r="E850">
        <v>6796.9</v>
      </c>
      <c r="F850">
        <v>161722800</v>
      </c>
      <c r="G850" s="3">
        <f t="shared" si="13"/>
        <v>1.6625226206064799E-3</v>
      </c>
    </row>
    <row r="851" spans="1:7" x14ac:dyDescent="0.3">
      <c r="A851" s="1" t="s">
        <v>874</v>
      </c>
      <c r="B851">
        <v>6810.2</v>
      </c>
      <c r="C851">
        <v>6835.7</v>
      </c>
      <c r="D851">
        <v>6783.7</v>
      </c>
      <c r="E851">
        <v>6808.4</v>
      </c>
      <c r="F851">
        <v>171443900</v>
      </c>
      <c r="G851" s="3">
        <f t="shared" si="13"/>
        <v>2.9376340295525982E-4</v>
      </c>
    </row>
    <row r="852" spans="1:7" x14ac:dyDescent="0.3">
      <c r="A852" s="1" t="s">
        <v>875</v>
      </c>
      <c r="B852">
        <v>6869.6</v>
      </c>
      <c r="C852">
        <v>6874.8</v>
      </c>
      <c r="D852">
        <v>6810.2</v>
      </c>
      <c r="E852">
        <v>6810.2</v>
      </c>
      <c r="F852">
        <v>160702800</v>
      </c>
      <c r="G852" s="3">
        <f t="shared" si="13"/>
        <v>8.7222108014449722E-3</v>
      </c>
    </row>
    <row r="853" spans="1:7" x14ac:dyDescent="0.3">
      <c r="A853" s="1" t="s">
        <v>876</v>
      </c>
      <c r="B853">
        <v>6867.1</v>
      </c>
      <c r="C853">
        <v>6931.3</v>
      </c>
      <c r="D853">
        <v>6867.1</v>
      </c>
      <c r="E853">
        <v>6869.7</v>
      </c>
      <c r="F853">
        <v>176805700</v>
      </c>
      <c r="G853" s="3">
        <f t="shared" si="13"/>
        <v>-3.6392220798882032E-4</v>
      </c>
    </row>
    <row r="854" spans="1:7" x14ac:dyDescent="0.3">
      <c r="A854" s="1" t="s">
        <v>877</v>
      </c>
      <c r="B854">
        <v>6830.2</v>
      </c>
      <c r="C854">
        <v>6902.1</v>
      </c>
      <c r="D854">
        <v>6798.4</v>
      </c>
      <c r="E854">
        <v>6867.1</v>
      </c>
      <c r="F854">
        <v>150363000</v>
      </c>
      <c r="G854" s="3">
        <f t="shared" si="13"/>
        <v>-5.3734473067234417E-3</v>
      </c>
    </row>
    <row r="855" spans="1:7" x14ac:dyDescent="0.3">
      <c r="A855" s="1" t="s">
        <v>878</v>
      </c>
      <c r="B855">
        <v>6864.2</v>
      </c>
      <c r="C855">
        <v>6874.9</v>
      </c>
      <c r="D855">
        <v>6828</v>
      </c>
      <c r="E855">
        <v>6830.1</v>
      </c>
      <c r="F855">
        <v>142032500</v>
      </c>
      <c r="G855" s="3">
        <f t="shared" si="13"/>
        <v>4.9778923018359636E-3</v>
      </c>
    </row>
    <row r="856" spans="1:7" x14ac:dyDescent="0.3">
      <c r="A856" s="1" t="s">
        <v>879</v>
      </c>
      <c r="B856">
        <v>6880.8</v>
      </c>
      <c r="C856">
        <v>6880.8</v>
      </c>
      <c r="D856">
        <v>6837.6</v>
      </c>
      <c r="E856">
        <v>6864.2</v>
      </c>
      <c r="F856">
        <v>131640100</v>
      </c>
      <c r="G856" s="3">
        <f t="shared" si="13"/>
        <v>2.4183444538329831E-3</v>
      </c>
    </row>
    <row r="857" spans="1:7" x14ac:dyDescent="0.3">
      <c r="A857" s="1" t="s">
        <v>880</v>
      </c>
      <c r="B857">
        <v>6899.4</v>
      </c>
      <c r="C857">
        <v>6929.7</v>
      </c>
      <c r="D857">
        <v>6877.9</v>
      </c>
      <c r="E857">
        <v>6880.8</v>
      </c>
      <c r="F857">
        <v>150084400</v>
      </c>
      <c r="G857" s="3">
        <f t="shared" si="13"/>
        <v>2.703174049529045E-3</v>
      </c>
    </row>
    <row r="858" spans="1:7" x14ac:dyDescent="0.3">
      <c r="A858" s="1" t="s">
        <v>881</v>
      </c>
      <c r="B858">
        <v>6917.7</v>
      </c>
      <c r="C858">
        <v>6944.6</v>
      </c>
      <c r="D858">
        <v>6898</v>
      </c>
      <c r="E858">
        <v>6898</v>
      </c>
      <c r="F858">
        <v>150504400</v>
      </c>
      <c r="G858" s="3">
        <f t="shared" si="13"/>
        <v>2.6524045569180192E-3</v>
      </c>
    </row>
    <row r="859" spans="1:7" x14ac:dyDescent="0.3">
      <c r="A859" s="1" t="s">
        <v>882</v>
      </c>
      <c r="B859">
        <v>6948.3</v>
      </c>
      <c r="C859">
        <v>6956</v>
      </c>
      <c r="D859">
        <v>6917.4</v>
      </c>
      <c r="E859">
        <v>6917.7</v>
      </c>
      <c r="F859">
        <v>149683800</v>
      </c>
      <c r="G859" s="3">
        <f t="shared" si="13"/>
        <v>4.4234355349321835E-3</v>
      </c>
    </row>
    <row r="860" spans="1:7" x14ac:dyDescent="0.3">
      <c r="A860" s="1" t="s">
        <v>883</v>
      </c>
      <c r="B860">
        <v>6896.7</v>
      </c>
      <c r="C860">
        <v>6966.2</v>
      </c>
      <c r="D860">
        <v>6896.7</v>
      </c>
      <c r="E860">
        <v>6948.3</v>
      </c>
      <c r="F860">
        <v>158624100</v>
      </c>
      <c r="G860" s="3">
        <f t="shared" si="13"/>
        <v>-7.4262769310479339E-3</v>
      </c>
    </row>
    <row r="861" spans="1:7" x14ac:dyDescent="0.3">
      <c r="A861" s="1" t="s">
        <v>884</v>
      </c>
      <c r="B861">
        <v>6900.2</v>
      </c>
      <c r="C861">
        <v>6904.1</v>
      </c>
      <c r="D861">
        <v>6857.4</v>
      </c>
      <c r="E861">
        <v>6896.8</v>
      </c>
      <c r="F861">
        <v>146686100</v>
      </c>
      <c r="G861" s="3">
        <f t="shared" si="13"/>
        <v>5.0748908898458681E-4</v>
      </c>
    </row>
    <row r="862" spans="1:7" x14ac:dyDescent="0.3">
      <c r="A862" s="1" t="s">
        <v>885</v>
      </c>
      <c r="B862">
        <v>6931.4</v>
      </c>
      <c r="C862">
        <v>6931.4</v>
      </c>
      <c r="D862">
        <v>6895.1</v>
      </c>
      <c r="E862">
        <v>6900.2</v>
      </c>
      <c r="F862">
        <v>171457600</v>
      </c>
      <c r="G862" s="3">
        <f t="shared" si="13"/>
        <v>4.5216080693312975E-3</v>
      </c>
    </row>
    <row r="863" spans="1:7" x14ac:dyDescent="0.3">
      <c r="A863" s="1" t="s">
        <v>886</v>
      </c>
      <c r="B863">
        <v>6886.5</v>
      </c>
      <c r="C863">
        <v>6934.4</v>
      </c>
      <c r="D863">
        <v>6880.5</v>
      </c>
      <c r="E863">
        <v>6931.1</v>
      </c>
      <c r="F863">
        <v>196062700</v>
      </c>
      <c r="G863" s="3">
        <f t="shared" si="13"/>
        <v>-6.4777678391089305E-3</v>
      </c>
    </row>
    <row r="864" spans="1:7" x14ac:dyDescent="0.3">
      <c r="A864" s="1" t="s">
        <v>887</v>
      </c>
      <c r="B864">
        <v>6854.5</v>
      </c>
      <c r="C864">
        <v>6886.5</v>
      </c>
      <c r="D864">
        <v>6834</v>
      </c>
      <c r="E864">
        <v>6886.5</v>
      </c>
      <c r="F864">
        <v>183858400</v>
      </c>
      <c r="G864" s="3">
        <f t="shared" si="13"/>
        <v>-4.6467726711682273E-3</v>
      </c>
    </row>
    <row r="865" spans="1:7" x14ac:dyDescent="0.3">
      <c r="A865" s="1" t="s">
        <v>888</v>
      </c>
      <c r="B865">
        <v>6898.1</v>
      </c>
      <c r="C865">
        <v>6924.1</v>
      </c>
      <c r="D865">
        <v>6839.7</v>
      </c>
      <c r="E865">
        <v>6854.5</v>
      </c>
      <c r="F865">
        <v>163613400</v>
      </c>
      <c r="G865" s="3">
        <f t="shared" si="13"/>
        <v>6.3607848858414709E-3</v>
      </c>
    </row>
    <row r="866" spans="1:7" x14ac:dyDescent="0.3">
      <c r="A866" s="1" t="s">
        <v>889</v>
      </c>
      <c r="B866">
        <v>6852.8</v>
      </c>
      <c r="C866">
        <v>6925</v>
      </c>
      <c r="D866">
        <v>6850.9</v>
      </c>
      <c r="E866">
        <v>6898.2</v>
      </c>
      <c r="F866">
        <v>118791000</v>
      </c>
      <c r="G866" s="3">
        <f t="shared" si="13"/>
        <v>-6.567025702729763E-3</v>
      </c>
    </row>
    <row r="867" spans="1:7" x14ac:dyDescent="0.3">
      <c r="A867" s="1" t="s">
        <v>890</v>
      </c>
      <c r="B867">
        <v>6886.4</v>
      </c>
      <c r="C867">
        <v>6904.4</v>
      </c>
      <c r="D867">
        <v>6852.8</v>
      </c>
      <c r="E867">
        <v>6852.8</v>
      </c>
      <c r="F867">
        <v>134540800</v>
      </c>
      <c r="G867" s="3">
        <f t="shared" si="13"/>
        <v>4.903105300023268E-3</v>
      </c>
    </row>
    <row r="868" spans="1:7" x14ac:dyDescent="0.3">
      <c r="A868" s="1" t="s">
        <v>891</v>
      </c>
      <c r="B868">
        <v>6868.8</v>
      </c>
      <c r="C868">
        <v>6915.1</v>
      </c>
      <c r="D868">
        <v>6861.6</v>
      </c>
      <c r="E868">
        <v>6886.5</v>
      </c>
      <c r="F868">
        <v>170357400</v>
      </c>
      <c r="G868" s="3">
        <f t="shared" si="13"/>
        <v>-2.5557620817843077E-3</v>
      </c>
    </row>
    <row r="869" spans="1:7" x14ac:dyDescent="0.3">
      <c r="A869" s="1" t="s">
        <v>892</v>
      </c>
      <c r="B869">
        <v>6875.1</v>
      </c>
      <c r="C869">
        <v>6901.1</v>
      </c>
      <c r="D869">
        <v>6863.1</v>
      </c>
      <c r="E869">
        <v>6868.8</v>
      </c>
      <c r="F869">
        <v>218491200</v>
      </c>
      <c r="G869" s="3">
        <f t="shared" si="13"/>
        <v>9.1719077568136822E-4</v>
      </c>
    </row>
    <row r="870" spans="1:7" x14ac:dyDescent="0.3">
      <c r="A870" s="1" t="s">
        <v>893</v>
      </c>
      <c r="B870">
        <v>6893.3</v>
      </c>
      <c r="C870">
        <v>6910.8</v>
      </c>
      <c r="D870">
        <v>6875.1</v>
      </c>
      <c r="E870">
        <v>6875.1</v>
      </c>
      <c r="F870">
        <v>162734000</v>
      </c>
      <c r="G870" s="3">
        <f t="shared" si="13"/>
        <v>2.6472342220476529E-3</v>
      </c>
    </row>
    <row r="871" spans="1:7" x14ac:dyDescent="0.3">
      <c r="A871" s="1" t="s">
        <v>894</v>
      </c>
      <c r="B871">
        <v>6880</v>
      </c>
      <c r="C871">
        <v>6906.6</v>
      </c>
      <c r="D871">
        <v>6865.1</v>
      </c>
      <c r="E871">
        <v>6893.3</v>
      </c>
      <c r="F871">
        <v>130736700</v>
      </c>
      <c r="G871" s="3">
        <f t="shared" si="13"/>
        <v>-1.9294097166814416E-3</v>
      </c>
    </row>
    <row r="872" spans="1:7" x14ac:dyDescent="0.3">
      <c r="A872" s="1" t="s">
        <v>895</v>
      </c>
      <c r="B872">
        <v>6910.2</v>
      </c>
      <c r="C872">
        <v>6910.2</v>
      </c>
      <c r="D872">
        <v>6823.8</v>
      </c>
      <c r="E872">
        <v>6880</v>
      </c>
      <c r="F872">
        <v>138804900</v>
      </c>
      <c r="G872" s="3">
        <f t="shared" si="13"/>
        <v>4.3895348837209034E-3</v>
      </c>
    </row>
    <row r="873" spans="1:7" x14ac:dyDescent="0.3">
      <c r="A873" s="1" t="s">
        <v>896</v>
      </c>
      <c r="B873">
        <v>6915.1</v>
      </c>
      <c r="C873">
        <v>6928.6</v>
      </c>
      <c r="D873">
        <v>6898.4</v>
      </c>
      <c r="E873">
        <v>6910.5</v>
      </c>
      <c r="F873">
        <v>172760000</v>
      </c>
      <c r="G873" s="3">
        <f t="shared" si="13"/>
        <v>7.0909669763545861E-4</v>
      </c>
    </row>
    <row r="874" spans="1:7" x14ac:dyDescent="0.3">
      <c r="A874" s="1" t="s">
        <v>897</v>
      </c>
      <c r="B874">
        <v>6900.5</v>
      </c>
      <c r="C874">
        <v>6915.1</v>
      </c>
      <c r="D874">
        <v>6855.9</v>
      </c>
      <c r="E874">
        <v>6915.1</v>
      </c>
      <c r="F874">
        <v>152291200</v>
      </c>
      <c r="G874" s="3">
        <f t="shared" si="13"/>
        <v>-2.1113216005553591E-3</v>
      </c>
    </row>
    <row r="875" spans="1:7" x14ac:dyDescent="0.3">
      <c r="A875" s="1" t="s">
        <v>898</v>
      </c>
      <c r="B875">
        <v>6859.9</v>
      </c>
      <c r="C875">
        <v>6899.8</v>
      </c>
      <c r="D875">
        <v>6856.4</v>
      </c>
      <c r="E875">
        <v>6899.8</v>
      </c>
      <c r="F875">
        <v>130737900</v>
      </c>
      <c r="G875" s="3">
        <f t="shared" si="13"/>
        <v>-5.8836316208970892E-3</v>
      </c>
    </row>
    <row r="876" spans="1:7" x14ac:dyDescent="0.3">
      <c r="A876" s="1" t="s">
        <v>899</v>
      </c>
      <c r="B876">
        <v>6866</v>
      </c>
      <c r="C876">
        <v>6890.3</v>
      </c>
      <c r="D876">
        <v>6859.4</v>
      </c>
      <c r="E876">
        <v>6860.1</v>
      </c>
      <c r="F876">
        <v>207708300</v>
      </c>
      <c r="G876" s="3">
        <f t="shared" si="13"/>
        <v>8.8922579046347094E-4</v>
      </c>
    </row>
    <row r="877" spans="1:7" x14ac:dyDescent="0.3">
      <c r="A877" s="1" t="s">
        <v>900</v>
      </c>
      <c r="B877">
        <v>6916.5</v>
      </c>
      <c r="C877">
        <v>6927.4</v>
      </c>
      <c r="D877">
        <v>6860.7</v>
      </c>
      <c r="E877">
        <v>6866</v>
      </c>
      <c r="F877">
        <v>158573900</v>
      </c>
      <c r="G877" s="3">
        <f t="shared" si="13"/>
        <v>7.3550830177687154E-3</v>
      </c>
    </row>
    <row r="878" spans="1:7" x14ac:dyDescent="0.3">
      <c r="A878" s="1" t="s">
        <v>901</v>
      </c>
      <c r="B878">
        <v>6921.4</v>
      </c>
      <c r="C878">
        <v>6959.4</v>
      </c>
      <c r="D878">
        <v>6916.5</v>
      </c>
      <c r="E878">
        <v>6916.5</v>
      </c>
      <c r="F878">
        <v>170674700</v>
      </c>
      <c r="G878" s="3">
        <f t="shared" si="13"/>
        <v>7.0845080604346657E-4</v>
      </c>
    </row>
    <row r="879" spans="1:7" x14ac:dyDescent="0.3">
      <c r="A879" s="1" t="s">
        <v>902</v>
      </c>
      <c r="B879">
        <v>6899.4</v>
      </c>
      <c r="C879">
        <v>6937.6</v>
      </c>
      <c r="D879">
        <v>6898.4</v>
      </c>
      <c r="E879">
        <v>6921.4</v>
      </c>
      <c r="F879">
        <v>142846200</v>
      </c>
      <c r="G879" s="3">
        <f t="shared" si="13"/>
        <v>-3.1785476926633341E-3</v>
      </c>
    </row>
    <row r="880" spans="1:7" x14ac:dyDescent="0.3">
      <c r="A880" s="1" t="s">
        <v>903</v>
      </c>
      <c r="B880">
        <v>6895.4</v>
      </c>
      <c r="C880">
        <v>6906.1</v>
      </c>
      <c r="D880">
        <v>6869.6</v>
      </c>
      <c r="E880">
        <v>6899.4</v>
      </c>
      <c r="F880">
        <v>129994800</v>
      </c>
      <c r="G880" s="3">
        <f t="shared" si="13"/>
        <v>-5.7976055888917877E-4</v>
      </c>
    </row>
    <row r="881" spans="1:7" x14ac:dyDescent="0.3">
      <c r="A881" s="1" t="s">
        <v>904</v>
      </c>
      <c r="B881">
        <v>6921.7</v>
      </c>
      <c r="C881">
        <v>6940.1</v>
      </c>
      <c r="D881">
        <v>6895.9</v>
      </c>
      <c r="E881">
        <v>6895.9</v>
      </c>
      <c r="F881">
        <v>185488900</v>
      </c>
      <c r="G881" s="3">
        <f t="shared" si="13"/>
        <v>3.8141369608724923E-3</v>
      </c>
    </row>
    <row r="882" spans="1:7" x14ac:dyDescent="0.3">
      <c r="A882" s="1" t="s">
        <v>905</v>
      </c>
      <c r="B882">
        <v>6957.8</v>
      </c>
      <c r="C882">
        <v>6964.7</v>
      </c>
      <c r="D882">
        <v>6921.7</v>
      </c>
      <c r="E882">
        <v>6921.7</v>
      </c>
      <c r="F882">
        <v>244345800</v>
      </c>
      <c r="G882" s="3">
        <f t="shared" si="13"/>
        <v>5.215481745813942E-3</v>
      </c>
    </row>
    <row r="883" spans="1:7" x14ac:dyDescent="0.3">
      <c r="A883" s="1" t="s">
        <v>906</v>
      </c>
      <c r="B883">
        <v>6966.7</v>
      </c>
      <c r="C883">
        <v>7008.5</v>
      </c>
      <c r="D883">
        <v>6958.3</v>
      </c>
      <c r="E883">
        <v>6958.3</v>
      </c>
      <c r="F883">
        <v>159326300</v>
      </c>
      <c r="G883" s="3">
        <f t="shared" si="13"/>
        <v>1.2791399580326592E-3</v>
      </c>
    </row>
    <row r="884" spans="1:7" x14ac:dyDescent="0.3">
      <c r="A884" s="1" t="s">
        <v>907</v>
      </c>
      <c r="B884">
        <v>6953.3</v>
      </c>
      <c r="C884">
        <v>6982.3</v>
      </c>
      <c r="D884">
        <v>6924.2</v>
      </c>
      <c r="E884">
        <v>6966.7</v>
      </c>
      <c r="F884">
        <v>233127700</v>
      </c>
      <c r="G884" s="3">
        <f t="shared" si="13"/>
        <v>-1.9234357730345266E-3</v>
      </c>
    </row>
    <row r="885" spans="1:7" x14ac:dyDescent="0.3">
      <c r="A885" s="1" t="s">
        <v>908</v>
      </c>
      <c r="B885">
        <v>6977.7</v>
      </c>
      <c r="C885">
        <v>6992.6</v>
      </c>
      <c r="D885">
        <v>6950.3</v>
      </c>
      <c r="E885">
        <v>6953.3</v>
      </c>
      <c r="F885">
        <v>145790000</v>
      </c>
      <c r="G885" s="3">
        <f t="shared" si="13"/>
        <v>3.5091251635913359E-3</v>
      </c>
    </row>
    <row r="886" spans="1:7" x14ac:dyDescent="0.3">
      <c r="A886" s="1" t="s">
        <v>909</v>
      </c>
      <c r="B886">
        <v>6996.8</v>
      </c>
      <c r="C886">
        <v>7007.8</v>
      </c>
      <c r="D886">
        <v>6974.8</v>
      </c>
      <c r="E886">
        <v>6977.8</v>
      </c>
      <c r="F886">
        <v>154577900</v>
      </c>
      <c r="G886" s="3">
        <f t="shared" si="13"/>
        <v>2.7372916577096127E-3</v>
      </c>
    </row>
    <row r="887" spans="1:7" x14ac:dyDescent="0.3">
      <c r="A887" s="1" t="s">
        <v>910</v>
      </c>
      <c r="B887">
        <v>6991.7</v>
      </c>
      <c r="C887">
        <v>7014.5</v>
      </c>
      <c r="D887">
        <v>6972.6</v>
      </c>
      <c r="E887">
        <v>6996.8</v>
      </c>
      <c r="F887">
        <v>183173900</v>
      </c>
      <c r="G887" s="3">
        <f t="shared" si="13"/>
        <v>-7.2890464212216496E-4</v>
      </c>
    </row>
    <row r="888" spans="1:7" x14ac:dyDescent="0.3">
      <c r="A888" s="1" t="s">
        <v>911</v>
      </c>
      <c r="B888">
        <v>6996</v>
      </c>
      <c r="C888">
        <v>7021</v>
      </c>
      <c r="D888">
        <v>6989.8</v>
      </c>
      <c r="E888">
        <v>6991.7</v>
      </c>
      <c r="F888">
        <v>165422100</v>
      </c>
      <c r="G888" s="3">
        <f t="shared" si="13"/>
        <v>6.1501494629348833E-4</v>
      </c>
    </row>
    <row r="889" spans="1:7" x14ac:dyDescent="0.3">
      <c r="A889" s="1" t="s">
        <v>912</v>
      </c>
      <c r="B889">
        <v>6954.8</v>
      </c>
      <c r="C889">
        <v>7003.7</v>
      </c>
      <c r="D889">
        <v>6927.4</v>
      </c>
      <c r="E889">
        <v>6996.1</v>
      </c>
      <c r="F889">
        <v>191159400</v>
      </c>
      <c r="G889" s="3">
        <f t="shared" si="13"/>
        <v>-5.8890794739851083E-3</v>
      </c>
    </row>
    <row r="890" spans="1:7" x14ac:dyDescent="0.3">
      <c r="A890" s="1" t="s">
        <v>913</v>
      </c>
      <c r="B890">
        <v>6924.8</v>
      </c>
      <c r="C890">
        <v>6966.8</v>
      </c>
      <c r="D890">
        <v>6900.6</v>
      </c>
      <c r="E890">
        <v>6954.8</v>
      </c>
      <c r="F890">
        <v>140402900</v>
      </c>
      <c r="G890" s="3">
        <f t="shared" ref="G890:G953" si="14">((B890-B889)/B889)*100%</f>
        <v>-4.3135676079829755E-3</v>
      </c>
    </row>
    <row r="891" spans="1:7" x14ac:dyDescent="0.3">
      <c r="A891" s="1" t="s">
        <v>914</v>
      </c>
      <c r="B891">
        <v>6963.4</v>
      </c>
      <c r="C891">
        <v>6963.4</v>
      </c>
      <c r="D891">
        <v>6904.4</v>
      </c>
      <c r="E891">
        <v>6924.8</v>
      </c>
      <c r="F891">
        <v>174103700</v>
      </c>
      <c r="G891" s="3">
        <f t="shared" si="14"/>
        <v>5.5741682070239509E-3</v>
      </c>
    </row>
    <row r="892" spans="1:7" x14ac:dyDescent="0.3">
      <c r="A892" s="1" t="s">
        <v>915</v>
      </c>
      <c r="B892">
        <v>6934</v>
      </c>
      <c r="C892">
        <v>6976.5</v>
      </c>
      <c r="D892">
        <v>6928.2</v>
      </c>
      <c r="E892">
        <v>6963.4</v>
      </c>
      <c r="F892">
        <v>174683500</v>
      </c>
      <c r="G892" s="3">
        <f t="shared" si="14"/>
        <v>-4.2220754229255301E-3</v>
      </c>
    </row>
    <row r="893" spans="1:7" x14ac:dyDescent="0.3">
      <c r="A893" s="1" t="s">
        <v>916</v>
      </c>
      <c r="B893">
        <v>6935.5</v>
      </c>
      <c r="C893">
        <v>6944.8</v>
      </c>
      <c r="D893">
        <v>6903.2</v>
      </c>
      <c r="E893">
        <v>6934.1</v>
      </c>
      <c r="F893">
        <v>163898700</v>
      </c>
      <c r="G893" s="3">
        <f t="shared" si="14"/>
        <v>2.1632535333141045E-4</v>
      </c>
    </row>
    <row r="894" spans="1:7" x14ac:dyDescent="0.3">
      <c r="A894" s="1" t="s">
        <v>917</v>
      </c>
      <c r="B894">
        <v>6959.3</v>
      </c>
      <c r="C894">
        <v>6969</v>
      </c>
      <c r="D894">
        <v>6927.7</v>
      </c>
      <c r="E894">
        <v>6935.3</v>
      </c>
      <c r="F894">
        <v>171813100</v>
      </c>
      <c r="G894" s="3">
        <f t="shared" si="14"/>
        <v>3.4316199264653137E-3</v>
      </c>
    </row>
    <row r="895" spans="1:7" x14ac:dyDescent="0.3">
      <c r="A895" s="1" t="s">
        <v>918</v>
      </c>
      <c r="B895">
        <v>6982.8</v>
      </c>
      <c r="C895">
        <v>7011.9</v>
      </c>
      <c r="D895">
        <v>6945.1</v>
      </c>
      <c r="E895">
        <v>6959.2</v>
      </c>
      <c r="F895">
        <v>346903000</v>
      </c>
      <c r="G895" s="3">
        <f t="shared" si="14"/>
        <v>3.3767763999252797E-3</v>
      </c>
    </row>
    <row r="896" spans="1:7" x14ac:dyDescent="0.3">
      <c r="A896" s="1" t="s">
        <v>919</v>
      </c>
      <c r="B896">
        <v>6936.1</v>
      </c>
      <c r="C896">
        <v>6999.4</v>
      </c>
      <c r="D896">
        <v>6928.8</v>
      </c>
      <c r="E896">
        <v>6982.8</v>
      </c>
      <c r="F896">
        <v>153763100</v>
      </c>
      <c r="G896" s="3">
        <f t="shared" si="14"/>
        <v>-6.6878616027954141E-3</v>
      </c>
    </row>
    <row r="897" spans="1:7" x14ac:dyDescent="0.3">
      <c r="A897" s="1" t="s">
        <v>920</v>
      </c>
      <c r="B897">
        <v>6980.3</v>
      </c>
      <c r="C897">
        <v>6994</v>
      </c>
      <c r="D897">
        <v>6934.7</v>
      </c>
      <c r="E897">
        <v>6936.4</v>
      </c>
      <c r="F897">
        <v>135442200</v>
      </c>
      <c r="G897" s="3">
        <f t="shared" si="14"/>
        <v>6.3724571445048107E-3</v>
      </c>
    </row>
    <row r="898" spans="1:7" x14ac:dyDescent="0.3">
      <c r="A898" s="1" t="s">
        <v>921</v>
      </c>
      <c r="B898">
        <v>7011.7</v>
      </c>
      <c r="C898">
        <v>7046.5</v>
      </c>
      <c r="D898">
        <v>6980.3</v>
      </c>
      <c r="E898">
        <v>6980.3</v>
      </c>
      <c r="F898">
        <v>146616600</v>
      </c>
      <c r="G898" s="3">
        <f t="shared" si="14"/>
        <v>4.4983739953869655E-3</v>
      </c>
    </row>
    <row r="899" spans="1:7" x14ac:dyDescent="0.3">
      <c r="A899" s="1" t="s">
        <v>922</v>
      </c>
      <c r="B899">
        <v>6991.5</v>
      </c>
      <c r="C899">
        <v>7021.3</v>
      </c>
      <c r="D899">
        <v>6974</v>
      </c>
      <c r="E899">
        <v>7011.7</v>
      </c>
      <c r="F899">
        <v>138027800</v>
      </c>
      <c r="G899" s="3">
        <f t="shared" si="14"/>
        <v>-2.8808990686994334E-3</v>
      </c>
    </row>
    <row r="900" spans="1:7" x14ac:dyDescent="0.3">
      <c r="A900" s="1" t="s">
        <v>923</v>
      </c>
      <c r="B900">
        <v>7016.8</v>
      </c>
      <c r="C900">
        <v>7040.1</v>
      </c>
      <c r="D900">
        <v>6986</v>
      </c>
      <c r="E900">
        <v>6991.5</v>
      </c>
      <c r="F900">
        <v>155659000</v>
      </c>
      <c r="G900" s="3">
        <f t="shared" si="14"/>
        <v>3.6186798255024217E-3</v>
      </c>
    </row>
    <row r="901" spans="1:7" x14ac:dyDescent="0.3">
      <c r="A901" s="1" t="s">
        <v>924</v>
      </c>
      <c r="B901">
        <v>6998.4</v>
      </c>
      <c r="C901">
        <v>7029.8</v>
      </c>
      <c r="D901">
        <v>6994.4</v>
      </c>
      <c r="E901">
        <v>7017</v>
      </c>
      <c r="F901">
        <v>182991900</v>
      </c>
      <c r="G901" s="3">
        <f t="shared" si="14"/>
        <v>-2.6222779614639927E-3</v>
      </c>
    </row>
    <row r="902" spans="1:7" x14ac:dyDescent="0.3">
      <c r="A902" s="1" t="s">
        <v>925</v>
      </c>
      <c r="B902">
        <v>6923.8</v>
      </c>
      <c r="C902">
        <v>7019.6</v>
      </c>
      <c r="D902">
        <v>6913.8</v>
      </c>
      <c r="E902">
        <v>6998.1</v>
      </c>
      <c r="F902">
        <v>222491300</v>
      </c>
      <c r="G902" s="3">
        <f t="shared" si="14"/>
        <v>-1.0659579332418762E-2</v>
      </c>
    </row>
    <row r="903" spans="1:7" x14ac:dyDescent="0.3">
      <c r="A903" s="1" t="s">
        <v>926</v>
      </c>
      <c r="B903">
        <v>6937.8</v>
      </c>
      <c r="C903">
        <v>6970.8</v>
      </c>
      <c r="D903">
        <v>6913.4</v>
      </c>
      <c r="E903">
        <v>6923.8</v>
      </c>
      <c r="F903">
        <v>154929800</v>
      </c>
      <c r="G903" s="3">
        <f t="shared" si="14"/>
        <v>2.0220110344030735E-3</v>
      </c>
    </row>
    <row r="904" spans="1:7" x14ac:dyDescent="0.3">
      <c r="A904" s="1" t="s">
        <v>927</v>
      </c>
      <c r="B904">
        <v>6939.9</v>
      </c>
      <c r="C904">
        <v>6978.6</v>
      </c>
      <c r="D904">
        <v>6937.8</v>
      </c>
      <c r="E904">
        <v>6937.8</v>
      </c>
      <c r="F904">
        <v>165659400</v>
      </c>
      <c r="G904" s="3">
        <f t="shared" si="14"/>
        <v>3.026896134220436E-4</v>
      </c>
    </row>
    <row r="905" spans="1:7" x14ac:dyDescent="0.3">
      <c r="A905" s="1" t="s">
        <v>928</v>
      </c>
      <c r="B905">
        <v>6961.5</v>
      </c>
      <c r="C905">
        <v>6984.6</v>
      </c>
      <c r="D905">
        <v>6939.6</v>
      </c>
      <c r="E905">
        <v>6939.9</v>
      </c>
      <c r="F905">
        <v>157872500</v>
      </c>
      <c r="G905" s="3">
        <f t="shared" si="14"/>
        <v>3.1124367786279868E-3</v>
      </c>
    </row>
    <row r="906" spans="1:7" x14ac:dyDescent="0.3">
      <c r="A906" s="1" t="s">
        <v>929</v>
      </c>
      <c r="B906">
        <v>6940.9</v>
      </c>
      <c r="C906">
        <v>6992.6</v>
      </c>
      <c r="D906">
        <v>6940.9</v>
      </c>
      <c r="E906">
        <v>6961.5</v>
      </c>
      <c r="F906">
        <v>167668900</v>
      </c>
      <c r="G906" s="3">
        <f t="shared" si="14"/>
        <v>-2.9591323708971292E-3</v>
      </c>
    </row>
    <row r="907" spans="1:7" x14ac:dyDescent="0.3">
      <c r="A907" s="1" t="s">
        <v>930</v>
      </c>
      <c r="B907">
        <v>6886.6</v>
      </c>
      <c r="C907">
        <v>6943.3</v>
      </c>
      <c r="D907">
        <v>6839.9</v>
      </c>
      <c r="E907">
        <v>6940.9</v>
      </c>
      <c r="F907">
        <v>196090300</v>
      </c>
      <c r="G907" s="3">
        <f t="shared" si="14"/>
        <v>-7.8231929576854983E-3</v>
      </c>
    </row>
    <row r="908" spans="1:7" x14ac:dyDescent="0.3">
      <c r="A908" s="1" t="s">
        <v>931</v>
      </c>
      <c r="B908">
        <v>6874.8</v>
      </c>
      <c r="C908">
        <v>6934.8</v>
      </c>
      <c r="D908">
        <v>6874.8</v>
      </c>
      <c r="E908">
        <v>6887</v>
      </c>
      <c r="F908">
        <v>167955300</v>
      </c>
      <c r="G908" s="3">
        <f t="shared" si="14"/>
        <v>-1.7134725408765111E-3</v>
      </c>
    </row>
    <row r="909" spans="1:7" x14ac:dyDescent="0.3">
      <c r="A909" s="1" t="s">
        <v>932</v>
      </c>
      <c r="B909">
        <v>6888.5</v>
      </c>
      <c r="C909">
        <v>6913</v>
      </c>
      <c r="D909">
        <v>6875.1</v>
      </c>
      <c r="E909">
        <v>6875.1</v>
      </c>
      <c r="F909">
        <v>142303700</v>
      </c>
      <c r="G909" s="3">
        <f t="shared" si="14"/>
        <v>1.9927852446616364E-3</v>
      </c>
    </row>
    <row r="910" spans="1:7" x14ac:dyDescent="0.3">
      <c r="A910" s="1" t="s">
        <v>933</v>
      </c>
      <c r="B910">
        <v>6891.5</v>
      </c>
      <c r="C910">
        <v>6930</v>
      </c>
      <c r="D910">
        <v>6880.5</v>
      </c>
      <c r="E910">
        <v>6888.5</v>
      </c>
      <c r="F910">
        <v>139709000</v>
      </c>
      <c r="G910" s="3">
        <f t="shared" si="14"/>
        <v>4.3550845612252303E-4</v>
      </c>
    </row>
    <row r="911" spans="1:7" x14ac:dyDescent="0.3">
      <c r="A911" s="1" t="s">
        <v>934</v>
      </c>
      <c r="B911">
        <v>6922.2</v>
      </c>
      <c r="C911">
        <v>6954</v>
      </c>
      <c r="D911">
        <v>6891.5</v>
      </c>
      <c r="E911">
        <v>6891.5</v>
      </c>
      <c r="F911">
        <v>123670000</v>
      </c>
      <c r="G911" s="3">
        <f t="shared" si="14"/>
        <v>4.4547631139809649E-3</v>
      </c>
    </row>
    <row r="912" spans="1:7" x14ac:dyDescent="0.3">
      <c r="A912" s="1" t="s">
        <v>935</v>
      </c>
      <c r="B912">
        <v>6931.8</v>
      </c>
      <c r="C912">
        <v>6965.8</v>
      </c>
      <c r="D912">
        <v>6914.7</v>
      </c>
      <c r="E912">
        <v>6922.2</v>
      </c>
      <c r="F912">
        <v>178123100</v>
      </c>
      <c r="G912" s="3">
        <f t="shared" si="14"/>
        <v>1.3868423333622784E-3</v>
      </c>
    </row>
    <row r="913" spans="1:7" x14ac:dyDescent="0.3">
      <c r="A913" s="1" t="s">
        <v>936</v>
      </c>
      <c r="B913">
        <v>6935.2</v>
      </c>
      <c r="C913">
        <v>6986.9</v>
      </c>
      <c r="D913">
        <v>6931.9</v>
      </c>
      <c r="E913">
        <v>6931.9</v>
      </c>
      <c r="F913">
        <v>218808900</v>
      </c>
      <c r="G913" s="3">
        <f t="shared" si="14"/>
        <v>4.9049308981788798E-4</v>
      </c>
    </row>
    <row r="914" spans="1:7" x14ac:dyDescent="0.3">
      <c r="A914" s="1" t="s">
        <v>937</v>
      </c>
      <c r="B914">
        <v>6926.8</v>
      </c>
      <c r="C914">
        <v>6973.8</v>
      </c>
      <c r="D914">
        <v>6902.1</v>
      </c>
      <c r="E914">
        <v>6934.9</v>
      </c>
      <c r="F914">
        <v>216335000</v>
      </c>
      <c r="G914" s="3">
        <f t="shared" si="14"/>
        <v>-1.2112123659014356E-3</v>
      </c>
    </row>
    <row r="915" spans="1:7" x14ac:dyDescent="0.3">
      <c r="A915" s="1" t="s">
        <v>938</v>
      </c>
      <c r="B915">
        <v>6896.3</v>
      </c>
      <c r="C915">
        <v>6970.6</v>
      </c>
      <c r="D915">
        <v>6878.3</v>
      </c>
      <c r="E915">
        <v>6926.9</v>
      </c>
      <c r="F915">
        <v>341572100</v>
      </c>
      <c r="G915" s="3">
        <f t="shared" si="14"/>
        <v>-4.4031876191026158E-3</v>
      </c>
    </row>
    <row r="916" spans="1:7" x14ac:dyDescent="0.3">
      <c r="A916" s="1" t="s">
        <v>939</v>
      </c>
      <c r="B916">
        <v>6939.6</v>
      </c>
      <c r="C916">
        <v>6948</v>
      </c>
      <c r="D916">
        <v>6892.2</v>
      </c>
      <c r="E916">
        <v>6896.3</v>
      </c>
      <c r="F916">
        <v>176866700</v>
      </c>
      <c r="G916" s="3">
        <f t="shared" si="14"/>
        <v>6.2787291736148632E-3</v>
      </c>
    </row>
    <row r="917" spans="1:7" x14ac:dyDescent="0.3">
      <c r="A917" s="1" t="s">
        <v>940</v>
      </c>
      <c r="B917">
        <v>6927.9</v>
      </c>
      <c r="C917">
        <v>6968.3</v>
      </c>
      <c r="D917">
        <v>6908.3</v>
      </c>
      <c r="E917">
        <v>6939.6</v>
      </c>
      <c r="F917">
        <v>187464900</v>
      </c>
      <c r="G917" s="3">
        <f t="shared" si="14"/>
        <v>-1.6859761369532433E-3</v>
      </c>
    </row>
    <row r="918" spans="1:7" x14ac:dyDescent="0.3">
      <c r="A918" s="1" t="s">
        <v>941</v>
      </c>
      <c r="B918">
        <v>6846.4</v>
      </c>
      <c r="C918">
        <v>6928</v>
      </c>
      <c r="D918">
        <v>6840.4</v>
      </c>
      <c r="E918">
        <v>6927.6</v>
      </c>
      <c r="F918">
        <v>205941400</v>
      </c>
      <c r="G918" s="3">
        <f t="shared" si="14"/>
        <v>-1.176402661701237E-2</v>
      </c>
    </row>
    <row r="919" spans="1:7" x14ac:dyDescent="0.3">
      <c r="A919" s="1" t="s">
        <v>942</v>
      </c>
      <c r="B919">
        <v>6849.2</v>
      </c>
      <c r="C919">
        <v>6869.5</v>
      </c>
      <c r="D919">
        <v>6803.2</v>
      </c>
      <c r="E919">
        <v>6846.4</v>
      </c>
      <c r="F919">
        <v>194064800</v>
      </c>
      <c r="G919" s="3">
        <f t="shared" si="14"/>
        <v>4.0897405935969006E-4</v>
      </c>
    </row>
    <row r="920" spans="1:7" x14ac:dyDescent="0.3">
      <c r="A920" s="1" t="s">
        <v>943</v>
      </c>
      <c r="B920">
        <v>6742</v>
      </c>
      <c r="C920">
        <v>6853.4</v>
      </c>
      <c r="D920">
        <v>6730.9</v>
      </c>
      <c r="E920">
        <v>6849.2</v>
      </c>
      <c r="F920">
        <v>168543100</v>
      </c>
      <c r="G920" s="3">
        <f t="shared" si="14"/>
        <v>-1.5651462944577442E-2</v>
      </c>
    </row>
    <row r="921" spans="1:7" x14ac:dyDescent="0.3">
      <c r="A921" s="1" t="s">
        <v>944</v>
      </c>
      <c r="B921">
        <v>6806.8</v>
      </c>
      <c r="C921">
        <v>6826</v>
      </c>
      <c r="D921">
        <v>6738.5</v>
      </c>
      <c r="E921">
        <v>6741.8</v>
      </c>
      <c r="F921">
        <v>141478700</v>
      </c>
      <c r="G921" s="3">
        <f t="shared" si="14"/>
        <v>9.6113912785523847E-3</v>
      </c>
    </row>
    <row r="922" spans="1:7" x14ac:dyDescent="0.3">
      <c r="A922" s="1" t="s">
        <v>945</v>
      </c>
      <c r="B922">
        <v>6834.4</v>
      </c>
      <c r="C922">
        <v>6878.6</v>
      </c>
      <c r="D922">
        <v>6806.9</v>
      </c>
      <c r="E922">
        <v>6806.9</v>
      </c>
      <c r="F922">
        <v>153802700</v>
      </c>
      <c r="G922" s="3">
        <f t="shared" si="14"/>
        <v>4.0547687606510337E-3</v>
      </c>
    </row>
    <row r="923" spans="1:7" x14ac:dyDescent="0.3">
      <c r="A923" s="1" t="s">
        <v>946</v>
      </c>
      <c r="B923">
        <v>6714.5</v>
      </c>
      <c r="C923">
        <v>6838.8</v>
      </c>
      <c r="D923">
        <v>6704.5</v>
      </c>
      <c r="E923">
        <v>6834</v>
      </c>
      <c r="F923">
        <v>168306200</v>
      </c>
      <c r="G923" s="3">
        <f t="shared" si="14"/>
        <v>-1.7543602949783396E-2</v>
      </c>
    </row>
    <row r="924" spans="1:7" x14ac:dyDescent="0.3">
      <c r="A924" s="1" t="s">
        <v>947</v>
      </c>
      <c r="B924">
        <v>6758.8</v>
      </c>
      <c r="C924">
        <v>6781.4</v>
      </c>
      <c r="D924">
        <v>6713.9</v>
      </c>
      <c r="E924">
        <v>6714.5</v>
      </c>
      <c r="F924">
        <v>163096100</v>
      </c>
      <c r="G924" s="3">
        <f t="shared" si="14"/>
        <v>6.5976617767518333E-3</v>
      </c>
    </row>
    <row r="925" spans="1:7" x14ac:dyDescent="0.3">
      <c r="A925" s="1" t="s">
        <v>948</v>
      </c>
      <c r="B925">
        <v>6735.9</v>
      </c>
      <c r="C925">
        <v>6775.2</v>
      </c>
      <c r="D925">
        <v>6692.8</v>
      </c>
      <c r="E925">
        <v>6758.7</v>
      </c>
      <c r="F925">
        <v>157763400</v>
      </c>
      <c r="G925" s="3">
        <f t="shared" si="14"/>
        <v>-3.3881754157543565E-3</v>
      </c>
    </row>
    <row r="926" spans="1:7" x14ac:dyDescent="0.3">
      <c r="A926" s="1" t="s">
        <v>949</v>
      </c>
      <c r="B926">
        <v>6752.2</v>
      </c>
      <c r="C926">
        <v>6754.5</v>
      </c>
      <c r="D926">
        <v>6666.4</v>
      </c>
      <c r="E926">
        <v>6735.9</v>
      </c>
      <c r="F926">
        <v>195489700</v>
      </c>
      <c r="G926" s="3">
        <f t="shared" si="14"/>
        <v>2.4198696536469042E-3</v>
      </c>
    </row>
    <row r="927" spans="1:7" x14ac:dyDescent="0.3">
      <c r="A927" s="1" t="s">
        <v>950</v>
      </c>
      <c r="B927">
        <v>6642.4</v>
      </c>
      <c r="C927">
        <v>6774</v>
      </c>
      <c r="D927">
        <v>6639.8</v>
      </c>
      <c r="E927">
        <v>6751.9</v>
      </c>
      <c r="F927">
        <v>206571400</v>
      </c>
      <c r="G927" s="3">
        <f t="shared" si="14"/>
        <v>-1.6261366665679362E-2</v>
      </c>
    </row>
    <row r="928" spans="1:7" x14ac:dyDescent="0.3">
      <c r="A928" s="1" t="s">
        <v>951</v>
      </c>
      <c r="B928">
        <v>6751.4</v>
      </c>
      <c r="C928">
        <v>6785</v>
      </c>
      <c r="D928">
        <v>6642.7</v>
      </c>
      <c r="E928">
        <v>6642.7</v>
      </c>
      <c r="F928">
        <v>221191100</v>
      </c>
      <c r="G928" s="3">
        <f t="shared" si="14"/>
        <v>1.6409731422377456E-2</v>
      </c>
    </row>
    <row r="929" spans="1:7" x14ac:dyDescent="0.3">
      <c r="A929" s="1" t="s">
        <v>952</v>
      </c>
      <c r="B929">
        <v>6788.9</v>
      </c>
      <c r="C929">
        <v>6826.6</v>
      </c>
      <c r="D929">
        <v>6748.7</v>
      </c>
      <c r="E929">
        <v>6751.4</v>
      </c>
      <c r="F929">
        <v>231714900</v>
      </c>
      <c r="G929" s="3">
        <f t="shared" si="14"/>
        <v>5.5544035311194716E-3</v>
      </c>
    </row>
    <row r="930" spans="1:7" x14ac:dyDescent="0.3">
      <c r="A930" s="1" t="s">
        <v>953</v>
      </c>
      <c r="B930">
        <v>6878.8</v>
      </c>
      <c r="C930">
        <v>6878.8</v>
      </c>
      <c r="D930">
        <v>6787.2</v>
      </c>
      <c r="E930">
        <v>6788.9</v>
      </c>
      <c r="F930">
        <v>228787500</v>
      </c>
      <c r="G930" s="3">
        <f t="shared" si="14"/>
        <v>1.3242204186245275E-2</v>
      </c>
    </row>
    <row r="931" spans="1:7" x14ac:dyDescent="0.3">
      <c r="A931" s="1" t="s">
        <v>954</v>
      </c>
      <c r="B931">
        <v>6843.8</v>
      </c>
      <c r="C931">
        <v>6887</v>
      </c>
      <c r="D931">
        <v>6806.9</v>
      </c>
      <c r="E931">
        <v>6878.8</v>
      </c>
      <c r="F931">
        <v>193087900</v>
      </c>
      <c r="G931" s="3">
        <f t="shared" si="14"/>
        <v>-5.0880967610629759E-3</v>
      </c>
    </row>
    <row r="932" spans="1:7" x14ac:dyDescent="0.3">
      <c r="A932" s="1" t="s">
        <v>955</v>
      </c>
      <c r="B932">
        <v>6804.1</v>
      </c>
      <c r="C932">
        <v>6843.9</v>
      </c>
      <c r="D932">
        <v>6760.1</v>
      </c>
      <c r="E932">
        <v>6843.7</v>
      </c>
      <c r="F932">
        <v>151412300</v>
      </c>
      <c r="G932" s="3">
        <f t="shared" si="14"/>
        <v>-5.8008708612174251E-3</v>
      </c>
    </row>
    <row r="933" spans="1:7" x14ac:dyDescent="0.3">
      <c r="A933" s="1" t="s">
        <v>956</v>
      </c>
      <c r="B933">
        <v>6838.2</v>
      </c>
      <c r="C933">
        <v>6865.1</v>
      </c>
      <c r="D933">
        <v>6793.8</v>
      </c>
      <c r="E933">
        <v>6804.1</v>
      </c>
      <c r="F933">
        <v>120495400</v>
      </c>
      <c r="G933" s="3">
        <f t="shared" si="14"/>
        <v>5.0116841316264387E-3</v>
      </c>
    </row>
    <row r="934" spans="1:7" x14ac:dyDescent="0.3">
      <c r="A934" s="1" t="s">
        <v>957</v>
      </c>
      <c r="B934">
        <v>6809.3</v>
      </c>
      <c r="C934">
        <v>6844</v>
      </c>
      <c r="D934">
        <v>6801.9</v>
      </c>
      <c r="E934">
        <v>6838.2</v>
      </c>
      <c r="F934">
        <v>133618500</v>
      </c>
      <c r="G934" s="3">
        <f t="shared" si="14"/>
        <v>-4.2262583720861684E-3</v>
      </c>
    </row>
    <row r="935" spans="1:7" x14ac:dyDescent="0.3">
      <c r="A935" s="1" t="s">
        <v>958</v>
      </c>
      <c r="B935">
        <v>6838.3</v>
      </c>
      <c r="C935">
        <v>6857.1</v>
      </c>
      <c r="D935">
        <v>6809.3</v>
      </c>
      <c r="E935">
        <v>6809.3</v>
      </c>
      <c r="F935">
        <v>187630200</v>
      </c>
      <c r="G935" s="3">
        <f t="shared" si="14"/>
        <v>4.2588812359567064E-3</v>
      </c>
    </row>
    <row r="936" spans="1:7" x14ac:dyDescent="0.3">
      <c r="A936" s="1" t="s">
        <v>959</v>
      </c>
      <c r="B936">
        <v>6862.1</v>
      </c>
      <c r="C936">
        <v>6886.8</v>
      </c>
      <c r="D936">
        <v>6829.9</v>
      </c>
      <c r="E936">
        <v>6838</v>
      </c>
      <c r="F936">
        <v>152609900</v>
      </c>
      <c r="G936" s="3">
        <f t="shared" si="14"/>
        <v>3.4803971747364377E-3</v>
      </c>
    </row>
    <row r="937" spans="1:7" x14ac:dyDescent="0.3">
      <c r="A937" s="1" t="s">
        <v>960</v>
      </c>
      <c r="B937">
        <v>6958.2</v>
      </c>
      <c r="C937">
        <v>6985.6</v>
      </c>
      <c r="D937">
        <v>6862.3</v>
      </c>
      <c r="E937">
        <v>6862.3</v>
      </c>
      <c r="F937">
        <v>181839600</v>
      </c>
      <c r="G937" s="3">
        <f t="shared" si="14"/>
        <v>1.4004459276314751E-2</v>
      </c>
    </row>
    <row r="938" spans="1:7" x14ac:dyDescent="0.3">
      <c r="A938" s="1" t="s">
        <v>961</v>
      </c>
      <c r="B938">
        <v>6958</v>
      </c>
      <c r="C938">
        <v>6964.2</v>
      </c>
      <c r="D938">
        <v>6906.6</v>
      </c>
      <c r="E938">
        <v>6958.3</v>
      </c>
      <c r="F938">
        <v>122880300</v>
      </c>
      <c r="G938" s="3">
        <f t="shared" si="14"/>
        <v>-2.8743065735365196E-5</v>
      </c>
    </row>
    <row r="939" spans="1:7" x14ac:dyDescent="0.3">
      <c r="A939" s="1" t="s">
        <v>962</v>
      </c>
      <c r="B939">
        <v>6977.7</v>
      </c>
      <c r="C939">
        <v>6977.7</v>
      </c>
      <c r="D939">
        <v>6919.6</v>
      </c>
      <c r="E939">
        <v>6958.1</v>
      </c>
      <c r="F939">
        <v>122926700</v>
      </c>
      <c r="G939" s="3">
        <f t="shared" si="14"/>
        <v>2.8312733544121611E-3</v>
      </c>
    </row>
    <row r="940" spans="1:7" x14ac:dyDescent="0.3">
      <c r="A940" s="1" t="s">
        <v>963</v>
      </c>
      <c r="B940">
        <v>6994.9</v>
      </c>
      <c r="C940">
        <v>7011.1</v>
      </c>
      <c r="D940">
        <v>6962.8</v>
      </c>
      <c r="E940">
        <v>6977.7</v>
      </c>
      <c r="F940">
        <v>150491900</v>
      </c>
      <c r="G940" s="3">
        <f t="shared" si="14"/>
        <v>2.4649956289321436E-3</v>
      </c>
    </row>
    <row r="941" spans="1:7" x14ac:dyDescent="0.3">
      <c r="A941" s="1" t="s">
        <v>964</v>
      </c>
      <c r="B941">
        <v>6961.8</v>
      </c>
      <c r="C941">
        <v>7011</v>
      </c>
      <c r="D941">
        <v>6947</v>
      </c>
      <c r="E941">
        <v>6994.9</v>
      </c>
      <c r="F941">
        <v>160615900</v>
      </c>
      <c r="G941" s="3">
        <f t="shared" si="14"/>
        <v>-4.7320190424451321E-3</v>
      </c>
    </row>
    <row r="942" spans="1:7" x14ac:dyDescent="0.3">
      <c r="A942" s="1" t="s">
        <v>965</v>
      </c>
      <c r="B942">
        <v>6907</v>
      </c>
      <c r="C942">
        <v>6965.4</v>
      </c>
      <c r="D942">
        <v>6893.5</v>
      </c>
      <c r="E942">
        <v>6961.8</v>
      </c>
      <c r="F942">
        <v>181914600</v>
      </c>
      <c r="G942" s="3">
        <f t="shared" si="14"/>
        <v>-7.8715274785256945E-3</v>
      </c>
    </row>
    <row r="943" spans="1:7" x14ac:dyDescent="0.3">
      <c r="A943" s="1" t="s">
        <v>966</v>
      </c>
      <c r="B943">
        <v>7004.3</v>
      </c>
      <c r="C943">
        <v>7018.4</v>
      </c>
      <c r="D943">
        <v>6906.6</v>
      </c>
      <c r="E943">
        <v>6907.1</v>
      </c>
      <c r="F943">
        <v>219080000</v>
      </c>
      <c r="G943" s="3">
        <f t="shared" si="14"/>
        <v>1.4087157955697146E-2</v>
      </c>
    </row>
    <row r="944" spans="1:7" x14ac:dyDescent="0.3">
      <c r="A944" s="1" t="s">
        <v>967</v>
      </c>
      <c r="B944">
        <v>7009.6</v>
      </c>
      <c r="C944">
        <v>7049.5</v>
      </c>
      <c r="D944">
        <v>7000.1</v>
      </c>
      <c r="E944">
        <v>7004.5</v>
      </c>
      <c r="F944">
        <v>181146200</v>
      </c>
      <c r="G944" s="3">
        <f t="shared" si="14"/>
        <v>7.5667804063220907E-4</v>
      </c>
    </row>
    <row r="945" spans="1:7" x14ac:dyDescent="0.3">
      <c r="A945" s="1" t="s">
        <v>968</v>
      </c>
      <c r="B945">
        <v>7013.4</v>
      </c>
      <c r="C945">
        <v>7061.8</v>
      </c>
      <c r="D945">
        <v>7008.8</v>
      </c>
      <c r="E945">
        <v>7009.6</v>
      </c>
      <c r="F945">
        <v>163462500</v>
      </c>
      <c r="G945" s="3">
        <f t="shared" si="14"/>
        <v>5.4211367267736703E-4</v>
      </c>
    </row>
    <row r="946" spans="1:7" x14ac:dyDescent="0.3">
      <c r="A946" s="1" t="s">
        <v>969</v>
      </c>
      <c r="B946">
        <v>7041.1</v>
      </c>
      <c r="C946">
        <v>7067.1</v>
      </c>
      <c r="D946">
        <v>7010.8</v>
      </c>
      <c r="E946">
        <v>7013.4</v>
      </c>
      <c r="F946">
        <v>167633600</v>
      </c>
      <c r="G946" s="3">
        <f t="shared" si="14"/>
        <v>3.9495822283059185E-3</v>
      </c>
    </row>
    <row r="947" spans="1:7" x14ac:dyDescent="0.3">
      <c r="A947" s="1" t="s">
        <v>970</v>
      </c>
      <c r="B947">
        <v>7036.1</v>
      </c>
      <c r="C947">
        <v>7070.2</v>
      </c>
      <c r="D947">
        <v>7020</v>
      </c>
      <c r="E947">
        <v>7041.1</v>
      </c>
      <c r="F947">
        <v>167555900</v>
      </c>
      <c r="G947" s="3">
        <f t="shared" si="14"/>
        <v>-7.1011631705273325E-4</v>
      </c>
    </row>
    <row r="948" spans="1:7" x14ac:dyDescent="0.3">
      <c r="A948" s="1" t="s">
        <v>971</v>
      </c>
      <c r="B948">
        <v>7080.7</v>
      </c>
      <c r="C948">
        <v>7109.6</v>
      </c>
      <c r="D948">
        <v>7036.1</v>
      </c>
      <c r="E948">
        <v>7036.1</v>
      </c>
      <c r="F948">
        <v>259745500</v>
      </c>
      <c r="G948" s="3">
        <f t="shared" si="14"/>
        <v>6.3387387899545844E-3</v>
      </c>
    </row>
    <row r="949" spans="1:7" x14ac:dyDescent="0.3">
      <c r="A949" s="1" t="s">
        <v>972</v>
      </c>
      <c r="B949">
        <v>7059.9</v>
      </c>
      <c r="C949">
        <v>7083.9</v>
      </c>
      <c r="D949">
        <v>7022.8</v>
      </c>
      <c r="E949">
        <v>7080.1</v>
      </c>
      <c r="F949">
        <v>265990100</v>
      </c>
      <c r="G949" s="3">
        <f t="shared" si="14"/>
        <v>-2.9375626703574765E-3</v>
      </c>
    </row>
    <row r="950" spans="1:7" x14ac:dyDescent="0.3">
      <c r="A950" s="1" t="s">
        <v>973</v>
      </c>
      <c r="B950">
        <v>7093.6</v>
      </c>
      <c r="C950">
        <v>7149.2</v>
      </c>
      <c r="D950">
        <v>7060</v>
      </c>
      <c r="E950">
        <v>7060</v>
      </c>
      <c r="F950">
        <v>308380600</v>
      </c>
      <c r="G950" s="3">
        <f t="shared" si="14"/>
        <v>4.7734387172623871E-3</v>
      </c>
    </row>
    <row r="951" spans="1:7" x14ac:dyDescent="0.3">
      <c r="A951" s="1" t="s">
        <v>974</v>
      </c>
      <c r="B951">
        <v>7100.9</v>
      </c>
      <c r="C951">
        <v>7117.6</v>
      </c>
      <c r="D951">
        <v>7047.6</v>
      </c>
      <c r="E951">
        <v>7093.1</v>
      </c>
      <c r="F951">
        <v>319577000</v>
      </c>
      <c r="G951" s="3">
        <f t="shared" si="14"/>
        <v>1.0290966505017581E-3</v>
      </c>
    </row>
    <row r="952" spans="1:7" x14ac:dyDescent="0.3">
      <c r="A952" s="1" t="s">
        <v>975</v>
      </c>
      <c r="B952">
        <v>7087.4</v>
      </c>
      <c r="C952">
        <v>7140.2</v>
      </c>
      <c r="D952">
        <v>7085.8</v>
      </c>
      <c r="E952">
        <v>7100.9</v>
      </c>
      <c r="F952">
        <v>272847500</v>
      </c>
      <c r="G952" s="3">
        <f t="shared" si="14"/>
        <v>-1.9011674576462139E-3</v>
      </c>
    </row>
    <row r="953" spans="1:7" x14ac:dyDescent="0.3">
      <c r="A953" s="1" t="s">
        <v>976</v>
      </c>
      <c r="B953">
        <v>7134.6</v>
      </c>
      <c r="C953">
        <v>7134.6</v>
      </c>
      <c r="D953">
        <v>7041</v>
      </c>
      <c r="E953">
        <v>7087.4</v>
      </c>
      <c r="F953">
        <v>235230700</v>
      </c>
      <c r="G953" s="3">
        <f t="shared" si="14"/>
        <v>6.6597059570506437E-3</v>
      </c>
    </row>
    <row r="954" spans="1:7" x14ac:dyDescent="0.3">
      <c r="A954" s="1" t="s">
        <v>977</v>
      </c>
      <c r="B954">
        <v>7159.6</v>
      </c>
      <c r="C954">
        <v>7201.6</v>
      </c>
      <c r="D954">
        <v>7123</v>
      </c>
      <c r="E954">
        <v>7134.6</v>
      </c>
      <c r="F954">
        <v>270037600</v>
      </c>
      <c r="G954" s="3">
        <f t="shared" ref="G954:G1017" si="15">((B954-B953)/B953)*100%</f>
        <v>3.5040506825890728E-3</v>
      </c>
    </row>
    <row r="955" spans="1:7" x14ac:dyDescent="0.3">
      <c r="A955" s="1" t="s">
        <v>978</v>
      </c>
      <c r="B955">
        <v>7088.8</v>
      </c>
      <c r="C955">
        <v>7153.1</v>
      </c>
      <c r="D955">
        <v>7045.2</v>
      </c>
      <c r="E955">
        <v>7139.3</v>
      </c>
      <c r="F955">
        <v>490104800</v>
      </c>
      <c r="G955" s="3">
        <f t="shared" si="15"/>
        <v>-9.8888206045030704E-3</v>
      </c>
    </row>
    <row r="956" spans="1:7" x14ac:dyDescent="0.3">
      <c r="A956" s="1" t="s">
        <v>979</v>
      </c>
      <c r="B956">
        <v>7125.3</v>
      </c>
      <c r="C956">
        <v>7134.2</v>
      </c>
      <c r="D956">
        <v>7082.9</v>
      </c>
      <c r="E956">
        <v>7105</v>
      </c>
      <c r="F956">
        <v>255110500</v>
      </c>
      <c r="G956" s="3">
        <f t="shared" si="15"/>
        <v>5.1489673851709741E-3</v>
      </c>
    </row>
    <row r="957" spans="1:7" x14ac:dyDescent="0.3">
      <c r="A957" s="1" t="s">
        <v>980</v>
      </c>
      <c r="B957">
        <v>7075.3</v>
      </c>
      <c r="C957">
        <v>7124.5</v>
      </c>
      <c r="D957">
        <v>7045.9</v>
      </c>
      <c r="E957">
        <v>7110.1</v>
      </c>
      <c r="F957">
        <v>182766500</v>
      </c>
      <c r="G957" s="3">
        <f t="shared" si="15"/>
        <v>-7.0172483965587409E-3</v>
      </c>
    </row>
    <row r="958" spans="1:7" x14ac:dyDescent="0.3">
      <c r="A958" s="1" t="s">
        <v>981</v>
      </c>
      <c r="B958">
        <v>7176</v>
      </c>
      <c r="C958">
        <v>7191.2</v>
      </c>
      <c r="D958">
        <v>7115.4</v>
      </c>
      <c r="E958">
        <v>7134</v>
      </c>
      <c r="F958">
        <v>228648300</v>
      </c>
      <c r="G958" s="3">
        <f t="shared" si="15"/>
        <v>1.4232612044718925E-2</v>
      </c>
    </row>
    <row r="959" spans="1:7" x14ac:dyDescent="0.3">
      <c r="A959" s="1" t="s">
        <v>982</v>
      </c>
      <c r="B959">
        <v>7191</v>
      </c>
      <c r="C959">
        <v>7215.9</v>
      </c>
      <c r="D959">
        <v>7169.4</v>
      </c>
      <c r="E959">
        <v>7183.1</v>
      </c>
      <c r="F959">
        <v>207901200</v>
      </c>
      <c r="G959" s="3">
        <f t="shared" si="15"/>
        <v>2.0903010033444815E-3</v>
      </c>
    </row>
    <row r="960" spans="1:7" x14ac:dyDescent="0.3">
      <c r="A960" s="1" t="s">
        <v>983</v>
      </c>
      <c r="B960">
        <v>7119.5</v>
      </c>
      <c r="C960">
        <v>7192.9</v>
      </c>
      <c r="D960">
        <v>7092</v>
      </c>
      <c r="E960">
        <v>7181.4</v>
      </c>
      <c r="F960">
        <v>239480200</v>
      </c>
      <c r="G960" s="3">
        <f t="shared" si="15"/>
        <v>-9.9429842859129463E-3</v>
      </c>
    </row>
    <row r="961" spans="1:7" x14ac:dyDescent="0.3">
      <c r="A961" s="1" t="s">
        <v>984</v>
      </c>
      <c r="B961">
        <v>7187.8</v>
      </c>
      <c r="C961">
        <v>7187.8</v>
      </c>
      <c r="D961">
        <v>7112.8</v>
      </c>
      <c r="E961">
        <v>7116.5</v>
      </c>
      <c r="F961">
        <v>155446500</v>
      </c>
      <c r="G961" s="3">
        <f t="shared" si="15"/>
        <v>9.5933703209495312E-3</v>
      </c>
    </row>
    <row r="962" spans="1:7" x14ac:dyDescent="0.3">
      <c r="A962" s="1" t="s">
        <v>985</v>
      </c>
      <c r="B962">
        <v>7219.7</v>
      </c>
      <c r="C962">
        <v>7238</v>
      </c>
      <c r="D962">
        <v>7196.2</v>
      </c>
      <c r="E962">
        <v>7207.2</v>
      </c>
      <c r="F962">
        <v>142313600</v>
      </c>
      <c r="G962" s="3">
        <f t="shared" si="15"/>
        <v>4.4380756281476438E-3</v>
      </c>
    </row>
    <row r="963" spans="1:7" x14ac:dyDescent="0.3">
      <c r="A963" s="1" t="s">
        <v>986</v>
      </c>
      <c r="B963">
        <v>7209.6</v>
      </c>
      <c r="C963">
        <v>7229.3</v>
      </c>
      <c r="D963">
        <v>7173</v>
      </c>
      <c r="E963">
        <v>7222.1</v>
      </c>
      <c r="F963">
        <v>144347800</v>
      </c>
      <c r="G963" s="3">
        <f t="shared" si="15"/>
        <v>-1.3989500948792131E-3</v>
      </c>
    </row>
    <row r="964" spans="1:7" x14ac:dyDescent="0.3">
      <c r="A964" s="1" t="s">
        <v>987</v>
      </c>
      <c r="B964">
        <v>7237.5</v>
      </c>
      <c r="C964">
        <v>7248.5</v>
      </c>
      <c r="D964">
        <v>7218.2</v>
      </c>
      <c r="E964">
        <v>7225.6</v>
      </c>
      <c r="F964">
        <v>111284900</v>
      </c>
      <c r="G964" s="3">
        <f t="shared" si="15"/>
        <v>3.869840213049217E-3</v>
      </c>
    </row>
    <row r="965" spans="1:7" x14ac:dyDescent="0.3">
      <c r="A965" s="1" t="s">
        <v>988</v>
      </c>
      <c r="B965">
        <v>7245.9</v>
      </c>
      <c r="C965">
        <v>7293.5</v>
      </c>
      <c r="D965">
        <v>7239.7</v>
      </c>
      <c r="E965">
        <v>7256.2</v>
      </c>
      <c r="F965">
        <v>124953000</v>
      </c>
      <c r="G965" s="3">
        <f t="shared" si="15"/>
        <v>1.1606217616579807E-3</v>
      </c>
    </row>
    <row r="966" spans="1:7" x14ac:dyDescent="0.3">
      <c r="A966" s="1" t="s">
        <v>989</v>
      </c>
      <c r="B966">
        <v>7303.9</v>
      </c>
      <c r="C966">
        <v>7308.2</v>
      </c>
      <c r="D966">
        <v>7262.3</v>
      </c>
      <c r="E966">
        <v>7266.6</v>
      </c>
      <c r="F966">
        <v>123036000</v>
      </c>
      <c r="G966" s="3">
        <f t="shared" si="15"/>
        <v>8.00452669785672E-3</v>
      </c>
    </row>
    <row r="967" spans="1:7" x14ac:dyDescent="0.3">
      <c r="A967" s="1" t="s">
        <v>990</v>
      </c>
      <c r="B967">
        <v>7272.8</v>
      </c>
      <c r="C967">
        <v>7309.8</v>
      </c>
      <c r="D967">
        <v>7259.7</v>
      </c>
      <c r="E967">
        <v>7307.1</v>
      </c>
      <c r="F967">
        <v>123172800</v>
      </c>
      <c r="G967" s="3">
        <f t="shared" si="15"/>
        <v>-4.2579991511383581E-3</v>
      </c>
    </row>
    <row r="968" spans="1:7" x14ac:dyDescent="0.3">
      <c r="A968" s="1" t="s">
        <v>991</v>
      </c>
      <c r="B968">
        <v>7323.6</v>
      </c>
      <c r="C968">
        <v>7323.6</v>
      </c>
      <c r="D968">
        <v>7245.6</v>
      </c>
      <c r="E968">
        <v>7268.4</v>
      </c>
      <c r="F968">
        <v>121359000</v>
      </c>
      <c r="G968" s="3">
        <f t="shared" si="15"/>
        <v>6.9849301506985182E-3</v>
      </c>
    </row>
    <row r="969" spans="1:7" x14ac:dyDescent="0.3">
      <c r="A969" s="1" t="s">
        <v>992</v>
      </c>
      <c r="B969">
        <v>7279.1</v>
      </c>
      <c r="C969">
        <v>7321.9</v>
      </c>
      <c r="D969">
        <v>7275.9</v>
      </c>
      <c r="E969">
        <v>7316.1</v>
      </c>
      <c r="F969">
        <v>159498400</v>
      </c>
      <c r="G969" s="3">
        <f t="shared" si="15"/>
        <v>-6.0762466546507177E-3</v>
      </c>
    </row>
    <row r="970" spans="1:7" x14ac:dyDescent="0.3">
      <c r="A970" s="1" t="s">
        <v>993</v>
      </c>
      <c r="B970">
        <v>7359.8</v>
      </c>
      <c r="C970">
        <v>7371.2</v>
      </c>
      <c r="D970">
        <v>7280.4</v>
      </c>
      <c r="E970">
        <v>7290.1</v>
      </c>
      <c r="F970">
        <v>155674900</v>
      </c>
      <c r="G970" s="3">
        <f t="shared" si="15"/>
        <v>1.1086535423335276E-2</v>
      </c>
    </row>
    <row r="971" spans="1:7" x14ac:dyDescent="0.3">
      <c r="A971" s="1" t="s">
        <v>994</v>
      </c>
      <c r="B971">
        <v>7350.6</v>
      </c>
      <c r="C971">
        <v>7403.6</v>
      </c>
      <c r="D971">
        <v>7350.6</v>
      </c>
      <c r="E971">
        <v>7376.3</v>
      </c>
      <c r="F971">
        <v>163057200</v>
      </c>
      <c r="G971" s="3">
        <f t="shared" si="15"/>
        <v>-1.2500339683143317E-3</v>
      </c>
    </row>
    <row r="972" spans="1:7" x14ac:dyDescent="0.3">
      <c r="A972" s="1" t="s">
        <v>995</v>
      </c>
      <c r="B972">
        <v>7283.6</v>
      </c>
      <c r="C972">
        <v>7393.1</v>
      </c>
      <c r="D972">
        <v>7275.2</v>
      </c>
      <c r="E972">
        <v>7362</v>
      </c>
      <c r="F972">
        <v>140602400</v>
      </c>
      <c r="G972" s="3">
        <f t="shared" si="15"/>
        <v>-9.1149021848556579E-3</v>
      </c>
    </row>
    <row r="973" spans="1:7" x14ac:dyDescent="0.3">
      <c r="A973" s="1" t="s">
        <v>996</v>
      </c>
      <c r="B973">
        <v>7200.2</v>
      </c>
      <c r="C973">
        <v>7311.6</v>
      </c>
      <c r="D973">
        <v>7180.2</v>
      </c>
      <c r="E973">
        <v>7299.8</v>
      </c>
      <c r="F973">
        <v>152570700</v>
      </c>
      <c r="G973" s="3">
        <f t="shared" si="15"/>
        <v>-1.1450381679389388E-2</v>
      </c>
    </row>
    <row r="974" spans="1:7" x14ac:dyDescent="0.3">
      <c r="A974" s="1" t="s">
        <v>997</v>
      </c>
      <c r="B974">
        <v>7227.3</v>
      </c>
      <c r="C974">
        <v>7259.6</v>
      </c>
      <c r="D974">
        <v>7152.9</v>
      </c>
      <c r="E974">
        <v>7187.6</v>
      </c>
      <c r="F974">
        <v>152699300</v>
      </c>
      <c r="G974" s="3">
        <f t="shared" si="15"/>
        <v>3.7637843393239583E-3</v>
      </c>
    </row>
    <row r="975" spans="1:7" x14ac:dyDescent="0.3">
      <c r="A975" s="1" t="s">
        <v>998</v>
      </c>
      <c r="B975">
        <v>7220</v>
      </c>
      <c r="C975">
        <v>7277.5</v>
      </c>
      <c r="D975">
        <v>7220</v>
      </c>
      <c r="E975">
        <v>7253.5</v>
      </c>
      <c r="F975">
        <v>190523900</v>
      </c>
      <c r="G975" s="3">
        <f t="shared" si="15"/>
        <v>-1.0100590815380823E-3</v>
      </c>
    </row>
    <row r="976" spans="1:7" x14ac:dyDescent="0.3">
      <c r="A976" s="1" t="s">
        <v>999</v>
      </c>
      <c r="B976">
        <v>7241.1</v>
      </c>
      <c r="C976">
        <v>7271.9</v>
      </c>
      <c r="D976">
        <v>7205.8</v>
      </c>
      <c r="E976">
        <v>7242.4</v>
      </c>
      <c r="F976">
        <v>152196500</v>
      </c>
      <c r="G976" s="3">
        <f t="shared" si="15"/>
        <v>2.9224376731302442E-3</v>
      </c>
    </row>
    <row r="977" spans="1:7" x14ac:dyDescent="0.3">
      <c r="A977" s="1" t="s">
        <v>1000</v>
      </c>
      <c r="B977">
        <v>7224</v>
      </c>
      <c r="C977">
        <v>7281.3</v>
      </c>
      <c r="D977">
        <v>7206.3</v>
      </c>
      <c r="E977">
        <v>7254</v>
      </c>
      <c r="F977">
        <v>132959600</v>
      </c>
      <c r="G977" s="3">
        <f t="shared" si="15"/>
        <v>-2.3615196586154537E-3</v>
      </c>
    </row>
    <row r="978" spans="1:7" x14ac:dyDescent="0.3">
      <c r="A978" s="1" t="s">
        <v>1001</v>
      </c>
      <c r="B978">
        <v>7242.8</v>
      </c>
      <c r="C978">
        <v>7268.2</v>
      </c>
      <c r="D978">
        <v>7210</v>
      </c>
      <c r="E978">
        <v>7231.6</v>
      </c>
      <c r="F978">
        <v>130295500</v>
      </c>
      <c r="G978" s="3">
        <f t="shared" si="15"/>
        <v>2.602436323366581E-3</v>
      </c>
    </row>
    <row r="979" spans="1:7" x14ac:dyDescent="0.3">
      <c r="A979" s="1" t="s">
        <v>1002</v>
      </c>
      <c r="B979">
        <v>7200.6</v>
      </c>
      <c r="C979">
        <v>7252.5</v>
      </c>
      <c r="D979">
        <v>7162.5</v>
      </c>
      <c r="E979">
        <v>7248</v>
      </c>
      <c r="F979">
        <v>202143100</v>
      </c>
      <c r="G979" s="3">
        <f t="shared" si="15"/>
        <v>-5.8264759485281686E-3</v>
      </c>
    </row>
    <row r="980" spans="1:7" x14ac:dyDescent="0.3">
      <c r="A980" s="1" t="s">
        <v>1003</v>
      </c>
      <c r="B980">
        <v>7253</v>
      </c>
      <c r="C980">
        <v>7267.1</v>
      </c>
      <c r="D980">
        <v>7185.4</v>
      </c>
      <c r="E980">
        <v>7198.9</v>
      </c>
      <c r="F980">
        <v>158921700</v>
      </c>
      <c r="G980" s="3">
        <f t="shared" si="15"/>
        <v>7.2771713468321574E-3</v>
      </c>
    </row>
    <row r="981" spans="1:7" x14ac:dyDescent="0.3">
      <c r="A981" s="1" t="s">
        <v>1004</v>
      </c>
      <c r="B981">
        <v>7227.4</v>
      </c>
      <c r="C981">
        <v>7278</v>
      </c>
      <c r="D981">
        <v>7170.8</v>
      </c>
      <c r="E981">
        <v>7271.3</v>
      </c>
      <c r="F981">
        <v>137359600</v>
      </c>
      <c r="G981" s="3">
        <f t="shared" si="15"/>
        <v>-3.5295739693920257E-3</v>
      </c>
    </row>
    <row r="982" spans="1:7" x14ac:dyDescent="0.3">
      <c r="A982" s="1" t="s">
        <v>1005</v>
      </c>
      <c r="B982">
        <v>7247.9</v>
      </c>
      <c r="C982">
        <v>7247.9</v>
      </c>
      <c r="D982">
        <v>7195</v>
      </c>
      <c r="E982">
        <v>7233.2</v>
      </c>
      <c r="F982">
        <v>141722200</v>
      </c>
      <c r="G982" s="3">
        <f t="shared" si="15"/>
        <v>2.8364280377452472E-3</v>
      </c>
    </row>
    <row r="983" spans="1:7" x14ac:dyDescent="0.3">
      <c r="A983" s="1" t="s">
        <v>1006</v>
      </c>
      <c r="B983">
        <v>7256.2</v>
      </c>
      <c r="C983">
        <v>7256.2</v>
      </c>
      <c r="D983">
        <v>7201.8</v>
      </c>
      <c r="E983">
        <v>7232.5</v>
      </c>
      <c r="F983">
        <v>132610200</v>
      </c>
      <c r="G983" s="3">
        <f t="shared" si="15"/>
        <v>1.1451592875177889E-3</v>
      </c>
    </row>
    <row r="984" spans="1:7" x14ac:dyDescent="0.3">
      <c r="A984" s="1" t="s">
        <v>1007</v>
      </c>
      <c r="B984">
        <v>7227.8</v>
      </c>
      <c r="C984">
        <v>7272</v>
      </c>
      <c r="D984">
        <v>7170.3</v>
      </c>
      <c r="E984">
        <v>7255.8</v>
      </c>
      <c r="F984">
        <v>128902300</v>
      </c>
      <c r="G984" s="3">
        <f t="shared" si="15"/>
        <v>-3.9138943248531793E-3</v>
      </c>
    </row>
    <row r="985" spans="1:7" x14ac:dyDescent="0.3">
      <c r="A985" s="1" t="s">
        <v>1008</v>
      </c>
      <c r="B985">
        <v>7178</v>
      </c>
      <c r="C985">
        <v>7253.7</v>
      </c>
      <c r="D985">
        <v>7176.1</v>
      </c>
      <c r="E985">
        <v>7215.5</v>
      </c>
      <c r="F985">
        <v>130391900</v>
      </c>
      <c r="G985" s="3">
        <f t="shared" si="15"/>
        <v>-6.8900633664462467E-3</v>
      </c>
    </row>
    <row r="986" spans="1:7" x14ac:dyDescent="0.3">
      <c r="A986" s="1" t="s">
        <v>1009</v>
      </c>
      <c r="B986">
        <v>7137.1</v>
      </c>
      <c r="C986">
        <v>7166.7</v>
      </c>
      <c r="D986">
        <v>7099.1</v>
      </c>
      <c r="E986">
        <v>7152.3</v>
      </c>
      <c r="F986">
        <v>140214300</v>
      </c>
      <c r="G986" s="3">
        <f t="shared" si="15"/>
        <v>-5.6979660072443072E-3</v>
      </c>
    </row>
    <row r="987" spans="1:7" x14ac:dyDescent="0.3">
      <c r="A987" s="1" t="s">
        <v>1010</v>
      </c>
      <c r="B987">
        <v>7157.2</v>
      </c>
      <c r="C987">
        <v>7177.7</v>
      </c>
      <c r="D987">
        <v>7115</v>
      </c>
      <c r="E987">
        <v>7147.7</v>
      </c>
      <c r="F987">
        <v>160408500</v>
      </c>
      <c r="G987" s="3">
        <f t="shared" si="15"/>
        <v>2.8162699135502452E-3</v>
      </c>
    </row>
    <row r="988" spans="1:7" x14ac:dyDescent="0.3">
      <c r="A988" s="1" t="s">
        <v>1011</v>
      </c>
      <c r="B988">
        <v>7192.2</v>
      </c>
      <c r="C988">
        <v>7213.2</v>
      </c>
      <c r="D988">
        <v>7133.6</v>
      </c>
      <c r="E988">
        <v>7147.2</v>
      </c>
      <c r="F988">
        <v>182161800</v>
      </c>
      <c r="G988" s="3">
        <f t="shared" si="15"/>
        <v>4.8901805175208179E-3</v>
      </c>
    </row>
    <row r="989" spans="1:7" x14ac:dyDescent="0.3">
      <c r="A989" s="1" t="s">
        <v>1012</v>
      </c>
      <c r="B989">
        <v>7207.9</v>
      </c>
      <c r="C989">
        <v>7247.5</v>
      </c>
      <c r="D989">
        <v>7192.6</v>
      </c>
      <c r="E989">
        <v>7213.3</v>
      </c>
      <c r="F989">
        <v>170270400</v>
      </c>
      <c r="G989" s="3">
        <f t="shared" si="15"/>
        <v>2.1829203859736685E-3</v>
      </c>
    </row>
    <row r="990" spans="1:7" x14ac:dyDescent="0.3">
      <c r="A990" s="1" t="s">
        <v>1013</v>
      </c>
      <c r="B990">
        <v>7201.7</v>
      </c>
      <c r="C990">
        <v>7248.5</v>
      </c>
      <c r="D990">
        <v>7191.7</v>
      </c>
      <c r="E990">
        <v>7221.9</v>
      </c>
      <c r="F990">
        <v>157409100</v>
      </c>
      <c r="G990" s="3">
        <f t="shared" si="15"/>
        <v>-8.601673164166842E-4</v>
      </c>
    </row>
    <row r="991" spans="1:7" x14ac:dyDescent="0.3">
      <c r="A991" s="1" t="s">
        <v>1014</v>
      </c>
      <c r="B991">
        <v>7238.8</v>
      </c>
      <c r="C991">
        <v>7238.8</v>
      </c>
      <c r="D991">
        <v>7180.4</v>
      </c>
      <c r="E991">
        <v>7221.9</v>
      </c>
      <c r="F991">
        <v>114364900</v>
      </c>
      <c r="G991" s="3">
        <f t="shared" si="15"/>
        <v>5.1515614368830088E-3</v>
      </c>
    </row>
    <row r="992" spans="1:7" x14ac:dyDescent="0.3">
      <c r="A992" s="1" t="s">
        <v>1015</v>
      </c>
      <c r="B992">
        <v>7198.6</v>
      </c>
      <c r="C992">
        <v>7254.1</v>
      </c>
      <c r="D992">
        <v>7186.2</v>
      </c>
      <c r="E992">
        <v>7237.3</v>
      </c>
      <c r="F992">
        <v>137325900</v>
      </c>
      <c r="G992" s="3">
        <f t="shared" si="15"/>
        <v>-5.5534066419848345E-3</v>
      </c>
    </row>
    <row r="993" spans="1:7" x14ac:dyDescent="0.3">
      <c r="A993" s="1" t="s">
        <v>1016</v>
      </c>
      <c r="B993">
        <v>7247.4</v>
      </c>
      <c r="C993">
        <v>7268.1</v>
      </c>
      <c r="D993">
        <v>7212.1</v>
      </c>
      <c r="E993">
        <v>7230.1</v>
      </c>
      <c r="F993">
        <v>138020300</v>
      </c>
      <c r="G993" s="3">
        <f t="shared" si="15"/>
        <v>6.7790959353206557E-3</v>
      </c>
    </row>
    <row r="994" spans="1:7" x14ac:dyDescent="0.3">
      <c r="A994" s="1" t="s">
        <v>1017</v>
      </c>
      <c r="B994">
        <v>7235.2</v>
      </c>
      <c r="C994">
        <v>7285.1</v>
      </c>
      <c r="D994">
        <v>7225.4</v>
      </c>
      <c r="E994">
        <v>7265</v>
      </c>
      <c r="F994">
        <v>138054800</v>
      </c>
      <c r="G994" s="3">
        <f t="shared" si="15"/>
        <v>-1.68336230924191E-3</v>
      </c>
    </row>
    <row r="995" spans="1:7" x14ac:dyDescent="0.3">
      <c r="A995" s="1" t="s">
        <v>1018</v>
      </c>
      <c r="B995">
        <v>7297.7</v>
      </c>
      <c r="C995">
        <v>7306.2</v>
      </c>
      <c r="D995">
        <v>7250.3</v>
      </c>
      <c r="E995">
        <v>7268.3</v>
      </c>
      <c r="F995">
        <v>178661300</v>
      </c>
      <c r="G995" s="3">
        <f t="shared" si="15"/>
        <v>8.6383237505528523E-3</v>
      </c>
    </row>
    <row r="996" spans="1:7" x14ac:dyDescent="0.3">
      <c r="A996" s="1" t="s">
        <v>1019</v>
      </c>
      <c r="B996">
        <v>7209.7</v>
      </c>
      <c r="C996">
        <v>7301.6</v>
      </c>
      <c r="D996">
        <v>7197.8</v>
      </c>
      <c r="E996">
        <v>7301.6</v>
      </c>
      <c r="F996">
        <v>128287400</v>
      </c>
      <c r="G996" s="3">
        <f t="shared" si="15"/>
        <v>-1.2058593803527138E-2</v>
      </c>
    </row>
    <row r="997" spans="1:7" x14ac:dyDescent="0.3">
      <c r="A997" s="1" t="s">
        <v>1020</v>
      </c>
      <c r="B997">
        <v>7303.3</v>
      </c>
      <c r="C997">
        <v>7365.7</v>
      </c>
      <c r="D997">
        <v>7298.5</v>
      </c>
      <c r="E997">
        <v>7337.6</v>
      </c>
      <c r="F997">
        <v>184420400</v>
      </c>
      <c r="G997" s="3">
        <f t="shared" si="15"/>
        <v>1.2982509674466394E-2</v>
      </c>
    </row>
    <row r="998" spans="1:7" x14ac:dyDescent="0.3">
      <c r="A998" s="1" t="s">
        <v>1021</v>
      </c>
      <c r="B998">
        <v>7335.5</v>
      </c>
      <c r="C998">
        <v>7370.6</v>
      </c>
      <c r="D998">
        <v>7314.9</v>
      </c>
      <c r="E998">
        <v>7337.8</v>
      </c>
      <c r="F998">
        <v>146427800</v>
      </c>
      <c r="G998" s="3">
        <f t="shared" si="15"/>
        <v>4.4089658099762874E-3</v>
      </c>
    </row>
    <row r="999" spans="1:7" x14ac:dyDescent="0.3">
      <c r="A999" s="1" t="s">
        <v>1022</v>
      </c>
      <c r="B999">
        <v>7296.7</v>
      </c>
      <c r="C999">
        <v>7339.8</v>
      </c>
      <c r="D999">
        <v>7277.5</v>
      </c>
      <c r="E999">
        <v>7323.3</v>
      </c>
      <c r="F999">
        <v>151238000</v>
      </c>
      <c r="G999" s="3">
        <f t="shared" si="15"/>
        <v>-5.2893463294935838E-3</v>
      </c>
    </row>
    <row r="1000" spans="1:7" x14ac:dyDescent="0.3">
      <c r="A1000" s="1" t="s">
        <v>1023</v>
      </c>
      <c r="B1000">
        <v>7352.6</v>
      </c>
      <c r="C1000">
        <v>7354.1</v>
      </c>
      <c r="D1000">
        <v>7309.5</v>
      </c>
      <c r="E1000">
        <v>7320.7</v>
      </c>
      <c r="F1000">
        <v>129972000</v>
      </c>
      <c r="G1000" s="3">
        <f t="shared" si="15"/>
        <v>7.6609974371977122E-3</v>
      </c>
    </row>
    <row r="1001" spans="1:7" x14ac:dyDescent="0.3">
      <c r="A1001" s="1" t="s">
        <v>1024</v>
      </c>
      <c r="B1001">
        <v>7349</v>
      </c>
      <c r="C1001">
        <v>7370.9</v>
      </c>
      <c r="D1001">
        <v>7286.7</v>
      </c>
      <c r="E1001">
        <v>7345.8</v>
      </c>
      <c r="F1001">
        <v>152570100</v>
      </c>
      <c r="G1001" s="3">
        <f t="shared" si="15"/>
        <v>-4.8962271849418754E-4</v>
      </c>
    </row>
    <row r="1002" spans="1:7" x14ac:dyDescent="0.3">
      <c r="A1002" s="1" t="s">
        <v>1025</v>
      </c>
      <c r="B1002">
        <v>7339.6</v>
      </c>
      <c r="C1002">
        <v>7365.8</v>
      </c>
      <c r="D1002">
        <v>7321.5</v>
      </c>
      <c r="E1002">
        <v>7335</v>
      </c>
      <c r="F1002">
        <v>154523800</v>
      </c>
      <c r="G1002" s="3">
        <f t="shared" si="15"/>
        <v>-1.2790855898761242E-3</v>
      </c>
    </row>
    <row r="1003" spans="1:7" x14ac:dyDescent="0.3">
      <c r="A1003" s="1" t="s">
        <v>1026</v>
      </c>
      <c r="B1003">
        <v>7295.1</v>
      </c>
      <c r="C1003">
        <v>7340.2</v>
      </c>
      <c r="D1003">
        <v>7262.1</v>
      </c>
      <c r="E1003">
        <v>7326.5</v>
      </c>
      <c r="F1003">
        <v>146259500</v>
      </c>
      <c r="G1003" s="3">
        <f t="shared" si="15"/>
        <v>-6.0630007084854758E-3</v>
      </c>
    </row>
    <row r="1004" spans="1:7" x14ac:dyDescent="0.3">
      <c r="A1004" s="1" t="s">
        <v>1027</v>
      </c>
      <c r="B1004">
        <v>7283.8</v>
      </c>
      <c r="C1004">
        <v>7295.1</v>
      </c>
      <c r="D1004">
        <v>7252.3</v>
      </c>
      <c r="E1004">
        <v>7277.6</v>
      </c>
      <c r="F1004">
        <v>147080400</v>
      </c>
      <c r="G1004" s="3">
        <f t="shared" si="15"/>
        <v>-1.5489849350934436E-3</v>
      </c>
    </row>
    <row r="1005" spans="1:7" x14ac:dyDescent="0.3">
      <c r="A1005" s="1" t="s">
        <v>1028</v>
      </c>
      <c r="B1005">
        <v>7285.3</v>
      </c>
      <c r="C1005">
        <v>7292.9</v>
      </c>
      <c r="D1005">
        <v>7255.1</v>
      </c>
      <c r="E1005">
        <v>7264</v>
      </c>
      <c r="F1005">
        <v>183851000</v>
      </c>
      <c r="G1005" s="3">
        <f t="shared" si="15"/>
        <v>2.0593646173700542E-4</v>
      </c>
    </row>
    <row r="1006" spans="1:7" x14ac:dyDescent="0.3">
      <c r="A1006" s="1" t="s">
        <v>1029</v>
      </c>
      <c r="B1006">
        <v>7328.6</v>
      </c>
      <c r="C1006">
        <v>7328.7</v>
      </c>
      <c r="D1006">
        <v>7289.3</v>
      </c>
      <c r="E1006">
        <v>7292.1</v>
      </c>
      <c r="F1006">
        <v>220356500</v>
      </c>
      <c r="G1006" s="3">
        <f t="shared" si="15"/>
        <v>5.9434752172182592E-3</v>
      </c>
    </row>
    <row r="1007" spans="1:7" x14ac:dyDescent="0.3">
      <c r="A1007" s="1" t="s">
        <v>1030</v>
      </c>
      <c r="B1007">
        <v>7316.1</v>
      </c>
      <c r="C1007">
        <v>7337.9</v>
      </c>
      <c r="D1007">
        <v>7289.3</v>
      </c>
      <c r="E1007">
        <v>7326.8</v>
      </c>
      <c r="F1007">
        <v>230050900</v>
      </c>
      <c r="G1007" s="3">
        <f t="shared" si="15"/>
        <v>-1.7056463717490379E-3</v>
      </c>
    </row>
    <row r="1008" spans="1:7" x14ac:dyDescent="0.3">
      <c r="A1008" s="1" t="s">
        <v>1031</v>
      </c>
      <c r="B1008">
        <v>7311.9</v>
      </c>
      <c r="C1008">
        <v>7331.3</v>
      </c>
      <c r="D1008">
        <v>7269.9</v>
      </c>
      <c r="E1008">
        <v>7318.7</v>
      </c>
      <c r="F1008">
        <v>134622000</v>
      </c>
      <c r="G1008" s="3">
        <f t="shared" si="15"/>
        <v>-5.7407635215493604E-4</v>
      </c>
    </row>
    <row r="1009" spans="1:7" x14ac:dyDescent="0.3">
      <c r="A1009" s="1" t="s">
        <v>1032</v>
      </c>
      <c r="B1009">
        <v>7276.7</v>
      </c>
      <c r="C1009">
        <v>7328.4</v>
      </c>
      <c r="D1009">
        <v>7259.8</v>
      </c>
      <c r="E1009">
        <v>7318.8</v>
      </c>
      <c r="F1009">
        <v>168064100</v>
      </c>
      <c r="G1009" s="3">
        <f t="shared" si="15"/>
        <v>-4.8140702143081582E-3</v>
      </c>
    </row>
    <row r="1010" spans="1:7" x14ac:dyDescent="0.3">
      <c r="A1010" s="1" t="s">
        <v>1033</v>
      </c>
      <c r="B1010">
        <v>7247.5</v>
      </c>
      <c r="C1010">
        <v>7305.4</v>
      </c>
      <c r="D1010">
        <v>7238.3</v>
      </c>
      <c r="E1010">
        <v>7296.5</v>
      </c>
      <c r="F1010">
        <v>152811800</v>
      </c>
      <c r="G1010" s="3">
        <f t="shared" si="15"/>
        <v>-4.0128080036279934E-3</v>
      </c>
    </row>
    <row r="1011" spans="1:7" x14ac:dyDescent="0.3">
      <c r="A1011" s="1" t="s">
        <v>1034</v>
      </c>
      <c r="B1011">
        <v>7329.8</v>
      </c>
      <c r="C1011">
        <v>7331.1</v>
      </c>
      <c r="D1011">
        <v>7248.5</v>
      </c>
      <c r="E1011">
        <v>7252.1</v>
      </c>
      <c r="F1011">
        <v>180285900</v>
      </c>
      <c r="G1011" s="3">
        <f t="shared" si="15"/>
        <v>1.1355639875819274E-2</v>
      </c>
    </row>
    <row r="1012" spans="1:7" x14ac:dyDescent="0.3">
      <c r="A1012" s="1" t="s">
        <v>1035</v>
      </c>
      <c r="B1012">
        <v>7374</v>
      </c>
      <c r="C1012">
        <v>7386.9</v>
      </c>
      <c r="D1012">
        <v>7334.3</v>
      </c>
      <c r="E1012">
        <v>7338.7</v>
      </c>
      <c r="F1012">
        <v>193312700</v>
      </c>
      <c r="G1012" s="3">
        <f t="shared" si="15"/>
        <v>6.0301781767578676E-3</v>
      </c>
    </row>
    <row r="1013" spans="1:7" x14ac:dyDescent="0.3">
      <c r="A1013" s="1" t="s">
        <v>1036</v>
      </c>
      <c r="B1013">
        <v>7381.9</v>
      </c>
      <c r="C1013">
        <v>7416.4</v>
      </c>
      <c r="D1013">
        <v>7376.2</v>
      </c>
      <c r="E1013">
        <v>7398.4</v>
      </c>
      <c r="F1013">
        <v>125243200</v>
      </c>
      <c r="G1013" s="3">
        <f t="shared" si="15"/>
        <v>1.0713317059939838E-3</v>
      </c>
    </row>
    <row r="1014" spans="1:7" x14ac:dyDescent="0.3">
      <c r="A1014" s="1" t="s">
        <v>1037</v>
      </c>
      <c r="B1014">
        <v>7421.2</v>
      </c>
      <c r="C1014">
        <v>7441.6</v>
      </c>
      <c r="D1014">
        <v>7392</v>
      </c>
      <c r="E1014">
        <v>7422.3</v>
      </c>
      <c r="F1014">
        <v>135225800</v>
      </c>
      <c r="G1014" s="3">
        <f t="shared" si="15"/>
        <v>5.3238326176187952E-3</v>
      </c>
    </row>
    <row r="1015" spans="1:7" x14ac:dyDescent="0.3">
      <c r="A1015" s="1" t="s">
        <v>1038</v>
      </c>
      <c r="B1015">
        <v>7433.3</v>
      </c>
      <c r="C1015">
        <v>7454.4</v>
      </c>
      <c r="D1015">
        <v>7380.6</v>
      </c>
      <c r="E1015">
        <v>7405.6</v>
      </c>
      <c r="F1015">
        <v>129206200</v>
      </c>
      <c r="G1015" s="3">
        <f t="shared" si="15"/>
        <v>1.6304640758907406E-3</v>
      </c>
    </row>
    <row r="1016" spans="1:7" x14ac:dyDescent="0.3">
      <c r="A1016" s="1" t="s">
        <v>1039</v>
      </c>
      <c r="B1016">
        <v>7328.1</v>
      </c>
      <c r="C1016">
        <v>7416.3</v>
      </c>
      <c r="D1016">
        <v>7308</v>
      </c>
      <c r="E1016">
        <v>7408.7</v>
      </c>
      <c r="F1016">
        <v>231480500</v>
      </c>
      <c r="G1016" s="3">
        <f t="shared" si="15"/>
        <v>-1.4152529831972316E-2</v>
      </c>
    </row>
    <row r="1017" spans="1:7" x14ac:dyDescent="0.3">
      <c r="A1017" s="1" t="s">
        <v>1040</v>
      </c>
      <c r="B1017">
        <v>7302.4</v>
      </c>
      <c r="C1017">
        <v>7358.6</v>
      </c>
      <c r="D1017">
        <v>7300.9</v>
      </c>
      <c r="E1017">
        <v>7338.1</v>
      </c>
      <c r="F1017">
        <v>155334600</v>
      </c>
      <c r="G1017" s="3">
        <f t="shared" si="15"/>
        <v>-3.5070482116784331E-3</v>
      </c>
    </row>
    <row r="1018" spans="1:7" x14ac:dyDescent="0.3">
      <c r="A1018" s="1" t="s">
        <v>1041</v>
      </c>
      <c r="B1018">
        <v>7336.7</v>
      </c>
      <c r="C1018">
        <v>7361.5</v>
      </c>
      <c r="D1018">
        <v>7314.2</v>
      </c>
      <c r="E1018">
        <v>7320.5</v>
      </c>
      <c r="F1018">
        <v>137594400</v>
      </c>
      <c r="G1018" s="3">
        <f t="shared" ref="G1018:G1081" si="16">((B1018-B1017)/B1017)*100%</f>
        <v>4.6970858895705771E-3</v>
      </c>
    </row>
    <row r="1019" spans="1:7" x14ac:dyDescent="0.3">
      <c r="A1019" s="1" t="s">
        <v>1042</v>
      </c>
      <c r="B1019">
        <v>7331.1</v>
      </c>
      <c r="C1019">
        <v>7343.5</v>
      </c>
      <c r="D1019">
        <v>7295.4</v>
      </c>
      <c r="E1019">
        <v>7303.9</v>
      </c>
      <c r="F1019">
        <v>169731600</v>
      </c>
      <c r="G1019" s="3">
        <f t="shared" si="16"/>
        <v>-7.6328594599744492E-4</v>
      </c>
    </row>
    <row r="1020" spans="1:7" x14ac:dyDescent="0.3">
      <c r="A1020" s="1" t="s">
        <v>1043</v>
      </c>
      <c r="B1020">
        <v>7338.4</v>
      </c>
      <c r="C1020">
        <v>7396.5</v>
      </c>
      <c r="D1020">
        <v>7336.6</v>
      </c>
      <c r="E1020">
        <v>7360.6</v>
      </c>
      <c r="F1020">
        <v>139792200</v>
      </c>
      <c r="G1020" s="3">
        <f t="shared" si="16"/>
        <v>9.957577989659495E-4</v>
      </c>
    </row>
    <row r="1021" spans="1:7" x14ac:dyDescent="0.3">
      <c r="A1021" s="1" t="s">
        <v>1044</v>
      </c>
      <c r="B1021">
        <v>7350.2</v>
      </c>
      <c r="C1021">
        <v>7350.2</v>
      </c>
      <c r="D1021">
        <v>7318.4</v>
      </c>
      <c r="E1021">
        <v>7327.5</v>
      </c>
      <c r="F1021">
        <v>123735900</v>
      </c>
      <c r="G1021" s="3">
        <f t="shared" si="16"/>
        <v>1.6079799411316067E-3</v>
      </c>
    </row>
    <row r="1022" spans="1:7" x14ac:dyDescent="0.3">
      <c r="A1022" s="1" t="s">
        <v>1045</v>
      </c>
      <c r="B1022">
        <v>7377.8</v>
      </c>
      <c r="C1022">
        <v>7377.8</v>
      </c>
      <c r="D1022">
        <v>7316.9</v>
      </c>
      <c r="E1022">
        <v>7339.5</v>
      </c>
      <c r="F1022">
        <v>124315600</v>
      </c>
      <c r="G1022" s="3">
        <f t="shared" si="16"/>
        <v>3.7549998639493298E-3</v>
      </c>
    </row>
    <row r="1023" spans="1:7" x14ac:dyDescent="0.3">
      <c r="A1023" s="1" t="s">
        <v>1046</v>
      </c>
      <c r="B1023">
        <v>7365.7</v>
      </c>
      <c r="C1023">
        <v>7371.8</v>
      </c>
      <c r="D1023">
        <v>7330.5</v>
      </c>
      <c r="E1023">
        <v>7337.7</v>
      </c>
      <c r="F1023">
        <v>138442500</v>
      </c>
      <c r="G1023" s="3">
        <f t="shared" si="16"/>
        <v>-1.6400553010382992E-3</v>
      </c>
    </row>
    <row r="1024" spans="1:7" x14ac:dyDescent="0.3">
      <c r="A1024" s="1" t="s">
        <v>1047</v>
      </c>
      <c r="B1024">
        <v>7310.1</v>
      </c>
      <c r="C1024">
        <v>7375.4</v>
      </c>
      <c r="D1024">
        <v>7292.8</v>
      </c>
      <c r="E1024">
        <v>7364.2</v>
      </c>
      <c r="F1024">
        <v>125276700</v>
      </c>
      <c r="G1024" s="3">
        <f t="shared" si="16"/>
        <v>-7.5485018396078381E-3</v>
      </c>
    </row>
    <row r="1025" spans="1:7" x14ac:dyDescent="0.3">
      <c r="A1025" s="1" t="s">
        <v>1048</v>
      </c>
      <c r="B1025">
        <v>7288.8</v>
      </c>
      <c r="C1025">
        <v>7313</v>
      </c>
      <c r="D1025">
        <v>7245</v>
      </c>
      <c r="E1025">
        <v>7289.2</v>
      </c>
      <c r="F1025">
        <v>124084200</v>
      </c>
      <c r="G1025" s="3">
        <f t="shared" si="16"/>
        <v>-2.9137768293183651E-3</v>
      </c>
    </row>
    <row r="1026" spans="1:7" x14ac:dyDescent="0.3">
      <c r="A1026" s="1" t="s">
        <v>1049</v>
      </c>
      <c r="B1026">
        <v>7205.1</v>
      </c>
      <c r="C1026">
        <v>7295</v>
      </c>
      <c r="D1026">
        <v>7137.5</v>
      </c>
      <c r="E1026">
        <v>7286.1</v>
      </c>
      <c r="F1026">
        <v>124345600</v>
      </c>
      <c r="G1026" s="3">
        <f t="shared" si="16"/>
        <v>-1.148337174843593E-2</v>
      </c>
    </row>
    <row r="1027" spans="1:7" x14ac:dyDescent="0.3">
      <c r="A1027" s="1" t="s">
        <v>1050</v>
      </c>
      <c r="B1027">
        <v>7237</v>
      </c>
      <c r="C1027">
        <v>7237</v>
      </c>
      <c r="D1027">
        <v>7153.9</v>
      </c>
      <c r="E1027">
        <v>7199.1</v>
      </c>
      <c r="F1027">
        <v>127711500</v>
      </c>
      <c r="G1027" s="3">
        <f t="shared" si="16"/>
        <v>4.4274194667665448E-3</v>
      </c>
    </row>
    <row r="1028" spans="1:7" x14ac:dyDescent="0.3">
      <c r="A1028" s="1" t="s">
        <v>1051</v>
      </c>
      <c r="B1028">
        <v>7166.8</v>
      </c>
      <c r="C1028">
        <v>7226.4</v>
      </c>
      <c r="D1028">
        <v>7158.7</v>
      </c>
      <c r="E1028">
        <v>7214</v>
      </c>
      <c r="F1028">
        <v>111040300</v>
      </c>
      <c r="G1028" s="3">
        <f t="shared" si="16"/>
        <v>-9.7001519966836841E-3</v>
      </c>
    </row>
    <row r="1029" spans="1:7" x14ac:dyDescent="0.3">
      <c r="A1029" s="1" t="s">
        <v>1052</v>
      </c>
      <c r="B1029">
        <v>7254.4</v>
      </c>
      <c r="C1029">
        <v>7254.4</v>
      </c>
      <c r="D1029">
        <v>7165.8</v>
      </c>
      <c r="E1029">
        <v>7170.7</v>
      </c>
      <c r="F1029">
        <v>108900300</v>
      </c>
      <c r="G1029" s="3">
        <f t="shared" si="16"/>
        <v>1.2223028408773713E-2</v>
      </c>
    </row>
    <row r="1030" spans="1:7" x14ac:dyDescent="0.3">
      <c r="A1030" s="1" t="s">
        <v>1053</v>
      </c>
      <c r="B1030">
        <v>7286.9</v>
      </c>
      <c r="C1030">
        <v>7298.9</v>
      </c>
      <c r="D1030">
        <v>7239.3</v>
      </c>
      <c r="E1030">
        <v>7245.3</v>
      </c>
      <c r="F1030">
        <v>94886600</v>
      </c>
      <c r="G1030" s="3">
        <f t="shared" si="16"/>
        <v>4.4800397000441111E-3</v>
      </c>
    </row>
    <row r="1031" spans="1:7" x14ac:dyDescent="0.3">
      <c r="A1031" s="1" t="s">
        <v>1054</v>
      </c>
      <c r="B1031">
        <v>7164.8</v>
      </c>
      <c r="C1031">
        <v>7188.1</v>
      </c>
      <c r="D1031">
        <v>7066.6</v>
      </c>
      <c r="E1031">
        <v>7130.6</v>
      </c>
      <c r="F1031">
        <v>175642500</v>
      </c>
      <c r="G1031" s="3">
        <f t="shared" si="16"/>
        <v>-1.6756096556834795E-2</v>
      </c>
    </row>
    <row r="1032" spans="1:7" x14ac:dyDescent="0.3">
      <c r="A1032" s="1" t="s">
        <v>1055</v>
      </c>
      <c r="B1032">
        <v>7130.8</v>
      </c>
      <c r="C1032">
        <v>7234.4</v>
      </c>
      <c r="D1032">
        <v>7130.8</v>
      </c>
      <c r="E1032">
        <v>7199.8</v>
      </c>
      <c r="F1032">
        <v>143541300</v>
      </c>
      <c r="G1032" s="3">
        <f t="shared" si="16"/>
        <v>-4.7454220634211702E-3</v>
      </c>
    </row>
    <row r="1033" spans="1:7" x14ac:dyDescent="0.3">
      <c r="A1033" s="1" t="s">
        <v>1056</v>
      </c>
      <c r="B1033">
        <v>7166.8</v>
      </c>
      <c r="C1033">
        <v>7180.6</v>
      </c>
      <c r="D1033">
        <v>7135.5</v>
      </c>
      <c r="E1033">
        <v>7151.7</v>
      </c>
      <c r="F1033">
        <v>129376600</v>
      </c>
      <c r="G1033" s="3">
        <f t="shared" si="16"/>
        <v>5.0485219049755991E-3</v>
      </c>
    </row>
    <row r="1034" spans="1:7" x14ac:dyDescent="0.3">
      <c r="A1034" s="1" t="s">
        <v>1057</v>
      </c>
      <c r="B1034">
        <v>7087.3</v>
      </c>
      <c r="C1034">
        <v>7141.6</v>
      </c>
      <c r="D1034">
        <v>7036.2</v>
      </c>
      <c r="E1034">
        <v>7131.5</v>
      </c>
      <c r="F1034">
        <v>150694500</v>
      </c>
      <c r="G1034" s="3">
        <f t="shared" si="16"/>
        <v>-1.1092816877825528E-2</v>
      </c>
    </row>
    <row r="1035" spans="1:7" x14ac:dyDescent="0.3">
      <c r="A1035" s="1" t="s">
        <v>1058</v>
      </c>
      <c r="B1035">
        <v>7073.8</v>
      </c>
      <c r="C1035">
        <v>7117</v>
      </c>
      <c r="D1035">
        <v>7026.5</v>
      </c>
      <c r="E1035">
        <v>7099.5</v>
      </c>
      <c r="F1035">
        <v>121595900</v>
      </c>
      <c r="G1035" s="3">
        <f t="shared" si="16"/>
        <v>-1.9048156561737191E-3</v>
      </c>
    </row>
    <row r="1036" spans="1:7" x14ac:dyDescent="0.3">
      <c r="A1036" s="1" t="s">
        <v>1059</v>
      </c>
      <c r="B1036">
        <v>7110.8</v>
      </c>
      <c r="C1036">
        <v>7166</v>
      </c>
      <c r="D1036">
        <v>7099.8</v>
      </c>
      <c r="E1036">
        <v>7102.8</v>
      </c>
      <c r="F1036">
        <v>172892100</v>
      </c>
      <c r="G1036" s="3">
        <f t="shared" si="16"/>
        <v>5.2305691424693939E-3</v>
      </c>
    </row>
    <row r="1037" spans="1:7" x14ac:dyDescent="0.3">
      <c r="A1037" s="1" t="s">
        <v>1060</v>
      </c>
      <c r="B1037">
        <v>7174.5</v>
      </c>
      <c r="C1037">
        <v>7191.2</v>
      </c>
      <c r="D1037">
        <v>7126.9</v>
      </c>
      <c r="E1037">
        <v>7127</v>
      </c>
      <c r="F1037">
        <v>154056000</v>
      </c>
      <c r="G1037" s="3">
        <f t="shared" si="16"/>
        <v>8.9582044214434123E-3</v>
      </c>
    </row>
    <row r="1038" spans="1:7" x14ac:dyDescent="0.3">
      <c r="A1038" s="1" t="s">
        <v>1061</v>
      </c>
      <c r="B1038">
        <v>7155.3</v>
      </c>
      <c r="C1038">
        <v>7177.1</v>
      </c>
      <c r="D1038">
        <v>7132.1</v>
      </c>
      <c r="E1038">
        <v>7168</v>
      </c>
      <c r="F1038">
        <v>140400000</v>
      </c>
      <c r="G1038" s="3">
        <f t="shared" si="16"/>
        <v>-2.676144679071687E-3</v>
      </c>
    </row>
    <row r="1039" spans="1:7" x14ac:dyDescent="0.3">
      <c r="A1039" s="1" t="s">
        <v>1062</v>
      </c>
      <c r="B1039">
        <v>7036.1</v>
      </c>
      <c r="C1039">
        <v>7149.3</v>
      </c>
      <c r="D1039">
        <v>7036.1</v>
      </c>
      <c r="E1039">
        <v>7137.9</v>
      </c>
      <c r="F1039">
        <v>137603900</v>
      </c>
      <c r="G1039" s="3">
        <f t="shared" si="16"/>
        <v>-1.6658980056741129E-2</v>
      </c>
    </row>
    <row r="1040" spans="1:7" x14ac:dyDescent="0.3">
      <c r="A1040" s="1" t="s">
        <v>1063</v>
      </c>
      <c r="B1040">
        <v>7155.8</v>
      </c>
      <c r="C1040">
        <v>7155.8</v>
      </c>
      <c r="D1040">
        <v>7021.5</v>
      </c>
      <c r="E1040">
        <v>7021.5</v>
      </c>
      <c r="F1040">
        <v>129998600</v>
      </c>
      <c r="G1040" s="3">
        <f t="shared" si="16"/>
        <v>1.7012265317434348E-2</v>
      </c>
    </row>
    <row r="1041" spans="1:7" x14ac:dyDescent="0.3">
      <c r="A1041" s="1" t="s">
        <v>1064</v>
      </c>
      <c r="B1041">
        <v>7234.2</v>
      </c>
      <c r="C1041">
        <v>7266.9</v>
      </c>
      <c r="D1041">
        <v>7179.7</v>
      </c>
      <c r="E1041">
        <v>7187.4</v>
      </c>
      <c r="F1041">
        <v>156560600</v>
      </c>
      <c r="G1041" s="3">
        <f t="shared" si="16"/>
        <v>1.0956147460800977E-2</v>
      </c>
    </row>
    <row r="1042" spans="1:7" x14ac:dyDescent="0.3">
      <c r="A1042" s="1" t="s">
        <v>1065</v>
      </c>
      <c r="B1042">
        <v>7117.4</v>
      </c>
      <c r="C1042">
        <v>7233</v>
      </c>
      <c r="D1042">
        <v>7072.5</v>
      </c>
      <c r="E1042">
        <v>7227.6</v>
      </c>
      <c r="F1042">
        <v>145628700</v>
      </c>
      <c r="G1042" s="3">
        <f t="shared" si="16"/>
        <v>-1.6145530950208757E-2</v>
      </c>
    </row>
    <row r="1043" spans="1:7" x14ac:dyDescent="0.3">
      <c r="A1043" s="1" t="s">
        <v>1066</v>
      </c>
      <c r="B1043">
        <v>7134.7</v>
      </c>
      <c r="C1043">
        <v>7165.1</v>
      </c>
      <c r="D1043">
        <v>7094.6</v>
      </c>
      <c r="E1043">
        <v>7142.9</v>
      </c>
      <c r="F1043">
        <v>159524500</v>
      </c>
      <c r="G1043" s="3">
        <f t="shared" si="16"/>
        <v>2.430662882513303E-3</v>
      </c>
    </row>
    <row r="1044" spans="1:7" x14ac:dyDescent="0.3">
      <c r="A1044" s="1" t="s">
        <v>1067</v>
      </c>
      <c r="B1044">
        <v>7135.9</v>
      </c>
      <c r="C1044">
        <v>7178.8</v>
      </c>
      <c r="D1044">
        <v>7102.7</v>
      </c>
      <c r="E1044">
        <v>7171.6</v>
      </c>
      <c r="F1044">
        <v>164988900</v>
      </c>
      <c r="G1044" s="3">
        <f t="shared" si="16"/>
        <v>1.6819207535002427E-4</v>
      </c>
    </row>
    <row r="1045" spans="1:7" x14ac:dyDescent="0.3">
      <c r="A1045" s="1" t="s">
        <v>1068</v>
      </c>
      <c r="B1045">
        <v>7123.6</v>
      </c>
      <c r="C1045">
        <v>7159.8</v>
      </c>
      <c r="D1045">
        <v>7108.2</v>
      </c>
      <c r="E1045">
        <v>7136.9</v>
      </c>
      <c r="F1045">
        <v>148490800</v>
      </c>
      <c r="G1045" s="3">
        <f t="shared" si="16"/>
        <v>-1.7236788632126673E-3</v>
      </c>
    </row>
    <row r="1046" spans="1:7" x14ac:dyDescent="0.3">
      <c r="A1046" s="1" t="s">
        <v>1069</v>
      </c>
      <c r="B1046">
        <v>7088.8</v>
      </c>
      <c r="C1046">
        <v>7164.3</v>
      </c>
      <c r="D1046">
        <v>7071.3</v>
      </c>
      <c r="E1046">
        <v>7129.5</v>
      </c>
      <c r="F1046">
        <v>147871800</v>
      </c>
      <c r="G1046" s="3">
        <f t="shared" si="16"/>
        <v>-4.885170419450865E-3</v>
      </c>
    </row>
    <row r="1047" spans="1:7" x14ac:dyDescent="0.3">
      <c r="A1047" s="1" t="s">
        <v>1070</v>
      </c>
      <c r="B1047">
        <v>7099.3</v>
      </c>
      <c r="C1047">
        <v>7111.6</v>
      </c>
      <c r="D1047">
        <v>7052.2</v>
      </c>
      <c r="E1047">
        <v>7061.4</v>
      </c>
      <c r="F1047">
        <v>134590500</v>
      </c>
      <c r="G1047" s="3">
        <f t="shared" si="16"/>
        <v>1.4812097957341158E-3</v>
      </c>
    </row>
    <row r="1048" spans="1:7" x14ac:dyDescent="0.3">
      <c r="A1048" s="1" t="s">
        <v>1071</v>
      </c>
      <c r="B1048">
        <v>7083.8</v>
      </c>
      <c r="C1048">
        <v>7136.6</v>
      </c>
      <c r="D1048">
        <v>7071.5</v>
      </c>
      <c r="E1048">
        <v>7095.5</v>
      </c>
      <c r="F1048">
        <v>137468100</v>
      </c>
      <c r="G1048" s="3">
        <f t="shared" si="16"/>
        <v>-2.1833138478441535E-3</v>
      </c>
    </row>
    <row r="1049" spans="1:7" x14ac:dyDescent="0.3">
      <c r="A1049" s="1" t="s">
        <v>1072</v>
      </c>
      <c r="B1049">
        <v>7179.8</v>
      </c>
      <c r="C1049">
        <v>7192.1</v>
      </c>
      <c r="D1049">
        <v>7082.1</v>
      </c>
      <c r="E1049">
        <v>7085.4</v>
      </c>
      <c r="F1049">
        <v>139854300</v>
      </c>
      <c r="G1049" s="3">
        <f t="shared" si="16"/>
        <v>1.3552048335639064E-2</v>
      </c>
    </row>
    <row r="1050" spans="1:7" x14ac:dyDescent="0.3">
      <c r="A1050" s="1" t="s">
        <v>1073</v>
      </c>
      <c r="B1050">
        <v>7246.7</v>
      </c>
      <c r="C1050">
        <v>7270.8</v>
      </c>
      <c r="D1050">
        <v>7201.9</v>
      </c>
      <c r="E1050">
        <v>7203.2</v>
      </c>
      <c r="F1050">
        <v>154713600</v>
      </c>
      <c r="G1050" s="3">
        <f t="shared" si="16"/>
        <v>9.3178082954956457E-3</v>
      </c>
    </row>
    <row r="1051" spans="1:7" x14ac:dyDescent="0.3">
      <c r="A1051" s="1" t="s">
        <v>1074</v>
      </c>
      <c r="B1051">
        <v>7317.2</v>
      </c>
      <c r="C1051">
        <v>7356.7</v>
      </c>
      <c r="D1051">
        <v>7245.2</v>
      </c>
      <c r="E1051">
        <v>7249.7</v>
      </c>
      <c r="F1051">
        <v>181505100</v>
      </c>
      <c r="G1051" s="3">
        <f t="shared" si="16"/>
        <v>9.7285661059516755E-3</v>
      </c>
    </row>
    <row r="1052" spans="1:7" x14ac:dyDescent="0.3">
      <c r="A1052" s="1" t="s">
        <v>1075</v>
      </c>
      <c r="B1052">
        <v>7266.7</v>
      </c>
      <c r="C1052">
        <v>7374.5</v>
      </c>
      <c r="D1052">
        <v>7243</v>
      </c>
      <c r="E1052">
        <v>7329.4</v>
      </c>
      <c r="F1052">
        <v>158071100</v>
      </c>
      <c r="G1052" s="3">
        <f t="shared" si="16"/>
        <v>-6.9015470398513098E-3</v>
      </c>
    </row>
    <row r="1053" spans="1:7" x14ac:dyDescent="0.3">
      <c r="A1053" s="1" t="s">
        <v>1076</v>
      </c>
      <c r="B1053">
        <v>7186</v>
      </c>
      <c r="C1053">
        <v>7295.1</v>
      </c>
      <c r="D1053">
        <v>7179.5</v>
      </c>
      <c r="E1053">
        <v>7258.4</v>
      </c>
      <c r="F1053">
        <v>135589400</v>
      </c>
      <c r="G1053" s="3">
        <f t="shared" si="16"/>
        <v>-1.1105453644708028E-2</v>
      </c>
    </row>
    <row r="1054" spans="1:7" x14ac:dyDescent="0.3">
      <c r="A1054" s="1" t="s">
        <v>1077</v>
      </c>
      <c r="B1054">
        <v>7222.4</v>
      </c>
      <c r="C1054">
        <v>7239.9</v>
      </c>
      <c r="D1054">
        <v>7191.1</v>
      </c>
      <c r="E1054">
        <v>7198.2</v>
      </c>
      <c r="F1054">
        <v>135720300</v>
      </c>
      <c r="G1054" s="3">
        <f t="shared" si="16"/>
        <v>5.0654049540773223E-3</v>
      </c>
    </row>
    <row r="1055" spans="1:7" x14ac:dyDescent="0.3">
      <c r="A1055" s="1" t="s">
        <v>1078</v>
      </c>
      <c r="B1055">
        <v>7176.4</v>
      </c>
      <c r="C1055">
        <v>7256.2</v>
      </c>
      <c r="D1055">
        <v>7171.5</v>
      </c>
      <c r="E1055">
        <v>7220</v>
      </c>
      <c r="F1055">
        <v>190885600</v>
      </c>
      <c r="G1055" s="3">
        <f t="shared" si="16"/>
        <v>-6.3690739920248124E-3</v>
      </c>
    </row>
    <row r="1056" spans="1:7" x14ac:dyDescent="0.3">
      <c r="A1056" s="1" t="s">
        <v>1079</v>
      </c>
      <c r="B1056">
        <v>7253.6</v>
      </c>
      <c r="C1056">
        <v>7308.1</v>
      </c>
      <c r="D1056">
        <v>7228.4</v>
      </c>
      <c r="E1056">
        <v>7228.5</v>
      </c>
      <c r="F1056">
        <v>166427200</v>
      </c>
      <c r="G1056" s="3">
        <f t="shared" si="16"/>
        <v>1.0757482860487255E-2</v>
      </c>
    </row>
    <row r="1057" spans="1:7" x14ac:dyDescent="0.3">
      <c r="A1057" s="1" t="s">
        <v>1080</v>
      </c>
      <c r="B1057">
        <v>7140.2</v>
      </c>
      <c r="C1057">
        <v>7282</v>
      </c>
      <c r="D1057">
        <v>7127.2</v>
      </c>
      <c r="E1057">
        <v>7275.5</v>
      </c>
      <c r="F1057">
        <v>144619600</v>
      </c>
      <c r="G1057" s="3">
        <f t="shared" si="16"/>
        <v>-1.5633616411161427E-2</v>
      </c>
    </row>
    <row r="1058" spans="1:7" x14ac:dyDescent="0.3">
      <c r="A1058" s="1" t="s">
        <v>1081</v>
      </c>
      <c r="B1058">
        <v>7034.1</v>
      </c>
      <c r="C1058">
        <v>7134.7</v>
      </c>
      <c r="D1058">
        <v>6985</v>
      </c>
      <c r="E1058">
        <v>7125.8</v>
      </c>
      <c r="F1058">
        <v>177693800</v>
      </c>
      <c r="G1058" s="3">
        <f t="shared" si="16"/>
        <v>-1.4859527744320811E-2</v>
      </c>
    </row>
    <row r="1059" spans="1:7" x14ac:dyDescent="0.3">
      <c r="A1059" s="1" t="s">
        <v>1082</v>
      </c>
      <c r="B1059">
        <v>6970.7</v>
      </c>
      <c r="C1059">
        <v>7102.2</v>
      </c>
      <c r="D1059">
        <v>6959.2</v>
      </c>
      <c r="E1059">
        <v>7076.4</v>
      </c>
      <c r="F1059">
        <v>269684600</v>
      </c>
      <c r="G1059" s="3">
        <f t="shared" si="16"/>
        <v>-9.0132355240898684E-3</v>
      </c>
    </row>
    <row r="1060" spans="1:7" x14ac:dyDescent="0.3">
      <c r="A1060" s="1" t="s">
        <v>1083</v>
      </c>
      <c r="B1060">
        <v>7036.2</v>
      </c>
      <c r="C1060">
        <v>7088.4</v>
      </c>
      <c r="D1060">
        <v>6993.1</v>
      </c>
      <c r="E1060">
        <v>7030.2</v>
      </c>
      <c r="F1060">
        <v>141774800</v>
      </c>
      <c r="G1060" s="3">
        <f t="shared" si="16"/>
        <v>9.3964738118123003E-3</v>
      </c>
    </row>
    <row r="1061" spans="1:7" x14ac:dyDescent="0.3">
      <c r="A1061" s="1" t="s">
        <v>1084</v>
      </c>
      <c r="B1061">
        <v>7099.3</v>
      </c>
      <c r="C1061">
        <v>7149.2</v>
      </c>
      <c r="D1061">
        <v>7065</v>
      </c>
      <c r="E1061">
        <v>7071.1</v>
      </c>
      <c r="F1061">
        <v>160663800</v>
      </c>
      <c r="G1061" s="3">
        <f t="shared" si="16"/>
        <v>8.9679088144169247E-3</v>
      </c>
    </row>
    <row r="1062" spans="1:7" x14ac:dyDescent="0.3">
      <c r="A1062" s="1" t="s">
        <v>1085</v>
      </c>
      <c r="B1062">
        <v>6947.7</v>
      </c>
      <c r="C1062">
        <v>7118.3</v>
      </c>
      <c r="D1062">
        <v>6934.9</v>
      </c>
      <c r="E1062">
        <v>7114.5</v>
      </c>
      <c r="F1062">
        <v>137116300</v>
      </c>
      <c r="G1062" s="3">
        <f t="shared" si="16"/>
        <v>-2.1354218021495126E-2</v>
      </c>
    </row>
    <row r="1063" spans="1:7" x14ac:dyDescent="0.3">
      <c r="A1063" s="1" t="s">
        <v>1086</v>
      </c>
      <c r="B1063">
        <v>6974.9</v>
      </c>
      <c r="C1063">
        <v>7032.6</v>
      </c>
      <c r="D1063">
        <v>6939.5</v>
      </c>
      <c r="E1063">
        <v>6992.6</v>
      </c>
      <c r="F1063">
        <v>129986000</v>
      </c>
      <c r="G1063" s="3">
        <f t="shared" si="16"/>
        <v>3.9149646645652257E-3</v>
      </c>
    </row>
    <row r="1064" spans="1:7" x14ac:dyDescent="0.3">
      <c r="A1064" s="1" t="s">
        <v>1087</v>
      </c>
      <c r="B1064">
        <v>6898</v>
      </c>
      <c r="C1064">
        <v>6994.1</v>
      </c>
      <c r="D1064">
        <v>6887.8</v>
      </c>
      <c r="E1064">
        <v>6987.8</v>
      </c>
      <c r="F1064">
        <v>109886700</v>
      </c>
      <c r="G1064" s="3">
        <f t="shared" si="16"/>
        <v>-1.1025247673801723E-2</v>
      </c>
    </row>
    <row r="1065" spans="1:7" x14ac:dyDescent="0.3">
      <c r="A1065" s="1" t="s">
        <v>1088</v>
      </c>
      <c r="B1065">
        <v>6921.5</v>
      </c>
      <c r="C1065">
        <v>6929.1</v>
      </c>
      <c r="D1065">
        <v>6846.4</v>
      </c>
      <c r="E1065">
        <v>6910.7</v>
      </c>
      <c r="F1065">
        <v>228419200</v>
      </c>
      <c r="G1065" s="3">
        <f t="shared" si="16"/>
        <v>3.4067845752392E-3</v>
      </c>
    </row>
    <row r="1066" spans="1:7" x14ac:dyDescent="0.3">
      <c r="A1066" s="1" t="s">
        <v>1089</v>
      </c>
      <c r="B1066">
        <v>6855.7</v>
      </c>
      <c r="C1066">
        <v>6932.5</v>
      </c>
      <c r="D1066">
        <v>6855.7</v>
      </c>
      <c r="E1066">
        <v>6900.3</v>
      </c>
      <c r="F1066">
        <v>150124200</v>
      </c>
      <c r="G1066" s="3">
        <f t="shared" si="16"/>
        <v>-9.5066098389077775E-3</v>
      </c>
    </row>
    <row r="1067" spans="1:7" x14ac:dyDescent="0.3">
      <c r="A1067" s="1" t="s">
        <v>1090</v>
      </c>
      <c r="B1067">
        <v>6850.1</v>
      </c>
      <c r="C1067">
        <v>6866.3</v>
      </c>
      <c r="D1067">
        <v>6821.5</v>
      </c>
      <c r="E1067">
        <v>6859.3</v>
      </c>
      <c r="F1067">
        <v>165086100</v>
      </c>
      <c r="G1067" s="3">
        <f t="shared" si="16"/>
        <v>-8.1683854311003314E-4</v>
      </c>
    </row>
    <row r="1068" spans="1:7" x14ac:dyDescent="0.3">
      <c r="A1068" s="1" t="s">
        <v>1091</v>
      </c>
      <c r="B1068">
        <v>6831.6</v>
      </c>
      <c r="C1068">
        <v>6896.7</v>
      </c>
      <c r="D1068">
        <v>6831.6</v>
      </c>
      <c r="E1068">
        <v>6893.8</v>
      </c>
      <c r="F1068">
        <v>154352200</v>
      </c>
      <c r="G1068" s="3">
        <f t="shared" si="16"/>
        <v>-2.7006905008686004E-3</v>
      </c>
    </row>
    <row r="1069" spans="1:7" x14ac:dyDescent="0.3">
      <c r="A1069" s="1" t="s">
        <v>1092</v>
      </c>
      <c r="B1069">
        <v>6734.8</v>
      </c>
      <c r="C1069">
        <v>6840.2</v>
      </c>
      <c r="D1069">
        <v>6713.3</v>
      </c>
      <c r="E1069">
        <v>6830</v>
      </c>
      <c r="F1069">
        <v>143790500</v>
      </c>
      <c r="G1069" s="3">
        <f t="shared" si="16"/>
        <v>-1.4169447859944987E-2</v>
      </c>
    </row>
    <row r="1070" spans="1:7" x14ac:dyDescent="0.3">
      <c r="A1070" s="1" t="s">
        <v>1093</v>
      </c>
      <c r="B1070">
        <v>6726.9</v>
      </c>
      <c r="C1070">
        <v>6791.5</v>
      </c>
      <c r="D1070">
        <v>6698.8</v>
      </c>
      <c r="E1070">
        <v>6739.9</v>
      </c>
      <c r="F1070">
        <v>215680300</v>
      </c>
      <c r="G1070" s="3">
        <f t="shared" si="16"/>
        <v>-1.1730118192077783E-3</v>
      </c>
    </row>
    <row r="1071" spans="1:7" x14ac:dyDescent="0.3">
      <c r="A1071" s="1" t="s">
        <v>1094</v>
      </c>
      <c r="B1071">
        <v>6819.3</v>
      </c>
      <c r="C1071">
        <v>6825.6</v>
      </c>
      <c r="D1071">
        <v>6728.4</v>
      </c>
      <c r="E1071">
        <v>6751.2</v>
      </c>
      <c r="F1071">
        <v>138884000</v>
      </c>
      <c r="G1071" s="3">
        <f t="shared" si="16"/>
        <v>1.3735896178031568E-2</v>
      </c>
    </row>
    <row r="1072" spans="1:7" x14ac:dyDescent="0.3">
      <c r="A1072" s="1" t="s">
        <v>1095</v>
      </c>
      <c r="B1072">
        <v>6880</v>
      </c>
      <c r="C1072">
        <v>6945.8</v>
      </c>
      <c r="D1072">
        <v>6823.1</v>
      </c>
      <c r="E1072">
        <v>6838.5</v>
      </c>
      <c r="F1072">
        <v>202168500</v>
      </c>
      <c r="G1072" s="3">
        <f t="shared" si="16"/>
        <v>8.9012068687401667E-3</v>
      </c>
    </row>
    <row r="1073" spans="1:7" x14ac:dyDescent="0.3">
      <c r="A1073" s="1" t="s">
        <v>1096</v>
      </c>
      <c r="B1073">
        <v>6889.2</v>
      </c>
      <c r="C1073">
        <v>6914.8</v>
      </c>
      <c r="D1073">
        <v>6870.3</v>
      </c>
      <c r="E1073">
        <v>6877.5</v>
      </c>
      <c r="F1073">
        <v>113953400</v>
      </c>
      <c r="G1073" s="3">
        <f t="shared" si="16"/>
        <v>1.337209302325555E-3</v>
      </c>
    </row>
    <row r="1074" spans="1:7" x14ac:dyDescent="0.3">
      <c r="A1074" s="1" t="s">
        <v>1097</v>
      </c>
      <c r="B1074">
        <v>6882.7</v>
      </c>
      <c r="C1074">
        <v>6890.4</v>
      </c>
      <c r="D1074">
        <v>6843.6</v>
      </c>
      <c r="E1074">
        <v>6874.9</v>
      </c>
      <c r="F1074">
        <v>103645300</v>
      </c>
      <c r="G1074" s="3">
        <f t="shared" si="16"/>
        <v>-9.4350577715845096E-4</v>
      </c>
    </row>
    <row r="1075" spans="1:7" x14ac:dyDescent="0.3">
      <c r="A1075" s="1" t="s">
        <v>1098</v>
      </c>
      <c r="B1075">
        <v>6905.6</v>
      </c>
      <c r="C1075">
        <v>6936.3</v>
      </c>
      <c r="D1075">
        <v>6885.4</v>
      </c>
      <c r="E1075">
        <v>6885.8</v>
      </c>
      <c r="F1075">
        <v>111785600</v>
      </c>
      <c r="G1075" s="3">
        <f t="shared" si="16"/>
        <v>3.3271826463452635E-3</v>
      </c>
    </row>
    <row r="1076" spans="1:7" x14ac:dyDescent="0.3">
      <c r="A1076" s="1" t="s">
        <v>1099</v>
      </c>
      <c r="B1076">
        <v>6968</v>
      </c>
      <c r="C1076">
        <v>6968.1</v>
      </c>
      <c r="D1076">
        <v>6915.8</v>
      </c>
      <c r="E1076">
        <v>6929.1</v>
      </c>
      <c r="F1076">
        <v>85223100</v>
      </c>
      <c r="G1076" s="3">
        <f t="shared" si="16"/>
        <v>9.0361445783132006E-3</v>
      </c>
    </row>
    <row r="1077" spans="1:7" x14ac:dyDescent="0.3">
      <c r="A1077" s="1" t="s">
        <v>1100</v>
      </c>
      <c r="B1077">
        <v>7063.6</v>
      </c>
      <c r="C1077">
        <v>7084.6</v>
      </c>
      <c r="D1077">
        <v>6987.8</v>
      </c>
      <c r="E1077">
        <v>6989.4</v>
      </c>
      <c r="F1077">
        <v>104714500</v>
      </c>
      <c r="G1077" s="3">
        <f t="shared" si="16"/>
        <v>1.3719862227324965E-2</v>
      </c>
    </row>
    <row r="1078" spans="1:7" x14ac:dyDescent="0.3">
      <c r="A1078" s="1" t="s">
        <v>1101</v>
      </c>
      <c r="B1078">
        <v>7139.6</v>
      </c>
      <c r="C1078">
        <v>7139.6</v>
      </c>
      <c r="D1078">
        <v>7075.4</v>
      </c>
      <c r="E1078">
        <v>7076.6</v>
      </c>
      <c r="F1078">
        <v>108297900</v>
      </c>
      <c r="G1078" s="3">
        <f t="shared" si="16"/>
        <v>1.0759386148706042E-2</v>
      </c>
    </row>
    <row r="1079" spans="1:7" x14ac:dyDescent="0.3">
      <c r="A1079" s="1" t="s">
        <v>1102</v>
      </c>
      <c r="B1079">
        <v>7125.1</v>
      </c>
      <c r="C1079">
        <v>7176.9</v>
      </c>
      <c r="D1079">
        <v>7099</v>
      </c>
      <c r="E1079">
        <v>7149</v>
      </c>
      <c r="F1079">
        <v>121880100</v>
      </c>
      <c r="G1079" s="3">
        <f t="shared" si="16"/>
        <v>-2.03092610230265E-3</v>
      </c>
    </row>
    <row r="1080" spans="1:7" x14ac:dyDescent="0.3">
      <c r="A1080" s="1" t="s">
        <v>1103</v>
      </c>
      <c r="B1080">
        <v>7196.8</v>
      </c>
      <c r="C1080">
        <v>7196.8</v>
      </c>
      <c r="D1080">
        <v>7126.8</v>
      </c>
      <c r="E1080">
        <v>7153.8</v>
      </c>
      <c r="F1080">
        <v>126775400</v>
      </c>
      <c r="G1080" s="3">
        <f t="shared" si="16"/>
        <v>1.006301665941528E-2</v>
      </c>
    </row>
    <row r="1081" spans="1:7" x14ac:dyDescent="0.3">
      <c r="A1081" s="1" t="s">
        <v>1104</v>
      </c>
      <c r="B1081">
        <v>7220.9</v>
      </c>
      <c r="C1081">
        <v>7262.8</v>
      </c>
      <c r="D1081">
        <v>7204.4</v>
      </c>
      <c r="E1081">
        <v>7212.7</v>
      </c>
      <c r="F1081">
        <v>158574300</v>
      </c>
      <c r="G1081" s="3">
        <f t="shared" si="16"/>
        <v>3.3487105380168203E-3</v>
      </c>
    </row>
    <row r="1082" spans="1:7" x14ac:dyDescent="0.3">
      <c r="A1082" s="1" t="s">
        <v>1105</v>
      </c>
      <c r="B1082">
        <v>7253.4</v>
      </c>
      <c r="C1082">
        <v>7275.9</v>
      </c>
      <c r="D1082">
        <v>7213.4</v>
      </c>
      <c r="E1082">
        <v>7248.7</v>
      </c>
      <c r="F1082">
        <v>130902100</v>
      </c>
      <c r="G1082" s="3">
        <f t="shared" ref="G1082:G1145" si="17">((B1082-B1081)/B1081)*100%</f>
        <v>4.5008239970086832E-3</v>
      </c>
    </row>
    <row r="1083" spans="1:7" x14ac:dyDescent="0.3">
      <c r="A1083" s="1" t="s">
        <v>1106</v>
      </c>
      <c r="B1083">
        <v>7251</v>
      </c>
      <c r="C1083">
        <v>7265.1</v>
      </c>
      <c r="D1083">
        <v>7215.5</v>
      </c>
      <c r="E1083">
        <v>7262</v>
      </c>
      <c r="F1083">
        <v>160069900</v>
      </c>
      <c r="G1083" s="3">
        <f t="shared" si="17"/>
        <v>-3.3087931177098139E-4</v>
      </c>
    </row>
    <row r="1084" spans="1:7" x14ac:dyDescent="0.3">
      <c r="A1084" s="1" t="s">
        <v>1107</v>
      </c>
      <c r="B1084">
        <v>7269.8</v>
      </c>
      <c r="C1084">
        <v>7302.9</v>
      </c>
      <c r="D1084">
        <v>7239.6</v>
      </c>
      <c r="E1084">
        <v>7254.2</v>
      </c>
      <c r="F1084">
        <v>136101900</v>
      </c>
      <c r="G1084" s="3">
        <f t="shared" si="17"/>
        <v>2.5927458281616578E-3</v>
      </c>
    </row>
    <row r="1085" spans="1:7" x14ac:dyDescent="0.3">
      <c r="A1085" s="1" t="s">
        <v>1108</v>
      </c>
      <c r="B1085">
        <v>7287</v>
      </c>
      <c r="C1085">
        <v>7313.2</v>
      </c>
      <c r="D1085">
        <v>7272.1</v>
      </c>
      <c r="E1085">
        <v>7283.2</v>
      </c>
      <c r="F1085">
        <v>214279500</v>
      </c>
      <c r="G1085" s="3">
        <f t="shared" si="17"/>
        <v>2.3659522957990339E-3</v>
      </c>
    </row>
    <row r="1086" spans="1:7" x14ac:dyDescent="0.3">
      <c r="A1086" s="1" t="s">
        <v>1109</v>
      </c>
      <c r="B1086">
        <v>7300.4</v>
      </c>
      <c r="C1086">
        <v>7328.3</v>
      </c>
      <c r="D1086">
        <v>7274.1</v>
      </c>
      <c r="E1086">
        <v>7302.5</v>
      </c>
      <c r="F1086">
        <v>146390900</v>
      </c>
      <c r="G1086" s="3">
        <f t="shared" si="17"/>
        <v>1.8388911760669187E-3</v>
      </c>
    </row>
    <row r="1087" spans="1:7" x14ac:dyDescent="0.3">
      <c r="A1087" s="1" t="s">
        <v>1110</v>
      </c>
      <c r="B1087">
        <v>7327.6</v>
      </c>
      <c r="C1087">
        <v>7354.2</v>
      </c>
      <c r="D1087">
        <v>7300.7</v>
      </c>
      <c r="E1087">
        <v>7336.5</v>
      </c>
      <c r="F1087">
        <v>130722300</v>
      </c>
      <c r="G1087" s="3">
        <f t="shared" si="17"/>
        <v>3.7258232425621514E-3</v>
      </c>
    </row>
    <row r="1088" spans="1:7" x14ac:dyDescent="0.3">
      <c r="A1088" s="1" t="s">
        <v>1111</v>
      </c>
      <c r="B1088">
        <v>7278.9</v>
      </c>
      <c r="C1088">
        <v>7346.1</v>
      </c>
      <c r="D1088">
        <v>7252.8</v>
      </c>
      <c r="E1088">
        <v>7336.3</v>
      </c>
      <c r="F1088">
        <v>107422000</v>
      </c>
      <c r="G1088" s="3">
        <f t="shared" si="17"/>
        <v>-6.6461051367433712E-3</v>
      </c>
    </row>
    <row r="1089" spans="1:7" x14ac:dyDescent="0.3">
      <c r="A1089" s="1" t="s">
        <v>1112</v>
      </c>
      <c r="B1089">
        <v>7224.3</v>
      </c>
      <c r="C1089">
        <v>7294.8</v>
      </c>
      <c r="D1089">
        <v>7213.3</v>
      </c>
      <c r="E1089">
        <v>7289.8</v>
      </c>
      <c r="F1089">
        <v>107863200</v>
      </c>
      <c r="G1089" s="3">
        <f t="shared" si="17"/>
        <v>-7.5011334130156287E-3</v>
      </c>
    </row>
    <row r="1090" spans="1:7" x14ac:dyDescent="0.3">
      <c r="A1090" s="1" t="s">
        <v>1113</v>
      </c>
      <c r="B1090">
        <v>7224.2</v>
      </c>
      <c r="C1090">
        <v>7265.1</v>
      </c>
      <c r="D1090">
        <v>7207.6</v>
      </c>
      <c r="E1090">
        <v>7261.2</v>
      </c>
      <c r="F1090">
        <v>218209000</v>
      </c>
      <c r="G1090" s="3">
        <f t="shared" si="17"/>
        <v>-1.384217155992467E-5</v>
      </c>
    </row>
    <row r="1091" spans="1:7" x14ac:dyDescent="0.3">
      <c r="A1091" s="1" t="s">
        <v>1114</v>
      </c>
      <c r="B1091">
        <v>7321.1</v>
      </c>
      <c r="C1091">
        <v>7330.8</v>
      </c>
      <c r="D1091">
        <v>7220.1</v>
      </c>
      <c r="E1091">
        <v>7231.7</v>
      </c>
      <c r="F1091">
        <v>146217900</v>
      </c>
      <c r="G1091" s="3">
        <f t="shared" si="17"/>
        <v>1.3413249910024716E-2</v>
      </c>
    </row>
    <row r="1092" spans="1:7" x14ac:dyDescent="0.3">
      <c r="A1092" s="1" t="s">
        <v>1115</v>
      </c>
      <c r="B1092">
        <v>7294.5</v>
      </c>
      <c r="C1092">
        <v>7315.1</v>
      </c>
      <c r="D1092">
        <v>7249.8</v>
      </c>
      <c r="E1092">
        <v>7304.3</v>
      </c>
      <c r="F1092">
        <v>125286800</v>
      </c>
      <c r="G1092" s="3">
        <f t="shared" si="17"/>
        <v>-3.6333337886383689E-3</v>
      </c>
    </row>
    <row r="1093" spans="1:7" x14ac:dyDescent="0.3">
      <c r="A1093" s="1" t="s">
        <v>1116</v>
      </c>
      <c r="B1093">
        <v>7322</v>
      </c>
      <c r="C1093">
        <v>7341.9</v>
      </c>
      <c r="D1093">
        <v>7301.4</v>
      </c>
      <c r="E1093">
        <v>7316.2</v>
      </c>
      <c r="F1093">
        <v>140918600</v>
      </c>
      <c r="G1093" s="3">
        <f t="shared" si="17"/>
        <v>3.7699636712591679E-3</v>
      </c>
    </row>
    <row r="1094" spans="1:7" x14ac:dyDescent="0.3">
      <c r="A1094" s="1" t="s">
        <v>1117</v>
      </c>
      <c r="B1094">
        <v>7313.9</v>
      </c>
      <c r="C1094">
        <v>7347</v>
      </c>
      <c r="D1094">
        <v>7293.3</v>
      </c>
      <c r="E1094">
        <v>7336.3</v>
      </c>
      <c r="F1094">
        <v>251719000</v>
      </c>
      <c r="G1094" s="3">
        <f t="shared" si="17"/>
        <v>-1.1062551215515384E-3</v>
      </c>
    </row>
    <row r="1095" spans="1:7" x14ac:dyDescent="0.3">
      <c r="A1095" s="1" t="s">
        <v>1118</v>
      </c>
      <c r="B1095">
        <v>7262.8</v>
      </c>
      <c r="C1095">
        <v>7311.2</v>
      </c>
      <c r="D1095">
        <v>7249.3</v>
      </c>
      <c r="E1095">
        <v>7298.5</v>
      </c>
      <c r="F1095">
        <v>149278800</v>
      </c>
      <c r="G1095" s="3">
        <f t="shared" si="17"/>
        <v>-6.9866965640765473E-3</v>
      </c>
    </row>
    <row r="1096" spans="1:7" x14ac:dyDescent="0.3">
      <c r="A1096" s="1" t="s">
        <v>1119</v>
      </c>
      <c r="B1096">
        <v>7240.3</v>
      </c>
      <c r="C1096">
        <v>7268</v>
      </c>
      <c r="D1096">
        <v>7207.8</v>
      </c>
      <c r="E1096">
        <v>7264.2</v>
      </c>
      <c r="F1096">
        <v>125922000</v>
      </c>
      <c r="G1096" s="3">
        <f t="shared" si="17"/>
        <v>-3.0979787409814398E-3</v>
      </c>
    </row>
    <row r="1097" spans="1:7" x14ac:dyDescent="0.3">
      <c r="A1097" s="1" t="s">
        <v>1120</v>
      </c>
      <c r="B1097">
        <v>7288.2</v>
      </c>
      <c r="C1097">
        <v>7299</v>
      </c>
      <c r="D1097">
        <v>7256.5</v>
      </c>
      <c r="E1097">
        <v>7262.1</v>
      </c>
      <c r="F1097">
        <v>128745600</v>
      </c>
      <c r="G1097" s="3">
        <f t="shared" si="17"/>
        <v>6.615747966244442E-3</v>
      </c>
    </row>
    <row r="1098" spans="1:7" x14ac:dyDescent="0.3">
      <c r="A1098" s="1" t="s">
        <v>1121</v>
      </c>
      <c r="B1098">
        <v>7288.9</v>
      </c>
      <c r="C1098">
        <v>7333.9</v>
      </c>
      <c r="D1098">
        <v>7274.3</v>
      </c>
      <c r="E1098">
        <v>7304.6</v>
      </c>
      <c r="F1098">
        <v>131946800</v>
      </c>
      <c r="G1098" s="3">
        <f t="shared" si="17"/>
        <v>9.6045662852256813E-5</v>
      </c>
    </row>
    <row r="1099" spans="1:7" x14ac:dyDescent="0.3">
      <c r="A1099" s="1" t="s">
        <v>1122</v>
      </c>
      <c r="B1099">
        <v>7241.9</v>
      </c>
      <c r="C1099">
        <v>7292.6</v>
      </c>
      <c r="D1099">
        <v>7226.8</v>
      </c>
      <c r="E1099">
        <v>7283.9</v>
      </c>
      <c r="F1099">
        <v>124088300</v>
      </c>
      <c r="G1099" s="3">
        <f t="shared" si="17"/>
        <v>-6.4481609021937473E-3</v>
      </c>
    </row>
    <row r="1100" spans="1:7" x14ac:dyDescent="0.3">
      <c r="A1100" s="1" t="s">
        <v>1123</v>
      </c>
      <c r="B1100">
        <v>7255.8</v>
      </c>
      <c r="C1100">
        <v>7275.2</v>
      </c>
      <c r="D1100">
        <v>7226.5</v>
      </c>
      <c r="E1100">
        <v>7251.8</v>
      </c>
      <c r="F1100">
        <v>140459400</v>
      </c>
      <c r="G1100" s="3">
        <f t="shared" si="17"/>
        <v>1.919385796545181E-3</v>
      </c>
    </row>
    <row r="1101" spans="1:7" x14ac:dyDescent="0.3">
      <c r="A1101" s="1" t="s">
        <v>1124</v>
      </c>
      <c r="B1101">
        <v>7326</v>
      </c>
      <c r="C1101">
        <v>7326</v>
      </c>
      <c r="D1101">
        <v>7258.9</v>
      </c>
      <c r="E1101">
        <v>7274.5</v>
      </c>
      <c r="F1101">
        <v>119012300</v>
      </c>
      <c r="G1101" s="3">
        <f t="shared" si="17"/>
        <v>9.6750186058049865E-3</v>
      </c>
    </row>
    <row r="1102" spans="1:7" x14ac:dyDescent="0.3">
      <c r="A1102" s="1" t="s">
        <v>1125</v>
      </c>
      <c r="B1102">
        <v>7308.1</v>
      </c>
      <c r="C1102">
        <v>7338</v>
      </c>
      <c r="D1102">
        <v>7264</v>
      </c>
      <c r="E1102">
        <v>7304.1</v>
      </c>
      <c r="F1102">
        <v>130681400</v>
      </c>
      <c r="G1102" s="3">
        <f t="shared" si="17"/>
        <v>-2.4433524433523936E-3</v>
      </c>
    </row>
    <row r="1103" spans="1:7" x14ac:dyDescent="0.3">
      <c r="A1103" s="1" t="s">
        <v>1126</v>
      </c>
      <c r="B1103">
        <v>7059.7</v>
      </c>
      <c r="C1103">
        <v>7257.5</v>
      </c>
      <c r="D1103">
        <v>6998.8</v>
      </c>
      <c r="E1103">
        <v>7254.6</v>
      </c>
      <c r="F1103">
        <v>196047200</v>
      </c>
      <c r="G1103" s="3">
        <f t="shared" si="17"/>
        <v>-3.3989682680861034E-2</v>
      </c>
    </row>
    <row r="1104" spans="1:7" x14ac:dyDescent="0.3">
      <c r="A1104" s="1" t="s">
        <v>1127</v>
      </c>
      <c r="B1104">
        <v>7129.2</v>
      </c>
      <c r="C1104">
        <v>7167.3</v>
      </c>
      <c r="D1104">
        <v>7066.5</v>
      </c>
      <c r="E1104">
        <v>7098.7</v>
      </c>
      <c r="F1104">
        <v>122457600</v>
      </c>
      <c r="G1104" s="3">
        <f t="shared" si="17"/>
        <v>9.8446109608057008E-3</v>
      </c>
    </row>
    <row r="1105" spans="1:7" x14ac:dyDescent="0.3">
      <c r="A1105" s="1" t="s">
        <v>1128</v>
      </c>
      <c r="B1105">
        <v>7212.1</v>
      </c>
      <c r="C1105">
        <v>7246.3</v>
      </c>
      <c r="D1105">
        <v>7147.3</v>
      </c>
      <c r="E1105">
        <v>7149.5</v>
      </c>
      <c r="F1105">
        <v>128572200</v>
      </c>
      <c r="G1105" s="3">
        <f t="shared" si="17"/>
        <v>1.1628233181843762E-2</v>
      </c>
    </row>
    <row r="1106" spans="1:7" x14ac:dyDescent="0.3">
      <c r="A1106" s="1" t="s">
        <v>1129</v>
      </c>
      <c r="B1106">
        <v>7195.1</v>
      </c>
      <c r="C1106">
        <v>7234.4</v>
      </c>
      <c r="D1106">
        <v>7181.8</v>
      </c>
      <c r="E1106">
        <v>7212.7</v>
      </c>
      <c r="F1106">
        <v>125248900</v>
      </c>
      <c r="G1106" s="3">
        <f t="shared" si="17"/>
        <v>-2.357149789936357E-3</v>
      </c>
    </row>
    <row r="1107" spans="1:7" x14ac:dyDescent="0.3">
      <c r="A1107" s="1" t="s">
        <v>1130</v>
      </c>
      <c r="B1107">
        <v>7257</v>
      </c>
      <c r="C1107">
        <v>7267.4</v>
      </c>
      <c r="D1107">
        <v>7219.9</v>
      </c>
      <c r="E1107">
        <v>7220</v>
      </c>
      <c r="F1107">
        <v>112712600</v>
      </c>
      <c r="G1107" s="3">
        <f t="shared" si="17"/>
        <v>8.6030770941334569E-3</v>
      </c>
    </row>
    <row r="1108" spans="1:7" x14ac:dyDescent="0.3">
      <c r="A1108" s="1" t="s">
        <v>1131</v>
      </c>
      <c r="B1108">
        <v>7297.6</v>
      </c>
      <c r="C1108">
        <v>7297.6</v>
      </c>
      <c r="D1108">
        <v>7230.8</v>
      </c>
      <c r="E1108">
        <v>7265.2</v>
      </c>
      <c r="F1108">
        <v>156405500</v>
      </c>
      <c r="G1108" s="3">
        <f t="shared" si="17"/>
        <v>5.5945983188645946E-3</v>
      </c>
    </row>
    <row r="1109" spans="1:7" x14ac:dyDescent="0.3">
      <c r="A1109" s="1" t="s">
        <v>1132</v>
      </c>
      <c r="B1109">
        <v>7356.6</v>
      </c>
      <c r="C1109">
        <v>7366.7</v>
      </c>
      <c r="D1109">
        <v>7286.5</v>
      </c>
      <c r="E1109">
        <v>7316.4</v>
      </c>
      <c r="F1109">
        <v>146066800</v>
      </c>
      <c r="G1109" s="3">
        <f t="shared" si="17"/>
        <v>8.0848498136373605E-3</v>
      </c>
    </row>
    <row r="1110" spans="1:7" x14ac:dyDescent="0.3">
      <c r="A1110" s="1" t="s">
        <v>1133</v>
      </c>
      <c r="B1110">
        <v>7436</v>
      </c>
      <c r="C1110">
        <v>7445.7</v>
      </c>
      <c r="D1110">
        <v>7372.9</v>
      </c>
      <c r="E1110">
        <v>7377</v>
      </c>
      <c r="F1110">
        <v>168060500</v>
      </c>
      <c r="G1110" s="3">
        <f t="shared" si="17"/>
        <v>1.0793029388576195E-2</v>
      </c>
    </row>
    <row r="1111" spans="1:7" x14ac:dyDescent="0.3">
      <c r="A1111" s="1" t="s">
        <v>1134</v>
      </c>
      <c r="B1111">
        <v>7409.5</v>
      </c>
      <c r="C1111">
        <v>7460.4</v>
      </c>
      <c r="D1111">
        <v>7386.7</v>
      </c>
      <c r="E1111">
        <v>7442.9</v>
      </c>
      <c r="F1111">
        <v>150416800</v>
      </c>
      <c r="G1111" s="3">
        <f t="shared" si="17"/>
        <v>-3.5637439483593328E-3</v>
      </c>
    </row>
    <row r="1112" spans="1:7" x14ac:dyDescent="0.3">
      <c r="A1112" s="1" t="s">
        <v>1135</v>
      </c>
      <c r="B1112">
        <v>7432.1</v>
      </c>
      <c r="C1112">
        <v>7459.7</v>
      </c>
      <c r="D1112">
        <v>7417.2</v>
      </c>
      <c r="E1112">
        <v>7443.9</v>
      </c>
      <c r="F1112">
        <v>151268200</v>
      </c>
      <c r="G1112" s="3">
        <f t="shared" si="17"/>
        <v>3.0501383359201515E-3</v>
      </c>
    </row>
    <row r="1113" spans="1:7" x14ac:dyDescent="0.3">
      <c r="A1113" s="1" t="s">
        <v>1136</v>
      </c>
      <c r="B1113">
        <v>7466.8</v>
      </c>
      <c r="C1113">
        <v>7466.8</v>
      </c>
      <c r="D1113">
        <v>7420.4</v>
      </c>
      <c r="E1113">
        <v>7428.7</v>
      </c>
      <c r="F1113">
        <v>138674400</v>
      </c>
      <c r="G1113" s="3">
        <f t="shared" si="17"/>
        <v>4.6689361015056063E-3</v>
      </c>
    </row>
    <row r="1114" spans="1:7" x14ac:dyDescent="0.3">
      <c r="A1114" s="1" t="s">
        <v>1137</v>
      </c>
      <c r="B1114">
        <v>7534</v>
      </c>
      <c r="C1114">
        <v>7538.2</v>
      </c>
      <c r="D1114">
        <v>7482.5</v>
      </c>
      <c r="E1114">
        <v>7490.3</v>
      </c>
      <c r="F1114">
        <v>183613200</v>
      </c>
      <c r="G1114" s="3">
        <f t="shared" si="17"/>
        <v>8.9998392885841071E-3</v>
      </c>
    </row>
    <row r="1115" spans="1:7" x14ac:dyDescent="0.3">
      <c r="A1115" s="1" t="s">
        <v>1138</v>
      </c>
      <c r="B1115">
        <v>7554.6</v>
      </c>
      <c r="C1115">
        <v>7594.5</v>
      </c>
      <c r="D1115">
        <v>7543.6</v>
      </c>
      <c r="E1115">
        <v>7563.1</v>
      </c>
      <c r="F1115">
        <v>199930800</v>
      </c>
      <c r="G1115" s="3">
        <f t="shared" si="17"/>
        <v>2.7342713034245241E-3</v>
      </c>
    </row>
    <row r="1116" spans="1:7" x14ac:dyDescent="0.3">
      <c r="A1116" s="1" t="s">
        <v>1139</v>
      </c>
      <c r="B1116">
        <v>7488.7</v>
      </c>
      <c r="C1116">
        <v>7540.3</v>
      </c>
      <c r="D1116">
        <v>7460.4</v>
      </c>
      <c r="E1116">
        <v>7531.3</v>
      </c>
      <c r="F1116">
        <v>140745300</v>
      </c>
      <c r="G1116" s="3">
        <f t="shared" si="17"/>
        <v>-8.7231620469648344E-3</v>
      </c>
    </row>
    <row r="1117" spans="1:7" x14ac:dyDescent="0.3">
      <c r="A1117" s="1" t="s">
        <v>1140</v>
      </c>
      <c r="B1117">
        <v>7544.3</v>
      </c>
      <c r="C1117">
        <v>7567.5</v>
      </c>
      <c r="D1117">
        <v>7507.7</v>
      </c>
      <c r="E1117">
        <v>7510.7</v>
      </c>
      <c r="F1117">
        <v>128771000</v>
      </c>
      <c r="G1117" s="3">
        <f t="shared" si="17"/>
        <v>7.4245196095450968E-3</v>
      </c>
    </row>
    <row r="1118" spans="1:7" x14ac:dyDescent="0.3">
      <c r="A1118" s="1" t="s">
        <v>1141</v>
      </c>
      <c r="B1118">
        <v>7606.2</v>
      </c>
      <c r="C1118">
        <v>7619.9</v>
      </c>
      <c r="D1118">
        <v>7549.4</v>
      </c>
      <c r="E1118">
        <v>7549.4</v>
      </c>
      <c r="F1118">
        <v>142108800</v>
      </c>
      <c r="G1118" s="3">
        <f t="shared" si="17"/>
        <v>8.2048699017801038E-3</v>
      </c>
    </row>
    <row r="1119" spans="1:7" x14ac:dyDescent="0.3">
      <c r="A1119" s="1" t="s">
        <v>1142</v>
      </c>
      <c r="B1119">
        <v>7597.9</v>
      </c>
      <c r="C1119">
        <v>7610.2</v>
      </c>
      <c r="D1119">
        <v>7547.3</v>
      </c>
      <c r="E1119">
        <v>7598.5</v>
      </c>
      <c r="F1119">
        <v>141150100</v>
      </c>
      <c r="G1119" s="3">
        <f t="shared" si="17"/>
        <v>-1.0912150613973052E-3</v>
      </c>
    </row>
    <row r="1120" spans="1:7" x14ac:dyDescent="0.3">
      <c r="A1120" s="1" t="s">
        <v>1143</v>
      </c>
      <c r="B1120">
        <v>7658.9</v>
      </c>
      <c r="C1120">
        <v>7672.3</v>
      </c>
      <c r="D1120">
        <v>7581</v>
      </c>
      <c r="E1120">
        <v>7604.3</v>
      </c>
      <c r="F1120">
        <v>152042100</v>
      </c>
      <c r="G1120" s="3">
        <f t="shared" si="17"/>
        <v>8.0285342002395406E-3</v>
      </c>
    </row>
    <row r="1121" spans="1:7" x14ac:dyDescent="0.3">
      <c r="A1121" s="1" t="s">
        <v>1144</v>
      </c>
      <c r="B1121">
        <v>7627.6</v>
      </c>
      <c r="C1121">
        <v>7715.8</v>
      </c>
      <c r="D1121">
        <v>7627.6</v>
      </c>
      <c r="E1121">
        <v>7679.5</v>
      </c>
      <c r="F1121">
        <v>153940300</v>
      </c>
      <c r="G1121" s="3">
        <f t="shared" si="17"/>
        <v>-4.0867487498203754E-3</v>
      </c>
    </row>
    <row r="1122" spans="1:7" x14ac:dyDescent="0.3">
      <c r="A1122" s="1" t="s">
        <v>1145</v>
      </c>
      <c r="B1122">
        <v>7670.7</v>
      </c>
      <c r="C1122">
        <v>7673.2</v>
      </c>
      <c r="D1122">
        <v>7616.3</v>
      </c>
      <c r="E1122">
        <v>7642.8</v>
      </c>
      <c r="F1122">
        <v>194479000</v>
      </c>
      <c r="G1122" s="3">
        <f t="shared" si="17"/>
        <v>5.6505322775184134E-3</v>
      </c>
    </row>
    <row r="1123" spans="1:7" x14ac:dyDescent="0.3">
      <c r="A1123" s="1" t="s">
        <v>1146</v>
      </c>
      <c r="B1123">
        <v>7694.5</v>
      </c>
      <c r="C1123">
        <v>7726.2</v>
      </c>
      <c r="D1123">
        <v>7669.9</v>
      </c>
      <c r="E1123">
        <v>7686.5</v>
      </c>
      <c r="F1123">
        <v>156165700</v>
      </c>
      <c r="G1123" s="3">
        <f t="shared" si="17"/>
        <v>3.1027155279179453E-3</v>
      </c>
    </row>
    <row r="1124" spans="1:7" x14ac:dyDescent="0.3">
      <c r="A1124" s="1" t="s">
        <v>1147</v>
      </c>
      <c r="B1124">
        <v>7616.5</v>
      </c>
      <c r="C1124">
        <v>7726.7</v>
      </c>
      <c r="D1124">
        <v>7598.5</v>
      </c>
      <c r="E1124">
        <v>7706.7</v>
      </c>
      <c r="F1124">
        <v>165704700</v>
      </c>
      <c r="G1124" s="3">
        <f t="shared" si="17"/>
        <v>-1.0137110923386835E-2</v>
      </c>
    </row>
    <row r="1125" spans="1:7" x14ac:dyDescent="0.3">
      <c r="A1125" s="1" t="s">
        <v>1148</v>
      </c>
      <c r="B1125">
        <v>7672.9</v>
      </c>
      <c r="C1125">
        <v>7672.9</v>
      </c>
      <c r="D1125">
        <v>7546</v>
      </c>
      <c r="E1125">
        <v>7577.1</v>
      </c>
      <c r="F1125">
        <v>147636500</v>
      </c>
      <c r="G1125" s="3">
        <f t="shared" si="17"/>
        <v>7.4049760388629473E-3</v>
      </c>
    </row>
    <row r="1126" spans="1:7" x14ac:dyDescent="0.3">
      <c r="A1126" s="1" t="s">
        <v>1149</v>
      </c>
      <c r="B1126">
        <v>7681</v>
      </c>
      <c r="C1126">
        <v>7722.2</v>
      </c>
      <c r="D1126">
        <v>7650.8</v>
      </c>
      <c r="E1126">
        <v>7679.6</v>
      </c>
      <c r="F1126">
        <v>137717400</v>
      </c>
      <c r="G1126" s="3">
        <f t="shared" si="17"/>
        <v>1.0556634388562817E-3</v>
      </c>
    </row>
    <row r="1127" spans="1:7" x14ac:dyDescent="0.3">
      <c r="A1127" s="1" t="s">
        <v>1150</v>
      </c>
      <c r="B1127">
        <v>7721.8</v>
      </c>
      <c r="C1127">
        <v>7754.5</v>
      </c>
      <c r="D1127">
        <v>7683.7</v>
      </c>
      <c r="E1127">
        <v>7684.8</v>
      </c>
      <c r="F1127">
        <v>122729500</v>
      </c>
      <c r="G1127" s="3">
        <f t="shared" si="17"/>
        <v>5.3118083582867053E-3</v>
      </c>
    </row>
    <row r="1128" spans="1:7" x14ac:dyDescent="0.3">
      <c r="A1128" s="1" t="s">
        <v>1151</v>
      </c>
      <c r="B1128">
        <v>7702.7</v>
      </c>
      <c r="C1128">
        <v>7748.3</v>
      </c>
      <c r="D1128">
        <v>7654.7</v>
      </c>
      <c r="E1128">
        <v>7729.3</v>
      </c>
      <c r="F1128">
        <v>138539000</v>
      </c>
      <c r="G1128" s="3">
        <f t="shared" si="17"/>
        <v>-2.4735165375949085E-3</v>
      </c>
    </row>
    <row r="1129" spans="1:7" x14ac:dyDescent="0.3">
      <c r="A1129" s="1" t="s">
        <v>1152</v>
      </c>
      <c r="B1129">
        <v>7761.4</v>
      </c>
      <c r="C1129">
        <v>7764.8</v>
      </c>
      <c r="D1129">
        <v>7723.3</v>
      </c>
      <c r="E1129">
        <v>7725.3</v>
      </c>
      <c r="F1129">
        <v>196539800</v>
      </c>
      <c r="G1129" s="3">
        <f t="shared" si="17"/>
        <v>7.6207044283173198E-3</v>
      </c>
    </row>
    <row r="1130" spans="1:7" x14ac:dyDescent="0.3">
      <c r="A1130" s="1" t="s">
        <v>1153</v>
      </c>
      <c r="B1130">
        <v>7761</v>
      </c>
      <c r="C1130">
        <v>7802.5</v>
      </c>
      <c r="D1130">
        <v>7736.8</v>
      </c>
      <c r="E1130">
        <v>7770.3</v>
      </c>
      <c r="F1130">
        <v>171932600</v>
      </c>
      <c r="G1130" s="3">
        <f t="shared" si="17"/>
        <v>-5.1537093823232432E-5</v>
      </c>
    </row>
    <row r="1131" spans="1:7" x14ac:dyDescent="0.3">
      <c r="A1131" s="1" t="s">
        <v>1154</v>
      </c>
      <c r="B1131">
        <v>7798.2</v>
      </c>
      <c r="C1131">
        <v>7833.3</v>
      </c>
      <c r="D1131">
        <v>7782</v>
      </c>
      <c r="E1131">
        <v>7782</v>
      </c>
      <c r="F1131">
        <v>252749100</v>
      </c>
      <c r="G1131" s="3">
        <f t="shared" si="17"/>
        <v>4.7931967529957244E-3</v>
      </c>
    </row>
    <row r="1132" spans="1:7" x14ac:dyDescent="0.3">
      <c r="A1132" s="1" t="s">
        <v>1155</v>
      </c>
      <c r="B1132">
        <v>7812.1</v>
      </c>
      <c r="C1132">
        <v>7829</v>
      </c>
      <c r="D1132">
        <v>7775.6</v>
      </c>
      <c r="E1132">
        <v>7805.7</v>
      </c>
      <c r="F1132">
        <v>162457200</v>
      </c>
      <c r="G1132" s="3">
        <f t="shared" si="17"/>
        <v>1.7824626195789472E-3</v>
      </c>
    </row>
    <row r="1133" spans="1:7" x14ac:dyDescent="0.3">
      <c r="A1133" s="1" t="s">
        <v>1156</v>
      </c>
      <c r="B1133">
        <v>7831.8</v>
      </c>
      <c r="C1133">
        <v>7854</v>
      </c>
      <c r="D1133">
        <v>7802.3</v>
      </c>
      <c r="E1133">
        <v>7832.5</v>
      </c>
      <c r="F1133">
        <v>216113800</v>
      </c>
      <c r="G1133" s="3">
        <f t="shared" si="17"/>
        <v>2.5217291125305382E-3</v>
      </c>
    </row>
    <row r="1134" spans="1:7" x14ac:dyDescent="0.3">
      <c r="A1134" s="1" t="s">
        <v>1157</v>
      </c>
      <c r="B1134">
        <v>7829.1</v>
      </c>
      <c r="C1134">
        <v>7879</v>
      </c>
      <c r="D1134">
        <v>7819</v>
      </c>
      <c r="E1134">
        <v>7845.8</v>
      </c>
      <c r="F1134">
        <v>241800200</v>
      </c>
      <c r="G1134" s="3">
        <f t="shared" si="17"/>
        <v>-3.4474833371636381E-4</v>
      </c>
    </row>
    <row r="1135" spans="1:7" x14ac:dyDescent="0.3">
      <c r="A1135" s="1" t="s">
        <v>1158</v>
      </c>
      <c r="B1135">
        <v>7905.4</v>
      </c>
      <c r="C1135">
        <v>7910.6</v>
      </c>
      <c r="D1135">
        <v>7853.4</v>
      </c>
      <c r="E1135">
        <v>7858.1</v>
      </c>
      <c r="F1135">
        <v>259454000</v>
      </c>
      <c r="G1135" s="3">
        <f t="shared" si="17"/>
        <v>9.7456923528884895E-3</v>
      </c>
    </row>
    <row r="1136" spans="1:7" x14ac:dyDescent="0.3">
      <c r="A1136" s="1" t="s">
        <v>1159</v>
      </c>
      <c r="B1136">
        <v>7743</v>
      </c>
      <c r="C1136">
        <v>7904.5</v>
      </c>
      <c r="D1136">
        <v>7738.3</v>
      </c>
      <c r="E1136">
        <v>7904.4</v>
      </c>
      <c r="F1136">
        <v>317741900</v>
      </c>
      <c r="G1136" s="3">
        <f t="shared" si="17"/>
        <v>-2.0542920029346982E-2</v>
      </c>
    </row>
    <row r="1137" spans="1:7" x14ac:dyDescent="0.3">
      <c r="A1137" s="1" t="s">
        <v>1160</v>
      </c>
      <c r="B1137">
        <v>7775.7</v>
      </c>
      <c r="C1137">
        <v>7775.7</v>
      </c>
      <c r="D1137">
        <v>7675.3</v>
      </c>
      <c r="E1137">
        <v>7743.2</v>
      </c>
      <c r="F1137">
        <v>260227800</v>
      </c>
      <c r="G1137" s="3">
        <f t="shared" si="17"/>
        <v>4.223169314219271E-3</v>
      </c>
    </row>
    <row r="1138" spans="1:7" x14ac:dyDescent="0.3">
      <c r="A1138" s="1" t="s">
        <v>1161</v>
      </c>
      <c r="B1138">
        <v>7778.5</v>
      </c>
      <c r="C1138">
        <v>7810.5</v>
      </c>
      <c r="D1138">
        <v>7717.8</v>
      </c>
      <c r="E1138">
        <v>7774.6</v>
      </c>
      <c r="F1138">
        <v>182808900</v>
      </c>
      <c r="G1138" s="3">
        <f t="shared" si="17"/>
        <v>3.6009619712697015E-4</v>
      </c>
    </row>
    <row r="1139" spans="1:7" x14ac:dyDescent="0.3">
      <c r="A1139" s="1" t="s">
        <v>1162</v>
      </c>
      <c r="B1139">
        <v>7740.9</v>
      </c>
      <c r="C1139">
        <v>7760.9</v>
      </c>
      <c r="D1139">
        <v>7633.4</v>
      </c>
      <c r="E1139">
        <v>7747.9</v>
      </c>
      <c r="F1139">
        <v>276661800</v>
      </c>
      <c r="G1139" s="3">
        <f t="shared" si="17"/>
        <v>-4.8338368580060891E-3</v>
      </c>
    </row>
    <row r="1140" spans="1:7" x14ac:dyDescent="0.3">
      <c r="A1140" s="1" t="s">
        <v>1163</v>
      </c>
      <c r="B1140">
        <v>7744.5</v>
      </c>
      <c r="C1140">
        <v>7763.1</v>
      </c>
      <c r="D1140">
        <v>7673</v>
      </c>
      <c r="E1140">
        <v>7723.1</v>
      </c>
      <c r="F1140">
        <v>202756700</v>
      </c>
      <c r="G1140" s="3">
        <f t="shared" si="17"/>
        <v>4.6506220206957383E-4</v>
      </c>
    </row>
    <row r="1141" spans="1:7" x14ac:dyDescent="0.3">
      <c r="A1141" s="1" t="s">
        <v>1164</v>
      </c>
      <c r="B1141">
        <v>7696.9</v>
      </c>
      <c r="C1141">
        <v>7736.9</v>
      </c>
      <c r="D1141">
        <v>7663.5</v>
      </c>
      <c r="E1141">
        <v>7713.8</v>
      </c>
      <c r="F1141">
        <v>190512300</v>
      </c>
      <c r="G1141" s="3">
        <f t="shared" si="17"/>
        <v>-6.1462973723287965E-3</v>
      </c>
    </row>
    <row r="1142" spans="1:7" x14ac:dyDescent="0.3">
      <c r="A1142" s="1" t="s">
        <v>1165</v>
      </c>
      <c r="B1142">
        <v>7527.9</v>
      </c>
      <c r="C1142">
        <v>7679.2</v>
      </c>
      <c r="D1142">
        <v>7527.9</v>
      </c>
      <c r="E1142">
        <v>7674.3</v>
      </c>
      <c r="F1142">
        <v>222223500</v>
      </c>
      <c r="G1142" s="3">
        <f t="shared" si="17"/>
        <v>-2.1956891735633827E-2</v>
      </c>
    </row>
    <row r="1143" spans="1:7" x14ac:dyDescent="0.3">
      <c r="A1143" s="1" t="s">
        <v>1166</v>
      </c>
      <c r="B1143">
        <v>7642.1</v>
      </c>
      <c r="C1143">
        <v>7642.1</v>
      </c>
      <c r="D1143">
        <v>7547.1</v>
      </c>
      <c r="E1143">
        <v>7551.5</v>
      </c>
      <c r="F1143">
        <v>206962900</v>
      </c>
      <c r="G1143" s="3">
        <f t="shared" si="17"/>
        <v>1.5170233398424625E-2</v>
      </c>
    </row>
    <row r="1144" spans="1:7" x14ac:dyDescent="0.3">
      <c r="A1144" s="1" t="s">
        <v>1167</v>
      </c>
      <c r="B1144">
        <v>7563.3</v>
      </c>
      <c r="C1144">
        <v>7619.1</v>
      </c>
      <c r="D1144">
        <v>7501.5</v>
      </c>
      <c r="E1144">
        <v>7601.7</v>
      </c>
      <c r="F1144">
        <v>315317300</v>
      </c>
      <c r="G1144" s="3">
        <f t="shared" si="17"/>
        <v>-1.0311301867287811E-2</v>
      </c>
    </row>
    <row r="1145" spans="1:7" x14ac:dyDescent="0.3">
      <c r="A1145" s="1" t="s">
        <v>1168</v>
      </c>
      <c r="B1145">
        <v>7543.8</v>
      </c>
      <c r="C1145">
        <v>7581.3</v>
      </c>
      <c r="D1145">
        <v>7504.4</v>
      </c>
      <c r="E1145">
        <v>7567.4</v>
      </c>
      <c r="F1145">
        <v>189365800</v>
      </c>
      <c r="G1145" s="3">
        <f t="shared" si="17"/>
        <v>-2.5782396572924518E-3</v>
      </c>
    </row>
    <row r="1146" spans="1:7" x14ac:dyDescent="0.3">
      <c r="A1146" s="1" t="s">
        <v>1169</v>
      </c>
      <c r="B1146">
        <v>7496.1</v>
      </c>
      <c r="C1146">
        <v>7549.2</v>
      </c>
      <c r="D1146">
        <v>7467.8</v>
      </c>
      <c r="E1146">
        <v>7531.8</v>
      </c>
      <c r="F1146">
        <v>223945300</v>
      </c>
      <c r="G1146" s="3">
        <f t="shared" ref="G1146:G1209" si="18">((B1146-B1145)/B1145)*100%</f>
        <v>-6.3230732522070862E-3</v>
      </c>
    </row>
    <row r="1147" spans="1:7" x14ac:dyDescent="0.3">
      <c r="A1147" s="1" t="s">
        <v>1170</v>
      </c>
      <c r="B1147">
        <v>7504.1</v>
      </c>
      <c r="C1147">
        <v>7540.2</v>
      </c>
      <c r="D1147">
        <v>7450.2</v>
      </c>
      <c r="E1147">
        <v>7493.7</v>
      </c>
      <c r="F1147">
        <v>235809600</v>
      </c>
      <c r="G1147" s="3">
        <f t="shared" si="18"/>
        <v>1.0672216219100598E-3</v>
      </c>
    </row>
    <row r="1148" spans="1:7" x14ac:dyDescent="0.3">
      <c r="A1148" s="1" t="s">
        <v>1171</v>
      </c>
      <c r="B1148">
        <v>7557.1</v>
      </c>
      <c r="C1148">
        <v>7592.9</v>
      </c>
      <c r="D1148">
        <v>7449.5</v>
      </c>
      <c r="E1148">
        <v>7486.7</v>
      </c>
      <c r="F1148">
        <v>194830700</v>
      </c>
      <c r="G1148" s="3">
        <f t="shared" si="18"/>
        <v>7.0628056662357906E-3</v>
      </c>
    </row>
    <row r="1149" spans="1:7" x14ac:dyDescent="0.3">
      <c r="A1149" s="1" t="s">
        <v>1172</v>
      </c>
      <c r="B1149">
        <v>7501.3</v>
      </c>
      <c r="C1149">
        <v>7595.6</v>
      </c>
      <c r="D1149">
        <v>7501.2</v>
      </c>
      <c r="E1149">
        <v>7556.6</v>
      </c>
      <c r="F1149">
        <v>169190500</v>
      </c>
      <c r="G1149" s="3">
        <f t="shared" si="18"/>
        <v>-7.3837847851689377E-3</v>
      </c>
    </row>
    <row r="1150" spans="1:7" x14ac:dyDescent="0.3">
      <c r="A1150" s="1" t="s">
        <v>1173</v>
      </c>
      <c r="B1150">
        <v>7480.1</v>
      </c>
      <c r="C1150">
        <v>7529</v>
      </c>
      <c r="D1150">
        <v>7467.8</v>
      </c>
      <c r="E1150">
        <v>7501.9</v>
      </c>
      <c r="F1150">
        <v>157952700</v>
      </c>
      <c r="G1150" s="3">
        <f t="shared" si="18"/>
        <v>-2.8261767960219984E-3</v>
      </c>
    </row>
    <row r="1151" spans="1:7" x14ac:dyDescent="0.3">
      <c r="A1151" s="1" t="s">
        <v>1174</v>
      </c>
      <c r="B1151">
        <v>7520.6</v>
      </c>
      <c r="C1151">
        <v>7549.5</v>
      </c>
      <c r="D1151">
        <v>7506.3</v>
      </c>
      <c r="E1151">
        <v>7520.5</v>
      </c>
      <c r="F1151">
        <v>159472100</v>
      </c>
      <c r="G1151" s="3">
        <f t="shared" si="18"/>
        <v>5.4143661181000249E-3</v>
      </c>
    </row>
    <row r="1152" spans="1:7" x14ac:dyDescent="0.3">
      <c r="A1152" s="1" t="s">
        <v>1175</v>
      </c>
      <c r="B1152">
        <v>7559.7</v>
      </c>
      <c r="C1152">
        <v>7570.3</v>
      </c>
      <c r="D1152">
        <v>7518.8</v>
      </c>
      <c r="E1152">
        <v>7518.8</v>
      </c>
      <c r="F1152">
        <v>205872100</v>
      </c>
      <c r="G1152" s="3">
        <f t="shared" si="18"/>
        <v>5.1990532670264942E-3</v>
      </c>
    </row>
    <row r="1153" spans="1:7" x14ac:dyDescent="0.3">
      <c r="A1153" s="1" t="s">
        <v>1176</v>
      </c>
      <c r="B1153">
        <v>7627</v>
      </c>
      <c r="C1153">
        <v>7635</v>
      </c>
      <c r="D1153">
        <v>7573.5</v>
      </c>
      <c r="E1153">
        <v>7579</v>
      </c>
      <c r="F1153">
        <v>218732600</v>
      </c>
      <c r="G1153" s="3">
        <f t="shared" si="18"/>
        <v>8.9024696747225657E-3</v>
      </c>
    </row>
    <row r="1154" spans="1:7" x14ac:dyDescent="0.3">
      <c r="A1154" s="1" t="s">
        <v>1177</v>
      </c>
      <c r="B1154">
        <v>7648.9</v>
      </c>
      <c r="C1154">
        <v>7658.4</v>
      </c>
      <c r="D1154">
        <v>7616.6</v>
      </c>
      <c r="E1154">
        <v>7645.2</v>
      </c>
      <c r="F1154">
        <v>197424300</v>
      </c>
      <c r="G1154" s="3">
        <f t="shared" si="18"/>
        <v>2.8713779992132734E-3</v>
      </c>
    </row>
    <row r="1155" spans="1:7" x14ac:dyDescent="0.3">
      <c r="A1155" s="1" t="s">
        <v>1178</v>
      </c>
      <c r="B1155">
        <v>7735</v>
      </c>
      <c r="C1155">
        <v>7758.7</v>
      </c>
      <c r="D1155">
        <v>7657.7</v>
      </c>
      <c r="E1155">
        <v>7661.1</v>
      </c>
      <c r="F1155">
        <v>224594300</v>
      </c>
      <c r="G1155" s="3">
        <f t="shared" si="18"/>
        <v>1.1256520545437954E-2</v>
      </c>
    </row>
    <row r="1156" spans="1:7" x14ac:dyDescent="0.3">
      <c r="A1156" s="1" t="s">
        <v>1179</v>
      </c>
      <c r="B1156">
        <v>7760.1</v>
      </c>
      <c r="C1156">
        <v>7790.7</v>
      </c>
      <c r="D1156">
        <v>7718.7</v>
      </c>
      <c r="E1156">
        <v>7762.2</v>
      </c>
      <c r="F1156">
        <v>234291900</v>
      </c>
      <c r="G1156" s="3">
        <f t="shared" si="18"/>
        <v>3.2449903038138804E-3</v>
      </c>
    </row>
    <row r="1157" spans="1:7" x14ac:dyDescent="0.3">
      <c r="A1157" s="1" t="s">
        <v>1180</v>
      </c>
      <c r="B1157">
        <v>7772.6</v>
      </c>
      <c r="C1157">
        <v>7795.1</v>
      </c>
      <c r="D1157">
        <v>7739.9</v>
      </c>
      <c r="E1157">
        <v>7780.2</v>
      </c>
      <c r="F1157">
        <v>246855900</v>
      </c>
      <c r="G1157" s="3">
        <f t="shared" si="18"/>
        <v>1.610803984484736E-3</v>
      </c>
    </row>
    <row r="1158" spans="1:7" x14ac:dyDescent="0.3">
      <c r="A1158" s="1" t="s">
        <v>1181</v>
      </c>
      <c r="B1158">
        <v>7789</v>
      </c>
      <c r="C1158">
        <v>7801.4</v>
      </c>
      <c r="D1158">
        <v>7732</v>
      </c>
      <c r="E1158">
        <v>7752.4</v>
      </c>
      <c r="F1158">
        <v>286785700</v>
      </c>
      <c r="G1158" s="3">
        <f t="shared" si="18"/>
        <v>2.1099760697835517E-3</v>
      </c>
    </row>
    <row r="1159" spans="1:7" x14ac:dyDescent="0.3">
      <c r="A1159" s="1" t="s">
        <v>1182</v>
      </c>
      <c r="B1159">
        <v>7787.6</v>
      </c>
      <c r="C1159">
        <v>7805.9</v>
      </c>
      <c r="D1159">
        <v>7761.3</v>
      </c>
      <c r="E1159">
        <v>7774</v>
      </c>
      <c r="F1159">
        <v>269650200</v>
      </c>
      <c r="G1159" s="3">
        <f t="shared" si="18"/>
        <v>-1.7974065990494751E-4</v>
      </c>
    </row>
    <row r="1160" spans="1:7" x14ac:dyDescent="0.3">
      <c r="A1160" s="1" t="s">
        <v>1183</v>
      </c>
      <c r="B1160">
        <v>7716.5</v>
      </c>
      <c r="C1160">
        <v>7794.9</v>
      </c>
      <c r="D1160">
        <v>7716.5</v>
      </c>
      <c r="E1160">
        <v>7778.7</v>
      </c>
      <c r="F1160">
        <v>242869700</v>
      </c>
      <c r="G1160" s="3">
        <f t="shared" si="18"/>
        <v>-9.1298988134984275E-3</v>
      </c>
    </row>
    <row r="1161" spans="1:7" x14ac:dyDescent="0.3">
      <c r="A1161" s="1" t="s">
        <v>1184</v>
      </c>
      <c r="B1161">
        <v>7694.7</v>
      </c>
      <c r="C1161">
        <v>7752.3</v>
      </c>
      <c r="D1161">
        <v>7678.2</v>
      </c>
      <c r="E1161">
        <v>7717.4</v>
      </c>
      <c r="F1161">
        <v>205788500</v>
      </c>
      <c r="G1161" s="3">
        <f t="shared" si="18"/>
        <v>-2.8251150132832478E-3</v>
      </c>
    </row>
    <row r="1162" spans="1:7" x14ac:dyDescent="0.3">
      <c r="A1162" s="1" t="s">
        <v>1185</v>
      </c>
      <c r="B1162">
        <v>7634.6</v>
      </c>
      <c r="C1162">
        <v>7714.7</v>
      </c>
      <c r="D1162">
        <v>7599.6</v>
      </c>
      <c r="E1162">
        <v>7705.9</v>
      </c>
      <c r="F1162">
        <v>197205700</v>
      </c>
      <c r="G1162" s="3">
        <f t="shared" si="18"/>
        <v>-7.8105709124461587E-3</v>
      </c>
    </row>
    <row r="1163" spans="1:7" x14ac:dyDescent="0.3">
      <c r="A1163" s="1" t="s">
        <v>1186</v>
      </c>
      <c r="B1163">
        <v>7606.6</v>
      </c>
      <c r="C1163">
        <v>7666.4</v>
      </c>
      <c r="D1163">
        <v>7587.2</v>
      </c>
      <c r="E1163">
        <v>7625.5</v>
      </c>
      <c r="F1163">
        <v>182774700</v>
      </c>
      <c r="G1163" s="3">
        <f t="shared" si="18"/>
        <v>-3.667513687685013E-3</v>
      </c>
    </row>
    <row r="1164" spans="1:7" x14ac:dyDescent="0.3">
      <c r="A1164" s="1" t="s">
        <v>1187</v>
      </c>
      <c r="B1164">
        <v>7569.9</v>
      </c>
      <c r="C1164">
        <v>7581.9</v>
      </c>
      <c r="D1164">
        <v>7521.7</v>
      </c>
      <c r="E1164">
        <v>7558.8</v>
      </c>
      <c r="F1164">
        <v>168203300</v>
      </c>
      <c r="G1164" s="3">
        <f t="shared" si="18"/>
        <v>-4.8247574474799158E-3</v>
      </c>
    </row>
    <row r="1165" spans="1:7" x14ac:dyDescent="0.3">
      <c r="A1165" s="1" t="s">
        <v>1188</v>
      </c>
      <c r="B1165">
        <v>7574</v>
      </c>
      <c r="C1165">
        <v>7617.4</v>
      </c>
      <c r="D1165">
        <v>7558.7</v>
      </c>
      <c r="E1165">
        <v>7569.7</v>
      </c>
      <c r="F1165">
        <v>203290200</v>
      </c>
      <c r="G1165" s="3">
        <f t="shared" si="18"/>
        <v>5.4161877964046601E-4</v>
      </c>
    </row>
    <row r="1166" spans="1:7" x14ac:dyDescent="0.3">
      <c r="A1166" s="1" t="s">
        <v>1189</v>
      </c>
      <c r="B1166">
        <v>7505.3</v>
      </c>
      <c r="C1166">
        <v>7583.7</v>
      </c>
      <c r="D1166">
        <v>7485.5</v>
      </c>
      <c r="E1166">
        <v>7573.8</v>
      </c>
      <c r="F1166">
        <v>155270800</v>
      </c>
      <c r="G1166" s="3">
        <f t="shared" si="18"/>
        <v>-9.0705043570108029E-3</v>
      </c>
    </row>
    <row r="1167" spans="1:7" x14ac:dyDescent="0.3">
      <c r="A1167" s="1" t="s">
        <v>1190</v>
      </c>
      <c r="B1167">
        <v>7479.5</v>
      </c>
      <c r="C1167">
        <v>7529.7</v>
      </c>
      <c r="D1167">
        <v>7415.8</v>
      </c>
      <c r="E1167">
        <v>7505.1</v>
      </c>
      <c r="F1167">
        <v>212287900</v>
      </c>
      <c r="G1167" s="3">
        <f t="shared" si="18"/>
        <v>-3.4375707833131496E-3</v>
      </c>
    </row>
    <row r="1168" spans="1:7" x14ac:dyDescent="0.3">
      <c r="A1168" s="1" t="s">
        <v>1191</v>
      </c>
      <c r="B1168">
        <v>7491.9</v>
      </c>
      <c r="C1168">
        <v>7497</v>
      </c>
      <c r="D1168">
        <v>7451.5</v>
      </c>
      <c r="E1168">
        <v>7474.5</v>
      </c>
      <c r="F1168">
        <v>182653900</v>
      </c>
      <c r="G1168" s="3">
        <f t="shared" si="18"/>
        <v>1.657864830536752E-3</v>
      </c>
    </row>
    <row r="1169" spans="1:7" x14ac:dyDescent="0.3">
      <c r="A1169" s="1" t="s">
        <v>1192</v>
      </c>
      <c r="B1169">
        <v>7383.9</v>
      </c>
      <c r="C1169">
        <v>7506.6</v>
      </c>
      <c r="D1169">
        <v>7363</v>
      </c>
      <c r="E1169">
        <v>7495.1</v>
      </c>
      <c r="F1169">
        <v>235788800</v>
      </c>
      <c r="G1169" s="3">
        <f t="shared" si="18"/>
        <v>-1.4415568814319466E-2</v>
      </c>
    </row>
    <row r="1170" spans="1:7" x14ac:dyDescent="0.3">
      <c r="A1170" s="1" t="s">
        <v>1193</v>
      </c>
      <c r="B1170">
        <v>7243.9</v>
      </c>
      <c r="C1170">
        <v>7381.8</v>
      </c>
      <c r="D1170">
        <v>7243.9</v>
      </c>
      <c r="E1170">
        <v>7373.6</v>
      </c>
      <c r="F1170">
        <v>204087800</v>
      </c>
      <c r="G1170" s="3">
        <f t="shared" si="18"/>
        <v>-1.8960170099811754E-2</v>
      </c>
    </row>
    <row r="1171" spans="1:7" x14ac:dyDescent="0.3">
      <c r="A1171" s="1" t="s">
        <v>1194</v>
      </c>
      <c r="B1171">
        <v>7287.2</v>
      </c>
      <c r="C1171">
        <v>7350.4</v>
      </c>
      <c r="D1171">
        <v>7264</v>
      </c>
      <c r="E1171">
        <v>7264</v>
      </c>
      <c r="F1171">
        <v>148863600</v>
      </c>
      <c r="G1171" s="3">
        <f t="shared" si="18"/>
        <v>5.977443090048204E-3</v>
      </c>
    </row>
    <row r="1172" spans="1:7" x14ac:dyDescent="0.3">
      <c r="A1172" s="1" t="s">
        <v>1195</v>
      </c>
      <c r="B1172">
        <v>7266.5</v>
      </c>
      <c r="C1172">
        <v>7282.2</v>
      </c>
      <c r="D1172">
        <v>7182.3</v>
      </c>
      <c r="E1172">
        <v>7259.3</v>
      </c>
      <c r="F1172">
        <v>221004900</v>
      </c>
      <c r="G1172" s="3">
        <f t="shared" si="18"/>
        <v>-2.8405972115489926E-3</v>
      </c>
    </row>
    <row r="1173" spans="1:7" x14ac:dyDescent="0.3">
      <c r="A1173" s="1" t="s">
        <v>1196</v>
      </c>
      <c r="B1173">
        <v>7322</v>
      </c>
      <c r="C1173">
        <v>7344.1</v>
      </c>
      <c r="D1173">
        <v>7268.6</v>
      </c>
      <c r="E1173">
        <v>7271.2</v>
      </c>
      <c r="F1173">
        <v>287694700</v>
      </c>
      <c r="G1173" s="3">
        <f t="shared" si="18"/>
        <v>7.6377898575655401E-3</v>
      </c>
    </row>
    <row r="1174" spans="1:7" x14ac:dyDescent="0.3">
      <c r="A1174" s="1" t="s">
        <v>1197</v>
      </c>
      <c r="B1174">
        <v>7308.7</v>
      </c>
      <c r="C1174">
        <v>7370.4</v>
      </c>
      <c r="D1174">
        <v>7304.9</v>
      </c>
      <c r="E1174">
        <v>7344</v>
      </c>
      <c r="F1174">
        <v>226286700</v>
      </c>
      <c r="G1174" s="3">
        <f t="shared" si="18"/>
        <v>-1.8164435946462964E-3</v>
      </c>
    </row>
    <row r="1175" spans="1:7" x14ac:dyDescent="0.3">
      <c r="A1175" s="1" t="s">
        <v>1198</v>
      </c>
      <c r="B1175">
        <v>7214.6</v>
      </c>
      <c r="C1175">
        <v>7318.8</v>
      </c>
      <c r="D1175">
        <v>7214.6</v>
      </c>
      <c r="E1175">
        <v>7303.9</v>
      </c>
      <c r="F1175">
        <v>209423400</v>
      </c>
      <c r="G1175" s="3">
        <f t="shared" si="18"/>
        <v>-1.2875066701328479E-2</v>
      </c>
    </row>
    <row r="1176" spans="1:7" x14ac:dyDescent="0.3">
      <c r="A1176" s="1" t="s">
        <v>1199</v>
      </c>
      <c r="B1176">
        <v>7161.3</v>
      </c>
      <c r="C1176">
        <v>7241.7</v>
      </c>
      <c r="D1176">
        <v>7122.7</v>
      </c>
      <c r="E1176">
        <v>7192.2</v>
      </c>
      <c r="F1176">
        <v>213100000</v>
      </c>
      <c r="G1176" s="3">
        <f t="shared" si="18"/>
        <v>-7.3877969672608568E-3</v>
      </c>
    </row>
    <row r="1177" spans="1:7" x14ac:dyDescent="0.3">
      <c r="A1177" s="1" t="s">
        <v>1200</v>
      </c>
      <c r="B1177">
        <v>7134.3</v>
      </c>
      <c r="C1177">
        <v>7174.8</v>
      </c>
      <c r="D1177">
        <v>7118.9</v>
      </c>
      <c r="E1177">
        <v>7152.1</v>
      </c>
      <c r="F1177">
        <v>191734000</v>
      </c>
      <c r="G1177" s="3">
        <f t="shared" si="18"/>
        <v>-3.7702651753173306E-3</v>
      </c>
    </row>
    <row r="1178" spans="1:7" x14ac:dyDescent="0.3">
      <c r="A1178" s="1" t="s">
        <v>1201</v>
      </c>
      <c r="B1178">
        <v>7195.7</v>
      </c>
      <c r="C1178">
        <v>7229.8</v>
      </c>
      <c r="D1178">
        <v>7136.7</v>
      </c>
      <c r="E1178">
        <v>7140.2</v>
      </c>
      <c r="F1178">
        <v>205098000</v>
      </c>
      <c r="G1178" s="3">
        <f t="shared" si="18"/>
        <v>8.6063103598110029E-3</v>
      </c>
    </row>
    <row r="1179" spans="1:7" x14ac:dyDescent="0.3">
      <c r="A1179" s="1" t="s">
        <v>1202</v>
      </c>
      <c r="B1179">
        <v>7180.3</v>
      </c>
      <c r="C1179">
        <v>7229.7</v>
      </c>
      <c r="D1179">
        <v>7171.3</v>
      </c>
      <c r="E1179">
        <v>7214</v>
      </c>
      <c r="F1179">
        <v>164074200</v>
      </c>
      <c r="G1179" s="3">
        <f t="shared" si="18"/>
        <v>-2.1401670442069065E-3</v>
      </c>
    </row>
    <row r="1180" spans="1:7" x14ac:dyDescent="0.3">
      <c r="A1180" s="1" t="s">
        <v>1203</v>
      </c>
      <c r="B1180">
        <v>7140.9</v>
      </c>
      <c r="C1180">
        <v>7209.4</v>
      </c>
      <c r="D1180">
        <v>7140.9</v>
      </c>
      <c r="E1180">
        <v>7168.3</v>
      </c>
      <c r="F1180">
        <v>155717100</v>
      </c>
      <c r="G1180" s="3">
        <f t="shared" si="18"/>
        <v>-5.4872359093631942E-3</v>
      </c>
    </row>
    <row r="1181" spans="1:7" x14ac:dyDescent="0.3">
      <c r="A1181" s="1" t="s">
        <v>1204</v>
      </c>
      <c r="B1181">
        <v>7195.6</v>
      </c>
      <c r="C1181">
        <v>7215.7</v>
      </c>
      <c r="D1181">
        <v>7154.5</v>
      </c>
      <c r="E1181">
        <v>7154.7</v>
      </c>
      <c r="F1181">
        <v>205841500</v>
      </c>
      <c r="G1181" s="3">
        <f t="shared" si="18"/>
        <v>7.6600988670896845E-3</v>
      </c>
    </row>
    <row r="1182" spans="1:7" x14ac:dyDescent="0.3">
      <c r="A1182" s="1" t="s">
        <v>1205</v>
      </c>
      <c r="B1182">
        <v>7314.1</v>
      </c>
      <c r="C1182">
        <v>7329.5</v>
      </c>
      <c r="D1182">
        <v>7218.8</v>
      </c>
      <c r="E1182">
        <v>7219</v>
      </c>
      <c r="F1182">
        <v>264819900</v>
      </c>
      <c r="G1182" s="3">
        <f t="shared" si="18"/>
        <v>1.6468397353938517E-2</v>
      </c>
    </row>
    <row r="1183" spans="1:7" x14ac:dyDescent="0.3">
      <c r="A1183" s="1" t="s">
        <v>1206</v>
      </c>
      <c r="B1183">
        <v>7245.9</v>
      </c>
      <c r="C1183">
        <v>7341.6</v>
      </c>
      <c r="D1183">
        <v>7245.9</v>
      </c>
      <c r="E1183">
        <v>7329.5</v>
      </c>
      <c r="F1183">
        <v>164096700</v>
      </c>
      <c r="G1183" s="3">
        <f t="shared" si="18"/>
        <v>-9.3244555037531231E-3</v>
      </c>
    </row>
    <row r="1184" spans="1:7" x14ac:dyDescent="0.3">
      <c r="A1184" s="1" t="s">
        <v>1207</v>
      </c>
      <c r="B1184">
        <v>7200.2</v>
      </c>
      <c r="C1184">
        <v>7249.7</v>
      </c>
      <c r="D1184">
        <v>7195.7</v>
      </c>
      <c r="E1184">
        <v>7215.9</v>
      </c>
      <c r="F1184">
        <v>178995100</v>
      </c>
      <c r="G1184" s="3">
        <f t="shared" si="18"/>
        <v>-6.3070150015870794E-3</v>
      </c>
    </row>
    <row r="1185" spans="1:7" x14ac:dyDescent="0.3">
      <c r="A1185" s="1" t="s">
        <v>1208</v>
      </c>
      <c r="B1185">
        <v>7114.3</v>
      </c>
      <c r="C1185">
        <v>7189.1</v>
      </c>
      <c r="D1185">
        <v>7107.3</v>
      </c>
      <c r="E1185">
        <v>7168</v>
      </c>
      <c r="F1185">
        <v>218431100</v>
      </c>
      <c r="G1185" s="3">
        <f t="shared" si="18"/>
        <v>-1.1930224160439937E-2</v>
      </c>
    </row>
    <row r="1186" spans="1:7" x14ac:dyDescent="0.3">
      <c r="A1186" s="1" t="s">
        <v>1209</v>
      </c>
      <c r="B1186">
        <v>7047</v>
      </c>
      <c r="C1186">
        <v>7153</v>
      </c>
      <c r="D1186">
        <v>7041.3</v>
      </c>
      <c r="E1186">
        <v>7117.8</v>
      </c>
      <c r="F1186">
        <v>163941100</v>
      </c>
      <c r="G1186" s="3">
        <f t="shared" si="18"/>
        <v>-9.4598203618065282E-3</v>
      </c>
    </row>
    <row r="1187" spans="1:7" x14ac:dyDescent="0.3">
      <c r="A1187" s="1" t="s">
        <v>1210</v>
      </c>
      <c r="B1187">
        <v>7196</v>
      </c>
      <c r="C1187">
        <v>7196</v>
      </c>
      <c r="D1187">
        <v>7102.2</v>
      </c>
      <c r="E1187">
        <v>7104.9</v>
      </c>
      <c r="F1187">
        <v>176316700</v>
      </c>
      <c r="G1187" s="3">
        <f t="shared" si="18"/>
        <v>2.1143749113097771E-2</v>
      </c>
    </row>
    <row r="1188" spans="1:7" x14ac:dyDescent="0.3">
      <c r="A1188" s="1" t="s">
        <v>1211</v>
      </c>
      <c r="B1188">
        <v>7326.8</v>
      </c>
      <c r="C1188">
        <v>7328.3</v>
      </c>
      <c r="D1188">
        <v>7187.5</v>
      </c>
      <c r="E1188">
        <v>7198.1</v>
      </c>
      <c r="F1188">
        <v>166379200</v>
      </c>
      <c r="G1188" s="3">
        <f t="shared" si="18"/>
        <v>1.8176764869371899E-2</v>
      </c>
    </row>
    <row r="1189" spans="1:7" x14ac:dyDescent="0.3">
      <c r="A1189" s="1" t="s">
        <v>1212</v>
      </c>
      <c r="B1189">
        <v>7313.3</v>
      </c>
      <c r="C1189">
        <v>7338.6</v>
      </c>
      <c r="D1189">
        <v>7283.5</v>
      </c>
      <c r="E1189">
        <v>7326</v>
      </c>
      <c r="F1189">
        <v>131417800</v>
      </c>
      <c r="G1189" s="3">
        <f t="shared" si="18"/>
        <v>-1.8425506360211824E-3</v>
      </c>
    </row>
    <row r="1190" spans="1:7" x14ac:dyDescent="0.3">
      <c r="A1190" s="1" t="s">
        <v>1213</v>
      </c>
      <c r="B1190">
        <v>7382.8</v>
      </c>
      <c r="C1190">
        <v>7382.8</v>
      </c>
      <c r="D1190">
        <v>7287.6</v>
      </c>
      <c r="E1190">
        <v>7302.7</v>
      </c>
      <c r="F1190">
        <v>130161700</v>
      </c>
      <c r="G1190" s="3">
        <f t="shared" si="18"/>
        <v>9.5032338342471937E-3</v>
      </c>
    </row>
    <row r="1191" spans="1:7" x14ac:dyDescent="0.3">
      <c r="A1191" s="1" t="s">
        <v>1214</v>
      </c>
      <c r="B1191">
        <v>7437.7</v>
      </c>
      <c r="C1191">
        <v>7441</v>
      </c>
      <c r="D1191">
        <v>7380.7</v>
      </c>
      <c r="E1191">
        <v>7382.6</v>
      </c>
      <c r="F1191">
        <v>230130900</v>
      </c>
      <c r="G1191" s="3">
        <f t="shared" si="18"/>
        <v>7.4362030665871531E-3</v>
      </c>
    </row>
    <row r="1192" spans="1:7" x14ac:dyDescent="0.3">
      <c r="A1192" s="1" t="s">
        <v>1215</v>
      </c>
      <c r="B1192">
        <v>7453.3</v>
      </c>
      <c r="C1192">
        <v>7457.8</v>
      </c>
      <c r="D1192">
        <v>7396.8</v>
      </c>
      <c r="E1192">
        <v>7448.8</v>
      </c>
      <c r="F1192">
        <v>203350400</v>
      </c>
      <c r="G1192" s="3">
        <f t="shared" si="18"/>
        <v>2.0974225903169479E-3</v>
      </c>
    </row>
    <row r="1193" spans="1:7" x14ac:dyDescent="0.3">
      <c r="A1193" s="1" t="s">
        <v>1216</v>
      </c>
      <c r="B1193">
        <v>7464.8</v>
      </c>
      <c r="C1193">
        <v>7530.6</v>
      </c>
      <c r="D1193">
        <v>7444.2</v>
      </c>
      <c r="E1193">
        <v>7444.9</v>
      </c>
      <c r="F1193">
        <v>235486300</v>
      </c>
      <c r="G1193" s="3">
        <f t="shared" si="18"/>
        <v>1.5429407108260771E-3</v>
      </c>
    </row>
    <row r="1194" spans="1:7" x14ac:dyDescent="0.3">
      <c r="A1194" s="1" t="s">
        <v>1217</v>
      </c>
      <c r="B1194">
        <v>7394.2</v>
      </c>
      <c r="C1194">
        <v>7470.9</v>
      </c>
      <c r="D1194">
        <v>7380</v>
      </c>
      <c r="E1194">
        <v>7442</v>
      </c>
      <c r="F1194">
        <v>147665300</v>
      </c>
      <c r="G1194" s="3">
        <f t="shared" si="18"/>
        <v>-9.4577215732505032E-3</v>
      </c>
    </row>
    <row r="1195" spans="1:7" x14ac:dyDescent="0.3">
      <c r="A1195" s="1" t="s">
        <v>1218</v>
      </c>
      <c r="B1195">
        <v>7324.8</v>
      </c>
      <c r="C1195">
        <v>7399.9</v>
      </c>
      <c r="D1195">
        <v>7324.8</v>
      </c>
      <c r="E1195">
        <v>7379.8</v>
      </c>
      <c r="F1195">
        <v>120050700</v>
      </c>
      <c r="G1195" s="3">
        <f t="shared" si="18"/>
        <v>-9.3857347650861001E-3</v>
      </c>
    </row>
    <row r="1196" spans="1:7" x14ac:dyDescent="0.3">
      <c r="A1196" s="1" t="s">
        <v>1219</v>
      </c>
      <c r="B1196">
        <v>7258.6</v>
      </c>
      <c r="C1196">
        <v>7320.8</v>
      </c>
      <c r="D1196">
        <v>7204.7</v>
      </c>
      <c r="E1196">
        <v>7304.2</v>
      </c>
      <c r="F1196">
        <v>186546900</v>
      </c>
      <c r="G1196" s="3">
        <f t="shared" si="18"/>
        <v>-9.0377894276976595E-3</v>
      </c>
    </row>
    <row r="1197" spans="1:7" x14ac:dyDescent="0.3">
      <c r="A1197" s="1" t="s">
        <v>1220</v>
      </c>
      <c r="B1197">
        <v>7157.7</v>
      </c>
      <c r="C1197">
        <v>7263.3</v>
      </c>
      <c r="D1197">
        <v>7132.1</v>
      </c>
      <c r="E1197">
        <v>7238.2</v>
      </c>
      <c r="F1197">
        <v>157427600</v>
      </c>
      <c r="G1197" s="3">
        <f t="shared" si="18"/>
        <v>-1.3900752211170273E-2</v>
      </c>
    </row>
    <row r="1198" spans="1:7" x14ac:dyDescent="0.3">
      <c r="A1198" s="1" t="s">
        <v>1221</v>
      </c>
      <c r="B1198">
        <v>7107.9</v>
      </c>
      <c r="C1198">
        <v>7216.9</v>
      </c>
      <c r="D1198">
        <v>7105.1</v>
      </c>
      <c r="E1198">
        <v>7169</v>
      </c>
      <c r="F1198">
        <v>122373300</v>
      </c>
      <c r="G1198" s="3">
        <f t="shared" si="18"/>
        <v>-6.9575422272517961E-3</v>
      </c>
    </row>
    <row r="1199" spans="1:7" x14ac:dyDescent="0.3">
      <c r="A1199" s="1" t="s">
        <v>1222</v>
      </c>
      <c r="B1199">
        <v>6977.2</v>
      </c>
      <c r="C1199">
        <v>7040.5</v>
      </c>
      <c r="D1199">
        <v>6951.1</v>
      </c>
      <c r="E1199">
        <v>7034.6</v>
      </c>
      <c r="F1199">
        <v>170862900</v>
      </c>
      <c r="G1199" s="3">
        <f t="shared" si="18"/>
        <v>-1.838799082710784E-2</v>
      </c>
    </row>
    <row r="1200" spans="1:7" x14ac:dyDescent="0.3">
      <c r="A1200" s="1" t="s">
        <v>1223</v>
      </c>
      <c r="B1200">
        <v>6983.9</v>
      </c>
      <c r="C1200">
        <v>7032.4</v>
      </c>
      <c r="D1200">
        <v>6931.6</v>
      </c>
      <c r="E1200">
        <v>6980.2</v>
      </c>
      <c r="F1200">
        <v>145749700</v>
      </c>
      <c r="G1200" s="3">
        <f t="shared" si="18"/>
        <v>9.602705956543912E-4</v>
      </c>
    </row>
    <row r="1201" spans="1:7" x14ac:dyDescent="0.3">
      <c r="A1201" s="1" t="s">
        <v>1224</v>
      </c>
      <c r="B1201">
        <v>7096.4</v>
      </c>
      <c r="C1201">
        <v>7096.4</v>
      </c>
      <c r="D1201">
        <v>7035.7</v>
      </c>
      <c r="E1201">
        <v>7037.5</v>
      </c>
      <c r="F1201">
        <v>138664700</v>
      </c>
      <c r="G1201" s="3">
        <f t="shared" si="18"/>
        <v>1.6108478070991854E-2</v>
      </c>
    </row>
    <row r="1202" spans="1:7" x14ac:dyDescent="0.3">
      <c r="A1202" s="1" t="s">
        <v>1225</v>
      </c>
      <c r="B1202">
        <v>7065.7</v>
      </c>
      <c r="C1202">
        <v>7120.6</v>
      </c>
      <c r="D1202">
        <v>7063.8</v>
      </c>
      <c r="E1202">
        <v>7115.6</v>
      </c>
      <c r="F1202">
        <v>110632900</v>
      </c>
      <c r="G1202" s="3">
        <f t="shared" si="18"/>
        <v>-4.326137196324872E-3</v>
      </c>
    </row>
    <row r="1203" spans="1:7" x14ac:dyDescent="0.3">
      <c r="A1203" s="1" t="s">
        <v>1226</v>
      </c>
      <c r="B1203">
        <v>7036.6</v>
      </c>
      <c r="C1203">
        <v>7100.3</v>
      </c>
      <c r="D1203">
        <v>7024.7</v>
      </c>
      <c r="E1203">
        <v>7073.4</v>
      </c>
      <c r="F1203">
        <v>144277600</v>
      </c>
      <c r="G1203" s="3">
        <f t="shared" si="18"/>
        <v>-4.1184879063644727E-3</v>
      </c>
    </row>
    <row r="1204" spans="1:7" x14ac:dyDescent="0.3">
      <c r="A1204" s="1" t="s">
        <v>1227</v>
      </c>
      <c r="B1204">
        <v>7079.9</v>
      </c>
      <c r="C1204">
        <v>7079.9</v>
      </c>
      <c r="D1204">
        <v>6993.1</v>
      </c>
      <c r="E1204">
        <v>7026.8</v>
      </c>
      <c r="F1204">
        <v>159672400</v>
      </c>
      <c r="G1204" s="3">
        <f t="shared" si="18"/>
        <v>6.1535400619616388E-3</v>
      </c>
    </row>
    <row r="1205" spans="1:7" x14ac:dyDescent="0.3">
      <c r="A1205" s="1" t="s">
        <v>1228</v>
      </c>
      <c r="B1205">
        <v>7163.2</v>
      </c>
      <c r="C1205">
        <v>7163.2</v>
      </c>
      <c r="D1205">
        <v>7088.3</v>
      </c>
      <c r="E1205">
        <v>7092.4</v>
      </c>
      <c r="F1205">
        <v>161752600</v>
      </c>
      <c r="G1205" s="3">
        <f t="shared" si="18"/>
        <v>1.1765702905408295E-2</v>
      </c>
    </row>
    <row r="1206" spans="1:7" x14ac:dyDescent="0.3">
      <c r="A1206" s="1" t="s">
        <v>1229</v>
      </c>
      <c r="B1206">
        <v>7164.4</v>
      </c>
      <c r="C1206">
        <v>7197</v>
      </c>
      <c r="D1206">
        <v>7135.3</v>
      </c>
      <c r="E1206">
        <v>7177.2</v>
      </c>
      <c r="F1206">
        <v>182944400</v>
      </c>
      <c r="G1206" s="3">
        <f t="shared" si="18"/>
        <v>1.6752289479559667E-4</v>
      </c>
    </row>
    <row r="1207" spans="1:7" x14ac:dyDescent="0.3">
      <c r="A1207" s="1" t="s">
        <v>1230</v>
      </c>
      <c r="B1207">
        <v>7080.5</v>
      </c>
      <c r="C1207">
        <v>7182</v>
      </c>
      <c r="D1207">
        <v>7074</v>
      </c>
      <c r="E1207">
        <v>7176.1</v>
      </c>
      <c r="F1207">
        <v>192190300</v>
      </c>
      <c r="G1207" s="3">
        <f t="shared" si="18"/>
        <v>-1.1710680587348506E-2</v>
      </c>
    </row>
    <row r="1208" spans="1:7" x14ac:dyDescent="0.3">
      <c r="A1208" s="1" t="s">
        <v>1231</v>
      </c>
      <c r="B1208">
        <v>7083.3</v>
      </c>
      <c r="C1208">
        <v>7103.2</v>
      </c>
      <c r="D1208">
        <v>7029.5</v>
      </c>
      <c r="E1208">
        <v>7074.3</v>
      </c>
      <c r="F1208">
        <v>144709900</v>
      </c>
      <c r="G1208" s="3">
        <f t="shared" si="18"/>
        <v>3.9545229856651111E-4</v>
      </c>
    </row>
    <row r="1209" spans="1:7" x14ac:dyDescent="0.3">
      <c r="A1209" s="1" t="s">
        <v>1232</v>
      </c>
      <c r="B1209">
        <v>7080.4</v>
      </c>
      <c r="C1209">
        <v>7129.3</v>
      </c>
      <c r="D1209">
        <v>7046.2</v>
      </c>
      <c r="E1209">
        <v>7099.7</v>
      </c>
      <c r="F1209">
        <v>147124800</v>
      </c>
      <c r="G1209" s="3">
        <f t="shared" si="18"/>
        <v>-4.0941369135862461E-4</v>
      </c>
    </row>
    <row r="1210" spans="1:7" x14ac:dyDescent="0.3">
      <c r="A1210" s="1" t="s">
        <v>1233</v>
      </c>
      <c r="B1210">
        <v>7064.6</v>
      </c>
      <c r="C1210">
        <v>7106.5</v>
      </c>
      <c r="D1210">
        <v>7062.1</v>
      </c>
      <c r="E1210">
        <v>7093.3</v>
      </c>
      <c r="F1210">
        <v>148465600</v>
      </c>
      <c r="G1210" s="3">
        <f t="shared" ref="G1210:G1273" si="19">((B1210-B1209)/B1209)*100%</f>
        <v>-2.2315123439352685E-3</v>
      </c>
    </row>
    <row r="1211" spans="1:7" x14ac:dyDescent="0.3">
      <c r="A1211" s="1" t="s">
        <v>1234</v>
      </c>
      <c r="B1211">
        <v>7088.9</v>
      </c>
      <c r="C1211">
        <v>7121.6</v>
      </c>
      <c r="D1211">
        <v>7074.1</v>
      </c>
      <c r="E1211">
        <v>7076.9</v>
      </c>
      <c r="F1211">
        <v>166170500</v>
      </c>
      <c r="G1211" s="3">
        <f t="shared" si="19"/>
        <v>3.4396851909519678E-3</v>
      </c>
    </row>
    <row r="1212" spans="1:7" x14ac:dyDescent="0.3">
      <c r="A1212" s="1" t="s">
        <v>1235</v>
      </c>
      <c r="B1212">
        <v>7016.9</v>
      </c>
      <c r="C1212">
        <v>7089.6</v>
      </c>
      <c r="D1212">
        <v>6986.6</v>
      </c>
      <c r="E1212">
        <v>7076.7</v>
      </c>
      <c r="F1212">
        <v>149887800</v>
      </c>
      <c r="G1212" s="3">
        <f t="shared" si="19"/>
        <v>-1.0156723892282301E-2</v>
      </c>
    </row>
    <row r="1213" spans="1:7" x14ac:dyDescent="0.3">
      <c r="A1213" s="1" t="s">
        <v>1236</v>
      </c>
      <c r="B1213">
        <v>6956.7</v>
      </c>
      <c r="C1213">
        <v>7042.3</v>
      </c>
      <c r="D1213">
        <v>6956.7</v>
      </c>
      <c r="E1213">
        <v>7014.8</v>
      </c>
      <c r="F1213">
        <v>151037100</v>
      </c>
      <c r="G1213" s="3">
        <f t="shared" si="19"/>
        <v>-8.5792871495959499E-3</v>
      </c>
    </row>
    <row r="1214" spans="1:7" x14ac:dyDescent="0.3">
      <c r="A1214" s="1" t="s">
        <v>1237</v>
      </c>
      <c r="B1214">
        <v>7079.6</v>
      </c>
      <c r="C1214">
        <v>7084.6</v>
      </c>
      <c r="D1214">
        <v>6977.8</v>
      </c>
      <c r="E1214">
        <v>6992.8</v>
      </c>
      <c r="F1214">
        <v>173538400</v>
      </c>
      <c r="G1214" s="3">
        <f t="shared" si="19"/>
        <v>1.7666422297928693E-2</v>
      </c>
    </row>
    <row r="1215" spans="1:7" x14ac:dyDescent="0.3">
      <c r="A1215" s="1" t="s">
        <v>1238</v>
      </c>
      <c r="B1215">
        <v>7107.5</v>
      </c>
      <c r="C1215">
        <v>7190.6</v>
      </c>
      <c r="D1215">
        <v>7071.9</v>
      </c>
      <c r="E1215">
        <v>7165.2</v>
      </c>
      <c r="F1215">
        <v>144790100</v>
      </c>
      <c r="G1215" s="3">
        <f t="shared" si="19"/>
        <v>3.9409006158539518E-3</v>
      </c>
    </row>
    <row r="1216" spans="1:7" x14ac:dyDescent="0.3">
      <c r="A1216" s="1" t="s">
        <v>1239</v>
      </c>
      <c r="B1216">
        <v>7154.7</v>
      </c>
      <c r="C1216">
        <v>7178.8</v>
      </c>
      <c r="D1216">
        <v>7084.3</v>
      </c>
      <c r="E1216">
        <v>7115.1</v>
      </c>
      <c r="F1216">
        <v>197761000</v>
      </c>
      <c r="G1216" s="3">
        <f t="shared" si="19"/>
        <v>6.6408723179739457E-3</v>
      </c>
    </row>
    <row r="1217" spans="1:7" x14ac:dyDescent="0.3">
      <c r="A1217" s="1" t="s">
        <v>1240</v>
      </c>
      <c r="B1217">
        <v>7170.7</v>
      </c>
      <c r="C1217">
        <v>7201.6</v>
      </c>
      <c r="D1217">
        <v>7165.4</v>
      </c>
      <c r="E1217">
        <v>7188.4</v>
      </c>
      <c r="F1217">
        <v>183080100</v>
      </c>
      <c r="G1217" s="3">
        <f t="shared" si="19"/>
        <v>2.2362922274868271E-3</v>
      </c>
    </row>
    <row r="1218" spans="1:7" x14ac:dyDescent="0.3">
      <c r="A1218" s="1" t="s">
        <v>1241</v>
      </c>
      <c r="B1218">
        <v>7181.8</v>
      </c>
      <c r="C1218">
        <v>7221.7</v>
      </c>
      <c r="D1218">
        <v>7176.3</v>
      </c>
      <c r="E1218">
        <v>7207.6</v>
      </c>
      <c r="F1218">
        <v>176177100</v>
      </c>
      <c r="G1218" s="3">
        <f t="shared" si="19"/>
        <v>1.5479660284212649E-3</v>
      </c>
    </row>
    <row r="1219" spans="1:7" x14ac:dyDescent="0.3">
      <c r="A1219" s="1" t="s">
        <v>1242</v>
      </c>
      <c r="B1219">
        <v>7257.1</v>
      </c>
      <c r="C1219">
        <v>7267.5</v>
      </c>
      <c r="D1219">
        <v>7223.3</v>
      </c>
      <c r="E1219">
        <v>7227</v>
      </c>
      <c r="F1219">
        <v>146457400</v>
      </c>
      <c r="G1219" s="3">
        <f t="shared" si="19"/>
        <v>1.0484836670472609E-2</v>
      </c>
    </row>
    <row r="1220" spans="1:7" x14ac:dyDescent="0.3">
      <c r="A1220" s="1" t="s">
        <v>1243</v>
      </c>
      <c r="B1220">
        <v>7232.6</v>
      </c>
      <c r="C1220">
        <v>7324.6</v>
      </c>
      <c r="D1220">
        <v>7232.6</v>
      </c>
      <c r="E1220">
        <v>7275</v>
      </c>
      <c r="F1220">
        <v>142025900</v>
      </c>
      <c r="G1220" s="3">
        <f t="shared" si="19"/>
        <v>-3.3760041890011161E-3</v>
      </c>
    </row>
    <row r="1221" spans="1:7" x14ac:dyDescent="0.3">
      <c r="A1221" s="1" t="s">
        <v>1244</v>
      </c>
      <c r="B1221">
        <v>7166.1</v>
      </c>
      <c r="C1221">
        <v>7261.4</v>
      </c>
      <c r="D1221">
        <v>7166.1</v>
      </c>
      <c r="E1221">
        <v>7255</v>
      </c>
      <c r="F1221">
        <v>122224300</v>
      </c>
      <c r="G1221" s="3">
        <f t="shared" si="19"/>
        <v>-9.1944805464148436E-3</v>
      </c>
    </row>
    <row r="1222" spans="1:7" x14ac:dyDescent="0.3">
      <c r="A1222" s="1" t="s">
        <v>1245</v>
      </c>
      <c r="B1222">
        <v>7073.5</v>
      </c>
      <c r="C1222">
        <v>7150.3</v>
      </c>
      <c r="D1222">
        <v>7042.7</v>
      </c>
      <c r="E1222">
        <v>7142.8</v>
      </c>
      <c r="F1222">
        <v>156862200</v>
      </c>
      <c r="G1222" s="3">
        <f t="shared" si="19"/>
        <v>-1.2921951968295218E-2</v>
      </c>
    </row>
    <row r="1223" spans="1:7" x14ac:dyDescent="0.3">
      <c r="A1223" s="1" t="s">
        <v>1246</v>
      </c>
      <c r="B1223">
        <v>7109.2</v>
      </c>
      <c r="C1223">
        <v>7174.7</v>
      </c>
      <c r="D1223">
        <v>7095.7</v>
      </c>
      <c r="E1223">
        <v>7113.6</v>
      </c>
      <c r="F1223">
        <v>125561900</v>
      </c>
      <c r="G1223" s="3">
        <f t="shared" si="19"/>
        <v>5.0470064324591533E-3</v>
      </c>
    </row>
    <row r="1224" spans="1:7" x14ac:dyDescent="0.3">
      <c r="A1224" s="1" t="s">
        <v>1247</v>
      </c>
      <c r="B1224">
        <v>7030.1</v>
      </c>
      <c r="C1224">
        <v>7089.7</v>
      </c>
      <c r="D1224">
        <v>6933.1</v>
      </c>
      <c r="E1224">
        <v>7087.8</v>
      </c>
      <c r="F1224">
        <v>135419500</v>
      </c>
      <c r="G1224" s="3">
        <f t="shared" si="19"/>
        <v>-1.1126427727451677E-2</v>
      </c>
    </row>
    <row r="1225" spans="1:7" x14ac:dyDescent="0.3">
      <c r="A1225" s="1" t="s">
        <v>1248</v>
      </c>
      <c r="B1225">
        <v>7073.5</v>
      </c>
      <c r="C1225">
        <v>7125.9</v>
      </c>
      <c r="D1225">
        <v>7037.6</v>
      </c>
      <c r="E1225">
        <v>7051.5</v>
      </c>
      <c r="F1225">
        <v>250749100</v>
      </c>
      <c r="G1225" s="3">
        <f t="shared" si="19"/>
        <v>6.1734541471671293E-3</v>
      </c>
    </row>
    <row r="1226" spans="1:7" x14ac:dyDescent="0.3">
      <c r="A1226" s="1" t="s">
        <v>1249</v>
      </c>
      <c r="B1226">
        <v>7024.2</v>
      </c>
      <c r="C1226">
        <v>7079.5</v>
      </c>
      <c r="D1226">
        <v>7002.5</v>
      </c>
      <c r="E1226">
        <v>7071.6</v>
      </c>
      <c r="F1226">
        <v>247130700</v>
      </c>
      <c r="G1226" s="3">
        <f t="shared" si="19"/>
        <v>-6.9696755495865107E-3</v>
      </c>
    </row>
    <row r="1227" spans="1:7" x14ac:dyDescent="0.3">
      <c r="A1227" s="1" t="s">
        <v>1250</v>
      </c>
      <c r="B1227">
        <v>6875.5</v>
      </c>
      <c r="C1227">
        <v>7033.6</v>
      </c>
      <c r="D1227">
        <v>6830.1</v>
      </c>
      <c r="E1227">
        <v>7030.2</v>
      </c>
      <c r="F1227">
        <v>170868800</v>
      </c>
      <c r="G1227" s="3">
        <f t="shared" si="19"/>
        <v>-2.1169670567466731E-2</v>
      </c>
    </row>
    <row r="1228" spans="1:7" x14ac:dyDescent="0.3">
      <c r="A1228" s="1" t="s">
        <v>1251</v>
      </c>
      <c r="B1228">
        <v>6742.6</v>
      </c>
      <c r="C1228">
        <v>6769.8</v>
      </c>
      <c r="D1228">
        <v>6656.7</v>
      </c>
      <c r="E1228">
        <v>6758.1</v>
      </c>
      <c r="F1228">
        <v>152142600</v>
      </c>
      <c r="G1228" s="3">
        <f t="shared" si="19"/>
        <v>-1.9329503308850214E-2</v>
      </c>
    </row>
    <row r="1229" spans="1:7" x14ac:dyDescent="0.3">
      <c r="A1229" s="1" t="s">
        <v>1252</v>
      </c>
      <c r="B1229">
        <v>6648.1</v>
      </c>
      <c r="C1229">
        <v>6714</v>
      </c>
      <c r="D1229">
        <v>6586</v>
      </c>
      <c r="E1229">
        <v>6681.2</v>
      </c>
      <c r="F1229">
        <v>153503000</v>
      </c>
      <c r="G1229" s="3">
        <f t="shared" si="19"/>
        <v>-1.4015364992732773E-2</v>
      </c>
    </row>
    <row r="1230" spans="1:7" x14ac:dyDescent="0.3">
      <c r="A1230" s="1" t="s">
        <v>1253</v>
      </c>
      <c r="B1230">
        <v>6532</v>
      </c>
      <c r="C1230">
        <v>6658.2</v>
      </c>
      <c r="D1230">
        <v>6500.5</v>
      </c>
      <c r="E1230">
        <v>6629.8</v>
      </c>
      <c r="F1230">
        <v>146025200</v>
      </c>
      <c r="G1230" s="3">
        <f t="shared" si="19"/>
        <v>-1.7463636226891947E-2</v>
      </c>
    </row>
    <row r="1231" spans="1:7" x14ac:dyDescent="0.3">
      <c r="A1231" s="1" t="s">
        <v>1254</v>
      </c>
      <c r="B1231">
        <v>6645.8</v>
      </c>
      <c r="C1231">
        <v>6645.8</v>
      </c>
      <c r="D1231">
        <v>6537.5</v>
      </c>
      <c r="E1231">
        <v>6540.9</v>
      </c>
      <c r="F1231">
        <v>141288200</v>
      </c>
      <c r="G1231" s="3">
        <f t="shared" si="19"/>
        <v>1.742192284139623E-2</v>
      </c>
    </row>
    <row r="1232" spans="1:7" x14ac:dyDescent="0.3">
      <c r="A1232" s="1" t="s">
        <v>1255</v>
      </c>
      <c r="B1232">
        <v>6613.6</v>
      </c>
      <c r="C1232">
        <v>6647.1</v>
      </c>
      <c r="D1232">
        <v>6565.8</v>
      </c>
      <c r="E1232">
        <v>6637.4</v>
      </c>
      <c r="F1232">
        <v>126053300</v>
      </c>
      <c r="G1232" s="3">
        <f t="shared" si="19"/>
        <v>-4.8451653676005622E-3</v>
      </c>
    </row>
    <row r="1233" spans="1:7" x14ac:dyDescent="0.3">
      <c r="A1233" s="1" t="s">
        <v>1256</v>
      </c>
      <c r="B1233">
        <v>6638.5</v>
      </c>
      <c r="C1233">
        <v>6679.4</v>
      </c>
      <c r="D1233">
        <v>6609.7</v>
      </c>
      <c r="E1233">
        <v>6640.1</v>
      </c>
      <c r="F1233">
        <v>121300000</v>
      </c>
      <c r="G1233" s="3">
        <f t="shared" si="19"/>
        <v>3.7649691544695226E-3</v>
      </c>
    </row>
    <row r="1234" spans="1:7" x14ac:dyDescent="0.3">
      <c r="A1234" s="1" t="s">
        <v>1257</v>
      </c>
      <c r="B1234">
        <v>6830.9</v>
      </c>
      <c r="C1234">
        <v>6830.9</v>
      </c>
      <c r="D1234">
        <v>6658.2</v>
      </c>
      <c r="E1234">
        <v>6663.3</v>
      </c>
      <c r="F1234">
        <v>136644900</v>
      </c>
      <c r="G1234" s="3">
        <f t="shared" si="19"/>
        <v>2.8982450854861737E-2</v>
      </c>
    </row>
    <row r="1235" spans="1:7" x14ac:dyDescent="0.3">
      <c r="A1235" s="1" t="s">
        <v>1258</v>
      </c>
      <c r="B1235">
        <v>6873.6</v>
      </c>
      <c r="C1235">
        <v>6908.7</v>
      </c>
      <c r="D1235">
        <v>6830.8</v>
      </c>
      <c r="E1235">
        <v>6847.8</v>
      </c>
      <c r="F1235">
        <v>158584300</v>
      </c>
      <c r="G1235" s="3">
        <f t="shared" si="19"/>
        <v>6.2510064559575945E-3</v>
      </c>
    </row>
    <row r="1236" spans="1:7" x14ac:dyDescent="0.3">
      <c r="A1236" s="1" t="s">
        <v>1259</v>
      </c>
      <c r="B1236">
        <v>6794.9</v>
      </c>
      <c r="C1236">
        <v>6886.9</v>
      </c>
      <c r="D1236">
        <v>6773.9</v>
      </c>
      <c r="E1236">
        <v>6877.2</v>
      </c>
      <c r="F1236">
        <v>159932500</v>
      </c>
      <c r="G1236" s="3">
        <f t="shared" si="19"/>
        <v>-1.1449604283054108E-2</v>
      </c>
    </row>
    <row r="1237" spans="1:7" x14ac:dyDescent="0.3">
      <c r="A1237" s="1" t="s">
        <v>1260</v>
      </c>
      <c r="B1237">
        <v>6788</v>
      </c>
      <c r="C1237">
        <v>6836.7</v>
      </c>
      <c r="D1237">
        <v>6755.4</v>
      </c>
      <c r="E1237">
        <v>6796.7</v>
      </c>
      <c r="F1237">
        <v>168907900</v>
      </c>
      <c r="G1237" s="3">
        <f t="shared" si="19"/>
        <v>-1.0154674829651116E-3</v>
      </c>
    </row>
    <row r="1238" spans="1:7" x14ac:dyDescent="0.3">
      <c r="A1238" s="1" t="s">
        <v>1261</v>
      </c>
      <c r="B1238">
        <v>6803</v>
      </c>
      <c r="C1238">
        <v>6814.9</v>
      </c>
      <c r="D1238">
        <v>6758.4</v>
      </c>
      <c r="E1238">
        <v>6788.9</v>
      </c>
      <c r="F1238">
        <v>131140300</v>
      </c>
      <c r="G1238" s="3">
        <f t="shared" si="19"/>
        <v>2.2097819681791398E-3</v>
      </c>
    </row>
    <row r="1239" spans="1:7" x14ac:dyDescent="0.3">
      <c r="A1239" s="1" t="s">
        <v>1262</v>
      </c>
      <c r="B1239">
        <v>6749.6</v>
      </c>
      <c r="C1239">
        <v>6818.8</v>
      </c>
      <c r="D1239">
        <v>6732.4</v>
      </c>
      <c r="E1239">
        <v>6801.7</v>
      </c>
      <c r="F1239">
        <v>156247700</v>
      </c>
      <c r="G1239" s="3">
        <f t="shared" si="19"/>
        <v>-7.8494781713949191E-3</v>
      </c>
    </row>
    <row r="1240" spans="1:7" x14ac:dyDescent="0.3">
      <c r="A1240" s="1" t="s">
        <v>1263</v>
      </c>
      <c r="B1240">
        <v>6587.1</v>
      </c>
      <c r="C1240">
        <v>6772.6</v>
      </c>
      <c r="D1240">
        <v>6577</v>
      </c>
      <c r="E1240">
        <v>6749.4</v>
      </c>
      <c r="F1240">
        <v>194167900</v>
      </c>
      <c r="G1240" s="3">
        <f t="shared" si="19"/>
        <v>-2.4075500770416022E-2</v>
      </c>
    </row>
    <row r="1241" spans="1:7" x14ac:dyDescent="0.3">
      <c r="A1241" s="1" t="s">
        <v>1264</v>
      </c>
      <c r="B1241">
        <v>6606.2</v>
      </c>
      <c r="C1241">
        <v>6682.9</v>
      </c>
      <c r="D1241">
        <v>6547.2</v>
      </c>
      <c r="E1241">
        <v>6627</v>
      </c>
      <c r="F1241">
        <v>135195100</v>
      </c>
      <c r="G1241" s="3">
        <f t="shared" si="19"/>
        <v>2.8996068072443797E-3</v>
      </c>
    </row>
    <row r="1242" spans="1:7" x14ac:dyDescent="0.3">
      <c r="A1242" s="1" t="s">
        <v>1265</v>
      </c>
      <c r="B1242">
        <v>6485.4</v>
      </c>
      <c r="C1242">
        <v>6626.3</v>
      </c>
      <c r="D1242">
        <v>6443.2</v>
      </c>
      <c r="E1242">
        <v>6609.9</v>
      </c>
      <c r="F1242">
        <v>156489700</v>
      </c>
      <c r="G1242" s="3">
        <f t="shared" si="19"/>
        <v>-1.8285852683842477E-2</v>
      </c>
    </row>
    <row r="1243" spans="1:7" x14ac:dyDescent="0.3">
      <c r="A1243" s="1" t="s">
        <v>1266</v>
      </c>
      <c r="B1243">
        <v>6270.6</v>
      </c>
      <c r="C1243">
        <v>6447.9</v>
      </c>
      <c r="D1243">
        <v>6246.3</v>
      </c>
      <c r="E1243">
        <v>6446.6</v>
      </c>
      <c r="F1243">
        <v>196893700</v>
      </c>
      <c r="G1243" s="3">
        <f t="shared" si="19"/>
        <v>-3.3120547691738257E-2</v>
      </c>
    </row>
    <row r="1244" spans="1:7" x14ac:dyDescent="0.3">
      <c r="A1244" s="1" t="s">
        <v>1267</v>
      </c>
      <c r="B1244">
        <v>6519.7</v>
      </c>
      <c r="C1244">
        <v>6571</v>
      </c>
      <c r="D1244">
        <v>6347.1</v>
      </c>
      <c r="E1244">
        <v>6362.1</v>
      </c>
      <c r="F1244">
        <v>170810200</v>
      </c>
      <c r="G1244" s="3">
        <f t="shared" si="19"/>
        <v>3.9725066181864485E-2</v>
      </c>
    </row>
    <row r="1245" spans="1:7" x14ac:dyDescent="0.3">
      <c r="A1245" s="1" t="s">
        <v>1268</v>
      </c>
      <c r="B1245">
        <v>6380.4</v>
      </c>
      <c r="C1245">
        <v>6529</v>
      </c>
      <c r="D1245">
        <v>6361.4</v>
      </c>
      <c r="E1245">
        <v>6524.7</v>
      </c>
      <c r="F1245">
        <v>149084200</v>
      </c>
      <c r="G1245" s="3">
        <f t="shared" si="19"/>
        <v>-2.1366013773639919E-2</v>
      </c>
    </row>
    <row r="1246" spans="1:7" x14ac:dyDescent="0.3">
      <c r="A1246" s="1" t="s">
        <v>1269</v>
      </c>
      <c r="B1246">
        <v>6531.4</v>
      </c>
      <c r="C1246">
        <v>6570.8</v>
      </c>
      <c r="D1246">
        <v>6404.7</v>
      </c>
      <c r="E1246">
        <v>6404.7</v>
      </c>
      <c r="F1246">
        <v>143533500</v>
      </c>
      <c r="G1246" s="3">
        <f t="shared" si="19"/>
        <v>2.3666227822707043E-2</v>
      </c>
    </row>
    <row r="1247" spans="1:7" x14ac:dyDescent="0.3">
      <c r="A1247" s="1" t="s">
        <v>1270</v>
      </c>
      <c r="B1247">
        <v>6617.8</v>
      </c>
      <c r="C1247">
        <v>6667.9</v>
      </c>
      <c r="D1247">
        <v>6573.8</v>
      </c>
      <c r="E1247">
        <v>6577.8</v>
      </c>
      <c r="F1247">
        <v>138941500</v>
      </c>
      <c r="G1247" s="3">
        <f t="shared" si="19"/>
        <v>1.3228404323728534E-2</v>
      </c>
    </row>
    <row r="1248" spans="1:7" x14ac:dyDescent="0.3">
      <c r="A1248" s="1" t="s">
        <v>1271</v>
      </c>
      <c r="B1248">
        <v>6636</v>
      </c>
      <c r="C1248">
        <v>6682.9</v>
      </c>
      <c r="D1248">
        <v>6577.8</v>
      </c>
      <c r="E1248">
        <v>6631.3</v>
      </c>
      <c r="F1248">
        <v>198389400</v>
      </c>
      <c r="G1248" s="3">
        <f t="shared" si="19"/>
        <v>2.7501586629997609E-3</v>
      </c>
    </row>
    <row r="1249" spans="1:7" x14ac:dyDescent="0.3">
      <c r="A1249" s="1" t="s">
        <v>1272</v>
      </c>
      <c r="B1249">
        <v>6598.2</v>
      </c>
      <c r="C1249">
        <v>6629.4</v>
      </c>
      <c r="D1249">
        <v>6568.1</v>
      </c>
      <c r="E1249">
        <v>6618.9</v>
      </c>
      <c r="F1249">
        <v>153564400</v>
      </c>
      <c r="G1249" s="3">
        <f t="shared" si="19"/>
        <v>-5.6962025316455974E-3</v>
      </c>
    </row>
    <row r="1250" spans="1:7" x14ac:dyDescent="0.3">
      <c r="A1250" s="1" t="s">
        <v>1273</v>
      </c>
      <c r="B1250">
        <v>6545.9</v>
      </c>
      <c r="C1250">
        <v>6567.6</v>
      </c>
      <c r="D1250">
        <v>6499</v>
      </c>
      <c r="E1250">
        <v>6535.9</v>
      </c>
      <c r="F1250">
        <v>150016300</v>
      </c>
      <c r="G1250" s="3">
        <f t="shared" si="19"/>
        <v>-7.9264041708344973E-3</v>
      </c>
    </row>
    <row r="1251" spans="1:7" x14ac:dyDescent="0.3">
      <c r="A1251" s="1" t="s">
        <v>1274</v>
      </c>
      <c r="B1251">
        <v>6665</v>
      </c>
      <c r="C1251">
        <v>6665</v>
      </c>
      <c r="D1251">
        <v>6566.2</v>
      </c>
      <c r="E1251">
        <v>6566.8</v>
      </c>
      <c r="F1251">
        <v>139690400</v>
      </c>
      <c r="G1251" s="3">
        <f t="shared" si="19"/>
        <v>1.8194595090056428E-2</v>
      </c>
    </row>
    <row r="1252" spans="1:7" x14ac:dyDescent="0.3">
      <c r="A1252" s="1" t="s">
        <v>1275</v>
      </c>
      <c r="B1252">
        <v>6647.4</v>
      </c>
      <c r="C1252">
        <v>6707.4</v>
      </c>
      <c r="D1252">
        <v>6618.5</v>
      </c>
      <c r="E1252">
        <v>6700.1</v>
      </c>
      <c r="F1252">
        <v>139851000</v>
      </c>
      <c r="G1252" s="3">
        <f t="shared" si="19"/>
        <v>-2.6406601650413148E-3</v>
      </c>
    </row>
    <row r="1253" spans="1:7" x14ac:dyDescent="0.3">
      <c r="A1253" s="1" t="s">
        <v>1276</v>
      </c>
      <c r="B1253">
        <v>6515.6</v>
      </c>
      <c r="C1253">
        <v>6632.1</v>
      </c>
      <c r="D1253">
        <v>6514.7</v>
      </c>
      <c r="E1253">
        <v>6623.7</v>
      </c>
      <c r="F1253">
        <v>122970500</v>
      </c>
      <c r="G1253" s="3">
        <f t="shared" si="19"/>
        <v>-1.9827300899599734E-2</v>
      </c>
    </row>
    <row r="1254" spans="1:7" x14ac:dyDescent="0.3">
      <c r="A1254" s="1" t="s">
        <v>1277</v>
      </c>
      <c r="B1254">
        <v>6471.9</v>
      </c>
      <c r="C1254">
        <v>6557.4</v>
      </c>
      <c r="D1254">
        <v>6446</v>
      </c>
      <c r="E1254">
        <v>6490.7</v>
      </c>
      <c r="F1254">
        <v>126321100</v>
      </c>
      <c r="G1254" s="3">
        <f t="shared" si="19"/>
        <v>-6.7069801706674329E-3</v>
      </c>
    </row>
    <row r="1255" spans="1:7" x14ac:dyDescent="0.3">
      <c r="A1255" s="1" t="s">
        <v>1278</v>
      </c>
      <c r="B1255">
        <v>6223.4</v>
      </c>
      <c r="C1255">
        <v>6465.2</v>
      </c>
      <c r="D1255">
        <v>6011.8</v>
      </c>
      <c r="E1255">
        <v>6458.7</v>
      </c>
      <c r="F1255">
        <v>233069600</v>
      </c>
      <c r="G1255" s="3">
        <f t="shared" si="19"/>
        <v>-3.8396761383828554E-2</v>
      </c>
    </row>
    <row r="1256" spans="1:7" x14ac:dyDescent="0.3">
      <c r="A1256" s="1" t="s">
        <v>1279</v>
      </c>
      <c r="B1256">
        <v>6311.7</v>
      </c>
      <c r="C1256">
        <v>6332.7</v>
      </c>
      <c r="D1256">
        <v>6147.4</v>
      </c>
      <c r="E1256">
        <v>6221.2</v>
      </c>
      <c r="F1256">
        <v>126795800</v>
      </c>
      <c r="G1256" s="3">
        <f t="shared" si="19"/>
        <v>1.4188385769836455E-2</v>
      </c>
    </row>
    <row r="1257" spans="1:7" x14ac:dyDescent="0.3">
      <c r="A1257" s="1" t="s">
        <v>1280</v>
      </c>
      <c r="B1257">
        <v>6381.7</v>
      </c>
      <c r="C1257">
        <v>6446.9</v>
      </c>
      <c r="D1257">
        <v>6353.7</v>
      </c>
      <c r="E1257">
        <v>6372.6</v>
      </c>
      <c r="F1257">
        <v>146168800</v>
      </c>
      <c r="G1257" s="3">
        <f t="shared" si="19"/>
        <v>1.1090514441434163E-2</v>
      </c>
    </row>
    <row r="1258" spans="1:7" x14ac:dyDescent="0.3">
      <c r="A1258" s="1" t="s">
        <v>1281</v>
      </c>
      <c r="B1258">
        <v>6258.2</v>
      </c>
      <c r="C1258">
        <v>6426.2</v>
      </c>
      <c r="D1258">
        <v>6218.6</v>
      </c>
      <c r="E1258">
        <v>6418.4</v>
      </c>
      <c r="F1258">
        <v>190225100</v>
      </c>
      <c r="G1258" s="3">
        <f t="shared" si="19"/>
        <v>-1.9352210226115298E-2</v>
      </c>
    </row>
    <row r="1259" spans="1:7" x14ac:dyDescent="0.3">
      <c r="A1259" s="1" t="s">
        <v>1282</v>
      </c>
      <c r="B1259">
        <v>6161.2</v>
      </c>
      <c r="C1259">
        <v>6269.9</v>
      </c>
      <c r="D1259">
        <v>5967.2</v>
      </c>
      <c r="E1259">
        <v>6242.2</v>
      </c>
      <c r="F1259">
        <v>124187900</v>
      </c>
      <c r="G1259" s="3">
        <f t="shared" si="19"/>
        <v>-1.5499664440254387E-2</v>
      </c>
    </row>
    <row r="1260" spans="1:7" x14ac:dyDescent="0.3">
      <c r="A1260" s="1" t="s">
        <v>1283</v>
      </c>
      <c r="B1260">
        <v>6235.6</v>
      </c>
      <c r="C1260">
        <v>6265.3</v>
      </c>
      <c r="D1260">
        <v>6178.5</v>
      </c>
      <c r="E1260">
        <v>6198</v>
      </c>
      <c r="F1260">
        <v>111267000</v>
      </c>
      <c r="G1260" s="3">
        <f t="shared" si="19"/>
        <v>1.2075569694215502E-2</v>
      </c>
    </row>
    <row r="1261" spans="1:7" x14ac:dyDescent="0.3">
      <c r="A1261" s="1" t="s">
        <v>1284</v>
      </c>
      <c r="B1261">
        <v>6472.4</v>
      </c>
      <c r="C1261">
        <v>6489.1</v>
      </c>
      <c r="D1261">
        <v>6313</v>
      </c>
      <c r="E1261">
        <v>6314.3</v>
      </c>
      <c r="F1261">
        <v>159762700</v>
      </c>
      <c r="G1261" s="3">
        <f t="shared" si="19"/>
        <v>3.7975495541728022E-2</v>
      </c>
    </row>
    <row r="1262" spans="1:7" x14ac:dyDescent="0.3">
      <c r="A1262" s="1" t="s">
        <v>1285</v>
      </c>
      <c r="B1262">
        <v>6510.6</v>
      </c>
      <c r="C1262">
        <v>6510.6</v>
      </c>
      <c r="D1262">
        <v>6417.2</v>
      </c>
      <c r="E1262">
        <v>6462.6</v>
      </c>
      <c r="F1262">
        <v>121855500</v>
      </c>
      <c r="G1262" s="3">
        <f t="shared" si="19"/>
        <v>5.9019838081701892E-3</v>
      </c>
    </row>
    <row r="1263" spans="1:7" x14ac:dyDescent="0.3">
      <c r="A1263" s="1" t="s">
        <v>1286</v>
      </c>
      <c r="B1263">
        <v>5996.1</v>
      </c>
      <c r="C1263">
        <v>6036.6</v>
      </c>
      <c r="D1263">
        <v>5882.6</v>
      </c>
      <c r="E1263">
        <v>5914.3</v>
      </c>
      <c r="F1263">
        <v>184790800</v>
      </c>
      <c r="G1263" s="3">
        <f t="shared" si="19"/>
        <v>-7.9024974656713667E-2</v>
      </c>
    </row>
    <row r="1264" spans="1:7" x14ac:dyDescent="0.3">
      <c r="A1264" s="1" t="s">
        <v>1287</v>
      </c>
      <c r="B1264">
        <v>5968</v>
      </c>
      <c r="C1264">
        <v>6092.4</v>
      </c>
      <c r="D1264">
        <v>5949.6</v>
      </c>
      <c r="E1264">
        <v>5978.4</v>
      </c>
      <c r="F1264">
        <v>150044400</v>
      </c>
      <c r="G1264" s="3">
        <f t="shared" si="19"/>
        <v>-4.6863794799953907E-3</v>
      </c>
    </row>
    <row r="1265" spans="1:7" x14ac:dyDescent="0.3">
      <c r="A1265" s="1" t="s">
        <v>1288</v>
      </c>
      <c r="B1265">
        <v>6254</v>
      </c>
      <c r="C1265">
        <v>6310.8</v>
      </c>
      <c r="D1265">
        <v>6188.7</v>
      </c>
      <c r="E1265">
        <v>6270.6</v>
      </c>
      <c r="F1265">
        <v>181443500</v>
      </c>
      <c r="G1265" s="3">
        <f t="shared" si="19"/>
        <v>4.7922252010723858E-2</v>
      </c>
    </row>
    <row r="1266" spans="1:7" x14ac:dyDescent="0.3">
      <c r="A1266" s="1" t="s">
        <v>1289</v>
      </c>
      <c r="B1266">
        <v>6262.2</v>
      </c>
      <c r="C1266">
        <v>6298.8</v>
      </c>
      <c r="D1266">
        <v>6148.8</v>
      </c>
      <c r="E1266">
        <v>6195.6</v>
      </c>
      <c r="F1266">
        <v>117642700</v>
      </c>
      <c r="G1266" s="3">
        <f t="shared" si="19"/>
        <v>1.311160857051458E-3</v>
      </c>
    </row>
    <row r="1267" spans="1:7" x14ac:dyDescent="0.3">
      <c r="A1267" s="1" t="s">
        <v>1290</v>
      </c>
      <c r="B1267">
        <v>6368.5</v>
      </c>
      <c r="C1267">
        <v>6404.1</v>
      </c>
      <c r="D1267">
        <v>6225.3</v>
      </c>
      <c r="E1267">
        <v>6225.3</v>
      </c>
      <c r="F1267">
        <v>149701700</v>
      </c>
      <c r="G1267" s="3">
        <f t="shared" si="19"/>
        <v>1.697486506339628E-2</v>
      </c>
    </row>
    <row r="1268" spans="1:7" x14ac:dyDescent="0.3">
      <c r="A1268" s="1" t="s">
        <v>1291</v>
      </c>
      <c r="B1268">
        <v>6441.7</v>
      </c>
      <c r="C1268">
        <v>6497.5</v>
      </c>
      <c r="D1268">
        <v>6395.9</v>
      </c>
      <c r="E1268">
        <v>6444.3</v>
      </c>
      <c r="F1268">
        <v>147079600</v>
      </c>
      <c r="G1268" s="3">
        <f t="shared" si="19"/>
        <v>1.1494072387532358E-2</v>
      </c>
    </row>
    <row r="1269" spans="1:7" x14ac:dyDescent="0.3">
      <c r="A1269" s="1" t="s">
        <v>1292</v>
      </c>
      <c r="B1269">
        <v>6400.1</v>
      </c>
      <c r="C1269">
        <v>6469.6</v>
      </c>
      <c r="D1269">
        <v>6373.8</v>
      </c>
      <c r="E1269">
        <v>6461.3</v>
      </c>
      <c r="F1269">
        <v>142022700</v>
      </c>
      <c r="G1269" s="3">
        <f t="shared" si="19"/>
        <v>-6.4579225980718529E-3</v>
      </c>
    </row>
    <row r="1270" spans="1:7" x14ac:dyDescent="0.3">
      <c r="A1270" s="1" t="s">
        <v>1293</v>
      </c>
      <c r="B1270">
        <v>6438.3</v>
      </c>
      <c r="C1270">
        <v>6438.3</v>
      </c>
      <c r="D1270">
        <v>6384.3</v>
      </c>
      <c r="E1270">
        <v>6407</v>
      </c>
      <c r="F1270">
        <v>131124200</v>
      </c>
      <c r="G1270" s="3">
        <f t="shared" si="19"/>
        <v>5.968656739738413E-3</v>
      </c>
    </row>
    <row r="1271" spans="1:7" x14ac:dyDescent="0.3">
      <c r="A1271" s="1" t="s">
        <v>1294</v>
      </c>
      <c r="B1271">
        <v>6446</v>
      </c>
      <c r="C1271">
        <v>6472.5</v>
      </c>
      <c r="D1271">
        <v>6406.8</v>
      </c>
      <c r="E1271">
        <v>6450.3</v>
      </c>
      <c r="F1271">
        <v>108855100</v>
      </c>
      <c r="G1271" s="3">
        <f t="shared" si="19"/>
        <v>1.1959678797197736E-3</v>
      </c>
    </row>
    <row r="1272" spans="1:7" x14ac:dyDescent="0.3">
      <c r="A1272" s="1" t="s">
        <v>1295</v>
      </c>
      <c r="B1272">
        <v>6538.3</v>
      </c>
      <c r="C1272">
        <v>6538.3</v>
      </c>
      <c r="D1272">
        <v>6428.1</v>
      </c>
      <c r="E1272">
        <v>6455.1</v>
      </c>
      <c r="F1272">
        <v>150312500</v>
      </c>
      <c r="G1272" s="3">
        <f t="shared" si="19"/>
        <v>1.4318957493018954E-2</v>
      </c>
    </row>
    <row r="1273" spans="1:7" x14ac:dyDescent="0.3">
      <c r="A1273" s="1" t="s">
        <v>1296</v>
      </c>
      <c r="B1273">
        <v>6634.4</v>
      </c>
      <c r="C1273">
        <v>6642.9</v>
      </c>
      <c r="D1273">
        <v>6588.3</v>
      </c>
      <c r="E1273">
        <v>6589.3</v>
      </c>
      <c r="F1273">
        <v>184488000</v>
      </c>
      <c r="G1273" s="3">
        <f t="shared" si="19"/>
        <v>1.4698010186133927E-2</v>
      </c>
    </row>
    <row r="1274" spans="1:7" x14ac:dyDescent="0.3">
      <c r="A1274" s="1" t="s">
        <v>1297</v>
      </c>
      <c r="B1274">
        <v>6613.5</v>
      </c>
      <c r="C1274">
        <v>6697.9</v>
      </c>
      <c r="D1274">
        <v>6585.5</v>
      </c>
      <c r="E1274">
        <v>6671.1</v>
      </c>
      <c r="F1274">
        <v>159090300</v>
      </c>
      <c r="G1274" s="3">
        <f t="shared" ref="G1274:G1337" si="20">((B1274-B1273)/B1273)*100%</f>
        <v>-3.15024719643067E-3</v>
      </c>
    </row>
    <row r="1275" spans="1:7" x14ac:dyDescent="0.3">
      <c r="A1275" s="1" t="s">
        <v>1298</v>
      </c>
      <c r="B1275">
        <v>6678.9</v>
      </c>
      <c r="C1275">
        <v>6683.4</v>
      </c>
      <c r="D1275">
        <v>6640.8</v>
      </c>
      <c r="E1275">
        <v>6660.6</v>
      </c>
      <c r="F1275">
        <v>169030400</v>
      </c>
      <c r="G1275" s="3">
        <f t="shared" si="20"/>
        <v>9.8888636879110366E-3</v>
      </c>
    </row>
    <row r="1276" spans="1:7" x14ac:dyDescent="0.3">
      <c r="A1276" s="1" t="s">
        <v>1299</v>
      </c>
      <c r="B1276">
        <v>6723</v>
      </c>
      <c r="C1276">
        <v>6738.4</v>
      </c>
      <c r="D1276">
        <v>6688.8</v>
      </c>
      <c r="E1276">
        <v>6716.2</v>
      </c>
      <c r="F1276">
        <v>164549400</v>
      </c>
      <c r="G1276" s="3">
        <f t="shared" si="20"/>
        <v>6.6028837083951502E-3</v>
      </c>
    </row>
    <row r="1277" spans="1:7" x14ac:dyDescent="0.3">
      <c r="A1277" s="1" t="s">
        <v>1300</v>
      </c>
      <c r="B1277">
        <v>6749.1</v>
      </c>
      <c r="C1277">
        <v>6763.9</v>
      </c>
      <c r="D1277">
        <v>6724.3</v>
      </c>
      <c r="E1277">
        <v>6749</v>
      </c>
      <c r="F1277">
        <v>193012300</v>
      </c>
      <c r="G1277" s="3">
        <f t="shared" si="20"/>
        <v>3.8821954484605627E-3</v>
      </c>
    </row>
    <row r="1278" spans="1:7" x14ac:dyDescent="0.3">
      <c r="A1278" s="1" t="s">
        <v>1301</v>
      </c>
      <c r="B1278">
        <v>6766.8</v>
      </c>
      <c r="C1278">
        <v>6791.3</v>
      </c>
      <c r="D1278">
        <v>6726</v>
      </c>
      <c r="E1278">
        <v>6755.5</v>
      </c>
      <c r="F1278">
        <v>210149800</v>
      </c>
      <c r="G1278" s="3">
        <f t="shared" si="20"/>
        <v>2.6225718984753251E-3</v>
      </c>
    </row>
    <row r="1279" spans="1:7" x14ac:dyDescent="0.3">
      <c r="A1279" s="1" t="s">
        <v>1302</v>
      </c>
      <c r="B1279">
        <v>6815.7</v>
      </c>
      <c r="C1279">
        <v>6818.3</v>
      </c>
      <c r="D1279">
        <v>6765.8</v>
      </c>
      <c r="E1279">
        <v>6811.1</v>
      </c>
      <c r="F1279">
        <v>183083600</v>
      </c>
      <c r="G1279" s="3">
        <f t="shared" si="20"/>
        <v>7.2264585919488734E-3</v>
      </c>
    </row>
    <row r="1280" spans="1:7" x14ac:dyDescent="0.3">
      <c r="A1280" s="1" t="s">
        <v>1303</v>
      </c>
      <c r="B1280">
        <v>6832</v>
      </c>
      <c r="C1280">
        <v>6879.1</v>
      </c>
      <c r="D1280">
        <v>6824.4</v>
      </c>
      <c r="E1280">
        <v>6844.4</v>
      </c>
      <c r="F1280">
        <v>194998400</v>
      </c>
      <c r="G1280" s="3">
        <f t="shared" si="20"/>
        <v>2.391537186202471E-3</v>
      </c>
    </row>
    <row r="1281" spans="1:7" x14ac:dyDescent="0.3">
      <c r="A1281" s="1" t="s">
        <v>1304</v>
      </c>
      <c r="B1281">
        <v>6898.2</v>
      </c>
      <c r="C1281">
        <v>6913.7</v>
      </c>
      <c r="D1281">
        <v>6858.2</v>
      </c>
      <c r="E1281">
        <v>6860.4</v>
      </c>
      <c r="F1281">
        <v>162346800</v>
      </c>
      <c r="G1281" s="3">
        <f t="shared" si="20"/>
        <v>9.689695550351261E-3</v>
      </c>
    </row>
    <row r="1282" spans="1:7" x14ac:dyDescent="0.3">
      <c r="A1282" s="1" t="s">
        <v>1305</v>
      </c>
      <c r="B1282">
        <v>6926.2</v>
      </c>
      <c r="C1282">
        <v>6970.5</v>
      </c>
      <c r="D1282">
        <v>6910</v>
      </c>
      <c r="E1282">
        <v>6925.3</v>
      </c>
      <c r="F1282">
        <v>187668100</v>
      </c>
      <c r="G1282" s="3">
        <f t="shared" si="20"/>
        <v>4.0590298918558466E-3</v>
      </c>
    </row>
    <row r="1283" spans="1:7" x14ac:dyDescent="0.3">
      <c r="A1283" s="1" t="s">
        <v>1306</v>
      </c>
      <c r="B1283">
        <v>6827.8</v>
      </c>
      <c r="C1283">
        <v>6965.9</v>
      </c>
      <c r="D1283">
        <v>6824.6</v>
      </c>
      <c r="E1283">
        <v>6946</v>
      </c>
      <c r="F1283">
        <v>260892400</v>
      </c>
      <c r="G1283" s="3">
        <f t="shared" si="20"/>
        <v>-1.420692443186735E-2</v>
      </c>
    </row>
    <row r="1284" spans="1:7" x14ac:dyDescent="0.3">
      <c r="A1284" s="1" t="s">
        <v>1307</v>
      </c>
      <c r="B1284">
        <v>6832.8</v>
      </c>
      <c r="C1284">
        <v>6882.3</v>
      </c>
      <c r="D1284">
        <v>6811.8</v>
      </c>
      <c r="E1284">
        <v>6849.4</v>
      </c>
      <c r="F1284">
        <v>164380000</v>
      </c>
      <c r="G1284" s="3">
        <f t="shared" si="20"/>
        <v>7.3230030170772431E-4</v>
      </c>
    </row>
    <row r="1285" spans="1:7" x14ac:dyDescent="0.3">
      <c r="A1285" s="1" t="s">
        <v>1308</v>
      </c>
      <c r="B1285">
        <v>6979.9</v>
      </c>
      <c r="C1285">
        <v>6987.8</v>
      </c>
      <c r="D1285">
        <v>6914.8</v>
      </c>
      <c r="E1285">
        <v>6916</v>
      </c>
      <c r="F1285">
        <v>272470100</v>
      </c>
      <c r="G1285" s="3">
        <f t="shared" si="20"/>
        <v>2.1528509542208092E-2</v>
      </c>
    </row>
    <row r="1286" spans="1:7" x14ac:dyDescent="0.3">
      <c r="A1286" s="1" t="s">
        <v>1309</v>
      </c>
      <c r="B1286">
        <v>7040.2</v>
      </c>
      <c r="C1286">
        <v>7076.7</v>
      </c>
      <c r="D1286">
        <v>7002.4</v>
      </c>
      <c r="E1286">
        <v>7003.1</v>
      </c>
      <c r="F1286">
        <v>343582300</v>
      </c>
      <c r="G1286" s="3">
        <f t="shared" si="20"/>
        <v>8.6390922506053361E-3</v>
      </c>
    </row>
    <row r="1287" spans="1:7" x14ac:dyDescent="0.3">
      <c r="A1287" s="1" t="s">
        <v>1310</v>
      </c>
      <c r="B1287">
        <v>7106.5</v>
      </c>
      <c r="C1287">
        <v>7106.5</v>
      </c>
      <c r="D1287">
        <v>7009.8</v>
      </c>
      <c r="E1287">
        <v>7092.2</v>
      </c>
      <c r="F1287">
        <v>239677400</v>
      </c>
      <c r="G1287" s="3">
        <f t="shared" si="20"/>
        <v>9.4173460981222378E-3</v>
      </c>
    </row>
    <row r="1288" spans="1:7" x14ac:dyDescent="0.3">
      <c r="A1288" s="1" t="s">
        <v>1311</v>
      </c>
      <c r="B1288">
        <v>7141.1</v>
      </c>
      <c r="C1288">
        <v>7160.7</v>
      </c>
      <c r="D1288">
        <v>7086</v>
      </c>
      <c r="E1288">
        <v>7113.4</v>
      </c>
      <c r="F1288">
        <v>227261200</v>
      </c>
      <c r="G1288" s="3">
        <f t="shared" si="20"/>
        <v>4.8687821008935993E-3</v>
      </c>
    </row>
    <row r="1289" spans="1:7" x14ac:dyDescent="0.3">
      <c r="A1289" s="1" t="s">
        <v>1312</v>
      </c>
      <c r="B1289">
        <v>7094.6</v>
      </c>
      <c r="C1289">
        <v>7202.8</v>
      </c>
      <c r="D1289">
        <v>7088.6</v>
      </c>
      <c r="E1289">
        <v>7164.1</v>
      </c>
      <c r="F1289">
        <v>219667500</v>
      </c>
      <c r="G1289" s="3">
        <f t="shared" si="20"/>
        <v>-6.5116018540560972E-3</v>
      </c>
    </row>
    <row r="1290" spans="1:7" x14ac:dyDescent="0.3">
      <c r="A1290" s="1" t="s">
        <v>1313</v>
      </c>
      <c r="B1290">
        <v>7142.5</v>
      </c>
      <c r="C1290">
        <v>7170.7</v>
      </c>
      <c r="D1290">
        <v>7109.2</v>
      </c>
      <c r="E1290">
        <v>7114.7</v>
      </c>
      <c r="F1290">
        <v>228188900</v>
      </c>
      <c r="G1290" s="3">
        <f t="shared" si="20"/>
        <v>6.7516139035322126E-3</v>
      </c>
    </row>
    <row r="1291" spans="1:7" x14ac:dyDescent="0.3">
      <c r="A1291" s="1" t="s">
        <v>1314</v>
      </c>
      <c r="B1291">
        <v>7167</v>
      </c>
      <c r="C1291">
        <v>7190.7</v>
      </c>
      <c r="D1291">
        <v>7136.8</v>
      </c>
      <c r="E1291">
        <v>7165.1</v>
      </c>
      <c r="F1291">
        <v>201247200</v>
      </c>
      <c r="G1291" s="3">
        <f t="shared" si="20"/>
        <v>3.4301715085754288E-3</v>
      </c>
    </row>
    <row r="1292" spans="1:7" x14ac:dyDescent="0.3">
      <c r="A1292" s="1" t="s">
        <v>1315</v>
      </c>
      <c r="B1292">
        <v>7214.2</v>
      </c>
      <c r="C1292">
        <v>7223.3</v>
      </c>
      <c r="D1292">
        <v>7177.2</v>
      </c>
      <c r="E1292">
        <v>7206.4</v>
      </c>
      <c r="F1292">
        <v>152151100</v>
      </c>
      <c r="G1292" s="3">
        <f t="shared" si="20"/>
        <v>6.5857401981302939E-3</v>
      </c>
    </row>
    <row r="1293" spans="1:7" x14ac:dyDescent="0.3">
      <c r="A1293" s="1" t="s">
        <v>1316</v>
      </c>
      <c r="B1293">
        <v>7188.4</v>
      </c>
      <c r="C1293">
        <v>7240.1</v>
      </c>
      <c r="D1293">
        <v>7129.4</v>
      </c>
      <c r="E1293">
        <v>7231.5</v>
      </c>
      <c r="F1293">
        <v>331040000</v>
      </c>
      <c r="G1293" s="3">
        <f t="shared" si="20"/>
        <v>-3.5762801142192042E-3</v>
      </c>
    </row>
    <row r="1294" spans="1:7" x14ac:dyDescent="0.3">
      <c r="A1294" s="1" t="s">
        <v>1317</v>
      </c>
      <c r="B1294">
        <v>7199</v>
      </c>
      <c r="C1294">
        <v>7212.6</v>
      </c>
      <c r="D1294">
        <v>7163</v>
      </c>
      <c r="E1294">
        <v>7204.2</v>
      </c>
      <c r="F1294">
        <v>245398700</v>
      </c>
      <c r="G1294" s="3">
        <f t="shared" si="20"/>
        <v>1.4745979633855051E-3</v>
      </c>
    </row>
    <row r="1295" spans="1:7" x14ac:dyDescent="0.3">
      <c r="A1295" s="1" t="s">
        <v>1318</v>
      </c>
      <c r="B1295">
        <v>7175.8</v>
      </c>
      <c r="C1295">
        <v>7237.3</v>
      </c>
      <c r="D1295">
        <v>7166.7</v>
      </c>
      <c r="E1295">
        <v>7223.5</v>
      </c>
      <c r="F1295">
        <v>277488600</v>
      </c>
      <c r="G1295" s="3">
        <f t="shared" si="20"/>
        <v>-3.2226698152520929E-3</v>
      </c>
    </row>
    <row r="1296" spans="1:7" x14ac:dyDescent="0.3">
      <c r="A1296" s="1" t="s">
        <v>1319</v>
      </c>
      <c r="B1296">
        <v>7065.1</v>
      </c>
      <c r="C1296">
        <v>7152.9</v>
      </c>
      <c r="D1296">
        <v>7035.8</v>
      </c>
      <c r="E1296">
        <v>7134.5</v>
      </c>
      <c r="F1296">
        <v>240143000</v>
      </c>
      <c r="G1296" s="3">
        <f t="shared" si="20"/>
        <v>-1.5426851361520642E-2</v>
      </c>
    </row>
    <row r="1297" spans="1:7" x14ac:dyDescent="0.3">
      <c r="A1297" s="1" t="s">
        <v>1320</v>
      </c>
      <c r="B1297">
        <v>7044.8</v>
      </c>
      <c r="C1297">
        <v>7090.4</v>
      </c>
      <c r="D1297">
        <v>6994.2</v>
      </c>
      <c r="E1297">
        <v>7071.6</v>
      </c>
      <c r="F1297">
        <v>199730400</v>
      </c>
      <c r="G1297" s="3">
        <f t="shared" si="20"/>
        <v>-2.8732785098583434E-3</v>
      </c>
    </row>
    <row r="1298" spans="1:7" x14ac:dyDescent="0.3">
      <c r="A1298" s="1" t="s">
        <v>1321</v>
      </c>
      <c r="B1298">
        <v>7069</v>
      </c>
      <c r="C1298">
        <v>7094.4</v>
      </c>
      <c r="D1298">
        <v>7052.9</v>
      </c>
      <c r="E1298">
        <v>7083.2</v>
      </c>
      <c r="F1298">
        <v>232777400</v>
      </c>
      <c r="G1298" s="3">
        <f t="shared" si="20"/>
        <v>3.4351578469225268E-3</v>
      </c>
    </row>
    <row r="1299" spans="1:7" x14ac:dyDescent="0.3">
      <c r="A1299" s="1" t="s">
        <v>1322</v>
      </c>
      <c r="B1299">
        <v>7113.4</v>
      </c>
      <c r="C1299">
        <v>7136.6</v>
      </c>
      <c r="D1299">
        <v>7083.9</v>
      </c>
      <c r="E1299">
        <v>7100.2</v>
      </c>
      <c r="F1299">
        <v>193147800</v>
      </c>
      <c r="G1299" s="3">
        <f t="shared" si="20"/>
        <v>6.2809449710000903E-3</v>
      </c>
    </row>
    <row r="1300" spans="1:7" x14ac:dyDescent="0.3">
      <c r="A1300" s="1" t="s">
        <v>1323</v>
      </c>
      <c r="B1300">
        <v>7230.7</v>
      </c>
      <c r="C1300">
        <v>7230.7</v>
      </c>
      <c r="D1300">
        <v>7133.4</v>
      </c>
      <c r="E1300">
        <v>7136.9</v>
      </c>
      <c r="F1300">
        <v>265169800</v>
      </c>
      <c r="G1300" s="3">
        <f t="shared" si="20"/>
        <v>1.6490004779711558E-2</v>
      </c>
    </row>
    <row r="1301" spans="1:7" x14ac:dyDescent="0.3">
      <c r="A1301" s="1" t="s">
        <v>1324</v>
      </c>
      <c r="B1301">
        <v>7222.5</v>
      </c>
      <c r="C1301">
        <v>7240</v>
      </c>
      <c r="D1301">
        <v>7172.2</v>
      </c>
      <c r="E1301">
        <v>7232.7</v>
      </c>
      <c r="F1301">
        <v>262581600</v>
      </c>
      <c r="G1301" s="3">
        <f t="shared" si="20"/>
        <v>-1.1340534111496561E-3</v>
      </c>
    </row>
    <row r="1302" spans="1:7" x14ac:dyDescent="0.3">
      <c r="A1302" s="1" t="s">
        <v>1325</v>
      </c>
      <c r="B1302">
        <v>7204.4</v>
      </c>
      <c r="C1302">
        <v>7237.3</v>
      </c>
      <c r="D1302">
        <v>7191.9</v>
      </c>
      <c r="E1302">
        <v>7219.6</v>
      </c>
      <c r="F1302">
        <v>281607200</v>
      </c>
      <c r="G1302" s="3">
        <f t="shared" si="20"/>
        <v>-2.5060574593285378E-3</v>
      </c>
    </row>
    <row r="1303" spans="1:7" x14ac:dyDescent="0.3">
      <c r="A1303" s="1" t="s">
        <v>1326</v>
      </c>
      <c r="B1303">
        <v>7166.1</v>
      </c>
      <c r="C1303">
        <v>7192.7</v>
      </c>
      <c r="D1303">
        <v>7149.6</v>
      </c>
      <c r="E1303">
        <v>7191.1</v>
      </c>
      <c r="F1303">
        <v>230230400</v>
      </c>
      <c r="G1303" s="3">
        <f t="shared" si="20"/>
        <v>-5.3161956582087715E-3</v>
      </c>
    </row>
    <row r="1304" spans="1:7" x14ac:dyDescent="0.3">
      <c r="A1304" s="1" t="s">
        <v>1327</v>
      </c>
      <c r="B1304">
        <v>7117.6</v>
      </c>
      <c r="C1304">
        <v>7211.5</v>
      </c>
      <c r="D1304">
        <v>7117.6</v>
      </c>
      <c r="E1304">
        <v>7158.9</v>
      </c>
      <c r="F1304">
        <v>224577700</v>
      </c>
      <c r="G1304" s="3">
        <f t="shared" si="20"/>
        <v>-6.7679770028327814E-3</v>
      </c>
    </row>
    <row r="1305" spans="1:7" x14ac:dyDescent="0.3">
      <c r="A1305" s="1" t="s">
        <v>1328</v>
      </c>
      <c r="B1305">
        <v>7155.9</v>
      </c>
      <c r="C1305">
        <v>7181.5</v>
      </c>
      <c r="D1305">
        <v>7143.6</v>
      </c>
      <c r="E1305">
        <v>7163</v>
      </c>
      <c r="F1305">
        <v>173034400</v>
      </c>
      <c r="G1305" s="3">
        <f t="shared" si="20"/>
        <v>5.3810273125771708E-3</v>
      </c>
    </row>
    <row r="1306" spans="1:7" x14ac:dyDescent="0.3">
      <c r="A1306" s="1" t="s">
        <v>1329</v>
      </c>
      <c r="B1306">
        <v>7107.8</v>
      </c>
      <c r="C1306">
        <v>7166.7</v>
      </c>
      <c r="D1306">
        <v>7089.5</v>
      </c>
      <c r="E1306">
        <v>7155.1</v>
      </c>
      <c r="F1306">
        <v>180387400</v>
      </c>
      <c r="G1306" s="3">
        <f t="shared" si="20"/>
        <v>-6.7217261280900316E-3</v>
      </c>
    </row>
    <row r="1307" spans="1:7" x14ac:dyDescent="0.3">
      <c r="A1307" s="1" t="s">
        <v>1330</v>
      </c>
      <c r="B1307">
        <v>6968.6</v>
      </c>
      <c r="C1307">
        <v>7115.9</v>
      </c>
      <c r="D1307">
        <v>6935</v>
      </c>
      <c r="E1307">
        <v>7107.8</v>
      </c>
      <c r="F1307">
        <v>222226000</v>
      </c>
      <c r="G1307" s="3">
        <f t="shared" si="20"/>
        <v>-1.9584118855341993E-2</v>
      </c>
    </row>
    <row r="1308" spans="1:7" x14ac:dyDescent="0.3">
      <c r="A1308" s="1" t="s">
        <v>1331</v>
      </c>
      <c r="B1308">
        <v>6907.1</v>
      </c>
      <c r="C1308">
        <v>6956.8</v>
      </c>
      <c r="D1308">
        <v>6873.7</v>
      </c>
      <c r="E1308">
        <v>6948.3</v>
      </c>
      <c r="F1308">
        <v>331625100</v>
      </c>
      <c r="G1308" s="3">
        <f t="shared" si="20"/>
        <v>-8.8253020692822086E-3</v>
      </c>
    </row>
    <row r="1309" spans="1:7" x14ac:dyDescent="0.3">
      <c r="A1309" s="1" t="s">
        <v>1332</v>
      </c>
      <c r="B1309">
        <v>6787.1</v>
      </c>
      <c r="C1309">
        <v>6834.8</v>
      </c>
      <c r="D1309">
        <v>6745.1</v>
      </c>
      <c r="E1309">
        <v>6833.5</v>
      </c>
      <c r="F1309">
        <v>226947900</v>
      </c>
      <c r="G1309" s="3">
        <f t="shared" si="20"/>
        <v>-1.7373427342879066E-2</v>
      </c>
    </row>
    <row r="1310" spans="1:7" x14ac:dyDescent="0.3">
      <c r="A1310" s="1" t="s">
        <v>1333</v>
      </c>
      <c r="B1310">
        <v>6869.2</v>
      </c>
      <c r="C1310">
        <v>6925</v>
      </c>
      <c r="D1310">
        <v>6852.1</v>
      </c>
      <c r="E1310">
        <v>6864.3</v>
      </c>
      <c r="F1310">
        <v>186087300</v>
      </c>
      <c r="G1310" s="3">
        <f t="shared" si="20"/>
        <v>1.2096477140457551E-2</v>
      </c>
    </row>
    <row r="1311" spans="1:7" x14ac:dyDescent="0.3">
      <c r="A1311" s="1" t="s">
        <v>1334</v>
      </c>
      <c r="B1311">
        <v>6832.1</v>
      </c>
      <c r="C1311">
        <v>6918.8</v>
      </c>
      <c r="D1311">
        <v>6814.7</v>
      </c>
      <c r="E1311">
        <v>6908.9</v>
      </c>
      <c r="F1311">
        <v>170914900</v>
      </c>
      <c r="G1311" s="3">
        <f t="shared" si="20"/>
        <v>-5.4009200489139137E-3</v>
      </c>
    </row>
    <row r="1312" spans="1:7" x14ac:dyDescent="0.3">
      <c r="A1312" s="1" t="s">
        <v>1335</v>
      </c>
      <c r="B1312">
        <v>6897.4</v>
      </c>
      <c r="C1312">
        <v>6897.4</v>
      </c>
      <c r="D1312">
        <v>6817.4</v>
      </c>
      <c r="E1312">
        <v>6842</v>
      </c>
      <c r="F1312">
        <v>154075100</v>
      </c>
      <c r="G1312" s="3">
        <f t="shared" si="20"/>
        <v>9.5578226314016589E-3</v>
      </c>
    </row>
    <row r="1313" spans="1:7" x14ac:dyDescent="0.3">
      <c r="A1313" s="1" t="s">
        <v>1336</v>
      </c>
      <c r="B1313">
        <v>6927.7</v>
      </c>
      <c r="C1313">
        <v>6949.3</v>
      </c>
      <c r="D1313">
        <v>6876.3</v>
      </c>
      <c r="E1313">
        <v>6936.1</v>
      </c>
      <c r="F1313">
        <v>167652600</v>
      </c>
      <c r="G1313" s="3">
        <f t="shared" si="20"/>
        <v>4.3929596659611136E-3</v>
      </c>
    </row>
    <row r="1314" spans="1:7" x14ac:dyDescent="0.3">
      <c r="A1314" s="1" t="s">
        <v>1337</v>
      </c>
      <c r="B1314">
        <v>6915.4</v>
      </c>
      <c r="C1314">
        <v>6971.2</v>
      </c>
      <c r="D1314">
        <v>6885.1</v>
      </c>
      <c r="E1314">
        <v>6954.4</v>
      </c>
      <c r="F1314">
        <v>149285200</v>
      </c>
      <c r="G1314" s="3">
        <f t="shared" si="20"/>
        <v>-1.775481039883393E-3</v>
      </c>
    </row>
    <row r="1315" spans="1:7" x14ac:dyDescent="0.3">
      <c r="A1315" s="1" t="s">
        <v>1338</v>
      </c>
      <c r="B1315">
        <v>6881.2</v>
      </c>
      <c r="C1315">
        <v>6905.4</v>
      </c>
      <c r="D1315">
        <v>6838.4</v>
      </c>
      <c r="E1315">
        <v>6896.4</v>
      </c>
      <c r="F1315">
        <v>182041600</v>
      </c>
      <c r="G1315" s="3">
        <f t="shared" si="20"/>
        <v>-4.9454839922491566E-3</v>
      </c>
    </row>
    <row r="1316" spans="1:7" x14ac:dyDescent="0.3">
      <c r="A1316" s="1" t="s">
        <v>1339</v>
      </c>
      <c r="B1316">
        <v>6878.1</v>
      </c>
      <c r="C1316">
        <v>6922.7</v>
      </c>
      <c r="D1316">
        <v>6877.4</v>
      </c>
      <c r="E1316">
        <v>6898.6</v>
      </c>
      <c r="F1316">
        <v>154435700</v>
      </c>
      <c r="G1316" s="3">
        <f t="shared" si="20"/>
        <v>-4.5050281927562844E-4</v>
      </c>
    </row>
    <row r="1317" spans="1:7" x14ac:dyDescent="0.3">
      <c r="A1317" s="1" t="s">
        <v>1340</v>
      </c>
      <c r="B1317">
        <v>6865.2</v>
      </c>
      <c r="C1317">
        <v>6916.7</v>
      </c>
      <c r="D1317">
        <v>6843.7</v>
      </c>
      <c r="E1317">
        <v>6893.2</v>
      </c>
      <c r="F1317">
        <v>132824800</v>
      </c>
      <c r="G1317" s="3">
        <f t="shared" si="20"/>
        <v>-1.8755179482706772E-3</v>
      </c>
    </row>
    <row r="1318" spans="1:7" x14ac:dyDescent="0.3">
      <c r="A1318" s="1" t="s">
        <v>1341</v>
      </c>
      <c r="B1318">
        <v>6900.9</v>
      </c>
      <c r="C1318">
        <v>6900.9</v>
      </c>
      <c r="D1318">
        <v>6844.9</v>
      </c>
      <c r="E1318">
        <v>6874</v>
      </c>
      <c r="F1318">
        <v>120827500</v>
      </c>
      <c r="G1318" s="3">
        <f t="shared" si="20"/>
        <v>5.2001398356930342E-3</v>
      </c>
    </row>
    <row r="1319" spans="1:7" x14ac:dyDescent="0.3">
      <c r="A1319" s="1" t="s">
        <v>1342</v>
      </c>
      <c r="B1319">
        <v>6904.4</v>
      </c>
      <c r="C1319">
        <v>6916.8</v>
      </c>
      <c r="D1319">
        <v>6885.3</v>
      </c>
      <c r="E1319">
        <v>6892.3</v>
      </c>
      <c r="F1319">
        <v>151801800</v>
      </c>
      <c r="G1319" s="3">
        <f t="shared" si="20"/>
        <v>5.0718022286948077E-4</v>
      </c>
    </row>
    <row r="1320" spans="1:7" x14ac:dyDescent="0.3">
      <c r="A1320" s="1" t="s">
        <v>1343</v>
      </c>
      <c r="B1320">
        <v>6943.9</v>
      </c>
      <c r="C1320">
        <v>6943.9</v>
      </c>
      <c r="D1320">
        <v>6907.2</v>
      </c>
      <c r="E1320">
        <v>6918.7</v>
      </c>
      <c r="F1320">
        <v>157353100</v>
      </c>
      <c r="G1320" s="3">
        <f t="shared" si="20"/>
        <v>5.7209895139331444E-3</v>
      </c>
    </row>
    <row r="1321" spans="1:7" x14ac:dyDescent="0.3">
      <c r="A1321" s="1" t="s">
        <v>1344</v>
      </c>
      <c r="B1321">
        <v>7005.4</v>
      </c>
      <c r="C1321">
        <v>7013.6</v>
      </c>
      <c r="D1321">
        <v>6955.5</v>
      </c>
      <c r="E1321">
        <v>6968.8</v>
      </c>
      <c r="F1321">
        <v>167684600</v>
      </c>
      <c r="G1321" s="3">
        <f t="shared" si="20"/>
        <v>8.8566943648382031E-3</v>
      </c>
    </row>
    <row r="1322" spans="1:7" x14ac:dyDescent="0.3">
      <c r="A1322" s="1" t="s">
        <v>1345</v>
      </c>
      <c r="B1322">
        <v>7047.4</v>
      </c>
      <c r="C1322">
        <v>7055.8</v>
      </c>
      <c r="D1322">
        <v>7026.5</v>
      </c>
      <c r="E1322">
        <v>7036.3</v>
      </c>
      <c r="F1322">
        <v>165301900</v>
      </c>
      <c r="G1322" s="3">
        <f t="shared" si="20"/>
        <v>5.995374996431325E-3</v>
      </c>
    </row>
    <row r="1323" spans="1:7" x14ac:dyDescent="0.3">
      <c r="A1323" s="1" t="s">
        <v>1346</v>
      </c>
      <c r="B1323">
        <v>7097.2</v>
      </c>
      <c r="C1323">
        <v>7136.3</v>
      </c>
      <c r="D1323">
        <v>7071.3</v>
      </c>
      <c r="E1323">
        <v>7130.5</v>
      </c>
      <c r="F1323">
        <v>205642100</v>
      </c>
      <c r="G1323" s="3">
        <f t="shared" si="20"/>
        <v>7.0664358486818091E-3</v>
      </c>
    </row>
    <row r="1324" spans="1:7" x14ac:dyDescent="0.3">
      <c r="A1324" s="1" t="s">
        <v>1347</v>
      </c>
      <c r="B1324">
        <v>7140.5</v>
      </c>
      <c r="C1324">
        <v>7161.8</v>
      </c>
      <c r="D1324">
        <v>7079</v>
      </c>
      <c r="E1324">
        <v>7122.1</v>
      </c>
      <c r="F1324">
        <v>199389400</v>
      </c>
      <c r="G1324" s="3">
        <f t="shared" si="20"/>
        <v>6.1009975765090717E-3</v>
      </c>
    </row>
    <row r="1325" spans="1:7" x14ac:dyDescent="0.3">
      <c r="A1325" s="1" t="s">
        <v>1348</v>
      </c>
      <c r="B1325">
        <v>7192</v>
      </c>
      <c r="C1325">
        <v>7216.8</v>
      </c>
      <c r="D1325">
        <v>7142.9</v>
      </c>
      <c r="E1325">
        <v>7182.6</v>
      </c>
      <c r="F1325">
        <v>227976400</v>
      </c>
      <c r="G1325" s="3">
        <f t="shared" si="20"/>
        <v>7.2123800854281914E-3</v>
      </c>
    </row>
    <row r="1326" spans="1:7" x14ac:dyDescent="0.3">
      <c r="A1326" s="1" t="s">
        <v>1349</v>
      </c>
      <c r="B1326">
        <v>7287</v>
      </c>
      <c r="C1326">
        <v>7291.6</v>
      </c>
      <c r="D1326">
        <v>7226.1</v>
      </c>
      <c r="E1326">
        <v>7229.3</v>
      </c>
      <c r="F1326">
        <v>202116700</v>
      </c>
      <c r="G1326" s="3">
        <f t="shared" si="20"/>
        <v>1.3209121245828698E-2</v>
      </c>
    </row>
    <row r="1327" spans="1:7" x14ac:dyDescent="0.3">
      <c r="A1327" s="1" t="s">
        <v>1350</v>
      </c>
      <c r="B1327">
        <v>7311.9</v>
      </c>
      <c r="C1327">
        <v>7401.6</v>
      </c>
      <c r="D1327">
        <v>7311.9</v>
      </c>
      <c r="E1327">
        <v>7346</v>
      </c>
      <c r="F1327">
        <v>273828000</v>
      </c>
      <c r="G1327" s="3">
        <f t="shared" si="20"/>
        <v>3.4170440510497648E-3</v>
      </c>
    </row>
    <row r="1328" spans="1:7" x14ac:dyDescent="0.3">
      <c r="A1328" s="1" t="s">
        <v>1351</v>
      </c>
      <c r="B1328">
        <v>7398.2</v>
      </c>
      <c r="C1328">
        <v>7408</v>
      </c>
      <c r="D1328">
        <v>7306.9</v>
      </c>
      <c r="E1328">
        <v>7366.3</v>
      </c>
      <c r="F1328">
        <v>287814600</v>
      </c>
      <c r="G1328" s="3">
        <f t="shared" si="20"/>
        <v>1.1802677826556734E-2</v>
      </c>
    </row>
    <row r="1329" spans="1:7" x14ac:dyDescent="0.3">
      <c r="A1329" s="1" t="s">
        <v>1352</v>
      </c>
      <c r="B1329">
        <v>7344.7</v>
      </c>
      <c r="C1329">
        <v>7457.4</v>
      </c>
      <c r="D1329">
        <v>7344.7</v>
      </c>
      <c r="E1329">
        <v>7440.3</v>
      </c>
      <c r="F1329">
        <v>279326600</v>
      </c>
      <c r="G1329" s="3">
        <f t="shared" si="20"/>
        <v>-7.2314887405044471E-3</v>
      </c>
    </row>
    <row r="1330" spans="1:7" x14ac:dyDescent="0.3">
      <c r="A1330" s="1" t="s">
        <v>1353</v>
      </c>
      <c r="B1330">
        <v>7469.2</v>
      </c>
      <c r="C1330">
        <v>7469.2</v>
      </c>
      <c r="D1330">
        <v>7355</v>
      </c>
      <c r="E1330">
        <v>7378.2</v>
      </c>
      <c r="F1330">
        <v>247067700</v>
      </c>
      <c r="G1330" s="3">
        <f t="shared" si="20"/>
        <v>1.6950998679319783E-2</v>
      </c>
    </row>
    <row r="1331" spans="1:7" x14ac:dyDescent="0.3">
      <c r="A1331" s="1" t="s">
        <v>1354</v>
      </c>
      <c r="B1331">
        <v>7530.9</v>
      </c>
      <c r="C1331">
        <v>7568.2</v>
      </c>
      <c r="D1331">
        <v>7478.4</v>
      </c>
      <c r="E1331">
        <v>7485.1</v>
      </c>
      <c r="F1331">
        <v>242813700</v>
      </c>
      <c r="G1331" s="3">
        <f t="shared" si="20"/>
        <v>8.2605901569110241E-3</v>
      </c>
    </row>
    <row r="1332" spans="1:7" x14ac:dyDescent="0.3">
      <c r="A1332" s="1" t="s">
        <v>1355</v>
      </c>
      <c r="B1332">
        <v>7543.5</v>
      </c>
      <c r="C1332">
        <v>7552.8</v>
      </c>
      <c r="D1332">
        <v>7515.1</v>
      </c>
      <c r="E1332">
        <v>7542.4</v>
      </c>
      <c r="F1332">
        <v>215990900</v>
      </c>
      <c r="G1332" s="3">
        <f t="shared" si="20"/>
        <v>1.6731067999841141E-3</v>
      </c>
    </row>
    <row r="1333" spans="1:7" x14ac:dyDescent="0.3">
      <c r="A1333" s="1" t="s">
        <v>1356</v>
      </c>
      <c r="B1333">
        <v>7614.8</v>
      </c>
      <c r="C1333">
        <v>7669.4</v>
      </c>
      <c r="D1333">
        <v>7614.8</v>
      </c>
      <c r="E1333">
        <v>7630.8</v>
      </c>
      <c r="F1333">
        <v>229532300</v>
      </c>
      <c r="G1333" s="3">
        <f t="shared" si="20"/>
        <v>9.4518459600981212E-3</v>
      </c>
    </row>
    <row r="1334" spans="1:7" x14ac:dyDescent="0.3">
      <c r="A1334" s="1" t="s">
        <v>1357</v>
      </c>
      <c r="B1334">
        <v>7617.9</v>
      </c>
      <c r="C1334">
        <v>7680.2</v>
      </c>
      <c r="D1334">
        <v>7565.8</v>
      </c>
      <c r="E1334">
        <v>7625.8</v>
      </c>
      <c r="F1334">
        <v>230535000</v>
      </c>
      <c r="G1334" s="3">
        <f t="shared" si="20"/>
        <v>4.0710195934226165E-4</v>
      </c>
    </row>
    <row r="1335" spans="1:7" x14ac:dyDescent="0.3">
      <c r="A1335" s="1" t="s">
        <v>1358</v>
      </c>
      <c r="B1335">
        <v>7549.9</v>
      </c>
      <c r="C1335">
        <v>7667.6</v>
      </c>
      <c r="D1335">
        <v>7528.1</v>
      </c>
      <c r="E1335">
        <v>7642.2</v>
      </c>
      <c r="F1335">
        <v>282476700</v>
      </c>
      <c r="G1335" s="3">
        <f t="shared" si="20"/>
        <v>-8.9263445306449283E-3</v>
      </c>
    </row>
    <row r="1336" spans="1:7" x14ac:dyDescent="0.3">
      <c r="A1336" s="1" t="s">
        <v>1359</v>
      </c>
      <c r="B1336">
        <v>7484.3</v>
      </c>
      <c r="C1336">
        <v>7566.8</v>
      </c>
      <c r="D1336">
        <v>7476.4</v>
      </c>
      <c r="E1336">
        <v>7551.2</v>
      </c>
      <c r="F1336">
        <v>325693000</v>
      </c>
      <c r="G1336" s="3">
        <f t="shared" si="20"/>
        <v>-8.6888568060503393E-3</v>
      </c>
    </row>
    <row r="1337" spans="1:7" x14ac:dyDescent="0.3">
      <c r="A1337" s="1" t="s">
        <v>1360</v>
      </c>
      <c r="B1337">
        <v>7537.8</v>
      </c>
      <c r="C1337">
        <v>7579.6</v>
      </c>
      <c r="D1337">
        <v>7523.6</v>
      </c>
      <c r="E1337">
        <v>7545.2</v>
      </c>
      <c r="F1337">
        <v>257331800</v>
      </c>
      <c r="G1337" s="3">
        <f t="shared" si="20"/>
        <v>7.1482971019333806E-3</v>
      </c>
    </row>
    <row r="1338" spans="1:7" x14ac:dyDescent="0.3">
      <c r="A1338" s="1" t="s">
        <v>1361</v>
      </c>
      <c r="B1338">
        <v>7464.6</v>
      </c>
      <c r="C1338">
        <v>7560.1</v>
      </c>
      <c r="D1338">
        <v>7448</v>
      </c>
      <c r="E1338">
        <v>7552.5</v>
      </c>
      <c r="F1338">
        <v>266636100</v>
      </c>
      <c r="G1338" s="3">
        <f t="shared" ref="G1338:G1360" si="21">((B1338-B1337)/B1337)*100%</f>
        <v>-9.7110562763670846E-3</v>
      </c>
    </row>
    <row r="1339" spans="1:7" x14ac:dyDescent="0.3">
      <c r="A1339" s="1" t="s">
        <v>1362</v>
      </c>
      <c r="B1339">
        <v>7515.2</v>
      </c>
      <c r="C1339">
        <v>7546.9</v>
      </c>
      <c r="D1339">
        <v>7463.1</v>
      </c>
      <c r="E1339">
        <v>7502.7</v>
      </c>
      <c r="F1339">
        <v>246898000</v>
      </c>
      <c r="G1339" s="3">
        <f t="shared" si="21"/>
        <v>6.7786619510756705E-3</v>
      </c>
    </row>
    <row r="1340" spans="1:7" x14ac:dyDescent="0.3">
      <c r="A1340" s="1" t="s">
        <v>1363</v>
      </c>
      <c r="B1340">
        <v>7503.8</v>
      </c>
      <c r="C1340">
        <v>7549.3</v>
      </c>
      <c r="D1340">
        <v>7502</v>
      </c>
      <c r="E1340">
        <v>7534.4</v>
      </c>
      <c r="F1340">
        <v>260371600</v>
      </c>
      <c r="G1340" s="3">
        <f t="shared" si="21"/>
        <v>-1.5169256972535176E-3</v>
      </c>
    </row>
    <row r="1341" spans="1:7" x14ac:dyDescent="0.3">
      <c r="A1341" s="1" t="s">
        <v>1364</v>
      </c>
      <c r="B1341">
        <v>7490.2</v>
      </c>
      <c r="C1341">
        <v>7580.5</v>
      </c>
      <c r="D1341">
        <v>7490.2</v>
      </c>
      <c r="E1341">
        <v>7546.3</v>
      </c>
      <c r="F1341">
        <v>278225900</v>
      </c>
      <c r="G1341" s="3">
        <f t="shared" si="21"/>
        <v>-1.8124150430449057E-3</v>
      </c>
    </row>
    <row r="1342" spans="1:7" x14ac:dyDescent="0.3">
      <c r="A1342" s="1" t="s">
        <v>1365</v>
      </c>
      <c r="B1342">
        <v>7533.4</v>
      </c>
      <c r="C1342">
        <v>7648.9</v>
      </c>
      <c r="D1342">
        <v>7517</v>
      </c>
      <c r="E1342">
        <v>7639.2</v>
      </c>
      <c r="F1342">
        <v>234779100</v>
      </c>
      <c r="G1342" s="3">
        <f t="shared" si="21"/>
        <v>5.767536247363197E-3</v>
      </c>
    </row>
    <row r="1343" spans="1:7" x14ac:dyDescent="0.3">
      <c r="A1343" s="1" t="s">
        <v>1366</v>
      </c>
      <c r="B1343">
        <v>7605.9</v>
      </c>
      <c r="C1343">
        <v>7630.1</v>
      </c>
      <c r="D1343">
        <v>7559.3</v>
      </c>
      <c r="E1343">
        <v>7589.5</v>
      </c>
      <c r="F1343">
        <v>238319300</v>
      </c>
      <c r="G1343" s="3">
        <f t="shared" si="21"/>
        <v>9.6238086388616036E-3</v>
      </c>
    </row>
    <row r="1344" spans="1:7" x14ac:dyDescent="0.3">
      <c r="A1344" s="1" t="s">
        <v>1367</v>
      </c>
      <c r="B1344">
        <v>7791.7</v>
      </c>
      <c r="C1344">
        <v>7800.8</v>
      </c>
      <c r="D1344">
        <v>7646.9</v>
      </c>
      <c r="E1344">
        <v>7666.1</v>
      </c>
      <c r="F1344">
        <v>272446300</v>
      </c>
      <c r="G1344" s="3">
        <f t="shared" si="21"/>
        <v>2.4428404265110004E-2</v>
      </c>
    </row>
    <row r="1345" spans="1:7" x14ac:dyDescent="0.3">
      <c r="A1345" s="1" t="s">
        <v>1368</v>
      </c>
      <c r="B1345">
        <v>7892.9</v>
      </c>
      <c r="C1345">
        <v>7903.1</v>
      </c>
      <c r="D1345">
        <v>7835.3</v>
      </c>
      <c r="E1345">
        <v>7846.1</v>
      </c>
      <c r="F1345">
        <v>323979600</v>
      </c>
      <c r="G1345" s="3">
        <f t="shared" si="21"/>
        <v>1.2988179729712362E-2</v>
      </c>
    </row>
    <row r="1346" spans="1:7" x14ac:dyDescent="0.3">
      <c r="A1346" s="1" t="s">
        <v>1369</v>
      </c>
      <c r="B1346">
        <v>7931.3</v>
      </c>
      <c r="C1346">
        <v>7974</v>
      </c>
      <c r="D1346">
        <v>7905.5</v>
      </c>
      <c r="E1346">
        <v>7909</v>
      </c>
      <c r="F1346">
        <v>361821900</v>
      </c>
      <c r="G1346" s="3">
        <f t="shared" si="21"/>
        <v>4.865131954034708E-3</v>
      </c>
    </row>
    <row r="1347" spans="1:7" x14ac:dyDescent="0.3">
      <c r="A1347" s="1" t="s">
        <v>1370</v>
      </c>
      <c r="B1347">
        <v>7898.4</v>
      </c>
      <c r="C1347">
        <v>8017.1</v>
      </c>
      <c r="D1347">
        <v>7898.4</v>
      </c>
      <c r="E1347">
        <v>7967.8</v>
      </c>
      <c r="F1347">
        <v>346947400</v>
      </c>
      <c r="G1347" s="3">
        <f t="shared" si="21"/>
        <v>-4.1481219976549294E-3</v>
      </c>
    </row>
    <row r="1348" spans="1:7" x14ac:dyDescent="0.3">
      <c r="A1348" s="1" t="s">
        <v>1371</v>
      </c>
      <c r="B1348">
        <v>7862.9</v>
      </c>
      <c r="C1348">
        <v>7931.8</v>
      </c>
      <c r="D1348">
        <v>7854.1</v>
      </c>
      <c r="E1348">
        <v>7905.3</v>
      </c>
      <c r="F1348">
        <v>358268400</v>
      </c>
      <c r="G1348" s="3">
        <f t="shared" si="21"/>
        <v>-4.4945811809986832E-3</v>
      </c>
    </row>
    <row r="1349" spans="1:7" x14ac:dyDescent="0.3">
      <c r="A1349" s="1" t="s">
        <v>1372</v>
      </c>
      <c r="B1349">
        <v>7943.8</v>
      </c>
      <c r="C1349">
        <v>7952.3</v>
      </c>
      <c r="D1349">
        <v>7863.9</v>
      </c>
      <c r="E1349">
        <v>7874.9</v>
      </c>
      <c r="F1349">
        <v>374993100</v>
      </c>
      <c r="G1349" s="3">
        <f t="shared" si="21"/>
        <v>1.0288824733876883E-2</v>
      </c>
    </row>
    <row r="1350" spans="1:7" x14ac:dyDescent="0.3">
      <c r="A1350" s="1" t="s">
        <v>1373</v>
      </c>
      <c r="B1350">
        <v>7890.7</v>
      </c>
      <c r="C1350">
        <v>7932.3</v>
      </c>
      <c r="D1350">
        <v>7848.9</v>
      </c>
      <c r="E1350">
        <v>7903.3</v>
      </c>
      <c r="F1350">
        <v>341447000</v>
      </c>
      <c r="G1350" s="3">
        <f t="shared" si="21"/>
        <v>-6.6844583196959094E-3</v>
      </c>
    </row>
    <row r="1351" spans="1:7" x14ac:dyDescent="0.3">
      <c r="A1351" s="1" t="s">
        <v>1374</v>
      </c>
      <c r="B1351">
        <v>7858.9</v>
      </c>
      <c r="C1351">
        <v>7913.4</v>
      </c>
      <c r="D1351">
        <v>7858.9</v>
      </c>
      <c r="E1351">
        <v>7910.1</v>
      </c>
      <c r="F1351">
        <v>320227000</v>
      </c>
      <c r="G1351" s="3">
        <f t="shared" si="21"/>
        <v>-4.0300607043735259E-3</v>
      </c>
    </row>
    <row r="1352" spans="1:7" x14ac:dyDescent="0.3">
      <c r="A1352" s="1" t="s">
        <v>1375</v>
      </c>
      <c r="B1352">
        <v>7926.9</v>
      </c>
      <c r="C1352">
        <v>7952</v>
      </c>
      <c r="D1352">
        <v>7915.1</v>
      </c>
      <c r="E1352">
        <v>7921</v>
      </c>
      <c r="F1352">
        <v>376267300</v>
      </c>
      <c r="G1352" s="3">
        <f t="shared" si="21"/>
        <v>8.6526104162160111E-3</v>
      </c>
    </row>
    <row r="1353" spans="1:7" x14ac:dyDescent="0.3">
      <c r="A1353" s="1" t="s">
        <v>1376</v>
      </c>
      <c r="B1353">
        <v>7905.8</v>
      </c>
      <c r="C1353">
        <v>7978.1</v>
      </c>
      <c r="D1353">
        <v>7881.2</v>
      </c>
      <c r="E1353">
        <v>7971.8</v>
      </c>
      <c r="F1353">
        <v>504946100</v>
      </c>
      <c r="G1353" s="3">
        <f t="shared" si="21"/>
        <v>-2.6618224022000349E-3</v>
      </c>
    </row>
    <row r="1354" spans="1:7" x14ac:dyDescent="0.3">
      <c r="A1354" s="1" t="s">
        <v>1377</v>
      </c>
      <c r="B1354">
        <v>7936.2</v>
      </c>
      <c r="C1354">
        <v>7945.4</v>
      </c>
      <c r="D1354">
        <v>7894.8</v>
      </c>
      <c r="E1354">
        <v>7923</v>
      </c>
      <c r="F1354">
        <v>357580800</v>
      </c>
      <c r="G1354" s="3">
        <f t="shared" si="21"/>
        <v>3.8452781502187807E-3</v>
      </c>
    </row>
    <row r="1355" spans="1:7" x14ac:dyDescent="0.3">
      <c r="A1355" s="1" t="s">
        <v>1378</v>
      </c>
      <c r="B1355">
        <v>7952.1</v>
      </c>
      <c r="C1355">
        <v>8022.8</v>
      </c>
      <c r="D1355">
        <v>7941.9</v>
      </c>
      <c r="E1355">
        <v>7951.9</v>
      </c>
      <c r="F1355">
        <v>399326600</v>
      </c>
      <c r="G1355" s="3">
        <f t="shared" si="21"/>
        <v>2.0034777349361844E-3</v>
      </c>
    </row>
    <row r="1356" spans="1:7" x14ac:dyDescent="0.3">
      <c r="A1356" s="1" t="s">
        <v>1379</v>
      </c>
      <c r="B1356">
        <v>7830.5</v>
      </c>
      <c r="C1356">
        <v>7913.9</v>
      </c>
      <c r="D1356">
        <v>7765.6</v>
      </c>
      <c r="E1356">
        <v>7899.9</v>
      </c>
      <c r="F1356">
        <v>481348100</v>
      </c>
      <c r="G1356" s="3">
        <f t="shared" si="21"/>
        <v>-1.5291558204750991E-2</v>
      </c>
    </row>
    <row r="1357" spans="1:7" x14ac:dyDescent="0.3">
      <c r="A1357" s="1" t="s">
        <v>1380</v>
      </c>
      <c r="B1357">
        <v>7736.1</v>
      </c>
      <c r="C1357">
        <v>7783.4</v>
      </c>
      <c r="D1357">
        <v>7547.6</v>
      </c>
      <c r="E1357">
        <v>7620.1</v>
      </c>
      <c r="F1357">
        <v>358661000</v>
      </c>
      <c r="G1357" s="3">
        <f t="shared" si="21"/>
        <v>-1.2055424302407207E-2</v>
      </c>
    </row>
    <row r="1358" spans="1:7" x14ac:dyDescent="0.3">
      <c r="A1358" s="1" t="s">
        <v>1381</v>
      </c>
      <c r="B1358">
        <v>7801.6</v>
      </c>
      <c r="C1358">
        <v>7842.3</v>
      </c>
      <c r="D1358">
        <v>7771.3</v>
      </c>
      <c r="E1358">
        <v>7771.3</v>
      </c>
      <c r="F1358">
        <v>347812700</v>
      </c>
      <c r="G1358" s="3">
        <f t="shared" si="21"/>
        <v>8.4667985160481376E-3</v>
      </c>
    </row>
    <row r="1359" spans="1:7" x14ac:dyDescent="0.3">
      <c r="A1359" s="1" t="s">
        <v>1382</v>
      </c>
      <c r="B1359">
        <v>7885.9</v>
      </c>
      <c r="C1359">
        <v>7911.6</v>
      </c>
      <c r="D1359">
        <v>7840.8</v>
      </c>
      <c r="E1359">
        <v>7843.6</v>
      </c>
      <c r="F1359">
        <v>351685500</v>
      </c>
      <c r="G1359" s="3">
        <f t="shared" si="21"/>
        <v>1.0805475799835837E-2</v>
      </c>
    </row>
    <row r="1360" spans="1:7" x14ac:dyDescent="0.3">
      <c r="A1360" s="1" t="s">
        <v>1383</v>
      </c>
      <c r="B1360">
        <v>7867.3</v>
      </c>
      <c r="C1360">
        <v>7899.8</v>
      </c>
      <c r="D1360">
        <v>7855.7</v>
      </c>
      <c r="E1360">
        <v>7873.8</v>
      </c>
      <c r="F1360">
        <v>362349800</v>
      </c>
      <c r="G1360" s="3">
        <f t="shared" si="21"/>
        <v>-2.3586401044902237E-3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DAA2-4AF1-4ABE-8136-32CEA5279DEE}">
  <dimension ref="A1:M1368"/>
  <sheetViews>
    <sheetView workbookViewId="0">
      <selection activeCell="M1" activeCellId="4" sqref="A1:A1048576 J1:J1048576 K1:K1048576 L1:L1048576 M1:M1048576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2.5546875" customWidth="1"/>
    <col min="4" max="4" width="15.33203125" bestFit="1" customWidth="1"/>
    <col min="5" max="5" width="12.6640625" customWidth="1"/>
    <col min="6" max="6" width="15" bestFit="1" customWidth="1"/>
    <col min="7" max="7" width="12.5546875" customWidth="1"/>
    <col min="8" max="8" width="15.77734375" bestFit="1" customWidth="1"/>
    <col min="9" max="9" width="11" customWidth="1"/>
    <col min="10" max="10" width="13" bestFit="1" customWidth="1"/>
    <col min="11" max="11" width="12.6640625" customWidth="1"/>
    <col min="12" max="12" width="12.44140625" customWidth="1"/>
    <col min="13" max="13" width="13" customWidth="1"/>
  </cols>
  <sheetData>
    <row r="1" spans="1:13" x14ac:dyDescent="0.3">
      <c r="A1" t="s">
        <v>0</v>
      </c>
      <c r="B1" t="s">
        <v>6</v>
      </c>
      <c r="C1" t="s">
        <v>9</v>
      </c>
      <c r="D1" t="s">
        <v>7</v>
      </c>
      <c r="E1" t="s">
        <v>10</v>
      </c>
      <c r="F1" t="s">
        <v>8</v>
      </c>
      <c r="G1" t="s">
        <v>11</v>
      </c>
      <c r="H1" t="s">
        <v>12</v>
      </c>
      <c r="I1" t="s">
        <v>13</v>
      </c>
      <c r="J1" t="s">
        <v>1384</v>
      </c>
      <c r="K1" t="s">
        <v>1385</v>
      </c>
      <c r="L1" t="s">
        <v>1386</v>
      </c>
      <c r="M1" t="s">
        <v>1387</v>
      </c>
    </row>
    <row r="2" spans="1:13" x14ac:dyDescent="0.3">
      <c r="A2" s="1" t="s">
        <v>25</v>
      </c>
      <c r="B2">
        <f>_xlfn.XLOOKUP(A2,jkse_history[[#This Row],[Tanggal]],jkse_history[[#This Row],[Terakhir]],"Tidak Ditemukan")</f>
        <v>6283.6</v>
      </c>
      <c r="C2">
        <f>_xlfn.XLOOKUP(B2,jkse_history[[#This Row],[Terakhir]],jkse_history[[#This Row],[Volume]])</f>
        <v>33043700</v>
      </c>
      <c r="D2">
        <f>_xlfn.XLOOKUP(A2,bbni_history[[#This Row],[Tanggal]],bbni_history[[#This Row],[Terakhir]],"Tidak Ditemukan")</f>
        <v>3087.4</v>
      </c>
      <c r="E2">
        <f>_xlfn.XLOOKUP(D2,bbni_history[[#This Row],[Terakhir]],bbni_history[[#This Row],[Volume]])</f>
        <v>18602600</v>
      </c>
      <c r="F2">
        <f>_xlfn.XLOOKUP(A2,bbri_history[[#This Row],[Tanggal]],bbri_history[[#This Row],[Terakhir]],"Tidak Ditemukan")</f>
        <v>2960.8</v>
      </c>
      <c r="G2">
        <f>_xlfn.XLOOKUP(F2,bbri_history[[#This Row],[Terakhir]],bbri_history[[#This Row],[Volume]],"Tidak Ditemukan")</f>
        <v>45886302</v>
      </c>
      <c r="H2">
        <f>_xlfn.XLOOKUP(A2,bmri_history[[#This Row],[Tanggal]],bmri_history[[#This Row],[Terakhir]],"Tidak Ditemukan")</f>
        <v>2800</v>
      </c>
      <c r="I2">
        <f>_xlfn.XLOOKUP('Master Sheet'!H2,bmri_history[[#This Row],[Terakhir]],bmri_history[[#This Row],[Volume]],"Tidak Ditemukan")</f>
        <v>37379800</v>
      </c>
      <c r="J2" s="10">
        <f>(B2/'Data Historis IHSG'!$J$3) * 100</f>
        <v>99.746965651460272</v>
      </c>
      <c r="K2" s="2">
        <f>(D2/'Data Historis BBNI'!$J$3) * 100</f>
        <v>99.043696125702155</v>
      </c>
      <c r="L2" s="2">
        <f>(F2/'Data Historis BBRI'!$J$3) * 100</f>
        <v>100.22578559508216</v>
      </c>
      <c r="M2" s="2">
        <f>(H2 / 'Data Historis BMRI'!$J$3) * 100</f>
        <v>100.97622370561103</v>
      </c>
    </row>
    <row r="3" spans="1:13" x14ac:dyDescent="0.3">
      <c r="A3" s="1" t="s">
        <v>26</v>
      </c>
      <c r="B3">
        <f>_xlfn.XLOOKUP(A3,jkse_history[[#This Row],[Tanggal]],jkse_history[[#This Row],[Terakhir]],"Tidak Ditemukan")</f>
        <v>6323.5</v>
      </c>
      <c r="C3">
        <f>_xlfn.XLOOKUP(B3,jkse_history[[#This Row],[Terakhir]],jkse_history[[#This Row],[Volume]])</f>
        <v>44625300</v>
      </c>
      <c r="D3">
        <f>_xlfn.XLOOKUP(A3,bbni_history[[#This Row],[Tanggal]],bbni_history[[#This Row],[Terakhir]],"Tidak Ditemukan")</f>
        <v>3097.4</v>
      </c>
      <c r="E3">
        <f>_xlfn.XLOOKUP(D3,bbni_history[[#This Row],[Terakhir]],bbni_history[[#This Row],[Volume]])</f>
        <v>32251400</v>
      </c>
      <c r="F3">
        <f>_xlfn.XLOOKUP(A3,bbri_history[[#This Row],[Tanggal]],bbri_history[[#This Row],[Terakhir]],"Tidak Ditemukan")</f>
        <v>2967.6</v>
      </c>
      <c r="G3">
        <f>_xlfn.XLOOKUP(F3,bbri_history[[#This Row],[Terakhir]],bbri_history[[#This Row],[Volume]],"Tidak Ditemukan")</f>
        <v>91189705</v>
      </c>
      <c r="H3">
        <f>_xlfn.XLOOKUP(A3,bmri_history[[#This Row],[Tanggal]],bmri_history[[#This Row],[Terakhir]],"Tidak Ditemukan")</f>
        <v>2791</v>
      </c>
      <c r="I3">
        <f>_xlfn.XLOOKUP('Master Sheet'!H3,bmri_history[[#This Row],[Terakhir]],bmri_history[[#This Row],[Volume]],"Tidak Ditemukan")</f>
        <v>70294600</v>
      </c>
      <c r="J3" s="10">
        <f>(B3/'Data Historis IHSG'!$J$3) * 100</f>
        <v>100.38034523155659</v>
      </c>
      <c r="K3" s="2">
        <f>(D3/'Data Historis BBNI'!$J$3) * 100</f>
        <v>99.364495815168056</v>
      </c>
      <c r="L3" s="2">
        <f>(F3/'Data Historis BBRI'!$J$3) * 100</f>
        <v>100.45597180895898</v>
      </c>
      <c r="M3" s="2">
        <f>(H3 / 'Data Historis BMRI'!$J$3) * 100</f>
        <v>100.65165727227156</v>
      </c>
    </row>
    <row r="4" spans="1:13" x14ac:dyDescent="0.3">
      <c r="A4" s="1" t="s">
        <v>27</v>
      </c>
      <c r="B4">
        <f>_xlfn.XLOOKUP(A4,jkse_history[[#This Row],[Tanggal]],jkse_history[[#This Row],[Terakhir]],"Tidak Ditemukan")</f>
        <v>6257.4</v>
      </c>
      <c r="C4">
        <f>_xlfn.XLOOKUP(B4,jkse_history[[#This Row],[Terakhir]],jkse_history[[#This Row],[Volume]])</f>
        <v>41421300</v>
      </c>
      <c r="D4">
        <f>_xlfn.XLOOKUP(A4,bbni_history[[#This Row],[Tanggal]],bbni_history[[#This Row],[Terakhir]],"Tidak Ditemukan")</f>
        <v>3027.9</v>
      </c>
      <c r="E4">
        <f>_xlfn.XLOOKUP(D4,bbni_history[[#This Row],[Terakhir]],bbni_history[[#This Row],[Volume]])</f>
        <v>26249200</v>
      </c>
      <c r="F4">
        <f>_xlfn.XLOOKUP(A4,bbri_history[[#This Row],[Tanggal]],bbri_history[[#This Row],[Terakhir]],"Tidak Ditemukan")</f>
        <v>2934</v>
      </c>
      <c r="G4">
        <f>_xlfn.XLOOKUP(F4,bbri_history[[#This Row],[Terakhir]],bbri_history[[#This Row],[Volume]],"Tidak Ditemukan")</f>
        <v>48648450</v>
      </c>
      <c r="H4">
        <f>_xlfn.XLOOKUP(A4,bmri_history[[#This Row],[Tanggal]],bmri_history[[#This Row],[Terakhir]],"Tidak Ditemukan")</f>
        <v>2745.8</v>
      </c>
      <c r="I4">
        <f>_xlfn.XLOOKUP('Master Sheet'!H4,bmri_history[[#This Row],[Terakhir]],bmri_history[[#This Row],[Volume]],"Tidak Ditemukan")</f>
        <v>61892000</v>
      </c>
      <c r="J4" s="10">
        <f>(B4/'Data Historis IHSG'!$J$3) * 100</f>
        <v>99.331062268038622</v>
      </c>
      <c r="K4" s="2">
        <f>(D4/'Data Historis BBNI'!$J$3) * 100</f>
        <v>97.134937973380048</v>
      </c>
      <c r="L4" s="2">
        <f>(F4/'Data Historis BBRI'!$J$3) * 100</f>
        <v>99.318581105096925</v>
      </c>
      <c r="M4" s="2">
        <f>(H4 / 'Data Historis BMRI'!$J$3) * 100</f>
        <v>99.021612518166719</v>
      </c>
    </row>
    <row r="5" spans="1:13" x14ac:dyDescent="0.3">
      <c r="A5" s="1" t="s">
        <v>28</v>
      </c>
      <c r="B5">
        <f>_xlfn.XLOOKUP(A5,jkse_history[[#This Row],[Tanggal]],jkse_history[[#This Row],[Terakhir]],"Tidak Ditemukan")</f>
        <v>6279.3</v>
      </c>
      <c r="C5">
        <f>_xlfn.XLOOKUP(B5,jkse_history[[#This Row],[Terakhir]],jkse_history[[#This Row],[Volume]])</f>
        <v>39441600</v>
      </c>
      <c r="D5">
        <f>_xlfn.XLOOKUP(A5,bbni_history[[#This Row],[Tanggal]],bbni_history[[#This Row],[Terakhir]],"Tidak Ditemukan")</f>
        <v>2998.1</v>
      </c>
      <c r="E5">
        <f>_xlfn.XLOOKUP(D5,bbni_history[[#This Row],[Terakhir]],bbni_history[[#This Row],[Volume]])</f>
        <v>38049800</v>
      </c>
      <c r="F5">
        <f>_xlfn.XLOOKUP(A5,bbri_history[[#This Row],[Tanggal]],bbri_history[[#This Row],[Terakhir]],"Tidak Ditemukan")</f>
        <v>2954.1</v>
      </c>
      <c r="G5">
        <f>_xlfn.XLOOKUP(F5,bbri_history[[#This Row],[Terakhir]],bbri_history[[#This Row],[Volume]],"Tidak Ditemukan")</f>
        <v>114344885</v>
      </c>
      <c r="H5">
        <f>_xlfn.XLOOKUP(A5,bmri_history[[#This Row],[Tanggal]],bmri_history[[#This Row],[Terakhir]],"Tidak Ditemukan")</f>
        <v>2745.8</v>
      </c>
      <c r="I5">
        <f>_xlfn.XLOOKUP('Master Sheet'!H5,bmri_history[[#This Row],[Terakhir]],bmri_history[[#This Row],[Volume]],"Tidak Ditemukan")</f>
        <v>70895600</v>
      </c>
      <c r="J5" s="10">
        <f>(B5/'Data Historis IHSG'!$J$3) * 100</f>
        <v>99.678706699219305</v>
      </c>
      <c r="K5" s="2">
        <f>(D5/'Data Historis BBNI'!$J$3) * 100</f>
        <v>96.17895489877165</v>
      </c>
      <c r="L5" s="2">
        <f>(F5/'Data Historis BBRI'!$J$3) * 100</f>
        <v>99.998984472585832</v>
      </c>
      <c r="M5" s="2">
        <f>(H5 / 'Data Historis BMRI'!$J$3) * 100</f>
        <v>99.021612518166719</v>
      </c>
    </row>
    <row r="6" spans="1:13" x14ac:dyDescent="0.3">
      <c r="A6" s="1" t="s">
        <v>29</v>
      </c>
      <c r="B6">
        <f>_xlfn.XLOOKUP(A6,jkse_history[[#This Row],[Tanggal]],jkse_history[[#This Row],[Terakhir]],"Tidak Ditemukan")</f>
        <v>6225.7</v>
      </c>
      <c r="C6">
        <f>_xlfn.XLOOKUP(B6,jkse_history[[#This Row],[Terakhir]],jkse_history[[#This Row],[Volume]])</f>
        <v>44622600</v>
      </c>
      <c r="D6">
        <f>_xlfn.XLOOKUP(A6,bbni_history[[#This Row],[Tanggal]],bbni_history[[#This Row],[Terakhir]],"Tidak Ditemukan")</f>
        <v>2948.4</v>
      </c>
      <c r="E6">
        <f>_xlfn.XLOOKUP(D6,bbni_history[[#This Row],[Terakhir]],bbni_history[[#This Row],[Volume]])</f>
        <v>40926800</v>
      </c>
      <c r="F6">
        <f>_xlfn.XLOOKUP(A6,bbri_history[[#This Row],[Tanggal]],bbri_history[[#This Row],[Terakhir]],"Tidak Ditemukan")</f>
        <v>2940.7</v>
      </c>
      <c r="G6">
        <f>_xlfn.XLOOKUP(F6,bbri_history[[#This Row],[Terakhir]],bbri_history[[#This Row],[Volume]],"Tidak Ditemukan")</f>
        <v>188929583</v>
      </c>
      <c r="H6">
        <f>_xlfn.XLOOKUP(A6,bmri_history[[#This Row],[Tanggal]],bmri_history[[#This Row],[Terakhir]],"Tidak Ditemukan")</f>
        <v>2709.7</v>
      </c>
      <c r="I6">
        <f>_xlfn.XLOOKUP('Master Sheet'!H6,bmri_history[[#This Row],[Terakhir]],bmri_history[[#This Row],[Volume]],"Tidak Ditemukan")</f>
        <v>105080600</v>
      </c>
      <c r="J6" s="10">
        <f>(B6/'Data Historis IHSG'!$J$3) * 100</f>
        <v>98.827850922448306</v>
      </c>
      <c r="K6" s="2">
        <f>(D6/'Data Historis BBNI'!$J$3) * 100</f>
        <v>94.584580442126125</v>
      </c>
      <c r="L6" s="2">
        <f>(F6/'Data Historis BBRI'!$J$3) * 100</f>
        <v>99.545382227593223</v>
      </c>
      <c r="M6" s="2">
        <f>(H6 / 'Data Historis BMRI'!$J$3) * 100</f>
        <v>97.719740491105085</v>
      </c>
    </row>
    <row r="7" spans="1:13" x14ac:dyDescent="0.3">
      <c r="A7" s="1" t="s">
        <v>30</v>
      </c>
      <c r="B7">
        <f>_xlfn.XLOOKUP(A7,jkse_history[[#This Row],[Tanggal]],jkse_history[[#This Row],[Terakhir]],"Tidak Ditemukan")</f>
        <v>6274.5</v>
      </c>
      <c r="C7">
        <f>_xlfn.XLOOKUP(B7,jkse_history[[#This Row],[Terakhir]],jkse_history[[#This Row],[Volume]])</f>
        <v>41868400</v>
      </c>
      <c r="D7">
        <f>_xlfn.XLOOKUP(A7,bbni_history[[#This Row],[Tanggal]],bbni_history[[#This Row],[Terakhir]],"Tidak Ditemukan")</f>
        <v>3057.6</v>
      </c>
      <c r="E7">
        <f>_xlfn.XLOOKUP(D7,bbni_history[[#This Row],[Terakhir]],bbni_history[[#This Row],[Volume]])</f>
        <v>43770600</v>
      </c>
      <c r="F7">
        <f>_xlfn.XLOOKUP(A7,bbri_history[[#This Row],[Tanggal]],bbri_history[[#This Row],[Terakhir]],"Tidak Ditemukan")</f>
        <v>2954.1</v>
      </c>
      <c r="G7">
        <f>_xlfn.XLOOKUP(F7,bbri_history[[#This Row],[Terakhir]],bbri_history[[#This Row],[Volume]],"Tidak Ditemukan")</f>
        <v>79280569</v>
      </c>
      <c r="H7">
        <f>_xlfn.XLOOKUP(A7,bmri_history[[#This Row],[Tanggal]],bmri_history[[#This Row],[Terakhir]],"Tidak Ditemukan")</f>
        <v>2782</v>
      </c>
      <c r="I7">
        <f>_xlfn.XLOOKUP('Master Sheet'!H7,bmri_history[[#This Row],[Terakhir]],bmri_history[[#This Row],[Volume]],"Tidak Ditemukan")</f>
        <v>75587000</v>
      </c>
      <c r="J7" s="10">
        <f>(B7/'Data Historis IHSG'!$J$3) * 100</f>
        <v>99.602510659508468</v>
      </c>
      <c r="K7" s="2">
        <f>(D7/'Data Historis BBNI'!$J$3) * 100</f>
        <v>98.087713051093758</v>
      </c>
      <c r="L7" s="2">
        <f>(F7/'Data Historis BBRI'!$J$3) * 100</f>
        <v>99.998984472585832</v>
      </c>
      <c r="M7" s="2">
        <f>(H7 / 'Data Historis BMRI'!$J$3) * 100</f>
        <v>100.32709083893212</v>
      </c>
    </row>
    <row r="8" spans="1:13" x14ac:dyDescent="0.3">
      <c r="A8" s="1" t="s">
        <v>31</v>
      </c>
      <c r="B8">
        <f>_xlfn.XLOOKUP(A8,jkse_history[[#This Row],[Tanggal]],jkse_history[[#This Row],[Terakhir]],"Tidak Ditemukan")</f>
        <v>6274.9</v>
      </c>
      <c r="C8">
        <f>_xlfn.XLOOKUP(B8,jkse_history[[#This Row],[Terakhir]],jkse_history[[#This Row],[Volume]])</f>
        <v>52213500</v>
      </c>
      <c r="D8">
        <f>_xlfn.XLOOKUP(A8,bbni_history[[#This Row],[Tanggal]],bbni_history[[#This Row],[Terakhir]],"Tidak Ditemukan")</f>
        <v>3067.6</v>
      </c>
      <c r="E8">
        <f>_xlfn.XLOOKUP(D8,bbni_history[[#This Row],[Terakhir]],bbni_history[[#This Row],[Volume]])</f>
        <v>41985000</v>
      </c>
      <c r="F8">
        <f>_xlfn.XLOOKUP(A8,bbri_history[[#This Row],[Tanggal]],bbri_history[[#This Row],[Terakhir]],"Tidak Ditemukan")</f>
        <v>2960.8</v>
      </c>
      <c r="G8">
        <f>_xlfn.XLOOKUP(F8,bbri_history[[#This Row],[Terakhir]],bbri_history[[#This Row],[Volume]],"Tidak Ditemukan")</f>
        <v>137292491</v>
      </c>
      <c r="H8">
        <f>_xlfn.XLOOKUP(A8,bmri_history[[#This Row],[Tanggal]],bmri_history[[#This Row],[Terakhir]],"Tidak Ditemukan")</f>
        <v>2791</v>
      </c>
      <c r="I8">
        <f>_xlfn.XLOOKUP('Master Sheet'!H8,bmri_history[[#This Row],[Terakhir]],bmri_history[[#This Row],[Volume]],"Tidak Ditemukan")</f>
        <v>64231800</v>
      </c>
      <c r="J8" s="10">
        <f>(B8/'Data Historis IHSG'!$J$3) * 100</f>
        <v>99.608860329484372</v>
      </c>
      <c r="K8" s="2">
        <f>(D8/'Data Historis BBNI'!$J$3) * 100</f>
        <v>98.408512740559658</v>
      </c>
      <c r="L8" s="2">
        <f>(F8/'Data Historis BBRI'!$J$3) * 100</f>
        <v>100.22578559508216</v>
      </c>
      <c r="M8" s="2">
        <f>(H8 / 'Data Historis BMRI'!$J$3) * 100</f>
        <v>100.65165727227156</v>
      </c>
    </row>
    <row r="9" spans="1:13" x14ac:dyDescent="0.3">
      <c r="A9" s="1" t="s">
        <v>32</v>
      </c>
      <c r="B9">
        <f>_xlfn.XLOOKUP(A9,jkse_history[[#This Row],[Tanggal]],jkse_history[[#This Row],[Terakhir]],"Tidak Ditemukan")</f>
        <v>6296.6</v>
      </c>
      <c r="C9">
        <f>_xlfn.XLOOKUP(B9,jkse_history[[#This Row],[Terakhir]],jkse_history[[#This Row],[Volume]])</f>
        <v>44003800</v>
      </c>
      <c r="D9">
        <f>_xlfn.XLOOKUP(A9,bbni_history[[#This Row],[Tanggal]],bbni_history[[#This Row],[Terakhir]],"Tidak Ditemukan")</f>
        <v>3087.4</v>
      </c>
      <c r="E9">
        <f>_xlfn.XLOOKUP(D9,bbni_history[[#This Row],[Terakhir]],bbni_history[[#This Row],[Volume]])</f>
        <v>24716600</v>
      </c>
      <c r="F9">
        <f>_xlfn.XLOOKUP(A9,bbri_history[[#This Row],[Tanggal]],bbri_history[[#This Row],[Terakhir]],"Tidak Ditemukan")</f>
        <v>3028</v>
      </c>
      <c r="G9">
        <f>_xlfn.XLOOKUP(F9,bbri_history[[#This Row],[Terakhir]],bbri_history[[#This Row],[Volume]],"Tidak Ditemukan")</f>
        <v>122488655</v>
      </c>
      <c r="H9">
        <f>_xlfn.XLOOKUP(A9,bmri_history[[#This Row],[Tanggal]],bmri_history[[#This Row],[Terakhir]],"Tidak Ditemukan")</f>
        <v>2791</v>
      </c>
      <c r="I9">
        <f>_xlfn.XLOOKUP('Master Sheet'!H9,bmri_history[[#This Row],[Terakhir]],bmri_history[[#This Row],[Volume]],"Tidak Ditemukan")</f>
        <v>75399600</v>
      </c>
      <c r="J9" s="10">
        <f>(B9/'Data Historis IHSG'!$J$3) * 100</f>
        <v>99.95332992567711</v>
      </c>
      <c r="K9" s="2">
        <f>(D9/'Data Historis BBNI'!$J$3) * 100</f>
        <v>99.043696125702155</v>
      </c>
      <c r="L9" s="2">
        <f>(F9/'Data Historis BBRI'!$J$3) * 100</f>
        <v>102.50056700280624</v>
      </c>
      <c r="M9" s="2">
        <f>(H9 / 'Data Historis BMRI'!$J$3) * 100</f>
        <v>100.65165727227156</v>
      </c>
    </row>
    <row r="10" spans="1:13" x14ac:dyDescent="0.3">
      <c r="A10" s="1" t="s">
        <v>33</v>
      </c>
      <c r="B10">
        <f>_xlfn.XLOOKUP(A10,jkse_history[[#This Row],[Tanggal]],jkse_history[[#This Row],[Terakhir]],"Tidak Ditemukan")</f>
        <v>6325.4</v>
      </c>
      <c r="C10">
        <f>_xlfn.XLOOKUP(B10,jkse_history[[#This Row],[Terakhir]],jkse_history[[#This Row],[Volume]])</f>
        <v>44467400</v>
      </c>
      <c r="D10">
        <f>_xlfn.XLOOKUP(A10,bbni_history[[#This Row],[Tanggal]],bbni_history[[#This Row],[Terakhir]],"Tidak Ditemukan")</f>
        <v>3117.2</v>
      </c>
      <c r="E10">
        <f>_xlfn.XLOOKUP(D10,bbni_history[[#This Row],[Terakhir]],bbni_history[[#This Row],[Volume]])</f>
        <v>40286800</v>
      </c>
      <c r="F10">
        <f>_xlfn.XLOOKUP(A10,bbri_history[[#This Row],[Tanggal]],bbri_history[[#This Row],[Terakhir]],"Tidak Ditemukan")</f>
        <v>3068.3</v>
      </c>
      <c r="G10">
        <f>_xlfn.XLOOKUP(F10,bbri_history[[#This Row],[Terakhir]],bbri_history[[#This Row],[Volume]],"Tidak Ditemukan")</f>
        <v>174258629</v>
      </c>
      <c r="H10">
        <f>_xlfn.XLOOKUP(A10,bmri_history[[#This Row],[Tanggal]],bmri_history[[#This Row],[Terakhir]],"Tidak Ditemukan")</f>
        <v>2800</v>
      </c>
      <c r="I10">
        <f>_xlfn.XLOOKUP('Master Sheet'!H10,bmri_history[[#This Row],[Terakhir]],bmri_history[[#This Row],[Volume]],"Tidak Ditemukan")</f>
        <v>104134400</v>
      </c>
      <c r="J10" s="10">
        <f>(B10/'Data Historis IHSG'!$J$3) * 100</f>
        <v>100.41050616394212</v>
      </c>
      <c r="K10" s="2">
        <f>(D10/'Data Historis BBNI'!$J$3) * 100</f>
        <v>99.999679200310538</v>
      </c>
      <c r="L10" s="2">
        <f>(F10/'Data Historis BBRI'!$J$3) * 100</f>
        <v>103.8647588291646</v>
      </c>
      <c r="M10" s="2">
        <f>(H10 / 'Data Historis BMRI'!$J$3) * 100</f>
        <v>100.97622370561103</v>
      </c>
    </row>
    <row r="11" spans="1:13" x14ac:dyDescent="0.3">
      <c r="A11" s="1" t="s">
        <v>34</v>
      </c>
      <c r="B11">
        <f>_xlfn.XLOOKUP(A11,jkse_history[[#This Row],[Tanggal]],jkse_history[[#This Row],[Terakhir]],"Tidak Ditemukan")</f>
        <v>6283.4</v>
      </c>
      <c r="C11">
        <f>_xlfn.XLOOKUP(B11,jkse_history[[#This Row],[Terakhir]],jkse_history[[#This Row],[Volume]])</f>
        <v>51089200</v>
      </c>
      <c r="D11">
        <f>_xlfn.XLOOKUP(A11,bbni_history[[#This Row],[Tanggal]],bbni_history[[#This Row],[Terakhir]],"Tidak Ditemukan")</f>
        <v>3047.7</v>
      </c>
      <c r="E11">
        <f>_xlfn.XLOOKUP(D11,bbni_history[[#This Row],[Terakhir]],bbni_history[[#This Row],[Volume]])</f>
        <v>35369800</v>
      </c>
      <c r="F11">
        <f>_xlfn.XLOOKUP(A11,bbri_history[[#This Row],[Tanggal]],bbri_history[[#This Row],[Terakhir]],"Tidak Ditemukan")</f>
        <v>3075</v>
      </c>
      <c r="G11">
        <f>_xlfn.XLOOKUP(F11,bbri_history[[#This Row],[Terakhir]],bbri_history[[#This Row],[Volume]],"Tidak Ditemukan")</f>
        <v>112825318</v>
      </c>
      <c r="H11">
        <f>_xlfn.XLOOKUP(A11,bmri_history[[#This Row],[Tanggal]],bmri_history[[#This Row],[Terakhir]],"Tidak Ditemukan")</f>
        <v>2763.9</v>
      </c>
      <c r="I11">
        <f>_xlfn.XLOOKUP('Master Sheet'!H11,bmri_history[[#This Row],[Terakhir]],bmri_history[[#This Row],[Volume]],"Tidak Ditemukan")</f>
        <v>89795200</v>
      </c>
      <c r="J11" s="10">
        <f>(B11/'Data Historis IHSG'!$J$3) * 100</f>
        <v>99.743790816472313</v>
      </c>
      <c r="K11" s="2">
        <f>(D11/'Data Historis BBNI'!$J$3) * 100</f>
        <v>97.770121358522516</v>
      </c>
      <c r="L11" s="2">
        <f>(F11/'Data Historis BBRI'!$J$3) * 100</f>
        <v>104.09155995166088</v>
      </c>
      <c r="M11" s="2">
        <f>(H11 / 'Data Historis BMRI'!$J$3) * 100</f>
        <v>99.674351678549414</v>
      </c>
    </row>
    <row r="12" spans="1:13" x14ac:dyDescent="0.3">
      <c r="A12" s="1" t="s">
        <v>35</v>
      </c>
      <c r="B12">
        <f>_xlfn.XLOOKUP(A12,jkse_history[[#This Row],[Tanggal]],jkse_history[[#This Row],[Terakhir]],"Tidak Ditemukan")</f>
        <v>6286</v>
      </c>
      <c r="C12">
        <f>_xlfn.XLOOKUP(B12,jkse_history[[#This Row],[Terakhir]],jkse_history[[#This Row],[Volume]])</f>
        <v>42118300</v>
      </c>
      <c r="D12">
        <f>_xlfn.XLOOKUP(A12,bbni_history[[#This Row],[Tanggal]],bbni_history[[#This Row],[Terakhir]],"Tidak Ditemukan")</f>
        <v>3057.6</v>
      </c>
      <c r="E12">
        <f>_xlfn.XLOOKUP(D12,bbni_history[[#This Row],[Terakhir]],bbni_history[[#This Row],[Volume]])</f>
        <v>38027400</v>
      </c>
      <c r="F12">
        <f>_xlfn.XLOOKUP(A12,bbri_history[[#This Row],[Tanggal]],bbri_history[[#This Row],[Terakhir]],"Tidak Ditemukan")</f>
        <v>3068.3</v>
      </c>
      <c r="G12">
        <f>_xlfn.XLOOKUP(F12,bbri_history[[#This Row],[Terakhir]],bbri_history[[#This Row],[Volume]],"Tidak Ditemukan")</f>
        <v>147387255</v>
      </c>
      <c r="H12">
        <f>_xlfn.XLOOKUP(A12,bmri_history[[#This Row],[Tanggal]],bmri_history[[#This Row],[Terakhir]],"Tidak Ditemukan")</f>
        <v>2727.8</v>
      </c>
      <c r="I12">
        <f>_xlfn.XLOOKUP('Master Sheet'!H12,bmri_history[[#This Row],[Terakhir]],bmri_history[[#This Row],[Volume]],"Tidak Ditemukan")</f>
        <v>145432200</v>
      </c>
      <c r="J12" s="10">
        <f>(B12/'Data Historis IHSG'!$J$3) * 100</f>
        <v>99.785063671315683</v>
      </c>
      <c r="K12" s="2">
        <f>(D12/'Data Historis BBNI'!$J$3) * 100</f>
        <v>98.087713051093758</v>
      </c>
      <c r="L12" s="2">
        <f>(F12/'Data Historis BBRI'!$J$3) * 100</f>
        <v>103.8647588291646</v>
      </c>
      <c r="M12" s="2">
        <f>(H12 / 'Data Historis BMRI'!$J$3) * 100</f>
        <v>98.372479651487794</v>
      </c>
    </row>
    <row r="13" spans="1:13" x14ac:dyDescent="0.3">
      <c r="A13" s="1" t="s">
        <v>36</v>
      </c>
      <c r="B13">
        <f>_xlfn.XLOOKUP(A13,jkse_history[[#This Row],[Tanggal]],jkse_history[[#This Row],[Terakhir]],"Tidak Ditemukan")</f>
        <v>6291.7</v>
      </c>
      <c r="C13">
        <f>_xlfn.XLOOKUP(B13,jkse_history[[#This Row],[Terakhir]],jkse_history[[#This Row],[Volume]])</f>
        <v>37597900</v>
      </c>
      <c r="D13">
        <f>_xlfn.XLOOKUP(A13,bbni_history[[#This Row],[Tanggal]],bbni_history[[#This Row],[Terakhir]],"Tidak Ditemukan")</f>
        <v>3087.4</v>
      </c>
      <c r="E13">
        <f>_xlfn.XLOOKUP(D13,bbni_history[[#This Row],[Terakhir]],bbni_history[[#This Row],[Volume]])</f>
        <v>33630000</v>
      </c>
      <c r="F13">
        <f>_xlfn.XLOOKUP(A13,bbri_history[[#This Row],[Tanggal]],bbri_history[[#This Row],[Terakhir]],"Tidak Ditemukan")</f>
        <v>3108.5</v>
      </c>
      <c r="G13">
        <f>_xlfn.XLOOKUP(F13,bbri_history[[#This Row],[Terakhir]],bbri_history[[#This Row],[Volume]],"Tidak Ditemukan")</f>
        <v>133295352</v>
      </c>
      <c r="H13">
        <f>_xlfn.XLOOKUP(A13,bmri_history[[#This Row],[Tanggal]],bmri_history[[#This Row],[Terakhir]],"Tidak Ditemukan")</f>
        <v>2791</v>
      </c>
      <c r="I13">
        <f>_xlfn.XLOOKUP('Master Sheet'!H13,bmri_history[[#This Row],[Terakhir]],bmri_history[[#This Row],[Volume]],"Tidak Ditemukan")</f>
        <v>130500200</v>
      </c>
      <c r="J13" s="10">
        <f>(B13/'Data Historis IHSG'!$J$3) * 100</f>
        <v>99.875546468472294</v>
      </c>
      <c r="K13" s="2">
        <f>(D13/'Data Historis BBNI'!$J$3) * 100</f>
        <v>99.043696125702155</v>
      </c>
      <c r="L13" s="2">
        <f>(F13/'Data Historis BBRI'!$J$3) * 100</f>
        <v>105.2255655641424</v>
      </c>
      <c r="M13" s="2">
        <f>(H13 / 'Data Historis BMRI'!$J$3) * 100</f>
        <v>100.65165727227156</v>
      </c>
    </row>
    <row r="14" spans="1:13" x14ac:dyDescent="0.3">
      <c r="A14" s="1" t="s">
        <v>37</v>
      </c>
      <c r="B14">
        <f>_xlfn.XLOOKUP(A14,jkse_history[[#This Row],[Tanggal]],jkse_history[[#This Row],[Terakhir]],"Tidak Ditemukan")</f>
        <v>6245</v>
      </c>
      <c r="C14">
        <f>_xlfn.XLOOKUP(B14,jkse_history[[#This Row],[Terakhir]],jkse_history[[#This Row],[Volume]])</f>
        <v>38818200</v>
      </c>
      <c r="D14">
        <f>_xlfn.XLOOKUP(A14,bbni_history[[#This Row],[Tanggal]],bbni_history[[#This Row],[Terakhir]],"Tidak Ditemukan")</f>
        <v>2998.1</v>
      </c>
      <c r="E14">
        <f>_xlfn.XLOOKUP(D14,bbni_history[[#This Row],[Terakhir]],bbni_history[[#This Row],[Volume]])</f>
        <v>35184600</v>
      </c>
      <c r="F14">
        <f>_xlfn.XLOOKUP(A14,bbri_history[[#This Row],[Tanggal]],bbri_history[[#This Row],[Terakhir]],"Tidak Ditemukan")</f>
        <v>3128.7</v>
      </c>
      <c r="G14">
        <f>_xlfn.XLOOKUP(F14,bbri_history[[#This Row],[Terakhir]],bbri_history[[#This Row],[Volume]],"Tidak Ditemukan")</f>
        <v>90022804</v>
      </c>
      <c r="H14">
        <f>_xlfn.XLOOKUP(A14,bmri_history[[#This Row],[Tanggal]],bmri_history[[#This Row],[Terakhir]],"Tidak Ditemukan")</f>
        <v>2754.9</v>
      </c>
      <c r="I14">
        <f>_xlfn.XLOOKUP('Master Sheet'!H14,bmri_history[[#This Row],[Terakhir]],bmri_history[[#This Row],[Volume]],"Tidak Ditemukan")</f>
        <v>24031800</v>
      </c>
      <c r="J14" s="10">
        <f>(B14/'Data Historis IHSG'!$J$3) * 100</f>
        <v>99.134222498785633</v>
      </c>
      <c r="K14" s="2">
        <f>(D14/'Data Historis BBNI'!$J$3) * 100</f>
        <v>96.17895489877165</v>
      </c>
      <c r="L14" s="2">
        <f>(F14/'Data Historis BBRI'!$J$3) * 100</f>
        <v>105.90935402301184</v>
      </c>
      <c r="M14" s="2">
        <f>(H14 / 'Data Historis BMRI'!$J$3) * 100</f>
        <v>99.349785245209958</v>
      </c>
    </row>
    <row r="15" spans="1:13" x14ac:dyDescent="0.3">
      <c r="A15" s="1" t="s">
        <v>38</v>
      </c>
      <c r="B15">
        <f>_xlfn.XLOOKUP(A15,jkse_history[[#This Row],[Tanggal]],jkse_history[[#This Row],[Terakhir]],"Tidak Ditemukan")</f>
        <v>6238.2</v>
      </c>
      <c r="C15">
        <f>_xlfn.XLOOKUP(B15,jkse_history[[#This Row],[Terakhir]],jkse_history[[#This Row],[Volume]])</f>
        <v>41929600</v>
      </c>
      <c r="D15">
        <f>_xlfn.XLOOKUP(A15,bbni_history[[#This Row],[Tanggal]],bbni_history[[#This Row],[Terakhir]],"Tidak Ditemukan")</f>
        <v>3008</v>
      </c>
      <c r="E15">
        <f>_xlfn.XLOOKUP(D15,bbni_history[[#This Row],[Terakhir]],bbni_history[[#This Row],[Volume]])</f>
        <v>32903600</v>
      </c>
      <c r="F15">
        <f>_xlfn.XLOOKUP(A15,bbri_history[[#This Row],[Tanggal]],bbri_history[[#This Row],[Terakhir]],"Tidak Ditemukan")</f>
        <v>3135.4</v>
      </c>
      <c r="G15">
        <f>_xlfn.XLOOKUP(F15,bbri_history[[#This Row],[Terakhir]],bbri_history[[#This Row],[Volume]],"Tidak Ditemukan")</f>
        <v>81224962</v>
      </c>
      <c r="H15">
        <f>_xlfn.XLOOKUP(A15,bmri_history[[#This Row],[Tanggal]],bmri_history[[#This Row],[Terakhir]],"Tidak Ditemukan")</f>
        <v>2782</v>
      </c>
      <c r="I15">
        <f>_xlfn.XLOOKUP('Master Sheet'!H15,bmri_history[[#This Row],[Terakhir]],bmri_history[[#This Row],[Volume]],"Tidak Ditemukan")</f>
        <v>39166600</v>
      </c>
      <c r="J15" s="10">
        <f>(B15/'Data Historis IHSG'!$J$3) * 100</f>
        <v>99.026278109195275</v>
      </c>
      <c r="K15" s="2">
        <f>(D15/'Data Historis BBNI'!$J$3) * 100</f>
        <v>96.496546591342906</v>
      </c>
      <c r="L15" s="2">
        <f>(F15/'Data Historis BBRI'!$J$3) * 100</f>
        <v>106.13615514550816</v>
      </c>
      <c r="M15" s="2">
        <f>(H15 / 'Data Historis BMRI'!$J$3) * 100</f>
        <v>100.32709083893212</v>
      </c>
    </row>
    <row r="16" spans="1:13" x14ac:dyDescent="0.3">
      <c r="A16" s="1" t="s">
        <v>39</v>
      </c>
      <c r="B16">
        <f>_xlfn.XLOOKUP(A16,jkse_history[[#This Row],[Tanggal]],jkse_history[[#This Row],[Terakhir]],"Tidak Ditemukan")</f>
        <v>6233.5</v>
      </c>
      <c r="C16">
        <f>_xlfn.XLOOKUP(B16,jkse_history[[#This Row],[Terakhir]],jkse_history[[#This Row],[Volume]])</f>
        <v>51077800</v>
      </c>
      <c r="D16">
        <f>_xlfn.XLOOKUP(A16,bbni_history[[#This Row],[Tanggal]],bbni_history[[#This Row],[Terakhir]],"Tidak Ditemukan")</f>
        <v>3027.9</v>
      </c>
      <c r="E16">
        <f>_xlfn.XLOOKUP(D16,bbni_history[[#This Row],[Terakhir]],bbni_history[[#This Row],[Volume]])</f>
        <v>44490400</v>
      </c>
      <c r="F16">
        <f>_xlfn.XLOOKUP(A16,bbri_history[[#This Row],[Tanggal]],bbri_history[[#This Row],[Terakhir]],"Tidak Ditemukan")</f>
        <v>3162.3</v>
      </c>
      <c r="G16">
        <f>_xlfn.XLOOKUP(F16,bbri_history[[#This Row],[Terakhir]],bbri_history[[#This Row],[Volume]],"Tidak Ditemukan")</f>
        <v>90609115</v>
      </c>
      <c r="H16">
        <f>_xlfn.XLOOKUP(A16,bmri_history[[#This Row],[Tanggal]],bmri_history[[#This Row],[Terakhir]],"Tidak Ditemukan")</f>
        <v>2818.1</v>
      </c>
      <c r="I16">
        <f>_xlfn.XLOOKUP('Master Sheet'!H16,bmri_history[[#This Row],[Terakhir]],bmri_history[[#This Row],[Volume]],"Tidak Ditemukan")</f>
        <v>122175200</v>
      </c>
      <c r="J16" s="10">
        <f>(B16/'Data Historis IHSG'!$J$3) * 100</f>
        <v>98.951669486978417</v>
      </c>
      <c r="K16" s="2">
        <f>(D16/'Data Historis BBNI'!$J$3) * 100</f>
        <v>97.134937973380048</v>
      </c>
      <c r="L16" s="2">
        <f>(F16/'Data Historis BBRI'!$J$3) * 100</f>
        <v>107.0467447268739</v>
      </c>
      <c r="M16" s="2">
        <f>(H16 / 'Data Historis BMRI'!$J$3) * 100</f>
        <v>101.62896286599374</v>
      </c>
    </row>
    <row r="17" spans="1:13" x14ac:dyDescent="0.3">
      <c r="A17" s="1" t="s">
        <v>40</v>
      </c>
      <c r="B17">
        <f>_xlfn.XLOOKUP(A17,jkse_history[[#This Row],[Tanggal]],jkse_history[[#This Row],[Terakhir]],"Tidak Ditemukan")</f>
        <v>6249.2</v>
      </c>
      <c r="C17">
        <f>_xlfn.XLOOKUP(B17,jkse_history[[#This Row],[Terakhir]],jkse_history[[#This Row],[Volume]])</f>
        <v>41256500</v>
      </c>
      <c r="D17">
        <f>_xlfn.XLOOKUP(A17,bbni_history[[#This Row],[Tanggal]],bbni_history[[#This Row],[Terakhir]],"Tidak Ditemukan")</f>
        <v>3037.8</v>
      </c>
      <c r="E17">
        <f>_xlfn.XLOOKUP(D17,bbni_history[[#This Row],[Terakhir]],bbni_history[[#This Row],[Volume]])</f>
        <v>44155400</v>
      </c>
      <c r="F17">
        <f>_xlfn.XLOOKUP(A17,bbri_history[[#This Row],[Tanggal]],bbri_history[[#This Row],[Terakhir]],"Tidak Ditemukan")</f>
        <v>3182.4</v>
      </c>
      <c r="G17">
        <f>_xlfn.XLOOKUP(F17,bbri_history[[#This Row],[Terakhir]],bbri_history[[#This Row],[Volume]],"Tidak Ditemukan")</f>
        <v>153849977</v>
      </c>
      <c r="H17">
        <f>_xlfn.XLOOKUP(A17,bmri_history[[#This Row],[Tanggal]],bmri_history[[#This Row],[Terakhir]],"Tidak Ditemukan")</f>
        <v>2809.1</v>
      </c>
      <c r="I17">
        <f>_xlfn.XLOOKUP('Master Sheet'!H17,bmri_history[[#This Row],[Terakhir]],bmri_history[[#This Row],[Volume]],"Tidak Ditemukan")</f>
        <v>83127800</v>
      </c>
      <c r="J17" s="10">
        <f>(B17/'Data Historis IHSG'!$J$3) * 100</f>
        <v>99.200894033532606</v>
      </c>
      <c r="K17" s="2">
        <f>(D17/'Data Historis BBNI'!$J$3) * 100</f>
        <v>97.452529665951289</v>
      </c>
      <c r="L17" s="2">
        <f>(F17/'Data Historis BBRI'!$J$3) * 100</f>
        <v>107.72714809436282</v>
      </c>
      <c r="M17" s="2">
        <f>(H17 / 'Data Historis BMRI'!$J$3) * 100</f>
        <v>101.30439643265427</v>
      </c>
    </row>
    <row r="18" spans="1:13" x14ac:dyDescent="0.3">
      <c r="A18" s="1" t="s">
        <v>41</v>
      </c>
      <c r="B18">
        <f>_xlfn.XLOOKUP(A18,jkse_history[[#This Row],[Tanggal]],jkse_history[[#This Row],[Terakhir]],"Tidak Ditemukan")</f>
        <v>6244.1</v>
      </c>
      <c r="C18">
        <f>_xlfn.XLOOKUP(B18,jkse_history[[#This Row],[Terakhir]],jkse_history[[#This Row],[Volume]])</f>
        <v>38828900</v>
      </c>
      <c r="D18">
        <f>_xlfn.XLOOKUP(A18,bbni_history[[#This Row],[Tanggal]],bbni_history[[#This Row],[Terakhir]],"Tidak Ditemukan")</f>
        <v>3057.6</v>
      </c>
      <c r="E18">
        <f>_xlfn.XLOOKUP(D18,bbni_history[[#This Row],[Terakhir]],bbni_history[[#This Row],[Volume]])</f>
        <v>35702000</v>
      </c>
      <c r="F18">
        <f>_xlfn.XLOOKUP(A18,bbri_history[[#This Row],[Tanggal]],bbri_history[[#This Row],[Terakhir]],"Tidak Ditemukan")</f>
        <v>3182.4</v>
      </c>
      <c r="G18">
        <f>_xlfn.XLOOKUP(F18,bbri_history[[#This Row],[Terakhir]],bbri_history[[#This Row],[Volume]],"Tidak Ditemukan")</f>
        <v>105620964</v>
      </c>
      <c r="H18">
        <f>_xlfn.XLOOKUP(A18,bmri_history[[#This Row],[Tanggal]],bmri_history[[#This Row],[Terakhir]],"Tidak Ditemukan")</f>
        <v>2863.3</v>
      </c>
      <c r="I18">
        <f>_xlfn.XLOOKUP('Master Sheet'!H18,bmri_history[[#This Row],[Terakhir]],bmri_history[[#This Row],[Volume]],"Tidak Ditemukan")</f>
        <v>154702000</v>
      </c>
      <c r="J18" s="10">
        <f>(B18/'Data Historis IHSG'!$J$3) * 100</f>
        <v>99.119935741339845</v>
      </c>
      <c r="K18" s="2">
        <f>(D18/'Data Historis BBNI'!$J$3) * 100</f>
        <v>98.087713051093758</v>
      </c>
      <c r="L18" s="2">
        <f>(F18/'Data Historis BBRI'!$J$3) * 100</f>
        <v>107.72714809436282</v>
      </c>
      <c r="M18" s="2">
        <f>(H18 / 'Data Historis BMRI'!$J$3) * 100</f>
        <v>103.25900762009861</v>
      </c>
    </row>
    <row r="19" spans="1:13" x14ac:dyDescent="0.3">
      <c r="A19" s="1" t="s">
        <v>42</v>
      </c>
      <c r="B19">
        <f>_xlfn.XLOOKUP(A19,jkse_history[[#This Row],[Tanggal]],jkse_history[[#This Row],[Terakhir]],"Tidak Ditemukan")</f>
        <v>6133.2</v>
      </c>
      <c r="C19">
        <f>_xlfn.XLOOKUP(B19,jkse_history[[#This Row],[Terakhir]],jkse_history[[#This Row],[Volume]])</f>
        <v>43723000</v>
      </c>
      <c r="D19">
        <f>_xlfn.XLOOKUP(A19,bbni_history[[#This Row],[Tanggal]],bbni_history[[#This Row],[Terakhir]],"Tidak Ditemukan")</f>
        <v>2958.4</v>
      </c>
      <c r="E19">
        <f>_xlfn.XLOOKUP(D19,bbni_history[[#This Row],[Terakhir]],bbni_history[[#This Row],[Volume]])</f>
        <v>28379600</v>
      </c>
      <c r="F19">
        <f>_xlfn.XLOOKUP(A19,bbri_history[[#This Row],[Tanggal]],bbri_history[[#This Row],[Terakhir]],"Tidak Ditemukan")</f>
        <v>3122</v>
      </c>
      <c r="G19">
        <f>_xlfn.XLOOKUP(F19,bbri_history[[#This Row],[Terakhir]],bbri_history[[#This Row],[Volume]],"Tidak Ditemukan")</f>
        <v>103076840</v>
      </c>
      <c r="H19">
        <f>_xlfn.XLOOKUP(A19,bmri_history[[#This Row],[Tanggal]],bmri_history[[#This Row],[Terakhir]],"Tidak Ditemukan")</f>
        <v>2791</v>
      </c>
      <c r="I19">
        <f>_xlfn.XLOOKUP('Master Sheet'!H19,bmri_history[[#This Row],[Terakhir]],bmri_history[[#This Row],[Volume]],"Tidak Ditemukan")</f>
        <v>98280000</v>
      </c>
      <c r="J19" s="10">
        <f>(B19/'Data Historis IHSG'!$J$3) * 100</f>
        <v>97.359489740520729</v>
      </c>
      <c r="K19" s="2">
        <f>(D19/'Data Historis BBNI'!$J$3) * 100</f>
        <v>94.905380131592025</v>
      </c>
      <c r="L19" s="2">
        <f>(F19/'Data Historis BBRI'!$J$3) * 100</f>
        <v>105.68255290051553</v>
      </c>
      <c r="M19" s="2">
        <f>(H19 / 'Data Historis BMRI'!$J$3) * 100</f>
        <v>100.65165727227156</v>
      </c>
    </row>
    <row r="20" spans="1:13" x14ac:dyDescent="0.3">
      <c r="A20" s="1" t="s">
        <v>43</v>
      </c>
      <c r="B20">
        <f>_xlfn.XLOOKUP(A20,jkse_history[[#This Row],[Tanggal]],jkse_history[[#This Row],[Terakhir]],"Tidak Ditemukan")</f>
        <v>6113</v>
      </c>
      <c r="C20">
        <f>_xlfn.XLOOKUP(B20,jkse_history[[#This Row],[Terakhir]],jkse_history[[#This Row],[Volume]])</f>
        <v>34605300</v>
      </c>
      <c r="D20">
        <f>_xlfn.XLOOKUP(A20,bbni_history[[#This Row],[Tanggal]],bbni_history[[#This Row],[Terakhir]],"Tidak Ditemukan")</f>
        <v>2918.7</v>
      </c>
      <c r="E20">
        <f>_xlfn.XLOOKUP(D20,bbni_history[[#This Row],[Terakhir]],bbni_history[[#This Row],[Volume]])</f>
        <v>33503800</v>
      </c>
      <c r="F20">
        <f>_xlfn.XLOOKUP(A20,bbri_history[[#This Row],[Tanggal]],bbri_history[[#This Row],[Terakhir]],"Tidak Ditemukan")</f>
        <v>3101.8</v>
      </c>
      <c r="G20">
        <f>_xlfn.XLOOKUP(F20,bbri_history[[#This Row],[Terakhir]],bbri_history[[#This Row],[Volume]],"Tidak Ditemukan")</f>
        <v>214362682</v>
      </c>
      <c r="H20">
        <f>_xlfn.XLOOKUP(A20,bmri_history[[#This Row],[Tanggal]],bmri_history[[#This Row],[Terakhir]],"Tidak Ditemukan")</f>
        <v>2818.1</v>
      </c>
      <c r="I20">
        <f>_xlfn.XLOOKUP('Master Sheet'!H20,bmri_history[[#This Row],[Terakhir]],bmri_history[[#This Row],[Volume]],"Tidak Ditemukan")</f>
        <v>109661000</v>
      </c>
      <c r="J20" s="10">
        <f>(B20/'Data Historis IHSG'!$J$3) * 100</f>
        <v>97.038831406737643</v>
      </c>
      <c r="K20" s="2">
        <f>(D20/'Data Historis BBNI'!$J$3) * 100</f>
        <v>93.631805364412401</v>
      </c>
      <c r="L20" s="2">
        <f>(F20/'Data Historis BBRI'!$J$3) * 100</f>
        <v>104.9987644416461</v>
      </c>
      <c r="M20" s="2">
        <f>(H20 / 'Data Historis BMRI'!$J$3) * 100</f>
        <v>101.62896286599374</v>
      </c>
    </row>
    <row r="21" spans="1:13" x14ac:dyDescent="0.3">
      <c r="A21" s="1" t="s">
        <v>44</v>
      </c>
      <c r="B21">
        <f>_xlfn.XLOOKUP(A21,jkse_history[[#This Row],[Tanggal]],jkse_history[[#This Row],[Terakhir]],"Tidak Ditemukan")</f>
        <v>5940</v>
      </c>
      <c r="C21">
        <f>_xlfn.XLOOKUP(B21,jkse_history[[#This Row],[Terakhir]],jkse_history[[#This Row],[Volume]])</f>
        <v>41508700</v>
      </c>
      <c r="D21">
        <f>_xlfn.XLOOKUP(A21,bbni_history[[#This Row],[Tanggal]],bbni_history[[#This Row],[Terakhir]],"Tidak Ditemukan")</f>
        <v>2859.1</v>
      </c>
      <c r="E21">
        <f>_xlfn.XLOOKUP(D21,bbni_history[[#This Row],[Terakhir]],bbni_history[[#This Row],[Volume]])</f>
        <v>54195000</v>
      </c>
      <c r="F21">
        <f>_xlfn.XLOOKUP(A21,bbri_history[[#This Row],[Tanggal]],bbri_history[[#This Row],[Terakhir]],"Tidak Ditemukan")</f>
        <v>2994.4</v>
      </c>
      <c r="G21">
        <f>_xlfn.XLOOKUP(F21,bbri_history[[#This Row],[Terakhir]],bbri_history[[#This Row],[Volume]],"Tidak Ditemukan")</f>
        <v>150763654</v>
      </c>
      <c r="H21">
        <f>_xlfn.XLOOKUP(A21,bmri_history[[#This Row],[Tanggal]],bmri_history[[#This Row],[Terakhir]],"Tidak Ditemukan")</f>
        <v>2727.8</v>
      </c>
      <c r="I21">
        <f>_xlfn.XLOOKUP('Master Sheet'!H21,bmri_history[[#This Row],[Terakhir]],bmri_history[[#This Row],[Volume]],"Tidak Ditemukan")</f>
        <v>157661000</v>
      </c>
      <c r="J21" s="10">
        <f>(B21/'Data Historis IHSG'!$J$3) * 100</f>
        <v>94.292599142159588</v>
      </c>
      <c r="K21" s="2">
        <f>(D21/'Data Historis BBNI'!$J$3) * 100</f>
        <v>91.719839215195634</v>
      </c>
      <c r="L21" s="2">
        <f>(F21/'Data Historis BBRI'!$J$3) * 100</f>
        <v>101.36317629894418</v>
      </c>
      <c r="M21" s="2">
        <f>(H21 / 'Data Historis BMRI'!$J$3) * 100</f>
        <v>98.372479651487794</v>
      </c>
    </row>
    <row r="22" spans="1:13" x14ac:dyDescent="0.3">
      <c r="A22" s="1" t="s">
        <v>45</v>
      </c>
      <c r="B22">
        <f>_xlfn.XLOOKUP(A22,jkse_history[[#This Row],[Tanggal]],jkse_history[[#This Row],[Terakhir]],"Tidak Ditemukan")</f>
        <v>5884.2</v>
      </c>
      <c r="C22">
        <f>_xlfn.XLOOKUP(B22,jkse_history[[#This Row],[Terakhir]],jkse_history[[#This Row],[Volume]])</f>
        <v>34951000</v>
      </c>
      <c r="D22">
        <f>_xlfn.XLOOKUP(A22,bbni_history[[#This Row],[Tanggal]],bbni_history[[#This Row],[Terakhir]],"Tidak Ditemukan")</f>
        <v>2829.3</v>
      </c>
      <c r="E22">
        <f>_xlfn.XLOOKUP(D22,bbni_history[[#This Row],[Terakhir]],bbni_history[[#This Row],[Volume]])</f>
        <v>40300400</v>
      </c>
      <c r="F22">
        <f>_xlfn.XLOOKUP(A22,bbri_history[[#This Row],[Tanggal]],bbri_history[[#This Row],[Terakhir]],"Tidak Ditemukan")</f>
        <v>2994.4</v>
      </c>
      <c r="G22">
        <f>_xlfn.XLOOKUP(F22,bbri_history[[#This Row],[Terakhir]],bbri_history[[#This Row],[Volume]],"Tidak Ditemukan")</f>
        <v>144745560</v>
      </c>
      <c r="H22">
        <f>_xlfn.XLOOKUP(A22,bmri_history[[#This Row],[Tanggal]],bmri_history[[#This Row],[Terakhir]],"Tidak Ditemukan")</f>
        <v>2709.7</v>
      </c>
      <c r="I22">
        <f>_xlfn.XLOOKUP('Master Sheet'!H22,bmri_history[[#This Row],[Terakhir]],bmri_history[[#This Row],[Volume]],"Tidak Ditemukan")</f>
        <v>87271800</v>
      </c>
      <c r="J22" s="10">
        <f>(B22/'Data Historis IHSG'!$J$3) * 100</f>
        <v>93.406820180521109</v>
      </c>
      <c r="K22" s="2">
        <f>(D22/'Data Historis BBNI'!$J$3) * 100</f>
        <v>90.763856140587265</v>
      </c>
      <c r="L22" s="2">
        <f>(F22/'Data Historis BBRI'!$J$3) * 100</f>
        <v>101.36317629894418</v>
      </c>
      <c r="M22" s="2">
        <f>(H22 / 'Data Historis BMRI'!$J$3) * 100</f>
        <v>97.719740491105085</v>
      </c>
    </row>
    <row r="23" spans="1:13" x14ac:dyDescent="0.3">
      <c r="A23" s="1" t="s">
        <v>46</v>
      </c>
      <c r="B23">
        <f>_xlfn.XLOOKUP(A23,jkse_history[[#This Row],[Tanggal]],jkse_history[[#This Row],[Terakhir]],"Tidak Ditemukan")</f>
        <v>5922.3</v>
      </c>
      <c r="C23">
        <f>_xlfn.XLOOKUP(B23,jkse_history[[#This Row],[Terakhir]],jkse_history[[#This Row],[Volume]])</f>
        <v>36217700</v>
      </c>
      <c r="D23">
        <f>_xlfn.XLOOKUP(A23,bbni_history[[#This Row],[Tanggal]],bbni_history[[#This Row],[Terakhir]],"Tidak Ditemukan")</f>
        <v>2918.7</v>
      </c>
      <c r="E23">
        <f>_xlfn.XLOOKUP(D23,bbni_history[[#This Row],[Terakhir]],bbni_history[[#This Row],[Volume]])</f>
        <v>39320000</v>
      </c>
      <c r="F23">
        <f>_xlfn.XLOOKUP(A23,bbri_history[[#This Row],[Tanggal]],bbri_history[[#This Row],[Terakhir]],"Tidak Ditemukan")</f>
        <v>3061.6</v>
      </c>
      <c r="G23">
        <f>_xlfn.XLOOKUP(F23,bbri_history[[#This Row],[Terakhir]],bbri_history[[#This Row],[Volume]],"Tidak Ditemukan")</f>
        <v>123617275</v>
      </c>
      <c r="H23">
        <f>_xlfn.XLOOKUP(A23,bmri_history[[#This Row],[Tanggal]],bmri_history[[#This Row],[Terakhir]],"Tidak Ditemukan")</f>
        <v>2718.7</v>
      </c>
      <c r="I23">
        <f>_xlfn.XLOOKUP('Master Sheet'!H23,bmri_history[[#This Row],[Terakhir]],bmri_history[[#This Row],[Volume]],"Tidak Ditemukan")</f>
        <v>138857400</v>
      </c>
      <c r="J23" s="10">
        <f>(B23/'Data Historis IHSG'!$J$3) * 100</f>
        <v>94.011626245725878</v>
      </c>
      <c r="K23" s="2">
        <f>(D23/'Data Historis BBNI'!$J$3) * 100</f>
        <v>93.631805364412401</v>
      </c>
      <c r="L23" s="2">
        <f>(F23/'Data Historis BBRI'!$J$3) * 100</f>
        <v>103.63795770666829</v>
      </c>
      <c r="M23" s="2">
        <f>(H23 / 'Data Historis BMRI'!$J$3) * 100</f>
        <v>98.044306924444541</v>
      </c>
    </row>
    <row r="24" spans="1:13" x14ac:dyDescent="0.3">
      <c r="A24" s="1" t="s">
        <v>47</v>
      </c>
      <c r="B24">
        <f>_xlfn.XLOOKUP(A24,jkse_history[[#This Row],[Tanggal]],jkse_history[[#This Row],[Terakhir]],"Tidak Ditemukan")</f>
        <v>5978.5</v>
      </c>
      <c r="C24">
        <f>_xlfn.XLOOKUP(B24,jkse_history[[#This Row],[Terakhir]],jkse_history[[#This Row],[Volume]])</f>
        <v>39786600</v>
      </c>
      <c r="D24">
        <f>_xlfn.XLOOKUP(A24,bbni_history[[#This Row],[Tanggal]],bbni_history[[#This Row],[Terakhir]],"Tidak Ditemukan")</f>
        <v>2948.4</v>
      </c>
      <c r="E24">
        <f>_xlfn.XLOOKUP(D24,bbni_history[[#This Row],[Terakhir]],bbni_history[[#This Row],[Volume]])</f>
        <v>32161400</v>
      </c>
      <c r="F24">
        <f>_xlfn.XLOOKUP(A24,bbri_history[[#This Row],[Tanggal]],bbri_history[[#This Row],[Terakhir]],"Tidak Ditemukan")</f>
        <v>3061.6</v>
      </c>
      <c r="G24">
        <f>_xlfn.XLOOKUP(F24,bbri_history[[#This Row],[Terakhir]],bbri_history[[#This Row],[Volume]],"Tidak Ditemukan")</f>
        <v>100395764</v>
      </c>
      <c r="H24">
        <f>_xlfn.XLOOKUP(A24,bmri_history[[#This Row],[Tanggal]],bmri_history[[#This Row],[Terakhir]],"Tidak Ditemukan")</f>
        <v>2782</v>
      </c>
      <c r="I24">
        <f>_xlfn.XLOOKUP('Master Sheet'!H24,bmri_history[[#This Row],[Terakhir]],bmri_history[[#This Row],[Volume]],"Tidak Ditemukan")</f>
        <v>130211200</v>
      </c>
      <c r="J24" s="10">
        <f>(B24/'Data Historis IHSG'!$J$3) * 100</f>
        <v>94.903754877340248</v>
      </c>
      <c r="K24" s="2">
        <f>(D24/'Data Historis BBNI'!$J$3) * 100</f>
        <v>94.584580442126125</v>
      </c>
      <c r="L24" s="2">
        <f>(F24/'Data Historis BBRI'!$J$3) * 100</f>
        <v>103.63795770666829</v>
      </c>
      <c r="M24" s="2">
        <f>(H24 / 'Data Historis BMRI'!$J$3) * 100</f>
        <v>100.32709083893212</v>
      </c>
    </row>
    <row r="25" spans="1:13" x14ac:dyDescent="0.3">
      <c r="A25" s="1" t="s">
        <v>48</v>
      </c>
      <c r="B25">
        <f>_xlfn.XLOOKUP(A25,jkse_history[[#This Row],[Tanggal]],jkse_history[[#This Row],[Terakhir]],"Tidak Ditemukan")</f>
        <v>5987.1</v>
      </c>
      <c r="C25">
        <f>_xlfn.XLOOKUP(B25,jkse_history[[#This Row],[Terakhir]],jkse_history[[#This Row],[Volume]])</f>
        <v>39909700</v>
      </c>
      <c r="D25">
        <f>_xlfn.XLOOKUP(A25,bbni_history[[#This Row],[Tanggal]],bbni_history[[#This Row],[Terakhir]],"Tidak Ditemukan")</f>
        <v>2918.7</v>
      </c>
      <c r="E25">
        <f>_xlfn.XLOOKUP(D25,bbni_history[[#This Row],[Terakhir]],bbni_history[[#This Row],[Volume]])</f>
        <v>33597000</v>
      </c>
      <c r="F25">
        <f>_xlfn.XLOOKUP(A25,bbri_history[[#This Row],[Tanggal]],bbri_history[[#This Row],[Terakhir]],"Tidak Ditemukan")</f>
        <v>3054.8</v>
      </c>
      <c r="G25">
        <f>_xlfn.XLOOKUP(F25,bbri_history[[#This Row],[Terakhir]],bbri_history[[#This Row],[Volume]],"Tidak Ditemukan")</f>
        <v>104342852</v>
      </c>
      <c r="H25">
        <f>_xlfn.XLOOKUP(A25,bmri_history[[#This Row],[Tanggal]],bmri_history[[#This Row],[Terakhir]],"Tidak Ditemukan")</f>
        <v>2782</v>
      </c>
      <c r="I25">
        <f>_xlfn.XLOOKUP('Master Sheet'!H25,bmri_history[[#This Row],[Terakhir]],bmri_history[[#This Row],[Volume]],"Tidak Ditemukan")</f>
        <v>111029400</v>
      </c>
      <c r="J25" s="10">
        <f>(B25/'Data Historis IHSG'!$J$3) * 100</f>
        <v>95.040272781822168</v>
      </c>
      <c r="K25" s="2">
        <f>(D25/'Data Historis BBNI'!$J$3) * 100</f>
        <v>93.631805364412401</v>
      </c>
      <c r="L25" s="2">
        <f>(F25/'Data Historis BBRI'!$J$3) * 100</f>
        <v>103.40777149279145</v>
      </c>
      <c r="M25" s="2">
        <f>(H25 / 'Data Historis BMRI'!$J$3) * 100</f>
        <v>100.32709083893212</v>
      </c>
    </row>
    <row r="26" spans="1:13" x14ac:dyDescent="0.3">
      <c r="A26" s="1" t="s">
        <v>49</v>
      </c>
      <c r="B26">
        <f>_xlfn.XLOOKUP(A26,jkse_history[[#This Row],[Tanggal]],jkse_history[[#This Row],[Terakhir]],"Tidak Ditemukan")</f>
        <v>5999.6</v>
      </c>
      <c r="C26">
        <f>_xlfn.XLOOKUP(B26,jkse_history[[#This Row],[Terakhir]],jkse_history[[#This Row],[Volume]])</f>
        <v>35281700</v>
      </c>
      <c r="D26">
        <f>_xlfn.XLOOKUP(A26,bbni_history[[#This Row],[Tanggal]],bbni_history[[#This Row],[Terakhir]],"Tidak Ditemukan")</f>
        <v>2918.7</v>
      </c>
      <c r="E26">
        <f>_xlfn.XLOOKUP(D26,bbni_history[[#This Row],[Terakhir]],bbni_history[[#This Row],[Volume]])</f>
        <v>39234200</v>
      </c>
      <c r="F26">
        <f>_xlfn.XLOOKUP(A26,bbri_history[[#This Row],[Tanggal]],bbri_history[[#This Row],[Terakhir]],"Tidak Ditemukan")</f>
        <v>3054.8</v>
      </c>
      <c r="G26">
        <f>_xlfn.XLOOKUP(F26,bbri_history[[#This Row],[Terakhir]],bbri_history[[#This Row],[Volume]],"Tidak Ditemukan")</f>
        <v>146349277</v>
      </c>
      <c r="H26">
        <f>_xlfn.XLOOKUP(A26,bmri_history[[#This Row],[Tanggal]],bmri_history[[#This Row],[Terakhir]],"Tidak Ditemukan")</f>
        <v>2791</v>
      </c>
      <c r="I26">
        <f>_xlfn.XLOOKUP('Master Sheet'!H26,bmri_history[[#This Row],[Terakhir]],bmri_history[[#This Row],[Volume]],"Tidak Ditemukan")</f>
        <v>86438600</v>
      </c>
      <c r="J26" s="10">
        <f>(B26/'Data Historis IHSG'!$J$3) * 100</f>
        <v>95.238699968569136</v>
      </c>
      <c r="K26" s="2">
        <f>(D26/'Data Historis BBNI'!$J$3) * 100</f>
        <v>93.631805364412401</v>
      </c>
      <c r="L26" s="2">
        <f>(F26/'Data Historis BBRI'!$J$3) * 100</f>
        <v>103.40777149279145</v>
      </c>
      <c r="M26" s="2">
        <f>(H26 / 'Data Historis BMRI'!$J$3) * 100</f>
        <v>100.65165727227156</v>
      </c>
    </row>
    <row r="27" spans="1:13" x14ac:dyDescent="0.3">
      <c r="A27" s="1" t="s">
        <v>50</v>
      </c>
      <c r="B27">
        <f>_xlfn.XLOOKUP(A27,jkse_history[[#This Row],[Tanggal]],jkse_history[[#This Row],[Terakhir]],"Tidak Ditemukan")</f>
        <v>5952.1</v>
      </c>
      <c r="C27">
        <f>_xlfn.XLOOKUP(B27,jkse_history[[#This Row],[Terakhir]],jkse_history[[#This Row],[Volume]])</f>
        <v>34305400</v>
      </c>
      <c r="D27">
        <f>_xlfn.XLOOKUP(A27,bbni_history[[#This Row],[Tanggal]],bbni_history[[#This Row],[Terakhir]],"Tidak Ditemukan")</f>
        <v>2908.7</v>
      </c>
      <c r="E27">
        <f>_xlfn.XLOOKUP(D27,bbni_history[[#This Row],[Terakhir]],bbni_history[[#This Row],[Volume]])</f>
        <v>24158600</v>
      </c>
      <c r="F27">
        <f>_xlfn.XLOOKUP(A27,bbri_history[[#This Row],[Tanggal]],bbri_history[[#This Row],[Terakhir]],"Tidak Ditemukan")</f>
        <v>3021.3</v>
      </c>
      <c r="G27">
        <f>_xlfn.XLOOKUP(F27,bbri_history[[#This Row],[Terakhir]],bbri_history[[#This Row],[Volume]],"Tidak Ditemukan")</f>
        <v>187982906</v>
      </c>
      <c r="H27">
        <f>_xlfn.XLOOKUP(A27,bmri_history[[#This Row],[Tanggal]],bmri_history[[#This Row],[Terakhir]],"Tidak Ditemukan")</f>
        <v>2791</v>
      </c>
      <c r="I27">
        <f>_xlfn.XLOOKUP('Master Sheet'!H27,bmri_history[[#This Row],[Terakhir]],bmri_history[[#This Row],[Volume]],"Tidak Ditemukan")</f>
        <v>78553800</v>
      </c>
      <c r="J27" s="10">
        <f>(B27/'Data Historis IHSG'!$J$3) * 100</f>
        <v>94.484676658930653</v>
      </c>
      <c r="K27" s="2">
        <f>(D27/'Data Historis BBNI'!$J$3) * 100</f>
        <v>93.3110056749465</v>
      </c>
      <c r="L27" s="2">
        <f>(F27/'Data Historis BBRI'!$J$3) * 100</f>
        <v>102.27376588030994</v>
      </c>
      <c r="M27" s="2">
        <f>(H27 / 'Data Historis BMRI'!$J$3) * 100</f>
        <v>100.65165727227156</v>
      </c>
    </row>
    <row r="28" spans="1:13" x14ac:dyDescent="0.3">
      <c r="A28" s="1" t="s">
        <v>51</v>
      </c>
      <c r="B28">
        <f>_xlfn.XLOOKUP(A28,jkse_history[[#This Row],[Tanggal]],jkse_history[[#This Row],[Terakhir]],"Tidak Ditemukan")</f>
        <v>5954.4</v>
      </c>
      <c r="C28">
        <f>_xlfn.XLOOKUP(B28,jkse_history[[#This Row],[Terakhir]],jkse_history[[#This Row],[Volume]])</f>
        <v>33700000</v>
      </c>
      <c r="D28">
        <f>_xlfn.XLOOKUP(A28,bbni_history[[#This Row],[Tanggal]],bbni_history[[#This Row],[Terakhir]],"Tidak Ditemukan")</f>
        <v>2898.8</v>
      </c>
      <c r="E28">
        <f>_xlfn.XLOOKUP(D28,bbni_history[[#This Row],[Terakhir]],bbni_history[[#This Row],[Volume]])</f>
        <v>17313800</v>
      </c>
      <c r="F28">
        <f>_xlfn.XLOOKUP(A28,bbri_history[[#This Row],[Tanggal]],bbri_history[[#This Row],[Terakhir]],"Tidak Ditemukan")</f>
        <v>3028</v>
      </c>
      <c r="G28">
        <f>_xlfn.XLOOKUP(F28,bbri_history[[#This Row],[Terakhir]],bbri_history[[#This Row],[Volume]],"Tidak Ditemukan")</f>
        <v>93666727</v>
      </c>
      <c r="H28">
        <f>_xlfn.XLOOKUP(A28,bmri_history[[#This Row],[Tanggal]],bmri_history[[#This Row],[Terakhir]],"Tidak Ditemukan")</f>
        <v>2809.1</v>
      </c>
      <c r="I28">
        <f>_xlfn.XLOOKUP('Master Sheet'!H28,bmri_history[[#This Row],[Terakhir]],bmri_history[[#This Row],[Volume]],"Tidak Ditemukan")</f>
        <v>98520200</v>
      </c>
      <c r="J28" s="10">
        <f>(B28/'Data Historis IHSG'!$J$3) * 100</f>
        <v>94.521187261292098</v>
      </c>
      <c r="K28" s="2">
        <f>(D28/'Data Historis BBNI'!$J$3) * 100</f>
        <v>92.993413982375273</v>
      </c>
      <c r="L28" s="2">
        <f>(F28/'Data Historis BBRI'!$J$3) * 100</f>
        <v>102.50056700280624</v>
      </c>
      <c r="M28" s="2">
        <f>(H28 / 'Data Historis BMRI'!$J$3) * 100</f>
        <v>101.30439643265427</v>
      </c>
    </row>
    <row r="29" spans="1:13" x14ac:dyDescent="0.3">
      <c r="A29" s="1" t="s">
        <v>52</v>
      </c>
      <c r="B29">
        <f>_xlfn.XLOOKUP(A29,jkse_history[[#This Row],[Tanggal]],jkse_history[[#This Row],[Terakhir]],"Tidak Ditemukan")</f>
        <v>5913.1</v>
      </c>
      <c r="C29">
        <f>_xlfn.XLOOKUP(B29,jkse_history[[#This Row],[Terakhir]],jkse_history[[#This Row],[Volume]])</f>
        <v>29256800</v>
      </c>
      <c r="D29">
        <f>_xlfn.XLOOKUP(A29,bbni_history[[#This Row],[Tanggal]],bbni_history[[#This Row],[Terakhir]],"Tidak Ditemukan")</f>
        <v>2888.9</v>
      </c>
      <c r="E29">
        <f>_xlfn.XLOOKUP(D29,bbni_history[[#This Row],[Terakhir]],bbni_history[[#This Row],[Volume]])</f>
        <v>22518200</v>
      </c>
      <c r="F29">
        <f>_xlfn.XLOOKUP(A29,bbri_history[[#This Row],[Tanggal]],bbri_history[[#This Row],[Terakhir]],"Tidak Ditemukan")</f>
        <v>3041.4</v>
      </c>
      <c r="G29">
        <f>_xlfn.XLOOKUP(F29,bbri_history[[#This Row],[Terakhir]],bbri_history[[#This Row],[Volume]],"Tidak Ditemukan")</f>
        <v>143167912</v>
      </c>
      <c r="H29">
        <f>_xlfn.XLOOKUP(A29,bmri_history[[#This Row],[Tanggal]],bmri_history[[#This Row],[Terakhir]],"Tidak Ditemukan")</f>
        <v>2818.1</v>
      </c>
      <c r="I29">
        <f>_xlfn.XLOOKUP('Master Sheet'!H29,bmri_history[[#This Row],[Terakhir]],bmri_history[[#This Row],[Volume]],"Tidak Ditemukan")</f>
        <v>104678800</v>
      </c>
      <c r="J29" s="10">
        <f>(B29/'Data Historis IHSG'!$J$3) * 100</f>
        <v>93.865583836280123</v>
      </c>
      <c r="K29" s="2">
        <f>(D29/'Data Historis BBNI'!$J$3) * 100</f>
        <v>92.675822289804017</v>
      </c>
      <c r="L29" s="2">
        <f>(F29/'Data Historis BBRI'!$J$3) * 100</f>
        <v>102.95416924779886</v>
      </c>
      <c r="M29" s="2">
        <f>(H29 / 'Data Historis BMRI'!$J$3) * 100</f>
        <v>101.62896286599374</v>
      </c>
    </row>
    <row r="30" spans="1:13" x14ac:dyDescent="0.3">
      <c r="A30" s="1" t="s">
        <v>53</v>
      </c>
      <c r="B30">
        <f>_xlfn.XLOOKUP(A30,jkse_history[[#This Row],[Tanggal]],jkse_history[[#This Row],[Terakhir]],"Tidak Ditemukan")</f>
        <v>5872</v>
      </c>
      <c r="C30">
        <f>_xlfn.XLOOKUP(B30,jkse_history[[#This Row],[Terakhir]],jkse_history[[#This Row],[Volume]])</f>
        <v>33248200</v>
      </c>
      <c r="D30">
        <f>_xlfn.XLOOKUP(A30,bbni_history[[#This Row],[Tanggal]],bbni_history[[#This Row],[Terakhir]],"Tidak Ditemukan")</f>
        <v>2938.5</v>
      </c>
      <c r="E30">
        <f>_xlfn.XLOOKUP(D30,bbni_history[[#This Row],[Terakhir]],bbni_history[[#This Row],[Volume]])</f>
        <v>41031400</v>
      </c>
      <c r="F30">
        <f>_xlfn.XLOOKUP(A30,bbri_history[[#This Row],[Tanggal]],bbri_history[[#This Row],[Terakhir]],"Tidak Ditemukan")</f>
        <v>3068.3</v>
      </c>
      <c r="G30">
        <f>_xlfn.XLOOKUP(F30,bbri_history[[#This Row],[Terakhir]],bbri_history[[#This Row],[Volume]],"Tidak Ditemukan")</f>
        <v>87683284</v>
      </c>
      <c r="H30">
        <f>_xlfn.XLOOKUP(A30,bmri_history[[#This Row],[Tanggal]],bmri_history[[#This Row],[Terakhir]],"Tidak Ditemukan")</f>
        <v>2836.2</v>
      </c>
      <c r="I30">
        <f>_xlfn.XLOOKUP('Master Sheet'!H30,bmri_history[[#This Row],[Terakhir]],bmri_history[[#This Row],[Volume]],"Tidak Ditemukan")</f>
        <v>87904000</v>
      </c>
      <c r="J30" s="10">
        <f>(B30/'Data Historis IHSG'!$J$3) * 100</f>
        <v>93.213155246256079</v>
      </c>
      <c r="K30" s="2">
        <f>(D30/'Data Historis BBNI'!$J$3) * 100</f>
        <v>94.266988749554898</v>
      </c>
      <c r="L30" s="2">
        <f>(F30/'Data Historis BBRI'!$J$3) * 100</f>
        <v>103.8647588291646</v>
      </c>
      <c r="M30" s="2">
        <f>(H30 / 'Data Historis BMRI'!$J$3) * 100</f>
        <v>102.28170202637644</v>
      </c>
    </row>
    <row r="31" spans="1:13" x14ac:dyDescent="0.3">
      <c r="A31" s="1" t="s">
        <v>54</v>
      </c>
      <c r="B31">
        <f>_xlfn.XLOOKUP(A31,jkse_history[[#This Row],[Tanggal]],jkse_history[[#This Row],[Terakhir]],"Tidak Ditemukan")</f>
        <v>5866.9</v>
      </c>
      <c r="C31">
        <f>_xlfn.XLOOKUP(B31,jkse_history[[#This Row],[Terakhir]],jkse_history[[#This Row],[Volume]])</f>
        <v>27655200</v>
      </c>
      <c r="D31">
        <f>_xlfn.XLOOKUP(A31,bbni_history[[#This Row],[Tanggal]],bbni_history[[#This Row],[Terakhir]],"Tidak Ditemukan")</f>
        <v>2988.2</v>
      </c>
      <c r="E31">
        <f>_xlfn.XLOOKUP(D31,bbni_history[[#This Row],[Terakhir]],bbni_history[[#This Row],[Volume]])</f>
        <v>51465800</v>
      </c>
      <c r="F31">
        <f>_xlfn.XLOOKUP(A31,bbri_history[[#This Row],[Tanggal]],bbri_history[[#This Row],[Terakhir]],"Tidak Ditemukan")</f>
        <v>3054.8</v>
      </c>
      <c r="G31">
        <f>_xlfn.XLOOKUP(F31,bbri_history[[#This Row],[Terakhir]],bbri_history[[#This Row],[Volume]],"Tidak Ditemukan")</f>
        <v>139707803</v>
      </c>
      <c r="H31">
        <f>_xlfn.XLOOKUP(A31,bmri_history[[#This Row],[Tanggal]],bmri_history[[#This Row],[Terakhir]],"Tidak Ditemukan")</f>
        <v>2827.1</v>
      </c>
      <c r="I31">
        <f>_xlfn.XLOOKUP('Master Sheet'!H31,bmri_history[[#This Row],[Terakhir]],bmri_history[[#This Row],[Volume]],"Tidak Ditemukan")</f>
        <v>41345200</v>
      </c>
      <c r="J31" s="10">
        <f>(B31/'Data Historis IHSG'!$J$3) * 100</f>
        <v>93.132196954063303</v>
      </c>
      <c r="K31" s="2">
        <f>(D31/'Data Historis BBNI'!$J$3) * 100</f>
        <v>95.861363206200409</v>
      </c>
      <c r="L31" s="2">
        <f>(F31/'Data Historis BBRI'!$J$3) * 100</f>
        <v>103.40777149279145</v>
      </c>
      <c r="M31" s="2">
        <f>(H31 / 'Data Historis BMRI'!$J$3) * 100</f>
        <v>101.95352929933318</v>
      </c>
    </row>
    <row r="32" spans="1:13" x14ac:dyDescent="0.3">
      <c r="A32" s="1" t="s">
        <v>55</v>
      </c>
      <c r="B32">
        <f>_xlfn.XLOOKUP(A32,jkse_history[[#This Row],[Tanggal]],jkse_history[[#This Row],[Terakhir]],"Tidak Ditemukan")</f>
        <v>5867.5</v>
      </c>
      <c r="C32">
        <f>_xlfn.XLOOKUP(B32,jkse_history[[#This Row],[Terakhir]],jkse_history[[#This Row],[Volume]])</f>
        <v>28723300</v>
      </c>
      <c r="D32">
        <f>_xlfn.XLOOKUP(A32,bbni_history[[#This Row],[Tanggal]],bbni_history[[#This Row],[Terakhir]],"Tidak Ditemukan")</f>
        <v>3027.9</v>
      </c>
      <c r="E32">
        <f>_xlfn.XLOOKUP(D32,bbni_history[[#This Row],[Terakhir]],bbni_history[[#This Row],[Volume]])</f>
        <v>28980000</v>
      </c>
      <c r="F32">
        <f>_xlfn.XLOOKUP(A32,bbri_history[[#This Row],[Tanggal]],bbri_history[[#This Row],[Terakhir]],"Tidak Ditemukan")</f>
        <v>3001.1</v>
      </c>
      <c r="G32">
        <f>_xlfn.XLOOKUP(F32,bbri_history[[#This Row],[Terakhir]],bbri_history[[#This Row],[Volume]],"Tidak Ditemukan")</f>
        <v>131738165</v>
      </c>
      <c r="H32">
        <f>_xlfn.XLOOKUP(A32,bmri_history[[#This Row],[Tanggal]],bmri_history[[#This Row],[Terakhir]],"Tidak Ditemukan")</f>
        <v>2836.2</v>
      </c>
      <c r="I32">
        <f>_xlfn.XLOOKUP('Master Sheet'!H32,bmri_history[[#This Row],[Terakhir]],bmri_history[[#This Row],[Volume]],"Tidak Ditemukan")</f>
        <v>29816600</v>
      </c>
      <c r="J32" s="10">
        <f>(B32/'Data Historis IHSG'!$J$3) * 100</f>
        <v>93.141721459027167</v>
      </c>
      <c r="K32" s="2">
        <f>(D32/'Data Historis BBNI'!$J$3) * 100</f>
        <v>97.134937973380048</v>
      </c>
      <c r="L32" s="2">
        <f>(F32/'Data Historis BBRI'!$J$3) * 100</f>
        <v>101.58997742144049</v>
      </c>
      <c r="M32" s="2">
        <f>(H32 / 'Data Historis BMRI'!$J$3) * 100</f>
        <v>102.28170202637644</v>
      </c>
    </row>
    <row r="33" spans="1:13" x14ac:dyDescent="0.3">
      <c r="A33" s="1" t="s">
        <v>56</v>
      </c>
      <c r="B33">
        <f>_xlfn.XLOOKUP(A33,jkse_history[[#This Row],[Tanggal]],jkse_history[[#This Row],[Terakhir]],"Tidak Ditemukan")</f>
        <v>5887</v>
      </c>
      <c r="C33">
        <f>_xlfn.XLOOKUP(B33,jkse_history[[#This Row],[Terakhir]],jkse_history[[#This Row],[Volume]])</f>
        <v>34641400</v>
      </c>
      <c r="D33">
        <f>_xlfn.XLOOKUP(A33,bbni_history[[#This Row],[Tanggal]],bbni_history[[#This Row],[Terakhir]],"Tidak Ditemukan")</f>
        <v>3057.6</v>
      </c>
      <c r="E33">
        <f>_xlfn.XLOOKUP(D33,bbni_history[[#This Row],[Terakhir]],bbni_history[[#This Row],[Volume]])</f>
        <v>46645800</v>
      </c>
      <c r="F33">
        <f>_xlfn.XLOOKUP(A33,bbri_history[[#This Row],[Tanggal]],bbri_history[[#This Row],[Terakhir]],"Tidak Ditemukan")</f>
        <v>2954.1</v>
      </c>
      <c r="G33">
        <f>_xlfn.XLOOKUP(F33,bbri_history[[#This Row],[Terakhir]],bbri_history[[#This Row],[Volume]],"Tidak Ditemukan")</f>
        <v>97565635</v>
      </c>
      <c r="H33">
        <f>_xlfn.XLOOKUP(A33,bmri_history[[#This Row],[Tanggal]],bmri_history[[#This Row],[Terakhir]],"Tidak Ditemukan")</f>
        <v>2827.1</v>
      </c>
      <c r="I33">
        <f>_xlfn.XLOOKUP('Master Sheet'!H33,bmri_history[[#This Row],[Terakhir]],bmri_history[[#This Row],[Volume]],"Tidak Ditemukan")</f>
        <v>65442000</v>
      </c>
      <c r="J33" s="10">
        <f>(B33/'Data Historis IHSG'!$J$3) * 100</f>
        <v>93.451267870352439</v>
      </c>
      <c r="K33" s="2">
        <f>(D33/'Data Historis BBNI'!$J$3) * 100</f>
        <v>98.087713051093758</v>
      </c>
      <c r="L33" s="2">
        <f>(F33/'Data Historis BBRI'!$J$3) * 100</f>
        <v>99.998984472585832</v>
      </c>
      <c r="M33" s="2">
        <f>(H33 / 'Data Historis BMRI'!$J$3) * 100</f>
        <v>101.95352929933318</v>
      </c>
    </row>
    <row r="34" spans="1:13" x14ac:dyDescent="0.3">
      <c r="A34" s="1" t="s">
        <v>57</v>
      </c>
      <c r="B34">
        <f>_xlfn.XLOOKUP(A34,jkse_history[[#This Row],[Tanggal]],jkse_history[[#This Row],[Terakhir]],"Tidak Ditemukan")</f>
        <v>5928.8</v>
      </c>
      <c r="C34">
        <f>_xlfn.XLOOKUP(B34,jkse_history[[#This Row],[Terakhir]],jkse_history[[#This Row],[Volume]])</f>
        <v>34517800</v>
      </c>
      <c r="D34">
        <f>_xlfn.XLOOKUP(A34,bbni_history[[#This Row],[Tanggal]],bbni_history[[#This Row],[Terakhir]],"Tidak Ditemukan")</f>
        <v>3087.4</v>
      </c>
      <c r="E34">
        <f>_xlfn.XLOOKUP(D34,bbni_history[[#This Row],[Terakhir]],bbni_history[[#This Row],[Volume]])</f>
        <v>51704600</v>
      </c>
      <c r="F34">
        <f>_xlfn.XLOOKUP(A34,bbri_history[[#This Row],[Tanggal]],bbri_history[[#This Row],[Terakhir]],"Tidak Ditemukan")</f>
        <v>3007.8</v>
      </c>
      <c r="G34">
        <f>_xlfn.XLOOKUP(F34,bbri_history[[#This Row],[Terakhir]],bbri_history[[#This Row],[Volume]],"Tidak Ditemukan")</f>
        <v>110893685</v>
      </c>
      <c r="H34">
        <f>_xlfn.XLOOKUP(A34,bmri_history[[#This Row],[Tanggal]],bmri_history[[#This Row],[Terakhir]],"Tidak Ditemukan")</f>
        <v>2872.3</v>
      </c>
      <c r="I34">
        <f>_xlfn.XLOOKUP('Master Sheet'!H34,bmri_history[[#This Row],[Terakhir]],bmri_history[[#This Row],[Volume]],"Tidak Ditemukan")</f>
        <v>121614200</v>
      </c>
      <c r="J34" s="10">
        <f>(B34/'Data Historis IHSG'!$J$3) * 100</f>
        <v>94.114808382834298</v>
      </c>
      <c r="K34" s="2">
        <f>(D34/'Data Historis BBNI'!$J$3) * 100</f>
        <v>99.043696125702155</v>
      </c>
      <c r="L34" s="2">
        <f>(F34/'Data Historis BBRI'!$J$3) * 100</f>
        <v>101.81677854393681</v>
      </c>
      <c r="M34" s="2">
        <f>(H34 / 'Data Historis BMRI'!$J$3) * 100</f>
        <v>103.58357405343807</v>
      </c>
    </row>
    <row r="35" spans="1:13" x14ac:dyDescent="0.3">
      <c r="A35" s="1" t="s">
        <v>58</v>
      </c>
      <c r="B35">
        <f>_xlfn.XLOOKUP(A35,jkse_history[[#This Row],[Tanggal]],jkse_history[[#This Row],[Terakhir]],"Tidak Ditemukan")</f>
        <v>5942.5</v>
      </c>
      <c r="C35">
        <f>_xlfn.XLOOKUP(B35,jkse_history[[#This Row],[Terakhir]],jkse_history[[#This Row],[Volume]])</f>
        <v>37350100</v>
      </c>
      <c r="D35">
        <f>_xlfn.XLOOKUP(A35,bbni_history[[#This Row],[Tanggal]],bbni_history[[#This Row],[Terakhir]],"Tidak Ditemukan")</f>
        <v>3147</v>
      </c>
      <c r="E35">
        <f>_xlfn.XLOOKUP(D35,bbni_history[[#This Row],[Terakhir]],bbni_history[[#This Row],[Volume]])</f>
        <v>71856200</v>
      </c>
      <c r="F35">
        <f>_xlfn.XLOOKUP(A35,bbri_history[[#This Row],[Tanggal]],bbri_history[[#This Row],[Terakhir]],"Tidak Ditemukan")</f>
        <v>3061.6</v>
      </c>
      <c r="G35">
        <f>_xlfn.XLOOKUP(F35,bbri_history[[#This Row],[Terakhir]],bbri_history[[#This Row],[Volume]],"Tidak Ditemukan")</f>
        <v>108000305</v>
      </c>
      <c r="H35">
        <f>_xlfn.XLOOKUP(A35,bmri_history[[#This Row],[Tanggal]],bmri_history[[#This Row],[Terakhir]],"Tidak Ditemukan")</f>
        <v>2890.3</v>
      </c>
      <c r="I35">
        <f>_xlfn.XLOOKUP('Master Sheet'!H35,bmri_history[[#This Row],[Terakhir]],bmri_history[[#This Row],[Volume]],"Tidak Ditemukan")</f>
        <v>114537600</v>
      </c>
      <c r="J35" s="10">
        <f>(B35/'Data Historis IHSG'!$J$3) * 100</f>
        <v>94.332284579508979</v>
      </c>
      <c r="K35" s="2">
        <f>(D35/'Data Historis BBNI'!$J$3) * 100</f>
        <v>100.95566227491892</v>
      </c>
      <c r="L35" s="2">
        <f>(F35/'Data Historis BBRI'!$J$3) * 100</f>
        <v>103.63795770666829</v>
      </c>
      <c r="M35" s="2">
        <f>(H35 / 'Data Historis BMRI'!$J$3) * 100</f>
        <v>104.232706920117</v>
      </c>
    </row>
    <row r="36" spans="1:13" x14ac:dyDescent="0.3">
      <c r="A36" s="1" t="s">
        <v>59</v>
      </c>
      <c r="B36">
        <f>_xlfn.XLOOKUP(A36,jkse_history[[#This Row],[Tanggal]],jkse_history[[#This Row],[Terakhir]],"Tidak Ditemukan")</f>
        <v>5882.3</v>
      </c>
      <c r="C36">
        <f>_xlfn.XLOOKUP(B36,jkse_history[[#This Row],[Terakhir]],jkse_history[[#This Row],[Volume]])</f>
        <v>36665400</v>
      </c>
      <c r="D36">
        <f>_xlfn.XLOOKUP(A36,bbni_history[[#This Row],[Tanggal]],bbni_history[[#This Row],[Terakhir]],"Tidak Ditemukan")</f>
        <v>3087.4</v>
      </c>
      <c r="E36">
        <f>_xlfn.XLOOKUP(D36,bbni_history[[#This Row],[Terakhir]],bbni_history[[#This Row],[Volume]])</f>
        <v>94446000</v>
      </c>
      <c r="F36">
        <f>_xlfn.XLOOKUP(A36,bbri_history[[#This Row],[Tanggal]],bbri_history[[#This Row],[Terakhir]],"Tidak Ditemukan")</f>
        <v>3028</v>
      </c>
      <c r="G36">
        <f>_xlfn.XLOOKUP(F36,bbri_history[[#This Row],[Terakhir]],bbri_history[[#This Row],[Volume]],"Tidak Ditemukan")</f>
        <v>117658802</v>
      </c>
      <c r="H36">
        <f>_xlfn.XLOOKUP(A36,bmri_history[[#This Row],[Tanggal]],bmri_history[[#This Row],[Terakhir]],"Tidak Ditemukan")</f>
        <v>2854.2</v>
      </c>
      <c r="I36">
        <f>_xlfn.XLOOKUP('Master Sheet'!H36,bmri_history[[#This Row],[Terakhir]],bmri_history[[#This Row],[Volume]],"Tidak Ditemukan")</f>
        <v>91798000</v>
      </c>
      <c r="J36" s="10">
        <f>(B36/'Data Historis IHSG'!$J$3) * 100</f>
        <v>93.376659248135581</v>
      </c>
      <c r="K36" s="2">
        <f>(D36/'Data Historis BBNI'!$J$3) * 100</f>
        <v>99.043696125702155</v>
      </c>
      <c r="L36" s="2">
        <f>(F36/'Data Historis BBRI'!$J$3) * 100</f>
        <v>102.50056700280624</v>
      </c>
      <c r="M36" s="2">
        <f>(H36 / 'Data Historis BMRI'!$J$3) * 100</f>
        <v>102.93083489305536</v>
      </c>
    </row>
    <row r="37" spans="1:13" x14ac:dyDescent="0.3">
      <c r="A37" s="1" t="s">
        <v>60</v>
      </c>
      <c r="B37">
        <f>_xlfn.XLOOKUP(A37,jkse_history[[#This Row],[Tanggal]],jkse_history[[#This Row],[Terakhir]],"Tidak Ditemukan")</f>
        <v>5807</v>
      </c>
      <c r="C37">
        <f>_xlfn.XLOOKUP(B37,jkse_history[[#This Row],[Terakhir]],jkse_history[[#This Row],[Volume]])</f>
        <v>40039600</v>
      </c>
      <c r="D37">
        <f>_xlfn.XLOOKUP(A37,bbni_history[[#This Row],[Tanggal]],bbni_history[[#This Row],[Terakhir]],"Tidak Ditemukan")</f>
        <v>3008</v>
      </c>
      <c r="E37">
        <f>_xlfn.XLOOKUP(D37,bbni_history[[#This Row],[Terakhir]],bbni_history[[#This Row],[Volume]])</f>
        <v>59512800</v>
      </c>
      <c r="F37">
        <f>_xlfn.XLOOKUP(A37,bbri_history[[#This Row],[Tanggal]],bbri_history[[#This Row],[Terakhir]],"Tidak Ditemukan")</f>
        <v>3014.6</v>
      </c>
      <c r="G37">
        <f>_xlfn.XLOOKUP(F37,bbri_history[[#This Row],[Terakhir]],bbri_history[[#This Row],[Volume]],"Tidak Ditemukan")</f>
        <v>113200755</v>
      </c>
      <c r="H37">
        <f>_xlfn.XLOOKUP(A37,bmri_history[[#This Row],[Tanggal]],bmri_history[[#This Row],[Terakhir]],"Tidak Ditemukan")</f>
        <v>2809.1</v>
      </c>
      <c r="I37">
        <f>_xlfn.XLOOKUP('Master Sheet'!H37,bmri_history[[#This Row],[Terakhir]],bmri_history[[#This Row],[Volume]],"Tidak Ditemukan")</f>
        <v>128768800</v>
      </c>
      <c r="J37" s="10">
        <f>(B37/'Data Historis IHSG'!$J$3) * 100</f>
        <v>92.181333875171831</v>
      </c>
      <c r="K37" s="2">
        <f>(D37/'Data Historis BBNI'!$J$3) * 100</f>
        <v>96.496546591342906</v>
      </c>
      <c r="L37" s="2">
        <f>(F37/'Data Historis BBRI'!$J$3) * 100</f>
        <v>102.04696475781363</v>
      </c>
      <c r="M37" s="2">
        <f>(H37 / 'Data Historis BMRI'!$J$3) * 100</f>
        <v>101.30439643265427</v>
      </c>
    </row>
    <row r="38" spans="1:13" x14ac:dyDescent="0.3">
      <c r="A38" s="1" t="s">
        <v>61</v>
      </c>
      <c r="B38">
        <f>_xlfn.XLOOKUP(A38,jkse_history[[#This Row],[Tanggal]],jkse_history[[#This Row],[Terakhir]],"Tidak Ditemukan")</f>
        <v>5787.1</v>
      </c>
      <c r="C38">
        <f>_xlfn.XLOOKUP(B38,jkse_history[[#This Row],[Terakhir]],jkse_history[[#This Row],[Volume]])</f>
        <v>39502600</v>
      </c>
      <c r="D38">
        <f>_xlfn.XLOOKUP(A38,bbni_history[[#This Row],[Tanggal]],bbni_history[[#This Row],[Terakhir]],"Tidak Ditemukan")</f>
        <v>2978.2</v>
      </c>
      <c r="E38">
        <f>_xlfn.XLOOKUP(D38,bbni_history[[#This Row],[Terakhir]],bbni_history[[#This Row],[Volume]])</f>
        <v>33976200</v>
      </c>
      <c r="F38">
        <f>_xlfn.XLOOKUP(A38,bbri_history[[#This Row],[Tanggal]],bbri_history[[#This Row],[Terakhir]],"Tidak Ditemukan")</f>
        <v>3021.3</v>
      </c>
      <c r="G38">
        <f>_xlfn.XLOOKUP(F38,bbri_history[[#This Row],[Terakhir]],bbri_history[[#This Row],[Volume]],"Tidak Ditemukan")</f>
        <v>125324724</v>
      </c>
      <c r="H38">
        <f>_xlfn.XLOOKUP(A38,bmri_history[[#This Row],[Tanggal]],bmri_history[[#This Row],[Terakhir]],"Tidak Ditemukan")</f>
        <v>2818.1</v>
      </c>
      <c r="I38">
        <f>_xlfn.XLOOKUP('Master Sheet'!H38,bmri_history[[#This Row],[Terakhir]],bmri_history[[#This Row],[Volume]],"Tidak Ditemukan")</f>
        <v>105951800</v>
      </c>
      <c r="J38" s="10">
        <f>(B38/'Data Historis IHSG'!$J$3) * 100</f>
        <v>91.865437793870669</v>
      </c>
      <c r="K38" s="2">
        <f>(D38/'Data Historis BBNI'!$J$3) * 100</f>
        <v>95.540563516734508</v>
      </c>
      <c r="L38" s="2">
        <f>(F38/'Data Historis BBRI'!$J$3) * 100</f>
        <v>102.27376588030994</v>
      </c>
      <c r="M38" s="2">
        <f>(H38 / 'Data Historis BMRI'!$J$3) * 100</f>
        <v>101.62896286599374</v>
      </c>
    </row>
    <row r="39" spans="1:13" x14ac:dyDescent="0.3">
      <c r="A39" s="1" t="s">
        <v>62</v>
      </c>
      <c r="B39">
        <f>_xlfn.XLOOKUP(A39,jkse_history[[#This Row],[Tanggal]],jkse_history[[#This Row],[Terakhir]],"Tidak Ditemukan")</f>
        <v>5688.9</v>
      </c>
      <c r="C39">
        <f>_xlfn.XLOOKUP(B39,jkse_history[[#This Row],[Terakhir]],jkse_history[[#This Row],[Volume]])</f>
        <v>39521300</v>
      </c>
      <c r="D39">
        <f>_xlfn.XLOOKUP(A39,bbni_history[[#This Row],[Tanggal]],bbni_history[[#This Row],[Terakhir]],"Tidak Ditemukan")</f>
        <v>2898.8</v>
      </c>
      <c r="E39">
        <f>_xlfn.XLOOKUP(D39,bbni_history[[#This Row],[Terakhir]],bbni_history[[#This Row],[Volume]])</f>
        <v>72455400</v>
      </c>
      <c r="F39">
        <f>_xlfn.XLOOKUP(A39,bbri_history[[#This Row],[Tanggal]],bbri_history[[#This Row],[Terakhir]],"Tidak Ditemukan")</f>
        <v>3007.8</v>
      </c>
      <c r="G39">
        <f>_xlfn.XLOOKUP(F39,bbri_history[[#This Row],[Terakhir]],bbri_history[[#This Row],[Volume]],"Tidak Ditemukan")</f>
        <v>164120194</v>
      </c>
      <c r="H39">
        <f>_xlfn.XLOOKUP(A39,bmri_history[[#This Row],[Tanggal]],bmri_history[[#This Row],[Terakhir]],"Tidak Ditemukan")</f>
        <v>2763.9</v>
      </c>
      <c r="I39">
        <f>_xlfn.XLOOKUP('Master Sheet'!H39,bmri_history[[#This Row],[Terakhir]],bmri_history[[#This Row],[Volume]],"Tidak Ditemukan")</f>
        <v>198171000</v>
      </c>
      <c r="J39" s="10">
        <f>(B39/'Data Historis IHSG'!$J$3) * 100</f>
        <v>90.306593814786467</v>
      </c>
      <c r="K39" s="2">
        <f>(D39/'Data Historis BBNI'!$J$3) * 100</f>
        <v>92.993413982375273</v>
      </c>
      <c r="L39" s="2">
        <f>(F39/'Data Historis BBRI'!$J$3) * 100</f>
        <v>101.81677854393681</v>
      </c>
      <c r="M39" s="2">
        <f>(H39 / 'Data Historis BMRI'!$J$3) * 100</f>
        <v>99.674351678549414</v>
      </c>
    </row>
    <row r="40" spans="1:13" x14ac:dyDescent="0.3">
      <c r="A40" s="1" t="s">
        <v>63</v>
      </c>
      <c r="B40">
        <f>_xlfn.XLOOKUP(A40,jkse_history[[#This Row],[Tanggal]],jkse_history[[#This Row],[Terakhir]],"Tidak Ditemukan")</f>
        <v>5535.7</v>
      </c>
      <c r="C40">
        <f>_xlfn.XLOOKUP(B40,jkse_history[[#This Row],[Terakhir]],jkse_history[[#This Row],[Volume]])</f>
        <v>41308700</v>
      </c>
      <c r="D40">
        <f>_xlfn.XLOOKUP(A40,bbni_history[[#This Row],[Tanggal]],bbni_history[[#This Row],[Terakhir]],"Tidak Ditemukan")</f>
        <v>2809.5</v>
      </c>
      <c r="E40">
        <f>_xlfn.XLOOKUP(D40,bbni_history[[#This Row],[Terakhir]],bbni_history[[#This Row],[Volume]])</f>
        <v>59326400</v>
      </c>
      <c r="F40">
        <f>_xlfn.XLOOKUP(A40,bbri_history[[#This Row],[Tanggal]],bbri_history[[#This Row],[Terakhir]],"Tidak Ditemukan")</f>
        <v>2881</v>
      </c>
      <c r="G40">
        <f>_xlfn.XLOOKUP(F40,bbri_history[[#This Row],[Terakhir]],bbri_history[[#This Row],[Volume]],"Tidak Ditemukan")</f>
        <v>227877075</v>
      </c>
      <c r="H40">
        <f>_xlfn.XLOOKUP(A40,bmri_history[[#This Row],[Tanggal]],bmri_history[[#This Row],[Terakhir]],"Tidak Ditemukan")</f>
        <v>2655.5</v>
      </c>
      <c r="I40">
        <f>_xlfn.XLOOKUP('Master Sheet'!H40,bmri_history[[#This Row],[Terakhir]],bmri_history[[#This Row],[Volume]],"Tidak Ditemukan")</f>
        <v>223088600</v>
      </c>
      <c r="J40" s="10">
        <f>(B40/'Data Historis IHSG'!$J$3) * 100</f>
        <v>87.874670214015623</v>
      </c>
      <c r="K40" s="2">
        <f>(D40/'Data Historis BBNI'!$J$3) * 100</f>
        <v>90.128672755444768</v>
      </c>
      <c r="L40" s="2">
        <f>(F40/'Data Historis BBRI'!$J$3) * 100</f>
        <v>97.524482673409764</v>
      </c>
      <c r="M40" s="2">
        <f>(H40 / 'Data Historis BMRI'!$J$3) * 100</f>
        <v>95.765129303660757</v>
      </c>
    </row>
    <row r="41" spans="1:13" x14ac:dyDescent="0.3">
      <c r="A41" s="1" t="s">
        <v>64</v>
      </c>
      <c r="B41">
        <f>_xlfn.XLOOKUP(A41,jkse_history[[#This Row],[Tanggal]],jkse_history[[#This Row],[Terakhir]],"Tidak Ditemukan")</f>
        <v>5452.7</v>
      </c>
      <c r="C41">
        <f>_xlfn.XLOOKUP(B41,jkse_history[[#This Row],[Terakhir]],jkse_history[[#This Row],[Volume]])</f>
        <v>49636800</v>
      </c>
      <c r="D41">
        <f>_xlfn.XLOOKUP(A41,bbni_history[[#This Row],[Tanggal]],bbni_history[[#This Row],[Terakhir]],"Tidak Ditemukan")</f>
        <v>2789.6</v>
      </c>
      <c r="E41">
        <f>_xlfn.XLOOKUP(D41,bbni_history[[#This Row],[Terakhir]],bbni_history[[#This Row],[Volume]])</f>
        <v>104295000</v>
      </c>
      <c r="F41">
        <f>_xlfn.XLOOKUP(A41,bbri_history[[#This Row],[Tanggal]],bbri_history[[#This Row],[Terakhir]],"Tidak Ditemukan")</f>
        <v>2922.9</v>
      </c>
      <c r="G41">
        <f>_xlfn.XLOOKUP(F41,bbri_history[[#This Row],[Terakhir]],bbri_history[[#This Row],[Volume]],"Tidak Ditemukan")</f>
        <v>211162617</v>
      </c>
      <c r="H41">
        <f>_xlfn.XLOOKUP(A41,bmri_history[[#This Row],[Tanggal]],bmri_history[[#This Row],[Terakhir]],"Tidak Ditemukan")</f>
        <v>2761.1</v>
      </c>
      <c r="I41">
        <f>_xlfn.XLOOKUP('Master Sheet'!H41,bmri_history[[#This Row],[Terakhir]],bmri_history[[#This Row],[Volume]],"Tidak Ditemukan")</f>
        <v>188868200</v>
      </c>
      <c r="J41" s="10">
        <f>(B41/'Data Historis IHSG'!$J$3) * 100</f>
        <v>86.557113694015754</v>
      </c>
      <c r="K41" s="2">
        <f>(D41/'Data Historis BBNI'!$J$3) * 100</f>
        <v>89.490281373407626</v>
      </c>
      <c r="L41" s="2">
        <f>(F41/'Data Historis BBRI'!$J$3) * 100</f>
        <v>98.942835961856787</v>
      </c>
      <c r="M41" s="2">
        <f>(H41 / 'Data Historis BMRI'!$J$3) * 100</f>
        <v>99.573375454843799</v>
      </c>
    </row>
    <row r="42" spans="1:13" x14ac:dyDescent="0.3">
      <c r="A42" s="1" t="s">
        <v>65</v>
      </c>
      <c r="B42">
        <f>_xlfn.XLOOKUP(A42,jkse_history[[#This Row],[Tanggal]],jkse_history[[#This Row],[Terakhir]],"Tidak Ditemukan")</f>
        <v>5361.2</v>
      </c>
      <c r="C42">
        <f>_xlfn.XLOOKUP(B42,jkse_history[[#This Row],[Terakhir]],jkse_history[[#This Row],[Volume]])</f>
        <v>40235000</v>
      </c>
      <c r="D42">
        <f>_xlfn.XLOOKUP(A42,bbni_history[[#This Row],[Tanggal]],bbni_history[[#This Row],[Terakhir]],"Tidak Ditemukan")</f>
        <v>2761.5</v>
      </c>
      <c r="E42">
        <f>_xlfn.XLOOKUP(D42,bbni_history[[#This Row],[Terakhir]],bbni_history[[#This Row],[Volume]])</f>
        <v>82760000</v>
      </c>
      <c r="F42">
        <f>_xlfn.XLOOKUP(A42,bbri_history[[#This Row],[Tanggal]],bbri_history[[#This Row],[Terakhir]],"Tidak Ditemukan")</f>
        <v>2776.4</v>
      </c>
      <c r="G42">
        <f>_xlfn.XLOOKUP(F42,bbri_history[[#This Row],[Terakhir]],bbri_history[[#This Row],[Volume]],"Tidak Ditemukan")</f>
        <v>206428685</v>
      </c>
      <c r="H42">
        <f>_xlfn.XLOOKUP(A42,bmri_history[[#This Row],[Tanggal]],bmri_history[[#This Row],[Terakhir]],"Tidak Ditemukan")</f>
        <v>2637.8</v>
      </c>
      <c r="I42">
        <f>_xlfn.XLOOKUP('Master Sheet'!H42,bmri_history[[#This Row],[Terakhir]],bmri_history[[#This Row],[Volume]],"Tidak Ditemukan")</f>
        <v>101550200</v>
      </c>
      <c r="J42" s="10">
        <f>(B42/'Data Historis IHSG'!$J$3) * 100</f>
        <v>85.104626687027945</v>
      </c>
      <c r="K42" s="2">
        <f>(D42/'Data Historis BBNI'!$J$3) * 100</f>
        <v>88.588834246008446</v>
      </c>
      <c r="L42" s="2">
        <f>(F42/'Data Historis BBRI'!$J$3) * 100</f>
        <v>93.983677089363027</v>
      </c>
      <c r="M42" s="2">
        <f>(H42 / 'Data Historis BMRI'!$J$3) * 100</f>
        <v>95.126815318093151</v>
      </c>
    </row>
    <row r="43" spans="1:13" x14ac:dyDescent="0.3">
      <c r="A43" s="1" t="s">
        <v>66</v>
      </c>
      <c r="B43">
        <f>_xlfn.XLOOKUP(A43,jkse_history[[#This Row],[Tanggal]],jkse_history[[#This Row],[Terakhir]],"Tidak Ditemukan")</f>
        <v>5518.6</v>
      </c>
      <c r="C43">
        <f>_xlfn.XLOOKUP(B43,jkse_history[[#This Row],[Terakhir]],jkse_history[[#This Row],[Volume]])</f>
        <v>42974300</v>
      </c>
      <c r="D43">
        <f>_xlfn.XLOOKUP(A43,bbni_history[[#This Row],[Tanggal]],bbni_history[[#This Row],[Terakhir]],"Tidak Ditemukan")</f>
        <v>2781.9</v>
      </c>
      <c r="E43">
        <f>_xlfn.XLOOKUP(D43,bbni_history[[#This Row],[Terakhir]],bbni_history[[#This Row],[Volume]])</f>
        <v>83411600</v>
      </c>
      <c r="F43">
        <f>_xlfn.XLOOKUP(A43,bbri_history[[#This Row],[Tanggal]],bbri_history[[#This Row],[Terakhir]],"Tidak Ditemukan")</f>
        <v>2860.1</v>
      </c>
      <c r="G43">
        <f>_xlfn.XLOOKUP(F43,bbri_history[[#This Row],[Terakhir]],bbri_history[[#This Row],[Volume]],"Tidak Ditemukan")</f>
        <v>218258509</v>
      </c>
      <c r="H43">
        <f>_xlfn.XLOOKUP(A43,bmri_history[[#This Row],[Tanggal]],bmri_history[[#This Row],[Terakhir]],"Tidak Ditemukan")</f>
        <v>2732.7</v>
      </c>
      <c r="I43">
        <f>_xlfn.XLOOKUP('Master Sheet'!H43,bmri_history[[#This Row],[Terakhir]],bmri_history[[#This Row],[Volume]],"Tidak Ditemukan")</f>
        <v>96445200</v>
      </c>
      <c r="J43" s="10">
        <f>(B43/'Data Historis IHSG'!$J$3) * 100</f>
        <v>87.603221822545791</v>
      </c>
      <c r="K43" s="2">
        <f>(D43/'Data Historis BBNI'!$J$3) * 100</f>
        <v>89.243265612518883</v>
      </c>
      <c r="L43" s="2">
        <f>(F43/'Data Historis BBRI'!$J$3) * 100</f>
        <v>96.816998574876521</v>
      </c>
      <c r="M43" s="2">
        <f>(H43 / 'Data Historis BMRI'!$J$3) * 100</f>
        <v>98.549188042972588</v>
      </c>
    </row>
    <row r="44" spans="1:13" x14ac:dyDescent="0.3">
      <c r="A44" s="1" t="s">
        <v>67</v>
      </c>
      <c r="B44">
        <f>_xlfn.XLOOKUP(A44,jkse_history[[#This Row],[Tanggal]],jkse_history[[#This Row],[Terakhir]],"Tidak Ditemukan")</f>
        <v>5650.1</v>
      </c>
      <c r="C44">
        <f>_xlfn.XLOOKUP(B44,jkse_history[[#This Row],[Terakhir]],jkse_history[[#This Row],[Volume]])</f>
        <v>45255400</v>
      </c>
      <c r="D44">
        <f>_xlfn.XLOOKUP(A44,bbni_history[[#This Row],[Tanggal]],bbni_history[[#This Row],[Terakhir]],"Tidak Ditemukan")</f>
        <v>2843.3</v>
      </c>
      <c r="E44">
        <f>_xlfn.XLOOKUP(D44,bbni_history[[#This Row],[Terakhir]],bbni_history[[#This Row],[Volume]])</f>
        <v>77696400</v>
      </c>
      <c r="F44">
        <f>_xlfn.XLOOKUP(A44,bbri_history[[#This Row],[Tanggal]],bbri_history[[#This Row],[Terakhir]],"Tidak Ditemukan")</f>
        <v>2943.8</v>
      </c>
      <c r="G44">
        <f>_xlfn.XLOOKUP(F44,bbri_history[[#This Row],[Terakhir]],bbri_history[[#This Row],[Volume]],"Tidak Ditemukan")</f>
        <v>127937929</v>
      </c>
      <c r="H44">
        <f>_xlfn.XLOOKUP(A44,bmri_history[[#This Row],[Tanggal]],bmri_history[[#This Row],[Terakhir]],"Tidak Ditemukan")</f>
        <v>2837.1</v>
      </c>
      <c r="I44">
        <f>_xlfn.XLOOKUP('Master Sheet'!H44,bmri_history[[#This Row],[Terakhir]],bmri_history[[#This Row],[Volume]],"Tidak Ditemukan")</f>
        <v>92555400</v>
      </c>
      <c r="J44" s="10">
        <f>(B44/'Data Historis IHSG'!$J$3) * 100</f>
        <v>89.690675827123883</v>
      </c>
      <c r="K44" s="2">
        <f>(D44/'Data Historis BBNI'!$J$3) * 100</f>
        <v>91.212975705839511</v>
      </c>
      <c r="L44" s="2">
        <f>(F44/'Data Historis BBRI'!$J$3) * 100</f>
        <v>99.65032006039003</v>
      </c>
      <c r="M44" s="2">
        <f>(H44 / 'Data Historis BMRI'!$J$3) * 100</f>
        <v>102.31415866971038</v>
      </c>
    </row>
    <row r="45" spans="1:13" x14ac:dyDescent="0.3">
      <c r="A45" s="1" t="s">
        <v>68</v>
      </c>
      <c r="B45">
        <f>_xlfn.XLOOKUP(A45,jkse_history[[#This Row],[Tanggal]],jkse_history[[#This Row],[Terakhir]],"Tidak Ditemukan")</f>
        <v>5638.1</v>
      </c>
      <c r="C45">
        <f>_xlfn.XLOOKUP(B45,jkse_history[[#This Row],[Terakhir]],jkse_history[[#This Row],[Volume]])</f>
        <v>40684000</v>
      </c>
      <c r="D45">
        <f>_xlfn.XLOOKUP(A45,bbni_history[[#This Row],[Tanggal]],bbni_history[[#This Row],[Terakhir]],"Tidak Ditemukan")</f>
        <v>2792.2</v>
      </c>
      <c r="E45">
        <f>_xlfn.XLOOKUP(D45,bbni_history[[#This Row],[Terakhir]],bbni_history[[#This Row],[Volume]])</f>
        <v>78261200</v>
      </c>
      <c r="F45">
        <f>_xlfn.XLOOKUP(A45,bbri_history[[#This Row],[Tanggal]],bbri_history[[#This Row],[Terakhir]],"Tidak Ditemukan")</f>
        <v>2895</v>
      </c>
      <c r="G45">
        <f>_xlfn.XLOOKUP(F45,bbri_history[[#This Row],[Terakhir]],bbri_history[[#This Row],[Volume]],"Tidak Ditemukan")</f>
        <v>146949558</v>
      </c>
      <c r="H45">
        <f>_xlfn.XLOOKUP(A45,bmri_history[[#This Row],[Tanggal]],bmri_history[[#This Row],[Terakhir]],"Tidak Ditemukan")</f>
        <v>2884.5</v>
      </c>
      <c r="I45">
        <f>_xlfn.XLOOKUP('Master Sheet'!H45,bmri_history[[#This Row],[Terakhir]],bmri_history[[#This Row],[Volume]],"Tidak Ditemukan")</f>
        <v>104748600</v>
      </c>
      <c r="J45" s="10">
        <f>(B45/'Data Historis IHSG'!$J$3) * 100</f>
        <v>89.500185727846798</v>
      </c>
      <c r="K45" s="2">
        <f>(D45/'Data Historis BBNI'!$J$3) * 100</f>
        <v>89.57368929266876</v>
      </c>
      <c r="L45" s="2">
        <f>(F45/'Data Historis BBRI'!$J$3) * 100</f>
        <v>97.998395466685622</v>
      </c>
      <c r="M45" s="2">
        <f>(H45 / 'Data Historis BMRI'!$J$3) * 100</f>
        <v>104.02354188529823</v>
      </c>
    </row>
    <row r="46" spans="1:13" x14ac:dyDescent="0.3">
      <c r="A46" s="1" t="s">
        <v>69</v>
      </c>
      <c r="B46">
        <f>_xlfn.XLOOKUP(A46,jkse_history[[#This Row],[Tanggal]],jkse_history[[#This Row],[Terakhir]],"Tidak Ditemukan")</f>
        <v>5498.5</v>
      </c>
      <c r="C46">
        <f>_xlfn.XLOOKUP(B46,jkse_history[[#This Row],[Terakhir]],jkse_history[[#This Row],[Volume]])</f>
        <v>32430900</v>
      </c>
      <c r="D46">
        <f>_xlfn.XLOOKUP(A46,bbni_history[[#This Row],[Tanggal]],bbni_history[[#This Row],[Terakhir]],"Tidak Ditemukan")</f>
        <v>2618.3000000000002</v>
      </c>
      <c r="E46">
        <f>_xlfn.XLOOKUP(D46,bbni_history[[#This Row],[Terakhir]],bbni_history[[#This Row],[Volume]])</f>
        <v>85722600</v>
      </c>
      <c r="F46">
        <f>_xlfn.XLOOKUP(A46,bbri_history[[#This Row],[Tanggal]],bbri_history[[#This Row],[Terakhir]],"Tidak Ditemukan")</f>
        <v>2797.3</v>
      </c>
      <c r="G46">
        <f>_xlfn.XLOOKUP(F46,bbri_history[[#This Row],[Terakhir]],bbri_history[[#This Row],[Volume]],"Tidak Ditemukan")</f>
        <v>175334118</v>
      </c>
      <c r="H46">
        <f>_xlfn.XLOOKUP(A46,bmri_history[[#This Row],[Tanggal]],bmri_history[[#This Row],[Terakhir]],"Tidak Ditemukan")</f>
        <v>2751.7</v>
      </c>
      <c r="I46">
        <f>_xlfn.XLOOKUP('Master Sheet'!H46,bmri_history[[#This Row],[Terakhir]],bmri_history[[#This Row],[Volume]],"Tidak Ditemukan")</f>
        <v>72311200</v>
      </c>
      <c r="J46" s="10">
        <f>(B46/'Data Historis IHSG'!$J$3) * 100</f>
        <v>87.284150906256656</v>
      </c>
      <c r="K46" s="2">
        <f>(D46/'Data Historis BBNI'!$J$3) * 100</f>
        <v>83.994982692856752</v>
      </c>
      <c r="L46" s="2">
        <f>(F46/'Data Historis BBRI'!$J$3) * 100</f>
        <v>94.69116118789627</v>
      </c>
      <c r="M46" s="2">
        <f>(H46 / 'Data Historis BMRI'!$J$3) * 100</f>
        <v>99.234383846689241</v>
      </c>
    </row>
    <row r="47" spans="1:13" x14ac:dyDescent="0.3">
      <c r="A47" s="1" t="s">
        <v>70</v>
      </c>
      <c r="B47">
        <f>_xlfn.XLOOKUP(A47,jkse_history[[#This Row],[Tanggal]],jkse_history[[#This Row],[Terakhir]],"Tidak Ditemukan")</f>
        <v>5136.8</v>
      </c>
      <c r="C47">
        <f>_xlfn.XLOOKUP(B47,jkse_history[[#This Row],[Terakhir]],jkse_history[[#This Row],[Volume]])</f>
        <v>42737600</v>
      </c>
      <c r="D47">
        <f>_xlfn.XLOOKUP(A47,bbni_history[[#This Row],[Tanggal]],bbni_history[[#This Row],[Terakhir]],"Tidak Ditemukan")</f>
        <v>2311.5</v>
      </c>
      <c r="E47">
        <f>_xlfn.XLOOKUP(D47,bbni_history[[#This Row],[Terakhir]],bbni_history[[#This Row],[Volume]])</f>
        <v>136122600</v>
      </c>
      <c r="F47">
        <f>_xlfn.XLOOKUP(A47,bbri_history[[#This Row],[Tanggal]],bbri_history[[#This Row],[Terakhir]],"Tidak Ditemukan")</f>
        <v>2615.9</v>
      </c>
      <c r="G47">
        <f>_xlfn.XLOOKUP(F47,bbri_history[[#This Row],[Terakhir]],bbri_history[[#This Row],[Volume]],"Tidak Ditemukan")</f>
        <v>163934401</v>
      </c>
      <c r="H47">
        <f>_xlfn.XLOOKUP(A47,bmri_history[[#This Row],[Tanggal]],bmri_history[[#This Row],[Terakhir]],"Tidak Ditemukan")</f>
        <v>2495.5</v>
      </c>
      <c r="I47">
        <f>_xlfn.XLOOKUP('Master Sheet'!H47,bmri_history[[#This Row],[Terakhir]],bmri_history[[#This Row],[Volume]],"Tidak Ditemukan")</f>
        <v>113132400</v>
      </c>
      <c r="J47" s="10">
        <f>(B47/'Data Historis IHSG'!$J$3) * 100</f>
        <v>81.542461830546358</v>
      </c>
      <c r="K47" s="2">
        <f>(D47/'Data Historis BBNI'!$J$3) * 100</f>
        <v>74.152848220042927</v>
      </c>
      <c r="L47" s="2">
        <f>(F47/'Data Historis BBRI'!$J$3) * 100</f>
        <v>88.55060542359341</v>
      </c>
      <c r="M47" s="2">
        <f>(H47 / 'Data Historis BMRI'!$J$3) * 100</f>
        <v>89.995059377625836</v>
      </c>
    </row>
    <row r="48" spans="1:13" x14ac:dyDescent="0.3">
      <c r="A48" s="1" t="s">
        <v>71</v>
      </c>
      <c r="B48">
        <f>_xlfn.XLOOKUP(A48,jkse_history[[#This Row],[Tanggal]],jkse_history[[#This Row],[Terakhir]],"Tidak Ditemukan")</f>
        <v>5220.8</v>
      </c>
      <c r="C48">
        <f>_xlfn.XLOOKUP(B48,jkse_history[[#This Row],[Terakhir]],jkse_history[[#This Row],[Volume]])</f>
        <v>44495700</v>
      </c>
      <c r="D48">
        <f>_xlfn.XLOOKUP(A48,bbni_history[[#This Row],[Tanggal]],bbni_history[[#This Row],[Terakhir]],"Tidak Ditemukan")</f>
        <v>2321.6999999999998</v>
      </c>
      <c r="E48">
        <f>_xlfn.XLOOKUP(D48,bbni_history[[#This Row],[Terakhir]],bbni_history[[#This Row],[Volume]])</f>
        <v>164540600</v>
      </c>
      <c r="F48">
        <f>_xlfn.XLOOKUP(A48,bbri_history[[#This Row],[Tanggal]],bbri_history[[#This Row],[Terakhir]],"Tidak Ditemukan")</f>
        <v>2727.6</v>
      </c>
      <c r="G48">
        <f>_xlfn.XLOOKUP(F48,bbri_history[[#This Row],[Terakhir]],bbri_history[[#This Row],[Volume]],"Tidak Ditemukan")</f>
        <v>182576203</v>
      </c>
      <c r="H48">
        <f>_xlfn.XLOOKUP(A48,bmri_history[[#This Row],[Tanggal]],bmri_history[[#This Row],[Terakhir]],"Tidak Ditemukan")</f>
        <v>2609.3000000000002</v>
      </c>
      <c r="I48">
        <f>_xlfn.XLOOKUP('Master Sheet'!H48,bmri_history[[#This Row],[Terakhir]],bmri_history[[#This Row],[Volume]],"Tidak Ditemukan")</f>
        <v>114052000</v>
      </c>
      <c r="J48" s="10">
        <f>(B48/'Data Historis IHSG'!$J$3) * 100</f>
        <v>82.875892525485995</v>
      </c>
      <c r="K48" s="2">
        <f>(D48/'Data Historis BBNI'!$J$3) * 100</f>
        <v>74.480063903298131</v>
      </c>
      <c r="L48" s="2">
        <f>(F48/'Data Historis BBRI'!$J$3) * 100</f>
        <v>92.33175249565862</v>
      </c>
      <c r="M48" s="2">
        <f>(H48 / 'Data Historis BMRI'!$J$3) * 100</f>
        <v>94.099021612518172</v>
      </c>
    </row>
    <row r="49" spans="1:13" x14ac:dyDescent="0.3">
      <c r="A49" s="1" t="s">
        <v>72</v>
      </c>
      <c r="B49">
        <f>_xlfn.XLOOKUP(A49,jkse_history[[#This Row],[Tanggal]],jkse_history[[#This Row],[Terakhir]],"Tidak Ditemukan")</f>
        <v>5154.1000000000004</v>
      </c>
      <c r="C49">
        <f>_xlfn.XLOOKUP(B49,jkse_history[[#This Row],[Terakhir]],jkse_history[[#This Row],[Volume]])</f>
        <v>46650100</v>
      </c>
      <c r="D49">
        <f>_xlfn.XLOOKUP(A49,bbni_history[[#This Row],[Tanggal]],bbni_history[[#This Row],[Terakhir]],"Tidak Ditemukan")</f>
        <v>2260.3000000000002</v>
      </c>
      <c r="E49">
        <f>_xlfn.XLOOKUP(D49,bbni_history[[#This Row],[Terakhir]],bbni_history[[#This Row],[Volume]])</f>
        <v>106587600</v>
      </c>
      <c r="F49">
        <f>_xlfn.XLOOKUP(A49,bbri_history[[#This Row],[Tanggal]],bbri_history[[#This Row],[Terakhir]],"Tidak Ditemukan")</f>
        <v>2727.6</v>
      </c>
      <c r="G49">
        <f>_xlfn.XLOOKUP(F49,bbri_history[[#This Row],[Terakhir]],bbri_history[[#This Row],[Volume]],"Tidak Ditemukan")</f>
        <v>195275262</v>
      </c>
      <c r="H49">
        <f>_xlfn.XLOOKUP(A49,bmri_history[[#This Row],[Tanggal]],bmri_history[[#This Row],[Terakhir]],"Tidak Ditemukan")</f>
        <v>2590.4</v>
      </c>
      <c r="I49">
        <f>_xlfn.XLOOKUP('Master Sheet'!H49,bmri_history[[#This Row],[Terakhir]],bmri_history[[#This Row],[Volume]],"Tidak Ditemukan")</f>
        <v>97168800</v>
      </c>
      <c r="J49" s="10">
        <f>(B49/'Data Historis IHSG'!$J$3) * 100</f>
        <v>81.817085057004164</v>
      </c>
      <c r="K49" s="2">
        <f>(D49/'Data Historis BBNI'!$J$3) * 100</f>
        <v>72.510353809977516</v>
      </c>
      <c r="L49" s="2">
        <f>(F49/'Data Historis BBRI'!$J$3) * 100</f>
        <v>92.33175249565862</v>
      </c>
      <c r="M49" s="2">
        <f>(H49 / 'Data Historis BMRI'!$J$3) * 100</f>
        <v>93.417432102505302</v>
      </c>
    </row>
    <row r="50" spans="1:13" x14ac:dyDescent="0.3">
      <c r="A50" s="1" t="s">
        <v>73</v>
      </c>
      <c r="B50">
        <f>_xlfn.XLOOKUP(A50,jkse_history[[#This Row],[Tanggal]],jkse_history[[#This Row],[Terakhir]],"Tidak Ditemukan")</f>
        <v>4895.7</v>
      </c>
      <c r="C50">
        <f>_xlfn.XLOOKUP(B50,jkse_history[[#This Row],[Terakhir]],jkse_history[[#This Row],[Volume]])</f>
        <v>36992900</v>
      </c>
      <c r="D50">
        <f>_xlfn.XLOOKUP(A50,bbni_history[[#This Row],[Tanggal]],bbni_history[[#This Row],[Terakhir]],"Tidak Ditemukan")</f>
        <v>2055.8000000000002</v>
      </c>
      <c r="E50">
        <f>_xlfn.XLOOKUP(D50,bbni_history[[#This Row],[Terakhir]],bbni_history[[#This Row],[Volume]])</f>
        <v>135371800</v>
      </c>
      <c r="F50">
        <f>_xlfn.XLOOKUP(A50,bbri_history[[#This Row],[Tanggal]],bbri_history[[#This Row],[Terakhir]],"Tidak Ditemukan")</f>
        <v>2518.3000000000002</v>
      </c>
      <c r="G50">
        <f>_xlfn.XLOOKUP(F50,bbri_history[[#This Row],[Terakhir]],bbri_history[[#This Row],[Volume]],"Tidak Ditemukan")</f>
        <v>167137546</v>
      </c>
      <c r="H50">
        <f>_xlfn.XLOOKUP(A50,bmri_history[[#This Row],[Tanggal]],bmri_history[[#This Row],[Terakhir]],"Tidak Ditemukan")</f>
        <v>2438.5</v>
      </c>
      <c r="I50">
        <f>_xlfn.XLOOKUP('Master Sheet'!H50,bmri_history[[#This Row],[Terakhir]],bmri_history[[#This Row],[Volume]],"Tidak Ditemukan")</f>
        <v>91578200</v>
      </c>
      <c r="J50" s="10">
        <f>(B50/'Data Historis IHSG'!$J$3) * 100</f>
        <v>77.715198252570815</v>
      </c>
      <c r="K50" s="2">
        <f>(D50/'Data Historis BBNI'!$J$3) * 100</f>
        <v>65.950000160399853</v>
      </c>
      <c r="L50" s="2">
        <f>(F50/'Data Historis BBRI'!$J$3) * 100</f>
        <v>85.246756236184595</v>
      </c>
      <c r="M50" s="2">
        <f>(H50 / 'Data Historis BMRI'!$J$3) * 100</f>
        <v>87.939471966475907</v>
      </c>
    </row>
    <row r="51" spans="1:13" x14ac:dyDescent="0.3">
      <c r="A51" s="1" t="s">
        <v>74</v>
      </c>
      <c r="B51">
        <f>_xlfn.XLOOKUP(A51,jkse_history[[#This Row],[Tanggal]],jkse_history[[#This Row],[Terakhir]],"Tidak Ditemukan")</f>
        <v>4456.7</v>
      </c>
      <c r="C51">
        <f>_xlfn.XLOOKUP(B51,jkse_history[[#This Row],[Terakhir]],jkse_history[[#This Row],[Volume]])</f>
        <v>30662200</v>
      </c>
      <c r="D51">
        <f>_xlfn.XLOOKUP(A51,bbni_history[[#This Row],[Tanggal]],bbni_history[[#This Row],[Terakhir]],"Tidak Ditemukan")</f>
        <v>1845.1</v>
      </c>
      <c r="E51">
        <f>_xlfn.XLOOKUP(D51,bbni_history[[#This Row],[Terakhir]],bbni_history[[#This Row],[Volume]])</f>
        <v>137142000</v>
      </c>
      <c r="F51">
        <f>_xlfn.XLOOKUP(A51,bbri_history[[#This Row],[Tanggal]],bbri_history[[#This Row],[Terakhir]],"Tidak Ditemukan")</f>
        <v>2274.1</v>
      </c>
      <c r="G51">
        <f>_xlfn.XLOOKUP(F51,bbri_history[[#This Row],[Terakhir]],bbri_history[[#This Row],[Volume]],"Tidak Ditemukan")</f>
        <v>229429422</v>
      </c>
      <c r="H51">
        <f>_xlfn.XLOOKUP(A51,bmri_history[[#This Row],[Tanggal]],bmri_history[[#This Row],[Terakhir]],"Tidak Ditemukan")</f>
        <v>2097</v>
      </c>
      <c r="I51">
        <f>_xlfn.XLOOKUP('Master Sheet'!H51,bmri_history[[#This Row],[Terakhir]],bmri_history[[#This Row],[Volume]],"Tidak Ditemukan")</f>
        <v>186380400</v>
      </c>
      <c r="J51" s="10">
        <f>(B51/'Data Historis IHSG'!$J$3) * 100</f>
        <v>70.746435454017274</v>
      </c>
      <c r="K51" s="2">
        <f>(D51/'Data Historis BBNI'!$J$3) * 100</f>
        <v>59.190750703353309</v>
      </c>
      <c r="L51" s="2">
        <f>(F51/'Data Historis BBRI'!$J$3) * 100</f>
        <v>76.98036308490147</v>
      </c>
      <c r="M51" s="2">
        <f>(H51 / 'Data Historis BMRI'!$J$3) * 100</f>
        <v>75.62397896809513</v>
      </c>
    </row>
    <row r="52" spans="1:13" x14ac:dyDescent="0.3">
      <c r="A52" s="1" t="s">
        <v>75</v>
      </c>
      <c r="B52">
        <f>_xlfn.XLOOKUP(A52,jkse_history[[#This Row],[Tanggal]],jkse_history[[#This Row],[Terakhir]],"Tidak Ditemukan")</f>
        <v>4330.7</v>
      </c>
      <c r="C52">
        <f>_xlfn.XLOOKUP(B52,jkse_history[[#This Row],[Terakhir]],jkse_history[[#This Row],[Volume]])</f>
        <v>38642900</v>
      </c>
      <c r="D52">
        <f>_xlfn.XLOOKUP(A52,bbni_history[[#This Row],[Tanggal]],bbni_history[[#This Row],[Terakhir]],"Tidak Ditemukan")</f>
        <v>1718.3</v>
      </c>
      <c r="E52">
        <f>_xlfn.XLOOKUP(D52,bbni_history[[#This Row],[Terakhir]],bbni_history[[#This Row],[Volume]])</f>
        <v>144534400</v>
      </c>
      <c r="F52">
        <f>_xlfn.XLOOKUP(A52,bbri_history[[#This Row],[Tanggal]],bbri_history[[#This Row],[Terakhir]],"Tidak Ditemukan")</f>
        <v>2190.4</v>
      </c>
      <c r="G52">
        <f>_xlfn.XLOOKUP(F52,bbri_history[[#This Row],[Terakhir]],bbri_history[[#This Row],[Volume]],"Tidak Ditemukan")</f>
        <v>272919333</v>
      </c>
      <c r="H52">
        <f>_xlfn.XLOOKUP(A52,bmri_history[[#This Row],[Tanggal]],bmri_history[[#This Row],[Terakhir]],"Tidak Ditemukan")</f>
        <v>1954.6</v>
      </c>
      <c r="I52">
        <f>_xlfn.XLOOKUP('Master Sheet'!H52,bmri_history[[#This Row],[Terakhir]],bmri_history[[#This Row],[Volume]],"Tidak Ditemukan")</f>
        <v>215103400</v>
      </c>
      <c r="J52" s="10">
        <f>(B52/'Data Historis IHSG'!$J$3) * 100</f>
        <v>68.746289411607833</v>
      </c>
      <c r="K52" s="2">
        <f>(D52/'Data Historis BBNI'!$J$3) * 100</f>
        <v>55.123010640925699</v>
      </c>
      <c r="L52" s="2">
        <f>(F52/'Data Historis BBRI'!$J$3) * 100</f>
        <v>74.147041599387975</v>
      </c>
      <c r="M52" s="2">
        <f>(H52 / 'Data Historis BMRI'!$J$3) * 100</f>
        <v>70.488616733924047</v>
      </c>
    </row>
    <row r="53" spans="1:13" x14ac:dyDescent="0.3">
      <c r="A53" s="1" t="s">
        <v>76</v>
      </c>
      <c r="B53">
        <f>_xlfn.XLOOKUP(A53,jkse_history[[#This Row],[Tanggal]],jkse_history[[#This Row],[Terakhir]],"Tidak Ditemukan")</f>
        <v>4105.3999999999996</v>
      </c>
      <c r="C53">
        <f>_xlfn.XLOOKUP(B53,jkse_history[[#This Row],[Terakhir]],jkse_history[[#This Row],[Volume]])</f>
        <v>26383700</v>
      </c>
      <c r="D53">
        <f>_xlfn.XLOOKUP(A53,bbni_history[[#This Row],[Tanggal]],bbni_history[[#This Row],[Terakhir]],"Tidak Ditemukan")</f>
        <v>1599.6</v>
      </c>
      <c r="E53">
        <f>_xlfn.XLOOKUP(D53,bbni_history[[#This Row],[Terakhir]],bbni_history[[#This Row],[Volume]])</f>
        <v>21906200</v>
      </c>
      <c r="F53">
        <f>_xlfn.XLOOKUP(A53,bbri_history[[#This Row],[Tanggal]],bbri_history[[#This Row],[Terakhir]],"Tidak Ditemukan")</f>
        <v>2043.9</v>
      </c>
      <c r="G53">
        <f>_xlfn.XLOOKUP(F53,bbri_history[[#This Row],[Terakhir]],bbri_history[[#This Row],[Volume]],"Tidak Ditemukan")</f>
        <v>151744210</v>
      </c>
      <c r="H53">
        <f>_xlfn.XLOOKUP(A53,bmri_history[[#This Row],[Tanggal]],bmri_history[[#This Row],[Terakhir]],"Tidak Ditemukan")</f>
        <v>1818</v>
      </c>
      <c r="I53">
        <f>_xlfn.XLOOKUP('Master Sheet'!H53,bmri_history[[#This Row],[Terakhir]],bmri_history[[#This Row],[Volume]],"Tidak Ditemukan")</f>
        <v>167876200</v>
      </c>
      <c r="J53" s="10">
        <f>(B53/'Data Historis IHSG'!$J$3) * 100</f>
        <v>65.169837797680458</v>
      </c>
      <c r="K53" s="2">
        <f>(D53/'Data Historis BBNI'!$J$3) * 100</f>
        <v>51.315118326965461</v>
      </c>
      <c r="L53" s="2">
        <f>(F53/'Data Historis BBRI'!$J$3) * 100</f>
        <v>69.187882726894216</v>
      </c>
      <c r="M53" s="2">
        <f>(H53 / 'Data Historis BMRI'!$J$3) * 100</f>
        <v>65.562419534571731</v>
      </c>
    </row>
    <row r="54" spans="1:13" x14ac:dyDescent="0.3">
      <c r="A54" s="1" t="s">
        <v>77</v>
      </c>
      <c r="B54">
        <f>_xlfn.XLOOKUP(A54,jkse_history[[#This Row],[Tanggal]],jkse_history[[#This Row],[Terakhir]],"Tidak Ditemukan")</f>
        <v>4194.8999999999996</v>
      </c>
      <c r="C54">
        <f>_xlfn.XLOOKUP(B54,jkse_history[[#This Row],[Terakhir]],jkse_history[[#This Row],[Volume]])</f>
        <v>63008300</v>
      </c>
      <c r="D54">
        <f>_xlfn.XLOOKUP(A54,bbni_history[[#This Row],[Tanggal]],bbni_history[[#This Row],[Terakhir]],"Tidak Ditemukan")</f>
        <v>1489.2</v>
      </c>
      <c r="E54">
        <f>_xlfn.XLOOKUP(D54,bbni_history[[#This Row],[Terakhir]],bbni_history[[#This Row],[Volume]])</f>
        <v>351439200</v>
      </c>
      <c r="F54">
        <f>_xlfn.XLOOKUP(A54,bbri_history[[#This Row],[Tanggal]],bbri_history[[#This Row],[Terakhir]],"Tidak Ditemukan")</f>
        <v>1960.2</v>
      </c>
      <c r="G54">
        <f>_xlfn.XLOOKUP(F54,bbri_history[[#This Row],[Terakhir]],bbri_history[[#This Row],[Volume]],"Tidak Ditemukan")</f>
        <v>658210668</v>
      </c>
      <c r="H54">
        <f>_xlfn.XLOOKUP(A54,bmri_history[[#This Row],[Tanggal]],bmri_history[[#This Row],[Terakhir]],"Tidak Ditemukan")</f>
        <v>1692.7</v>
      </c>
      <c r="I54">
        <f>_xlfn.XLOOKUP('Master Sheet'!H54,bmri_history[[#This Row],[Terakhir]],bmri_history[[#This Row],[Volume]],"Tidak Ditemukan")</f>
        <v>478236600</v>
      </c>
      <c r="J54" s="10">
        <f>(B54/'Data Historis IHSG'!$J$3) * 100</f>
        <v>66.590576454788746</v>
      </c>
      <c r="K54" s="2">
        <f>(D54/'Data Historis BBNI'!$J$3) * 100</f>
        <v>47.773489755261913</v>
      </c>
      <c r="L54" s="2">
        <f>(F54/'Data Historis BBRI'!$J$3) * 100</f>
        <v>66.354561241380708</v>
      </c>
      <c r="M54" s="2">
        <f>(H54 / 'Data Historis BMRI'!$J$3) * 100</f>
        <v>61.043733523745644</v>
      </c>
    </row>
    <row r="55" spans="1:13" x14ac:dyDescent="0.3">
      <c r="A55" s="1" t="s">
        <v>78</v>
      </c>
      <c r="B55">
        <f>_xlfn.XLOOKUP(A55,jkse_history[[#This Row],[Tanggal]],jkse_history[[#This Row],[Terakhir]],"Tidak Ditemukan")</f>
        <v>3989.5</v>
      </c>
      <c r="C55">
        <f>_xlfn.XLOOKUP(B55,jkse_history[[#This Row],[Terakhir]],jkse_history[[#This Row],[Volume]])</f>
        <v>32514300</v>
      </c>
      <c r="D55">
        <f>_xlfn.XLOOKUP(A55,bbni_history[[#This Row],[Tanggal]],bbni_history[[#This Row],[Terakhir]],"Tidak Ditemukan")</f>
        <v>1386.9</v>
      </c>
      <c r="E55">
        <f>_xlfn.XLOOKUP(D55,bbni_history[[#This Row],[Terakhir]],bbni_history[[#This Row],[Volume]])</f>
        <v>21148600</v>
      </c>
      <c r="F55">
        <f>_xlfn.XLOOKUP(A55,bbri_history[[#This Row],[Tanggal]],bbri_history[[#This Row],[Terakhir]],"Tidak Ditemukan")</f>
        <v>1827.7</v>
      </c>
      <c r="G55">
        <f>_xlfn.XLOOKUP(F55,bbri_history[[#This Row],[Terakhir]],bbri_history[[#This Row],[Volume]],"Tidak Ditemukan")</f>
        <v>180848183</v>
      </c>
      <c r="H55">
        <f>_xlfn.XLOOKUP(A55,bmri_history[[#This Row],[Tanggal]],bmri_history[[#This Row],[Terakhir]],"Tidak Ditemukan")</f>
        <v>1575.1</v>
      </c>
      <c r="I55">
        <f>_xlfn.XLOOKUP('Master Sheet'!H55,bmri_history[[#This Row],[Terakhir]],bmri_history[[#This Row],[Volume]],"Tidak Ditemukan")</f>
        <v>59985800</v>
      </c>
      <c r="J55" s="10">
        <f>(B55/'Data Historis IHSG'!$J$3) * 100</f>
        <v>63.330020922162568</v>
      </c>
      <c r="K55" s="2">
        <f>(D55/'Data Historis BBNI'!$J$3) * 100</f>
        <v>44.491708932025759</v>
      </c>
      <c r="L55" s="2">
        <f>(F55/'Data Historis BBRI'!$J$3) * 100</f>
        <v>61.869315162162799</v>
      </c>
      <c r="M55" s="2">
        <f>(H55 / 'Data Historis BMRI'!$J$3) * 100</f>
        <v>56.80273212810998</v>
      </c>
    </row>
    <row r="56" spans="1:13" x14ac:dyDescent="0.3">
      <c r="A56" s="1" t="s">
        <v>79</v>
      </c>
      <c r="B56">
        <f>_xlfn.XLOOKUP(A56,jkse_history[[#This Row],[Tanggal]],jkse_history[[#This Row],[Terakhir]],"Tidak Ditemukan")</f>
        <v>3937.6</v>
      </c>
      <c r="C56">
        <f>_xlfn.XLOOKUP(B56,jkse_history[[#This Row],[Terakhir]],jkse_history[[#This Row],[Volume]])</f>
        <v>45744100</v>
      </c>
      <c r="D56">
        <f>_xlfn.XLOOKUP(A56,bbni_history[[#This Row],[Tanggal]],bbni_history[[#This Row],[Terakhir]],"Tidak Ditemukan")</f>
        <v>1292.8</v>
      </c>
      <c r="E56">
        <f>_xlfn.XLOOKUP(D56,bbni_history[[#This Row],[Terakhir]],bbni_history[[#This Row],[Volume]])</f>
        <v>264178600</v>
      </c>
      <c r="F56">
        <f>_xlfn.XLOOKUP(A56,bbri_history[[#This Row],[Tanggal]],bbri_history[[#This Row],[Terakhir]],"Tidak Ditemukan")</f>
        <v>1702.1</v>
      </c>
      <c r="G56">
        <f>_xlfn.XLOOKUP(F56,bbri_history[[#This Row],[Terakhir]],bbri_history[[#This Row],[Volume]],"Tidak Ditemukan")</f>
        <v>544651637</v>
      </c>
      <c r="H56">
        <f>_xlfn.XLOOKUP(A56,bmri_history[[#This Row],[Tanggal]],bmri_history[[#This Row],[Terakhir]],"Tidak Ditemukan")</f>
        <v>1465</v>
      </c>
      <c r="I56">
        <f>_xlfn.XLOOKUP('Master Sheet'!H56,bmri_history[[#This Row],[Terakhir]],bmri_history[[#This Row],[Volume]],"Tidak Ditemukan")</f>
        <v>237296200</v>
      </c>
      <c r="J56" s="10">
        <f>(B56/'Data Historis IHSG'!$J$3) * 100</f>
        <v>62.506151242789151</v>
      </c>
      <c r="K56" s="2">
        <f>(D56/'Data Historis BBNI'!$J$3) * 100</f>
        <v>41.472983854151629</v>
      </c>
      <c r="L56" s="2">
        <f>(F56/'Data Historis BBRI'!$J$3) * 100</f>
        <v>57.617640388202275</v>
      </c>
      <c r="M56" s="2">
        <f>(H56 / 'Data Historis BMRI'!$J$3) * 100</f>
        <v>52.832202760257211</v>
      </c>
    </row>
    <row r="57" spans="1:13" x14ac:dyDescent="0.3">
      <c r="A57" s="1" t="s">
        <v>80</v>
      </c>
      <c r="B57">
        <f>_xlfn.XLOOKUP(A57,jkse_history[[#This Row],[Tanggal]],jkse_history[[#This Row],[Terakhir]],"Tidak Ditemukan")</f>
        <v>4338.8999999999996</v>
      </c>
      <c r="C57">
        <f>_xlfn.XLOOKUP(B57,jkse_history[[#This Row],[Terakhir]],jkse_history[[#This Row],[Volume]])</f>
        <v>81100100</v>
      </c>
      <c r="D57">
        <f>_xlfn.XLOOKUP(A57,bbni_history[[#This Row],[Tanggal]],bbni_history[[#This Row],[Terakhir]],"Tidak Ditemukan")</f>
        <v>1468.7</v>
      </c>
      <c r="E57">
        <f>_xlfn.XLOOKUP(D57,bbni_history[[#This Row],[Terakhir]],bbni_history[[#This Row],[Volume]])</f>
        <v>381513800</v>
      </c>
      <c r="F57">
        <f>_xlfn.XLOOKUP(A57,bbri_history[[#This Row],[Tanggal]],bbri_history[[#This Row],[Terakhir]],"Tidak Ditemukan")</f>
        <v>2050.9</v>
      </c>
      <c r="G57">
        <f>_xlfn.XLOOKUP(F57,bbri_history[[#This Row],[Terakhir]],bbri_history[[#This Row],[Volume]],"Tidak Ditemukan")</f>
        <v>698059077</v>
      </c>
      <c r="H57">
        <f>_xlfn.XLOOKUP(A57,bmri_history[[#This Row],[Tanggal]],bmri_history[[#This Row],[Terakhir]],"Tidak Ditemukan")</f>
        <v>1696.5</v>
      </c>
      <c r="I57">
        <f>_xlfn.XLOOKUP('Master Sheet'!H57,bmri_history[[#This Row],[Terakhir]],bmri_history[[#This Row],[Volume]],"Tidak Ditemukan")</f>
        <v>386557200</v>
      </c>
      <c r="J57" s="10">
        <f>(B57/'Data Historis IHSG'!$J$3) * 100</f>
        <v>68.876457646113849</v>
      </c>
      <c r="K57" s="2">
        <f>(D57/'Data Historis BBNI'!$J$3) * 100</f>
        <v>47.115850391856824</v>
      </c>
      <c r="L57" s="2">
        <f>(F57/'Data Historis BBRI'!$J$3) * 100</f>
        <v>69.424839123532138</v>
      </c>
      <c r="M57" s="2">
        <f>(H57 / 'Data Historis BMRI'!$J$3) * 100</f>
        <v>61.180772684488971</v>
      </c>
    </row>
    <row r="58" spans="1:13" x14ac:dyDescent="0.3">
      <c r="A58" s="1" t="s">
        <v>81</v>
      </c>
      <c r="B58">
        <f>_xlfn.XLOOKUP(A58,jkse_history[[#This Row],[Tanggal]],jkse_history[[#This Row],[Terakhir]],"Tidak Ditemukan")</f>
        <v>4545.6000000000004</v>
      </c>
      <c r="C58">
        <f>_xlfn.XLOOKUP(B58,jkse_history[[#This Row],[Terakhir]],jkse_history[[#This Row],[Volume]])</f>
        <v>77851100</v>
      </c>
      <c r="D58">
        <f>_xlfn.XLOOKUP(A58,bbni_history[[#This Row],[Tanggal]],bbni_history[[#This Row],[Terakhir]],"Tidak Ditemukan")</f>
        <v>1632.3</v>
      </c>
      <c r="E58">
        <f>_xlfn.XLOOKUP(D58,bbni_history[[#This Row],[Terakhir]],bbni_history[[#This Row],[Volume]])</f>
        <v>329983600</v>
      </c>
      <c r="F58">
        <f>_xlfn.XLOOKUP(A58,bbri_history[[#This Row],[Tanggal]],bbri_history[[#This Row],[Terakhir]],"Tidak Ditemukan")</f>
        <v>2253.1999999999998</v>
      </c>
      <c r="G58">
        <f>_xlfn.XLOOKUP(F58,bbri_history[[#This Row],[Terakhir]],bbri_history[[#This Row],[Volume]],"Tidak Ditemukan")</f>
        <v>529032687</v>
      </c>
      <c r="H58">
        <f>_xlfn.XLOOKUP(A58,bmri_history[[#This Row],[Tanggal]],bmri_history[[#This Row],[Terakhir]],"Tidak Ditemukan")</f>
        <v>1874.9</v>
      </c>
      <c r="I58">
        <f>_xlfn.XLOOKUP('Master Sheet'!H58,bmri_history[[#This Row],[Terakhir]],bmri_history[[#This Row],[Volume]],"Tidak Ditemukan")</f>
        <v>396812000</v>
      </c>
      <c r="J58" s="10">
        <f>(B58/'Data Historis IHSG'!$J$3) * 100</f>
        <v>72.157649606161726</v>
      </c>
      <c r="K58" s="2">
        <f>(D58/'Data Historis BBNI'!$J$3) * 100</f>
        <v>52.364133311518955</v>
      </c>
      <c r="L58" s="2">
        <f>(F58/'Data Historis BBRI'!$J$3) * 100</f>
        <v>76.272878986368227</v>
      </c>
      <c r="M58" s="2">
        <f>(H58 / 'Data Historis BMRI'!$J$3) * 100</f>
        <v>67.61440065201792</v>
      </c>
    </row>
    <row r="59" spans="1:13" x14ac:dyDescent="0.3">
      <c r="A59" s="1" t="s">
        <v>82</v>
      </c>
      <c r="B59">
        <f>_xlfn.XLOOKUP(A59,jkse_history[[#This Row],[Tanggal]],jkse_history[[#This Row],[Terakhir]],"Tidak Ditemukan")</f>
        <v>4414.5</v>
      </c>
      <c r="C59">
        <f>_xlfn.XLOOKUP(B59,jkse_history[[#This Row],[Terakhir]],jkse_history[[#This Row],[Volume]])</f>
        <v>27552200</v>
      </c>
      <c r="D59">
        <f>_xlfn.XLOOKUP(A59,bbni_history[[#This Row],[Tanggal]],bbni_history[[#This Row],[Terakhir]],"Tidak Ditemukan")</f>
        <v>1521.9</v>
      </c>
      <c r="E59">
        <f>_xlfn.XLOOKUP(D59,bbni_history[[#This Row],[Terakhir]],bbni_history[[#This Row],[Volume]])</f>
        <v>82145200</v>
      </c>
      <c r="F59">
        <f>_xlfn.XLOOKUP(A59,bbri_history[[#This Row],[Tanggal]],bbri_history[[#This Row],[Terakhir]],"Tidak Ditemukan")</f>
        <v>2099.6999999999998</v>
      </c>
      <c r="G59">
        <f>_xlfn.XLOOKUP(F59,bbri_history[[#This Row],[Terakhir]],bbri_history[[#This Row],[Volume]],"Tidak Ditemukan")</f>
        <v>239264252</v>
      </c>
      <c r="H59">
        <f>_xlfn.XLOOKUP(A59,bmri_history[[#This Row],[Tanggal]],bmri_history[[#This Row],[Terakhir]],"Tidak Ditemukan")</f>
        <v>1745.9</v>
      </c>
      <c r="I59">
        <f>_xlfn.XLOOKUP('Master Sheet'!H59,bmri_history[[#This Row],[Terakhir]],bmri_history[[#This Row],[Volume]],"Tidak Ditemukan")</f>
        <v>39766600</v>
      </c>
      <c r="J59" s="10">
        <f>(B59/'Data Historis IHSG'!$J$3) * 100</f>
        <v>70.07654527155951</v>
      </c>
      <c r="K59" s="2">
        <f>(D59/'Data Historis BBNI'!$J$3) * 100</f>
        <v>48.822504739815415</v>
      </c>
      <c r="L59" s="2">
        <f>(F59/'Data Historis BBRI'!$J$3) * 100</f>
        <v>71.076763717236531</v>
      </c>
      <c r="M59" s="2">
        <f>(H59 / 'Data Historis BMRI'!$J$3) * 100</f>
        <v>62.96228177415226</v>
      </c>
    </row>
    <row r="60" spans="1:13" x14ac:dyDescent="0.3">
      <c r="A60" s="1" t="s">
        <v>83</v>
      </c>
      <c r="B60">
        <f>_xlfn.XLOOKUP(A60,jkse_history[[#This Row],[Tanggal]],jkse_history[[#This Row],[Terakhir]],"Tidak Ditemukan")</f>
        <v>4538.8999999999996</v>
      </c>
      <c r="C60">
        <f>_xlfn.XLOOKUP(B60,jkse_history[[#This Row],[Terakhir]],jkse_history[[#This Row],[Volume]])</f>
        <v>43426600</v>
      </c>
      <c r="D60">
        <f>_xlfn.XLOOKUP(A60,bbni_history[[#This Row],[Tanggal]],bbni_history[[#This Row],[Terakhir]],"Tidak Ditemukan")</f>
        <v>1562.8</v>
      </c>
      <c r="E60">
        <f>_xlfn.XLOOKUP(D60,bbni_history[[#This Row],[Terakhir]],bbni_history[[#This Row],[Volume]])</f>
        <v>199220400</v>
      </c>
      <c r="F60">
        <f>_xlfn.XLOOKUP(A60,bbri_history[[#This Row],[Tanggal]],bbri_history[[#This Row],[Terakhir]],"Tidak Ditemukan")</f>
        <v>2106.6999999999998</v>
      </c>
      <c r="G60">
        <f>_xlfn.XLOOKUP(F60,bbri_history[[#This Row],[Terakhir]],bbri_history[[#This Row],[Volume]],"Tidak Ditemukan")</f>
        <v>346502244</v>
      </c>
      <c r="H60">
        <f>_xlfn.XLOOKUP(A60,bmri_history[[#This Row],[Tanggal]],bmri_history[[#This Row],[Terakhir]],"Tidak Ditemukan")</f>
        <v>1776.2</v>
      </c>
      <c r="I60">
        <f>_xlfn.XLOOKUP('Master Sheet'!H60,bmri_history[[#This Row],[Terakhir]],bmri_history[[#This Row],[Volume]],"Tidak Ditemukan")</f>
        <v>208047600</v>
      </c>
      <c r="J60" s="10">
        <f>(B60/'Data Historis IHSG'!$J$3) * 100</f>
        <v>72.051292634065334</v>
      </c>
      <c r="K60" s="2">
        <f>(D60/'Data Historis BBNI'!$J$3) * 100</f>
        <v>50.134575469730947</v>
      </c>
      <c r="L60" s="2">
        <f>(F60/'Data Historis BBRI'!$J$3) * 100</f>
        <v>71.313720113874467</v>
      </c>
      <c r="M60" s="2">
        <f>(H60 / 'Data Historis BMRI'!$J$3) * 100</f>
        <v>64.054988766395113</v>
      </c>
    </row>
    <row r="61" spans="1:13" x14ac:dyDescent="0.3">
      <c r="A61" s="1" t="s">
        <v>84</v>
      </c>
      <c r="B61">
        <f>_xlfn.XLOOKUP(A61,jkse_history[[#This Row],[Tanggal]],jkse_history[[#This Row],[Terakhir]],"Tidak Ditemukan")</f>
        <v>4466</v>
      </c>
      <c r="C61">
        <f>_xlfn.XLOOKUP(B61,jkse_history[[#This Row],[Terakhir]],jkse_history[[#This Row],[Volume]])</f>
        <v>41848000</v>
      </c>
      <c r="D61">
        <f>_xlfn.XLOOKUP(A61,bbni_history[[#This Row],[Tanggal]],bbni_history[[#This Row],[Terakhir]],"Tidak Ditemukan")</f>
        <v>1505.5</v>
      </c>
      <c r="E61">
        <f>_xlfn.XLOOKUP(D61,bbni_history[[#This Row],[Terakhir]],bbni_history[[#This Row],[Volume]])</f>
        <v>172971000</v>
      </c>
      <c r="F61">
        <f>_xlfn.XLOOKUP(A61,bbri_history[[#This Row],[Tanggal]],bbri_history[[#This Row],[Terakhir]],"Tidak Ditemukan")</f>
        <v>2043.9</v>
      </c>
      <c r="G61">
        <f>_xlfn.XLOOKUP(F61,bbri_history[[#This Row],[Terakhir]],bbri_history[[#This Row],[Volume]],"Tidak Ditemukan")</f>
        <v>298923123</v>
      </c>
      <c r="H61">
        <f>_xlfn.XLOOKUP(A61,bmri_history[[#This Row],[Tanggal]],bmri_history[[#This Row],[Terakhir]],"Tidak Ditemukan")</f>
        <v>1749.7</v>
      </c>
      <c r="I61">
        <f>_xlfn.XLOOKUP('Master Sheet'!H61,bmri_history[[#This Row],[Terakhir]],bmri_history[[#This Row],[Volume]],"Tidak Ditemukan")</f>
        <v>152367000</v>
      </c>
      <c r="J61" s="10">
        <f>(B61/'Data Historis IHSG'!$J$3) * 100</f>
        <v>70.894065280957022</v>
      </c>
      <c r="K61" s="2">
        <f>(D61/'Data Historis BBNI'!$J$3) * 100</f>
        <v>48.296393249091338</v>
      </c>
      <c r="L61" s="2">
        <f>(F61/'Data Historis BBRI'!$J$3) * 100</f>
        <v>69.187882726894216</v>
      </c>
      <c r="M61" s="2">
        <f>(H61 / 'Data Historis BMRI'!$J$3) * 100</f>
        <v>63.099320934895587</v>
      </c>
    </row>
    <row r="62" spans="1:13" x14ac:dyDescent="0.3">
      <c r="A62" s="1" t="s">
        <v>85</v>
      </c>
      <c r="B62">
        <f>_xlfn.XLOOKUP(A62,jkse_history[[#This Row],[Tanggal]],jkse_history[[#This Row],[Terakhir]],"Tidak Ditemukan")</f>
        <v>4531.7</v>
      </c>
      <c r="C62">
        <f>_xlfn.XLOOKUP(B62,jkse_history[[#This Row],[Terakhir]],jkse_history[[#This Row],[Volume]])</f>
        <v>46011500</v>
      </c>
      <c r="D62">
        <f>_xlfn.XLOOKUP(A62,bbni_history[[#This Row],[Tanggal]],bbni_history[[#This Row],[Terakhir]],"Tidak Ditemukan")</f>
        <v>1575.1</v>
      </c>
      <c r="E62">
        <f>_xlfn.XLOOKUP(D62,bbni_history[[#This Row],[Terakhir]],bbni_history[[#This Row],[Volume]])</f>
        <v>117968800</v>
      </c>
      <c r="F62">
        <f>_xlfn.XLOOKUP(A62,bbri_history[[#This Row],[Tanggal]],bbri_history[[#This Row],[Terakhir]],"Tidak Ditemukan")</f>
        <v>2002.1</v>
      </c>
      <c r="G62">
        <f>_xlfn.XLOOKUP(F62,bbri_history[[#This Row],[Terakhir]],bbri_history[[#This Row],[Volume]],"Tidak Ditemukan")</f>
        <v>329876337</v>
      </c>
      <c r="H62">
        <f>_xlfn.XLOOKUP(A62,bmri_history[[#This Row],[Tanggal]],bmri_history[[#This Row],[Terakhir]],"Tidak Ditemukan")</f>
        <v>1802.8</v>
      </c>
      <c r="I62">
        <f>_xlfn.XLOOKUP('Master Sheet'!H62,bmri_history[[#This Row],[Terakhir]],bmri_history[[#This Row],[Volume]],"Tidak Ditemukan")</f>
        <v>132225200</v>
      </c>
      <c r="J62" s="10">
        <f>(B62/'Data Historis IHSG'!$J$3) * 100</f>
        <v>71.936998574499086</v>
      </c>
      <c r="K62" s="2">
        <f>(D62/'Data Historis BBNI'!$J$3) * 100</f>
        <v>50.529159087773998</v>
      </c>
      <c r="L62" s="2">
        <f>(F62/'Data Historis BBRI'!$J$3) * 100</f>
        <v>67.77291452982773</v>
      </c>
      <c r="M62" s="2">
        <f>(H62 / 'Data Historis BMRI'!$J$3) * 100</f>
        <v>65.01426289159842</v>
      </c>
    </row>
    <row r="63" spans="1:13" x14ac:dyDescent="0.3">
      <c r="A63" s="1" t="s">
        <v>86</v>
      </c>
      <c r="B63">
        <f>_xlfn.XLOOKUP(A63,jkse_history[[#This Row],[Tanggal]],jkse_history[[#This Row],[Terakhir]],"Tidak Ditemukan")</f>
        <v>4623.3999999999996</v>
      </c>
      <c r="C63">
        <f>_xlfn.XLOOKUP(B63,jkse_history[[#This Row],[Terakhir]],jkse_history[[#This Row],[Volume]])</f>
        <v>58684300</v>
      </c>
      <c r="D63">
        <f>_xlfn.XLOOKUP(A63,bbni_history[[#This Row],[Tanggal]],bbni_history[[#This Row],[Terakhir]],"Tidak Ditemukan")</f>
        <v>1640.5</v>
      </c>
      <c r="E63">
        <f>_xlfn.XLOOKUP(D63,bbni_history[[#This Row],[Terakhir]],bbni_history[[#This Row],[Volume]])</f>
        <v>95169200</v>
      </c>
      <c r="F63">
        <f>_xlfn.XLOOKUP(A63,bbri_history[[#This Row],[Tanggal]],bbri_history[[#This Row],[Terakhir]],"Tidak Ditemukan")</f>
        <v>2016</v>
      </c>
      <c r="G63">
        <f>_xlfn.XLOOKUP(F63,bbri_history[[#This Row],[Terakhir]],bbri_history[[#This Row],[Volume]],"Tidak Ditemukan")</f>
        <v>322467159</v>
      </c>
      <c r="H63">
        <f>_xlfn.XLOOKUP(A63,bmri_history[[#This Row],[Tanggal]],bmri_history[[#This Row],[Terakhir]],"Tidak Ditemukan")</f>
        <v>1907.2</v>
      </c>
      <c r="I63">
        <f>_xlfn.XLOOKUP('Master Sheet'!H63,bmri_history[[#This Row],[Terakhir]],bmri_history[[#This Row],[Volume]],"Tidak Ditemukan")</f>
        <v>105225600</v>
      </c>
      <c r="J63" s="10">
        <f>(B63/'Data Historis IHSG'!$J$3) * 100</f>
        <v>73.392660416474854</v>
      </c>
      <c r="K63" s="2">
        <f>(D63/'Data Historis BBNI'!$J$3) * 100</f>
        <v>52.627189056880994</v>
      </c>
      <c r="L63" s="2">
        <f>(F63/'Data Historis BBRI'!$J$3) * 100</f>
        <v>68.243442231723037</v>
      </c>
      <c r="M63" s="2">
        <f>(H63 / 'Data Historis BMRI'!$J$3) * 100</f>
        <v>68.779233518336198</v>
      </c>
    </row>
    <row r="64" spans="1:13" x14ac:dyDescent="0.3">
      <c r="A64" s="1" t="s">
        <v>87</v>
      </c>
      <c r="B64">
        <f>_xlfn.XLOOKUP(A64,jkse_history[[#This Row],[Tanggal]],jkse_history[[#This Row],[Terakhir]],"Tidak Ditemukan")</f>
        <v>4811.8</v>
      </c>
      <c r="C64">
        <f>_xlfn.XLOOKUP(B64,jkse_history[[#This Row],[Terakhir]],jkse_history[[#This Row],[Volume]])</f>
        <v>70452900</v>
      </c>
      <c r="D64">
        <f>_xlfn.XLOOKUP(A64,bbni_history[[#This Row],[Tanggal]],bbni_history[[#This Row],[Terakhir]],"Tidak Ditemukan")</f>
        <v>1755.1</v>
      </c>
      <c r="E64">
        <f>_xlfn.XLOOKUP(D64,bbni_history[[#This Row],[Terakhir]],bbni_history[[#This Row],[Volume]])</f>
        <v>122959600</v>
      </c>
      <c r="F64">
        <f>_xlfn.XLOOKUP(A64,bbri_history[[#This Row],[Tanggal]],bbri_history[[#This Row],[Terakhir]],"Tidak Ditemukan")</f>
        <v>2106.6999999999998</v>
      </c>
      <c r="G64">
        <f>_xlfn.XLOOKUP(F64,bbri_history[[#This Row],[Terakhir]],bbri_history[[#This Row],[Volume]],"Tidak Ditemukan")</f>
        <v>313615306</v>
      </c>
      <c r="H64">
        <f>_xlfn.XLOOKUP(A64,bmri_history[[#This Row],[Tanggal]],bmri_history[[#This Row],[Terakhir]],"Tidak Ditemukan")</f>
        <v>1973.6</v>
      </c>
      <c r="I64">
        <f>_xlfn.XLOOKUP('Master Sheet'!H64,bmri_history[[#This Row],[Terakhir]],bmri_history[[#This Row],[Volume]],"Tidak Ditemukan")</f>
        <v>113980400</v>
      </c>
      <c r="J64" s="10">
        <f>(B64/'Data Historis IHSG'!$J$3) * 100</f>
        <v>76.383354975125172</v>
      </c>
      <c r="K64" s="2">
        <f>(D64/'Data Historis BBNI'!$J$3) * 100</f>
        <v>56.303553498160205</v>
      </c>
      <c r="L64" s="2">
        <f>(F64/'Data Historis BBRI'!$J$3) * 100</f>
        <v>71.313720113874467</v>
      </c>
      <c r="M64" s="2">
        <f>(H64 / 'Data Historis BMRI'!$J$3) * 100</f>
        <v>71.173812537640686</v>
      </c>
    </row>
    <row r="65" spans="1:13" x14ac:dyDescent="0.3">
      <c r="A65" s="1" t="s">
        <v>88</v>
      </c>
      <c r="B65">
        <f>_xlfn.XLOOKUP(A65,jkse_history[[#This Row],[Tanggal]],jkse_history[[#This Row],[Terakhir]],"Tidak Ditemukan")</f>
        <v>4778.6000000000004</v>
      </c>
      <c r="C65">
        <f>_xlfn.XLOOKUP(B65,jkse_history[[#This Row],[Terakhir]],jkse_history[[#This Row],[Volume]])</f>
        <v>86224800</v>
      </c>
      <c r="D65">
        <f>_xlfn.XLOOKUP(A65,bbni_history[[#This Row],[Tanggal]],bbni_history[[#This Row],[Terakhir]],"Tidak Ditemukan")</f>
        <v>1763.3</v>
      </c>
      <c r="E65">
        <f>_xlfn.XLOOKUP(D65,bbni_history[[#This Row],[Terakhir]],bbni_history[[#This Row],[Volume]])</f>
        <v>163256600</v>
      </c>
      <c r="F65">
        <f>_xlfn.XLOOKUP(A65,bbri_history[[#This Row],[Tanggal]],bbri_history[[#This Row],[Terakhir]],"Tidak Ditemukan")</f>
        <v>2113.6999999999998</v>
      </c>
      <c r="G65">
        <f>_xlfn.XLOOKUP(F65,bbri_history[[#This Row],[Terakhir]],bbri_history[[#This Row],[Volume]],"Tidak Ditemukan")</f>
        <v>445935822</v>
      </c>
      <c r="H65">
        <f>_xlfn.XLOOKUP(A65,bmri_history[[#This Row],[Tanggal]],bmri_history[[#This Row],[Terakhir]],"Tidak Ditemukan")</f>
        <v>1945.1</v>
      </c>
      <c r="I65">
        <f>_xlfn.XLOOKUP('Master Sheet'!H65,bmri_history[[#This Row],[Terakhir]],bmri_history[[#This Row],[Volume]],"Tidak Ditemukan")</f>
        <v>191464600</v>
      </c>
      <c r="J65" s="10">
        <f>(B65/'Data Historis IHSG'!$J$3) * 100</f>
        <v>75.856332367125219</v>
      </c>
      <c r="K65" s="2">
        <f>(D65/'Data Historis BBNI'!$J$3) * 100</f>
        <v>56.566609243522251</v>
      </c>
      <c r="L65" s="2">
        <f>(F65/'Data Historis BBRI'!$J$3) * 100</f>
        <v>71.550676510512389</v>
      </c>
      <c r="M65" s="2">
        <f>(H65 / 'Data Historis BMRI'!$J$3) * 100</f>
        <v>70.146018832065721</v>
      </c>
    </row>
    <row r="66" spans="1:13" x14ac:dyDescent="0.3">
      <c r="A66" s="1" t="s">
        <v>89</v>
      </c>
      <c r="B66">
        <f>_xlfn.XLOOKUP(A66,jkse_history[[#This Row],[Tanggal]],jkse_history[[#This Row],[Terakhir]],"Tidak Ditemukan")</f>
        <v>4626.7</v>
      </c>
      <c r="C66">
        <f>_xlfn.XLOOKUP(B66,jkse_history[[#This Row],[Terakhir]],jkse_history[[#This Row],[Volume]])</f>
        <v>45557700</v>
      </c>
      <c r="D66">
        <f>_xlfn.XLOOKUP(A66,bbni_history[[#This Row],[Tanggal]],bbni_history[[#This Row],[Terakhir]],"Tidak Ditemukan")</f>
        <v>1640.5</v>
      </c>
      <c r="E66">
        <f>_xlfn.XLOOKUP(D66,bbni_history[[#This Row],[Terakhir]],bbni_history[[#This Row],[Volume]])</f>
        <v>123065400</v>
      </c>
      <c r="F66">
        <f>_xlfn.XLOOKUP(A66,bbri_history[[#This Row],[Tanggal]],bbri_history[[#This Row],[Terakhir]],"Tidak Ditemukan")</f>
        <v>1967.2</v>
      </c>
      <c r="G66">
        <f>_xlfn.XLOOKUP(F66,bbri_history[[#This Row],[Terakhir]],bbri_history[[#This Row],[Volume]],"Tidak Ditemukan")</f>
        <v>322246825</v>
      </c>
      <c r="H66">
        <f>_xlfn.XLOOKUP(A66,bmri_history[[#This Row],[Tanggal]],bmri_history[[#This Row],[Terakhir]],"Tidak Ditemukan")</f>
        <v>1810.4</v>
      </c>
      <c r="I66">
        <f>_xlfn.XLOOKUP('Master Sheet'!H66,bmri_history[[#This Row],[Terakhir]],bmri_history[[#This Row],[Volume]],"Tidak Ditemukan")</f>
        <v>155834800</v>
      </c>
      <c r="J66" s="10">
        <f>(B66/'Data Historis IHSG'!$J$3) * 100</f>
        <v>73.445045193776053</v>
      </c>
      <c r="K66" s="2">
        <f>(D66/'Data Historis BBNI'!$J$3) * 100</f>
        <v>52.627189056880994</v>
      </c>
      <c r="L66" s="2">
        <f>(F66/'Data Historis BBRI'!$J$3) * 100</f>
        <v>66.591517638018644</v>
      </c>
      <c r="M66" s="2">
        <f>(H66 / 'Data Historis BMRI'!$J$3) * 100</f>
        <v>65.28834121308509</v>
      </c>
    </row>
    <row r="67" spans="1:13" x14ac:dyDescent="0.3">
      <c r="A67" s="1" t="s">
        <v>90</v>
      </c>
      <c r="B67">
        <f>_xlfn.XLOOKUP(A67,jkse_history[[#This Row],[Tanggal]],jkse_history[[#This Row],[Terakhir]],"Tidak Ditemukan")</f>
        <v>4649.1000000000004</v>
      </c>
      <c r="C67">
        <f>_xlfn.XLOOKUP(B67,jkse_history[[#This Row],[Terakhir]],jkse_history[[#This Row],[Volume]])</f>
        <v>53523100</v>
      </c>
      <c r="D67">
        <f>_xlfn.XLOOKUP(A67,bbni_history[[#This Row],[Tanggal]],bbni_history[[#This Row],[Terakhir]],"Tidak Ditemukan")</f>
        <v>1632.3</v>
      </c>
      <c r="E67">
        <f>_xlfn.XLOOKUP(D67,bbni_history[[#This Row],[Terakhir]],bbni_history[[#This Row],[Volume]])</f>
        <v>73319200</v>
      </c>
      <c r="F67">
        <f>_xlfn.XLOOKUP(A67,bbri_history[[#This Row],[Tanggal]],bbri_history[[#This Row],[Terakhir]],"Tidak Ditemukan")</f>
        <v>1946.3</v>
      </c>
      <c r="G67">
        <f>_xlfn.XLOOKUP(F67,bbri_history[[#This Row],[Terakhir]],bbri_history[[#This Row],[Volume]],"Tidak Ditemukan")</f>
        <v>292370749</v>
      </c>
      <c r="H67">
        <f>_xlfn.XLOOKUP(A67,bmri_history[[#This Row],[Tanggal]],bmri_history[[#This Row],[Terakhir]],"Tidak Ditemukan")</f>
        <v>1772.4</v>
      </c>
      <c r="I67">
        <f>_xlfn.XLOOKUP('Master Sheet'!H67,bmri_history[[#This Row],[Terakhir]],bmri_history[[#This Row],[Volume]],"Tidak Ditemukan")</f>
        <v>163570800</v>
      </c>
      <c r="J67" s="10">
        <f>(B67/'Data Historis IHSG'!$J$3) * 100</f>
        <v>73.800626712426634</v>
      </c>
      <c r="K67" s="2">
        <f>(D67/'Data Historis BBNI'!$J$3) * 100</f>
        <v>52.364133311518955</v>
      </c>
      <c r="L67" s="2">
        <f>(F67/'Data Historis BBRI'!$J$3) * 100</f>
        <v>65.884033539485401</v>
      </c>
      <c r="M67" s="2">
        <f>(H67 / 'Data Historis BMRI'!$J$3) * 100</f>
        <v>63.917949605651792</v>
      </c>
    </row>
    <row r="68" spans="1:13" x14ac:dyDescent="0.3">
      <c r="A68" s="1" t="s">
        <v>91</v>
      </c>
      <c r="B68">
        <f>_xlfn.XLOOKUP(A68,jkse_history[[#This Row],[Tanggal]],jkse_history[[#This Row],[Terakhir]],"Tidak Ditemukan")</f>
        <v>4623.8999999999996</v>
      </c>
      <c r="C68">
        <f>_xlfn.XLOOKUP(B68,jkse_history[[#This Row],[Terakhir]],jkse_history[[#This Row],[Volume]])</f>
        <v>45586600</v>
      </c>
      <c r="D68">
        <f>_xlfn.XLOOKUP(A68,bbni_history[[#This Row],[Tanggal]],bbni_history[[#This Row],[Terakhir]],"Tidak Ditemukan")</f>
        <v>1632.3</v>
      </c>
      <c r="E68">
        <f>_xlfn.XLOOKUP(D68,bbni_history[[#This Row],[Terakhir]],bbni_history[[#This Row],[Volume]])</f>
        <v>41042600</v>
      </c>
      <c r="F68">
        <f>_xlfn.XLOOKUP(A68,bbri_history[[#This Row],[Tanggal]],bbri_history[[#This Row],[Terakhir]],"Tidak Ditemukan")</f>
        <v>1932.3</v>
      </c>
      <c r="G68">
        <f>_xlfn.XLOOKUP(F68,bbri_history[[#This Row],[Terakhir]],bbri_history[[#This Row],[Volume]],"Tidak Ditemukan")</f>
        <v>136106890</v>
      </c>
      <c r="H68">
        <f>_xlfn.XLOOKUP(A68,bmri_history[[#This Row],[Tanggal]],bmri_history[[#This Row],[Terakhir]],"Tidak Ditemukan")</f>
        <v>1696.5</v>
      </c>
      <c r="I68">
        <f>_xlfn.XLOOKUP('Master Sheet'!H68,bmri_history[[#This Row],[Terakhir]],bmri_history[[#This Row],[Volume]],"Tidak Ditemukan")</f>
        <v>115331000</v>
      </c>
      <c r="J68" s="10">
        <f>(B68/'Data Historis IHSG'!$J$3) * 100</f>
        <v>73.400597503944738</v>
      </c>
      <c r="K68" s="2">
        <f>(D68/'Data Historis BBNI'!$J$3) * 100</f>
        <v>52.364133311518955</v>
      </c>
      <c r="L68" s="2">
        <f>(F68/'Data Historis BBRI'!$J$3) * 100</f>
        <v>65.410120746209543</v>
      </c>
      <c r="M68" s="2">
        <f>(H68 / 'Data Historis BMRI'!$J$3) * 100</f>
        <v>61.180772684488971</v>
      </c>
    </row>
    <row r="69" spans="1:13" x14ac:dyDescent="0.3">
      <c r="A69" s="1" t="s">
        <v>92</v>
      </c>
      <c r="B69">
        <f>_xlfn.XLOOKUP(A69,jkse_history[[#This Row],[Tanggal]],jkse_history[[#This Row],[Terakhir]],"Tidak Ditemukan")</f>
        <v>4706.5</v>
      </c>
      <c r="C69">
        <f>_xlfn.XLOOKUP(B69,jkse_history[[#This Row],[Terakhir]],jkse_history[[#This Row],[Volume]])</f>
        <v>55226400</v>
      </c>
      <c r="D69">
        <f>_xlfn.XLOOKUP(A69,bbni_history[[#This Row],[Tanggal]],bbni_history[[#This Row],[Terakhir]],"Tidak Ditemukan")</f>
        <v>1697.8</v>
      </c>
      <c r="E69">
        <f>_xlfn.XLOOKUP(D69,bbni_history[[#This Row],[Terakhir]],bbni_history[[#This Row],[Volume]])</f>
        <v>57683200</v>
      </c>
      <c r="F69">
        <f>_xlfn.XLOOKUP(A69,bbri_history[[#This Row],[Tanggal]],bbri_history[[#This Row],[Terakhir]],"Tidak Ditemukan")</f>
        <v>2023</v>
      </c>
      <c r="G69">
        <f>_xlfn.XLOOKUP(F69,bbri_history[[#This Row],[Terakhir]],bbri_history[[#This Row],[Volume]],"Tidak Ditemukan")</f>
        <v>241711574</v>
      </c>
      <c r="H69">
        <f>_xlfn.XLOOKUP(A69,bmri_history[[#This Row],[Tanggal]],bmri_history[[#This Row],[Terakhir]],"Tidak Ditemukan")</f>
        <v>1734.5</v>
      </c>
      <c r="I69">
        <f>_xlfn.XLOOKUP('Master Sheet'!H69,bmri_history[[#This Row],[Terakhir]],bmri_history[[#This Row],[Volume]],"Tidak Ditemukan")</f>
        <v>132848000</v>
      </c>
      <c r="J69" s="10">
        <f>(B69/'Data Historis IHSG'!$J$3) * 100</f>
        <v>74.711804353968702</v>
      </c>
      <c r="K69" s="2">
        <f>(D69/'Data Historis BBNI'!$J$3) * 100</f>
        <v>54.465371277520603</v>
      </c>
      <c r="L69" s="2">
        <f>(F69/'Data Historis BBRI'!$J$3) * 100</f>
        <v>68.480398628360973</v>
      </c>
      <c r="M69" s="2">
        <f>(H69 / 'Data Historis BMRI'!$J$3) * 100</f>
        <v>62.551164291922269</v>
      </c>
    </row>
    <row r="70" spans="1:13" x14ac:dyDescent="0.3">
      <c r="A70" s="1" t="s">
        <v>93</v>
      </c>
      <c r="B70">
        <f>_xlfn.XLOOKUP(A70,jkse_history[[#This Row],[Tanggal]],jkse_history[[#This Row],[Terakhir]],"Tidak Ditemukan")</f>
        <v>4625.8999999999996</v>
      </c>
      <c r="C70">
        <f>_xlfn.XLOOKUP(B70,jkse_history[[#This Row],[Terakhir]],jkse_history[[#This Row],[Volume]])</f>
        <v>63059600</v>
      </c>
      <c r="D70">
        <f>_xlfn.XLOOKUP(A70,bbni_history[[#This Row],[Tanggal]],bbni_history[[#This Row],[Terakhir]],"Tidak Ditemukan")</f>
        <v>1718.3</v>
      </c>
      <c r="E70">
        <f>_xlfn.XLOOKUP(D70,bbni_history[[#This Row],[Terakhir]],bbni_history[[#This Row],[Volume]])</f>
        <v>75203600</v>
      </c>
      <c r="F70">
        <f>_xlfn.XLOOKUP(A70,bbri_history[[#This Row],[Tanggal]],bbri_history[[#This Row],[Terakhir]],"Tidak Ditemukan")</f>
        <v>1925.3</v>
      </c>
      <c r="G70">
        <f>_xlfn.XLOOKUP(F70,bbri_history[[#This Row],[Terakhir]],bbri_history[[#This Row],[Volume]],"Tidak Ditemukan")</f>
        <v>351010672</v>
      </c>
      <c r="H70">
        <f>_xlfn.XLOOKUP(A70,bmri_history[[#This Row],[Tanggal]],bmri_history[[#This Row],[Terakhir]],"Tidak Ditemukan")</f>
        <v>1670</v>
      </c>
      <c r="I70">
        <f>_xlfn.XLOOKUP('Master Sheet'!H70,bmri_history[[#This Row],[Terakhir]],bmri_history[[#This Row],[Volume]],"Tidak Ditemukan")</f>
        <v>124661000</v>
      </c>
      <c r="J70" s="10">
        <f>(B70/'Data Historis IHSG'!$J$3) * 100</f>
        <v>73.432345853824245</v>
      </c>
      <c r="K70" s="2">
        <f>(D70/'Data Historis BBNI'!$J$3) * 100</f>
        <v>55.123010640925699</v>
      </c>
      <c r="L70" s="2">
        <f>(F70/'Data Historis BBRI'!$J$3) * 100</f>
        <v>65.173164349571607</v>
      </c>
      <c r="M70" s="2">
        <f>(H70 / 'Data Historis BMRI'!$J$3) * 100</f>
        <v>60.225104852989439</v>
      </c>
    </row>
    <row r="71" spans="1:13" x14ac:dyDescent="0.3">
      <c r="A71" s="1" t="s">
        <v>94</v>
      </c>
      <c r="B71">
        <f>_xlfn.XLOOKUP(A71,jkse_history[[#This Row],[Tanggal]],jkse_history[[#This Row],[Terakhir]],"Tidak Ditemukan")</f>
        <v>4634.8</v>
      </c>
      <c r="C71">
        <f>_xlfn.XLOOKUP(B71,jkse_history[[#This Row],[Terakhir]],jkse_history[[#This Row],[Volume]])</f>
        <v>54547300</v>
      </c>
      <c r="D71">
        <f>_xlfn.XLOOKUP(A71,bbni_history[[#This Row],[Tanggal]],bbni_history[[#This Row],[Terakhir]],"Tidak Ditemukan")</f>
        <v>1701.9</v>
      </c>
      <c r="E71">
        <f>_xlfn.XLOOKUP(D71,bbni_history[[#This Row],[Terakhir]],bbni_history[[#This Row],[Volume]])</f>
        <v>89041400</v>
      </c>
      <c r="F71">
        <f>_xlfn.XLOOKUP(A71,bbri_history[[#This Row],[Tanggal]],bbri_history[[#This Row],[Terakhir]],"Tidak Ditemukan")</f>
        <v>1974.2</v>
      </c>
      <c r="G71">
        <f>_xlfn.XLOOKUP(F71,bbri_history[[#This Row],[Terakhir]],bbri_history[[#This Row],[Volume]],"Tidak Ditemukan")</f>
        <v>442565694</v>
      </c>
      <c r="H71">
        <f>_xlfn.XLOOKUP(A71,bmri_history[[#This Row],[Tanggal]],bmri_history[[#This Row],[Terakhir]],"Tidak Ditemukan")</f>
        <v>1662.4</v>
      </c>
      <c r="I71">
        <f>_xlfn.XLOOKUP('Master Sheet'!H71,bmri_history[[#This Row],[Terakhir]],bmri_history[[#This Row],[Volume]],"Tidak Ditemukan")</f>
        <v>163407600</v>
      </c>
      <c r="J71" s="10">
        <f>(B71/'Data Historis IHSG'!$J$3) * 100</f>
        <v>73.57362601078809</v>
      </c>
      <c r="K71" s="2">
        <f>(D71/'Data Historis BBNI'!$J$3) * 100</f>
        <v>54.596899150201629</v>
      </c>
      <c r="L71" s="2">
        <f>(F71/'Data Historis BBRI'!$J$3) * 100</f>
        <v>66.828474034656566</v>
      </c>
      <c r="M71" s="2">
        <f>(H71 / 'Data Historis BMRI'!$J$3) * 100</f>
        <v>59.951026531502784</v>
      </c>
    </row>
    <row r="72" spans="1:13" x14ac:dyDescent="0.3">
      <c r="A72" s="1" t="s">
        <v>95</v>
      </c>
      <c r="B72">
        <f>_xlfn.XLOOKUP(A72,jkse_history[[#This Row],[Tanggal]],jkse_history[[#This Row],[Terakhir]],"Tidak Ditemukan")</f>
        <v>4575.8999999999996</v>
      </c>
      <c r="C72">
        <f>_xlfn.XLOOKUP(B72,jkse_history[[#This Row],[Terakhir]],jkse_history[[#This Row],[Volume]])</f>
        <v>52113500</v>
      </c>
      <c r="D72">
        <f>_xlfn.XLOOKUP(A72,bbni_history[[#This Row],[Tanggal]],bbni_history[[#This Row],[Terakhir]],"Tidak Ditemukan")</f>
        <v>1677.3</v>
      </c>
      <c r="E72">
        <f>_xlfn.XLOOKUP(D72,bbni_history[[#This Row],[Terakhir]],bbni_history[[#This Row],[Volume]])</f>
        <v>69765600</v>
      </c>
      <c r="F72">
        <f>_xlfn.XLOOKUP(A72,bbri_history[[#This Row],[Tanggal]],bbri_history[[#This Row],[Terakhir]],"Tidak Ditemukan")</f>
        <v>1939.3</v>
      </c>
      <c r="G72">
        <f>_xlfn.XLOOKUP(F72,bbri_history[[#This Row],[Terakhir]],bbri_history[[#This Row],[Volume]],"Tidak Ditemukan")</f>
        <v>244213568</v>
      </c>
      <c r="H72">
        <f>_xlfn.XLOOKUP(A72,bmri_history[[#This Row],[Tanggal]],bmri_history[[#This Row],[Terakhir]],"Tidak Ditemukan")</f>
        <v>1658.6</v>
      </c>
      <c r="I72">
        <f>_xlfn.XLOOKUP('Master Sheet'!H72,bmri_history[[#This Row],[Terakhir]],bmri_history[[#This Row],[Volume]],"Tidak Ditemukan")</f>
        <v>120672000</v>
      </c>
      <c r="J72" s="10">
        <f>(B72/'Data Historis IHSG'!$J$3) * 100</f>
        <v>72.63863710683637</v>
      </c>
      <c r="K72" s="2">
        <f>(D72/'Data Historis BBNI'!$J$3) * 100</f>
        <v>53.807731914115507</v>
      </c>
      <c r="L72" s="2">
        <f>(F72/'Data Historis BBRI'!$J$3) * 100</f>
        <v>65.647077142847465</v>
      </c>
      <c r="M72" s="2">
        <f>(H72 / 'Data Historis BMRI'!$J$3) * 100</f>
        <v>59.813987370759449</v>
      </c>
    </row>
    <row r="73" spans="1:13" x14ac:dyDescent="0.3">
      <c r="A73" s="1" t="s">
        <v>96</v>
      </c>
      <c r="B73">
        <f>_xlfn.XLOOKUP(A73,jkse_history[[#This Row],[Tanggal]],jkse_history[[#This Row],[Terakhir]],"Tidak Ditemukan")</f>
        <v>4501.8999999999996</v>
      </c>
      <c r="C73">
        <f>_xlfn.XLOOKUP(B73,jkse_history[[#This Row],[Terakhir]],jkse_history[[#This Row],[Volume]])</f>
        <v>42328500</v>
      </c>
      <c r="D73">
        <f>_xlfn.XLOOKUP(A73,bbni_history[[#This Row],[Tanggal]],bbni_history[[#This Row],[Terakhir]],"Tidak Ditemukan")</f>
        <v>1648.7</v>
      </c>
      <c r="E73">
        <f>_xlfn.XLOOKUP(D73,bbni_history[[#This Row],[Terakhir]],bbni_history[[#This Row],[Volume]])</f>
        <v>41715200</v>
      </c>
      <c r="F73">
        <f>_xlfn.XLOOKUP(A73,bbri_history[[#This Row],[Tanggal]],bbri_history[[#This Row],[Terakhir]],"Tidak Ditemukan")</f>
        <v>1897.4</v>
      </c>
      <c r="G73">
        <f>_xlfn.XLOOKUP(F73,bbri_history[[#This Row],[Terakhir]],bbri_history[[#This Row],[Volume]],"Tidak Ditemukan")</f>
        <v>146163154</v>
      </c>
      <c r="H73">
        <f>_xlfn.XLOOKUP(A73,bmri_history[[#This Row],[Tanggal]],bmri_history[[#This Row],[Terakhir]],"Tidak Ditemukan")</f>
        <v>1651</v>
      </c>
      <c r="I73">
        <f>_xlfn.XLOOKUP('Master Sheet'!H73,bmri_history[[#This Row],[Terakhir]],bmri_history[[#This Row],[Volume]],"Tidak Ditemukan")</f>
        <v>92203200</v>
      </c>
      <c r="J73" s="10">
        <f>(B73/'Data Historis IHSG'!$J$3) * 100</f>
        <v>71.463948161294311</v>
      </c>
      <c r="K73" s="2">
        <f>(D73/'Data Historis BBNI'!$J$3) * 100</f>
        <v>52.890244802243039</v>
      </c>
      <c r="L73" s="2">
        <f>(F73/'Data Historis BBRI'!$J$3) * 100</f>
        <v>64.228723854400442</v>
      </c>
      <c r="M73" s="2">
        <f>(H73 / 'Data Historis BMRI'!$J$3) * 100</f>
        <v>59.539909049272801</v>
      </c>
    </row>
    <row r="74" spans="1:13" x14ac:dyDescent="0.3">
      <c r="A74" s="1" t="s">
        <v>97</v>
      </c>
      <c r="B74">
        <f>_xlfn.XLOOKUP(A74,jkse_history[[#This Row],[Tanggal]],jkse_history[[#This Row],[Terakhir]],"Tidak Ditemukan")</f>
        <v>4567.6000000000004</v>
      </c>
      <c r="C74">
        <f>_xlfn.XLOOKUP(B74,jkse_history[[#This Row],[Terakhir]],jkse_history[[#This Row],[Volume]])</f>
        <v>48368900</v>
      </c>
      <c r="D74">
        <f>_xlfn.XLOOKUP(A74,bbni_history[[#This Row],[Tanggal]],bbni_history[[#This Row],[Terakhir]],"Tidak Ditemukan")</f>
        <v>1644.6</v>
      </c>
      <c r="E74">
        <f>_xlfn.XLOOKUP(D74,bbni_history[[#This Row],[Terakhir]],bbni_history[[#This Row],[Volume]])</f>
        <v>105656400</v>
      </c>
      <c r="F74">
        <f>_xlfn.XLOOKUP(A74,bbri_history[[#This Row],[Tanggal]],bbri_history[[#This Row],[Terakhir]],"Tidak Ditemukan")</f>
        <v>1946.3</v>
      </c>
      <c r="G74">
        <f>_xlfn.XLOOKUP(F74,bbri_history[[#This Row],[Terakhir]],bbri_history[[#This Row],[Volume]],"Tidak Ditemukan")</f>
        <v>197501041</v>
      </c>
      <c r="H74">
        <f>_xlfn.XLOOKUP(A74,bmri_history[[#This Row],[Tanggal]],bmri_history[[#This Row],[Terakhir]],"Tidak Ditemukan")</f>
        <v>1704.1</v>
      </c>
      <c r="I74">
        <f>_xlfn.XLOOKUP('Master Sheet'!H74,bmri_history[[#This Row],[Terakhir]],bmri_history[[#This Row],[Volume]],"Tidak Ditemukan")</f>
        <v>126786800</v>
      </c>
      <c r="J74" s="10">
        <f>(B74/'Data Historis IHSG'!$J$3) * 100</f>
        <v>72.506881454836389</v>
      </c>
      <c r="K74" s="2">
        <f>(D74/'Data Historis BBNI'!$J$3) * 100</f>
        <v>52.758716929562013</v>
      </c>
      <c r="L74" s="2">
        <f>(F74/'Data Historis BBRI'!$J$3) * 100</f>
        <v>65.884033539485401</v>
      </c>
      <c r="M74" s="2">
        <f>(H74 / 'Data Historis BMRI'!$J$3) * 100</f>
        <v>61.454851005975627</v>
      </c>
    </row>
    <row r="75" spans="1:13" x14ac:dyDescent="0.3">
      <c r="A75" s="1" t="s">
        <v>98</v>
      </c>
      <c r="B75">
        <f>_xlfn.XLOOKUP(A75,jkse_history[[#This Row],[Tanggal]],jkse_history[[#This Row],[Terakhir]],"Tidak Ditemukan")</f>
        <v>4593.6000000000004</v>
      </c>
      <c r="C75">
        <f>_xlfn.XLOOKUP(B75,jkse_history[[#This Row],[Terakhir]],jkse_history[[#This Row],[Volume]])</f>
        <v>49463700</v>
      </c>
      <c r="D75">
        <f>_xlfn.XLOOKUP(A75,bbni_history[[#This Row],[Tanggal]],bbni_history[[#This Row],[Terakhir]],"Tidak Ditemukan")</f>
        <v>1644.6</v>
      </c>
      <c r="E75">
        <f>_xlfn.XLOOKUP(D75,bbni_history[[#This Row],[Terakhir]],bbni_history[[#This Row],[Volume]])</f>
        <v>76382800</v>
      </c>
      <c r="F75">
        <f>_xlfn.XLOOKUP(A75,bbri_history[[#This Row],[Tanggal]],bbri_history[[#This Row],[Terakhir]],"Tidak Ditemukan")</f>
        <v>1953.2</v>
      </c>
      <c r="G75">
        <f>_xlfn.XLOOKUP(F75,bbri_history[[#This Row],[Terakhir]],bbri_history[[#This Row],[Volume]],"Tidak Ditemukan")</f>
        <v>237791877</v>
      </c>
      <c r="H75">
        <f>_xlfn.XLOOKUP(A75,bmri_history[[#This Row],[Tanggal]],bmri_history[[#This Row],[Terakhir]],"Tidak Ditemukan")</f>
        <v>1707.9</v>
      </c>
      <c r="I75">
        <f>_xlfn.XLOOKUP('Master Sheet'!H75,bmri_history[[#This Row],[Terakhir]],bmri_history[[#This Row],[Volume]],"Tidak Ditemukan")</f>
        <v>115336400</v>
      </c>
      <c r="J75" s="10">
        <f>(B75/'Data Historis IHSG'!$J$3) * 100</f>
        <v>72.91961000327008</v>
      </c>
      <c r="K75" s="2">
        <f>(D75/'Data Historis BBNI'!$J$3) * 100</f>
        <v>52.758716929562013</v>
      </c>
      <c r="L75" s="2">
        <f>(F75/'Data Historis BBRI'!$J$3) * 100</f>
        <v>66.117604844742786</v>
      </c>
      <c r="M75" s="2">
        <f>(H75 / 'Data Historis BMRI'!$J$3) * 100</f>
        <v>61.591890166718969</v>
      </c>
    </row>
    <row r="76" spans="1:13" x14ac:dyDescent="0.3">
      <c r="A76" s="1" t="s">
        <v>99</v>
      </c>
      <c r="B76">
        <f>_xlfn.XLOOKUP(A76,jkse_history[[#This Row],[Tanggal]],jkse_history[[#This Row],[Terakhir]],"Tidak Ditemukan")</f>
        <v>4496.1000000000004</v>
      </c>
      <c r="C76">
        <f>_xlfn.XLOOKUP(B76,jkse_history[[#This Row],[Terakhir]],jkse_history[[#This Row],[Volume]])</f>
        <v>46122600</v>
      </c>
      <c r="D76">
        <f>_xlfn.XLOOKUP(A76,bbni_history[[#This Row],[Tanggal]],bbni_history[[#This Row],[Terakhir]],"Tidak Ditemukan")</f>
        <v>1554.6</v>
      </c>
      <c r="E76">
        <f>_xlfn.XLOOKUP(D76,bbni_history[[#This Row],[Terakhir]],bbni_history[[#This Row],[Volume]])</f>
        <v>100645000</v>
      </c>
      <c r="F76">
        <f>_xlfn.XLOOKUP(A76,bbri_history[[#This Row],[Tanggal]],bbri_history[[#This Row],[Terakhir]],"Tidak Ditemukan")</f>
        <v>1834.6</v>
      </c>
      <c r="G76">
        <f>_xlfn.XLOOKUP(F76,bbri_history[[#This Row],[Terakhir]],bbri_history[[#This Row],[Volume]],"Tidak Ditemukan")</f>
        <v>323088010</v>
      </c>
      <c r="H76">
        <f>_xlfn.XLOOKUP(A76,bmri_history[[#This Row],[Tanggal]],bmri_history[[#This Row],[Terakhir]],"Tidak Ditemukan")</f>
        <v>1624.4</v>
      </c>
      <c r="I76">
        <f>_xlfn.XLOOKUP('Master Sheet'!H76,bmri_history[[#This Row],[Terakhir]],bmri_history[[#This Row],[Volume]],"Tidak Ditemukan")</f>
        <v>131631400</v>
      </c>
      <c r="J76" s="10">
        <f>(B76/'Data Historis IHSG'!$J$3) * 100</f>
        <v>71.371877946643721</v>
      </c>
      <c r="K76" s="2">
        <f>(D76/'Data Historis BBNI'!$J$3) * 100</f>
        <v>49.871519724368902</v>
      </c>
      <c r="L76" s="2">
        <f>(F76/'Data Historis BBRI'!$J$3) * 100</f>
        <v>62.102886467420184</v>
      </c>
      <c r="M76" s="2">
        <f>(H76 / 'Data Historis BMRI'!$J$3) * 100</f>
        <v>58.5806349240695</v>
      </c>
    </row>
    <row r="77" spans="1:13" x14ac:dyDescent="0.3">
      <c r="A77" s="1" t="s">
        <v>100</v>
      </c>
      <c r="B77">
        <f>_xlfn.XLOOKUP(A77,jkse_history[[#This Row],[Tanggal]],jkse_history[[#This Row],[Terakhir]],"Tidak Ditemukan")</f>
        <v>4513.1000000000004</v>
      </c>
      <c r="C77">
        <f>_xlfn.XLOOKUP(B77,jkse_history[[#This Row],[Terakhir]],jkse_history[[#This Row],[Volume]])</f>
        <v>36774700</v>
      </c>
      <c r="D77">
        <f>_xlfn.XLOOKUP(A77,bbni_history[[#This Row],[Tanggal]],bbni_history[[#This Row],[Terakhir]],"Tidak Ditemukan")</f>
        <v>1554.6</v>
      </c>
      <c r="E77">
        <f>_xlfn.XLOOKUP(D77,bbni_history[[#This Row],[Terakhir]],bbni_history[[#This Row],[Volume]])</f>
        <v>68610200</v>
      </c>
      <c r="F77">
        <f>_xlfn.XLOOKUP(A77,bbri_history[[#This Row],[Tanggal]],bbri_history[[#This Row],[Terakhir]],"Tidak Ditemukan")</f>
        <v>1855.6</v>
      </c>
      <c r="G77">
        <f>_xlfn.XLOOKUP(F77,bbri_history[[#This Row],[Terakhir]],bbri_history[[#This Row],[Volume]],"Tidak Ditemukan")</f>
        <v>200872709</v>
      </c>
      <c r="H77">
        <f>_xlfn.XLOOKUP(A77,bmri_history[[#This Row],[Tanggal]],bmri_history[[#This Row],[Terakhir]],"Tidak Ditemukan")</f>
        <v>1575.1</v>
      </c>
      <c r="I77">
        <f>_xlfn.XLOOKUP('Master Sheet'!H77,bmri_history[[#This Row],[Terakhir]],bmri_history[[#This Row],[Volume]],"Tidak Ditemukan")</f>
        <v>205382600</v>
      </c>
      <c r="J77" s="10">
        <f>(B77/'Data Historis IHSG'!$J$3) * 100</f>
        <v>71.641738920619602</v>
      </c>
      <c r="K77" s="2">
        <f>(D77/'Data Historis BBNI'!$J$3) * 100</f>
        <v>49.871519724368902</v>
      </c>
      <c r="L77" s="2">
        <f>(F77/'Data Historis BBRI'!$J$3) * 100</f>
        <v>62.813755657333971</v>
      </c>
      <c r="M77" s="2">
        <f>(H77 / 'Data Historis BMRI'!$J$3) * 100</f>
        <v>56.80273212810998</v>
      </c>
    </row>
    <row r="78" spans="1:13" x14ac:dyDescent="0.3">
      <c r="A78" s="1" t="s">
        <v>101</v>
      </c>
      <c r="B78">
        <f>_xlfn.XLOOKUP(A78,jkse_history[[#This Row],[Tanggal]],jkse_history[[#This Row],[Terakhir]],"Tidak Ditemukan")</f>
        <v>4529.6000000000004</v>
      </c>
      <c r="C78">
        <f>_xlfn.XLOOKUP(B78,jkse_history[[#This Row],[Terakhir]],jkse_history[[#This Row],[Volume]])</f>
        <v>45440500</v>
      </c>
      <c r="D78">
        <f>_xlfn.XLOOKUP(A78,bbni_history[[#This Row],[Tanggal]],bbni_history[[#This Row],[Terakhir]],"Tidak Ditemukan")</f>
        <v>1562.8</v>
      </c>
      <c r="E78">
        <f>_xlfn.XLOOKUP(D78,bbni_history[[#This Row],[Terakhir]],bbni_history[[#This Row],[Volume]])</f>
        <v>69997600</v>
      </c>
      <c r="F78">
        <f>_xlfn.XLOOKUP(A78,bbri_history[[#This Row],[Tanggal]],bbri_history[[#This Row],[Terakhir]],"Tidak Ditemukan")</f>
        <v>1806.7</v>
      </c>
      <c r="G78">
        <f>_xlfn.XLOOKUP(F78,bbri_history[[#This Row],[Terakhir]],bbri_history[[#This Row],[Volume]],"Tidak Ditemukan")</f>
        <v>295130807</v>
      </c>
      <c r="H78">
        <f>_xlfn.XLOOKUP(A78,bmri_history[[#This Row],[Tanggal]],bmri_history[[#This Row],[Terakhir]],"Tidak Ditemukan")</f>
        <v>1575.1</v>
      </c>
      <c r="I78">
        <f>_xlfn.XLOOKUP('Master Sheet'!H78,bmri_history[[#This Row],[Terakhir]],bmri_history[[#This Row],[Volume]],"Tidak Ditemukan")</f>
        <v>157370600</v>
      </c>
      <c r="J78" s="10">
        <f>(B78/'Data Historis IHSG'!$J$3) * 100</f>
        <v>71.903662807125599</v>
      </c>
      <c r="K78" s="2">
        <f>(D78/'Data Historis BBNI'!$J$3) * 100</f>
        <v>50.134575469730947</v>
      </c>
      <c r="L78" s="2">
        <f>(F78/'Data Historis BBRI'!$J$3) * 100</f>
        <v>61.158445972249019</v>
      </c>
      <c r="M78" s="2">
        <f>(H78 / 'Data Historis BMRI'!$J$3) * 100</f>
        <v>56.80273212810998</v>
      </c>
    </row>
    <row r="79" spans="1:13" x14ac:dyDescent="0.3">
      <c r="A79" s="1" t="s">
        <v>102</v>
      </c>
      <c r="B79">
        <f>_xlfn.XLOOKUP(A79,jkse_history[[#This Row],[Tanggal]],jkse_history[[#This Row],[Terakhir]],"Tidak Ditemukan")</f>
        <v>4567.3</v>
      </c>
      <c r="C79">
        <f>_xlfn.XLOOKUP(B79,jkse_history[[#This Row],[Terakhir]],jkse_history[[#This Row],[Volume]])</f>
        <v>41461800</v>
      </c>
      <c r="D79">
        <f>_xlfn.XLOOKUP(A79,bbni_history[[#This Row],[Tanggal]],bbni_history[[#This Row],[Terakhir]],"Tidak Ditemukan")</f>
        <v>1538.2</v>
      </c>
      <c r="E79">
        <f>_xlfn.XLOOKUP(D79,bbni_history[[#This Row],[Terakhir]],bbni_history[[#This Row],[Volume]])</f>
        <v>65257600</v>
      </c>
      <c r="F79">
        <f>_xlfn.XLOOKUP(A79,bbri_history[[#This Row],[Tanggal]],bbri_history[[#This Row],[Terakhir]],"Tidak Ditemukan")</f>
        <v>1799.8</v>
      </c>
      <c r="G79">
        <f>_xlfn.XLOOKUP(F79,bbri_history[[#This Row],[Terakhir]],bbri_history[[#This Row],[Volume]],"Tidak Ditemukan")</f>
        <v>230054013</v>
      </c>
      <c r="H79">
        <f>_xlfn.XLOOKUP(A79,bmri_history[[#This Row],[Tanggal]],bmri_history[[#This Row],[Terakhir]],"Tidak Ditemukan")</f>
        <v>1518.2</v>
      </c>
      <c r="I79">
        <f>_xlfn.XLOOKUP('Master Sheet'!H79,bmri_history[[#This Row],[Terakhir]],bmri_history[[#This Row],[Volume]],"Tidak Ditemukan")</f>
        <v>192650200</v>
      </c>
      <c r="J79" s="10">
        <f>(B79/'Data Historis IHSG'!$J$3) * 100</f>
        <v>72.502119202354464</v>
      </c>
      <c r="K79" s="2">
        <f>(D79/'Data Historis BBNI'!$J$3) * 100</f>
        <v>49.345408233644832</v>
      </c>
      <c r="L79" s="2">
        <f>(F79/'Data Historis BBRI'!$J$3) * 100</f>
        <v>60.924874666991634</v>
      </c>
      <c r="M79" s="2">
        <f>(H79 / 'Data Historis BMRI'!$J$3) * 100</f>
        <v>54.750751010663812</v>
      </c>
    </row>
    <row r="80" spans="1:13" x14ac:dyDescent="0.3">
      <c r="A80" s="1" t="s">
        <v>103</v>
      </c>
      <c r="B80">
        <f>_xlfn.XLOOKUP(A80,jkse_history[[#This Row],[Tanggal]],jkse_history[[#This Row],[Terakhir]],"Tidak Ditemukan")</f>
        <v>4716.3999999999996</v>
      </c>
      <c r="C80">
        <f>_xlfn.XLOOKUP(B80,jkse_history[[#This Row],[Terakhir]],jkse_history[[#This Row],[Volume]])</f>
        <v>60229700</v>
      </c>
      <c r="D80">
        <f>_xlfn.XLOOKUP(A80,bbni_history[[#This Row],[Tanggal]],bbni_history[[#This Row],[Terakhir]],"Tidak Ditemukan")</f>
        <v>1677.3</v>
      </c>
      <c r="E80">
        <f>_xlfn.XLOOKUP(D80,bbni_history[[#This Row],[Terakhir]],bbni_history[[#This Row],[Volume]])</f>
        <v>126389200</v>
      </c>
      <c r="F80">
        <f>_xlfn.XLOOKUP(A80,bbri_history[[#This Row],[Tanggal]],bbri_history[[#This Row],[Terakhir]],"Tidak Ditemukan")</f>
        <v>1904.4</v>
      </c>
      <c r="G80">
        <f>_xlfn.XLOOKUP(F80,bbri_history[[#This Row],[Terakhir]],bbri_history[[#This Row],[Volume]],"Tidak Ditemukan")</f>
        <v>475289499</v>
      </c>
      <c r="H80">
        <f>_xlfn.XLOOKUP(A80,bmri_history[[#This Row],[Tanggal]],bmri_history[[#This Row],[Terakhir]],"Tidak Ditemukan")</f>
        <v>1692.7</v>
      </c>
      <c r="I80">
        <f>_xlfn.XLOOKUP('Master Sheet'!H80,bmri_history[[#This Row],[Terakhir]],bmri_history[[#This Row],[Volume]],"Tidak Ditemukan")</f>
        <v>229509600</v>
      </c>
      <c r="J80" s="10">
        <f>(B80/'Data Historis IHSG'!$J$3) * 100</f>
        <v>74.8689586858723</v>
      </c>
      <c r="K80" s="2">
        <f>(D80/'Data Historis BBNI'!$J$3) * 100</f>
        <v>53.807731914115507</v>
      </c>
      <c r="L80" s="2">
        <f>(F80/'Data Historis BBRI'!$J$3) * 100</f>
        <v>64.465680251038378</v>
      </c>
      <c r="M80" s="2">
        <f>(H80 / 'Data Historis BMRI'!$J$3) * 100</f>
        <v>61.043733523745644</v>
      </c>
    </row>
    <row r="81" spans="1:13" x14ac:dyDescent="0.3">
      <c r="A81" s="1" t="s">
        <v>104</v>
      </c>
      <c r="B81">
        <f>_xlfn.XLOOKUP(A81,jkse_history[[#This Row],[Tanggal]],jkse_history[[#This Row],[Terakhir]],"Tidak Ditemukan")</f>
        <v>4605.5</v>
      </c>
      <c r="C81">
        <f>_xlfn.XLOOKUP(B81,jkse_history[[#This Row],[Terakhir]],jkse_history[[#This Row],[Volume]])</f>
        <v>39084200</v>
      </c>
      <c r="D81">
        <f>_xlfn.XLOOKUP(A81,bbni_history[[#This Row],[Tanggal]],bbni_history[[#This Row],[Terakhir]],"Tidak Ditemukan")</f>
        <v>1603.7</v>
      </c>
      <c r="E81">
        <f>_xlfn.XLOOKUP(D81,bbni_history[[#This Row],[Terakhir]],bbni_history[[#This Row],[Volume]])</f>
        <v>66251600</v>
      </c>
      <c r="F81">
        <f>_xlfn.XLOOKUP(A81,bbri_history[[#This Row],[Tanggal]],bbri_history[[#This Row],[Terakhir]],"Tidak Ditemukan")</f>
        <v>1834.6</v>
      </c>
      <c r="G81">
        <f>_xlfn.XLOOKUP(F81,bbri_history[[#This Row],[Terakhir]],bbri_history[[#This Row],[Volume]],"Tidak Ditemukan")</f>
        <v>220673601</v>
      </c>
      <c r="H81">
        <f>_xlfn.XLOOKUP(A81,bmri_history[[#This Row],[Tanggal]],bmri_history[[#This Row],[Terakhir]],"Tidak Ditemukan")</f>
        <v>1628.2</v>
      </c>
      <c r="I81">
        <f>_xlfn.XLOOKUP('Master Sheet'!H81,bmri_history[[#This Row],[Terakhir]],bmri_history[[#This Row],[Volume]],"Tidak Ditemukan")</f>
        <v>80572600</v>
      </c>
      <c r="J81" s="10">
        <f>(B81/'Data Historis IHSG'!$J$3) * 100</f>
        <v>73.108512685053199</v>
      </c>
      <c r="K81" s="2">
        <f>(D81/'Data Historis BBNI'!$J$3) * 100</f>
        <v>51.446646199646487</v>
      </c>
      <c r="L81" s="2">
        <f>(F81/'Data Historis BBRI'!$J$3) * 100</f>
        <v>62.102886467420184</v>
      </c>
      <c r="M81" s="2">
        <f>(H81 / 'Data Historis BMRI'!$J$3) * 100</f>
        <v>58.71767408481282</v>
      </c>
    </row>
    <row r="82" spans="1:13" x14ac:dyDescent="0.3">
      <c r="A82" s="1" t="s">
        <v>105</v>
      </c>
      <c r="B82">
        <f>_xlfn.XLOOKUP(A82,jkse_history[[#This Row],[Tanggal]],jkse_history[[#This Row],[Terakhir]],"Tidak Ditemukan")</f>
        <v>4630.1000000000004</v>
      </c>
      <c r="C82">
        <f>_xlfn.XLOOKUP(B82,jkse_history[[#This Row],[Terakhir]],jkse_history[[#This Row],[Volume]])</f>
        <v>47829500</v>
      </c>
      <c r="D82">
        <f>_xlfn.XLOOKUP(A82,bbni_history[[#This Row],[Tanggal]],bbni_history[[#This Row],[Terakhir]],"Tidak Ditemukan")</f>
        <v>1571</v>
      </c>
      <c r="E82">
        <f>_xlfn.XLOOKUP(D82,bbni_history[[#This Row],[Terakhir]],bbni_history[[#This Row],[Volume]])</f>
        <v>108560200</v>
      </c>
      <c r="F82">
        <f>_xlfn.XLOOKUP(A82,bbri_history[[#This Row],[Tanggal]],bbri_history[[#This Row],[Terakhir]],"Tidak Ditemukan")</f>
        <v>1834.6</v>
      </c>
      <c r="G82">
        <f>_xlfn.XLOOKUP(F82,bbri_history[[#This Row],[Terakhir]],bbri_history[[#This Row],[Volume]],"Tidak Ditemukan")</f>
        <v>203241160</v>
      </c>
      <c r="H82">
        <f>_xlfn.XLOOKUP(A82,bmri_history[[#This Row],[Tanggal]],bmri_history[[#This Row],[Terakhir]],"Tidak Ditemukan")</f>
        <v>1601.7</v>
      </c>
      <c r="I82">
        <f>_xlfn.XLOOKUP('Master Sheet'!H82,bmri_history[[#This Row],[Terakhir]],bmri_history[[#This Row],[Volume]],"Tidak Ditemukan")</f>
        <v>185282400</v>
      </c>
      <c r="J82" s="10">
        <f>(B82/'Data Historis IHSG'!$J$3) * 100</f>
        <v>73.499017388571232</v>
      </c>
      <c r="K82" s="2">
        <f>(D82/'Data Historis BBNI'!$J$3) * 100</f>
        <v>50.397631215092986</v>
      </c>
      <c r="L82" s="2">
        <f>(F82/'Data Historis BBRI'!$J$3) * 100</f>
        <v>62.102886467420184</v>
      </c>
      <c r="M82" s="2">
        <f>(H82 / 'Data Historis BMRI'!$J$3) * 100</f>
        <v>57.762006253313288</v>
      </c>
    </row>
    <row r="83" spans="1:13" x14ac:dyDescent="0.3">
      <c r="A83" s="1" t="s">
        <v>106</v>
      </c>
      <c r="B83">
        <f>_xlfn.XLOOKUP(A83,jkse_history[[#This Row],[Tanggal]],jkse_history[[#This Row],[Terakhir]],"Tidak Ditemukan")</f>
        <v>4608.8</v>
      </c>
      <c r="C83">
        <f>_xlfn.XLOOKUP(B83,jkse_history[[#This Row],[Terakhir]],jkse_history[[#This Row],[Volume]])</f>
        <v>45079300</v>
      </c>
      <c r="D83">
        <f>_xlfn.XLOOKUP(A83,bbni_history[[#This Row],[Tanggal]],bbni_history[[#This Row],[Terakhir]],"Tidak Ditemukan")</f>
        <v>1566.9</v>
      </c>
      <c r="E83">
        <f>_xlfn.XLOOKUP(D83,bbni_history[[#This Row],[Terakhir]],bbni_history[[#This Row],[Volume]])</f>
        <v>82511800</v>
      </c>
      <c r="F83">
        <f>_xlfn.XLOOKUP(A83,bbri_history[[#This Row],[Tanggal]],bbri_history[[#This Row],[Terakhir]],"Tidak Ditemukan")</f>
        <v>1827.7</v>
      </c>
      <c r="G83">
        <f>_xlfn.XLOOKUP(F83,bbri_history[[#This Row],[Terakhir]],bbri_history[[#This Row],[Volume]],"Tidak Ditemukan")</f>
        <v>190361478</v>
      </c>
      <c r="H83">
        <f>_xlfn.XLOOKUP(A83,bmri_history[[#This Row],[Tanggal]],bmri_history[[#This Row],[Terakhir]],"Tidak Ditemukan")</f>
        <v>1578.9</v>
      </c>
      <c r="I83">
        <f>_xlfn.XLOOKUP('Master Sheet'!H83,bmri_history[[#This Row],[Terakhir]],bmri_history[[#This Row],[Volume]],"Tidak Ditemukan")</f>
        <v>138733000</v>
      </c>
      <c r="J83" s="10">
        <f>(B83/'Data Historis IHSG'!$J$3) * 100</f>
        <v>73.160897462354399</v>
      </c>
      <c r="K83" s="2">
        <f>(D83/'Data Historis BBNI'!$J$3) * 100</f>
        <v>50.266103342411974</v>
      </c>
      <c r="L83" s="2">
        <f>(F83/'Data Historis BBRI'!$J$3) * 100</f>
        <v>61.869315162162799</v>
      </c>
      <c r="M83" s="2">
        <f>(H83 / 'Data Historis BMRI'!$J$3) * 100</f>
        <v>56.939771288853315</v>
      </c>
    </row>
    <row r="84" spans="1:13" x14ac:dyDescent="0.3">
      <c r="A84" s="1" t="s">
        <v>107</v>
      </c>
      <c r="B84">
        <f>_xlfn.XLOOKUP(A84,jkse_history[[#This Row],[Tanggal]],jkse_history[[#This Row],[Terakhir]],"Tidak Ditemukan")</f>
        <v>4597.3999999999996</v>
      </c>
      <c r="C84">
        <f>_xlfn.XLOOKUP(B84,jkse_history[[#This Row],[Terakhir]],jkse_history[[#This Row],[Volume]])</f>
        <v>47798700</v>
      </c>
      <c r="D84">
        <f>_xlfn.XLOOKUP(A84,bbni_history[[#This Row],[Tanggal]],bbni_history[[#This Row],[Terakhir]],"Tidak Ditemukan")</f>
        <v>1554.6</v>
      </c>
      <c r="E84">
        <f>_xlfn.XLOOKUP(D84,bbni_history[[#This Row],[Terakhir]],bbni_history[[#This Row],[Volume]])</f>
        <v>91046000</v>
      </c>
      <c r="F84">
        <f>_xlfn.XLOOKUP(A84,bbri_history[[#This Row],[Tanggal]],bbri_history[[#This Row],[Terakhir]],"Tidak Ditemukan")</f>
        <v>1806.7</v>
      </c>
      <c r="G84">
        <f>_xlfn.XLOOKUP(F84,bbri_history[[#This Row],[Terakhir]],bbri_history[[#This Row],[Volume]],"Tidak Ditemukan")</f>
        <v>226345299</v>
      </c>
      <c r="H84">
        <f>_xlfn.XLOOKUP(A84,bmri_history[[#This Row],[Tanggal]],bmri_history[[#This Row],[Terakhir]],"Tidak Ditemukan")</f>
        <v>1594.1</v>
      </c>
      <c r="I84">
        <f>_xlfn.XLOOKUP('Master Sheet'!H84,bmri_history[[#This Row],[Terakhir]],bmri_history[[#This Row],[Volume]],"Tidak Ditemukan")</f>
        <v>127482200</v>
      </c>
      <c r="J84" s="10">
        <f>(B84/'Data Historis IHSG'!$J$3) * 100</f>
        <v>72.979931868041149</v>
      </c>
      <c r="K84" s="2">
        <f>(D84/'Data Historis BBNI'!$J$3) * 100</f>
        <v>49.871519724368902</v>
      </c>
      <c r="L84" s="2">
        <f>(F84/'Data Historis BBRI'!$J$3) * 100</f>
        <v>61.158445972249019</v>
      </c>
      <c r="M84" s="2">
        <f>(H84 / 'Data Historis BMRI'!$J$3) * 100</f>
        <v>57.487927931826619</v>
      </c>
    </row>
    <row r="85" spans="1:13" x14ac:dyDescent="0.3">
      <c r="A85" s="1" t="s">
        <v>108</v>
      </c>
      <c r="B85">
        <f>_xlfn.XLOOKUP(A85,jkse_history[[#This Row],[Tanggal]],jkse_history[[#This Row],[Terakhir]],"Tidak Ditemukan")</f>
        <v>4639.1000000000004</v>
      </c>
      <c r="C85">
        <f>_xlfn.XLOOKUP(B85,jkse_history[[#This Row],[Terakhir]],jkse_history[[#This Row],[Volume]])</f>
        <v>45461000</v>
      </c>
      <c r="D85">
        <f>_xlfn.XLOOKUP(A85,bbni_history[[#This Row],[Tanggal]],bbni_history[[#This Row],[Terakhir]],"Tidak Ditemukan")</f>
        <v>1554.6</v>
      </c>
      <c r="E85">
        <f>_xlfn.XLOOKUP(D85,bbni_history[[#This Row],[Terakhir]],bbni_history[[#This Row],[Volume]])</f>
        <v>80701600</v>
      </c>
      <c r="F85">
        <f>_xlfn.XLOOKUP(A85,bbri_history[[#This Row],[Tanggal]],bbri_history[[#This Row],[Terakhir]],"Tidak Ditemukan")</f>
        <v>1827.7</v>
      </c>
      <c r="G85">
        <f>_xlfn.XLOOKUP(F85,bbri_history[[#This Row],[Terakhir]],bbri_history[[#This Row],[Volume]],"Tidak Ditemukan")</f>
        <v>170062057</v>
      </c>
      <c r="H85">
        <f>_xlfn.XLOOKUP(A85,bmri_history[[#This Row],[Tanggal]],bmri_history[[#This Row],[Terakhir]],"Tidak Ditemukan")</f>
        <v>1605.5</v>
      </c>
      <c r="I85">
        <f>_xlfn.XLOOKUP('Master Sheet'!H85,bmri_history[[#This Row],[Terakhir]],bmri_history[[#This Row],[Volume]],"Tidak Ditemukan")</f>
        <v>83552200</v>
      </c>
      <c r="J85" s="10">
        <f>(B85/'Data Historis IHSG'!$J$3) * 100</f>
        <v>73.641884963029042</v>
      </c>
      <c r="K85" s="2">
        <f>(D85/'Data Historis BBNI'!$J$3) * 100</f>
        <v>49.871519724368902</v>
      </c>
      <c r="L85" s="2">
        <f>(F85/'Data Historis BBRI'!$J$3) * 100</f>
        <v>61.869315162162799</v>
      </c>
      <c r="M85" s="2">
        <f>(H85 / 'Data Historis BMRI'!$J$3) * 100</f>
        <v>57.899045414056616</v>
      </c>
    </row>
    <row r="86" spans="1:13" x14ac:dyDescent="0.3">
      <c r="A86" s="1" t="s">
        <v>109</v>
      </c>
      <c r="B86">
        <f>_xlfn.XLOOKUP(A86,jkse_history[[#This Row],[Tanggal]],jkse_history[[#This Row],[Terakhir]],"Tidak Ditemukan")</f>
        <v>4588.7</v>
      </c>
      <c r="C86">
        <f>_xlfn.XLOOKUP(B86,jkse_history[[#This Row],[Terakhir]],jkse_history[[#This Row],[Volume]])</f>
        <v>46906900</v>
      </c>
      <c r="D86">
        <f>_xlfn.XLOOKUP(A86,bbni_history[[#This Row],[Tanggal]],bbni_history[[#This Row],[Terakhir]],"Tidak Ditemukan")</f>
        <v>1497.3</v>
      </c>
      <c r="E86">
        <f>_xlfn.XLOOKUP(D86,bbni_history[[#This Row],[Terakhir]],bbni_history[[#This Row],[Volume]])</f>
        <v>164776400</v>
      </c>
      <c r="F86">
        <f>_xlfn.XLOOKUP(A86,bbri_history[[#This Row],[Tanggal]],bbri_history[[#This Row],[Terakhir]],"Tidak Ditemukan")</f>
        <v>1737</v>
      </c>
      <c r="G86">
        <f>_xlfn.XLOOKUP(F86,bbri_history[[#This Row],[Terakhir]],bbri_history[[#This Row],[Volume]],"Tidak Ditemukan")</f>
        <v>405546974</v>
      </c>
      <c r="H86">
        <f>_xlfn.XLOOKUP(A86,bmri_history[[#This Row],[Tanggal]],bmri_history[[#This Row],[Terakhir]],"Tidak Ditemukan")</f>
        <v>1522</v>
      </c>
      <c r="I86">
        <f>_xlfn.XLOOKUP('Master Sheet'!H86,bmri_history[[#This Row],[Terakhir]],bmri_history[[#This Row],[Volume]],"Tidak Ditemukan")</f>
        <v>188578000</v>
      </c>
      <c r="J86" s="10">
        <f>(B86/'Data Historis IHSG'!$J$3) * 100</f>
        <v>72.841826546065263</v>
      </c>
      <c r="K86" s="2">
        <f>(D86/'Data Historis BBNI'!$J$3) * 100</f>
        <v>48.033337503729292</v>
      </c>
      <c r="L86" s="2">
        <f>(F86/'Data Historis BBRI'!$J$3) * 100</f>
        <v>58.799037280011369</v>
      </c>
      <c r="M86" s="2">
        <f>(H86 / 'Data Historis BMRI'!$J$3) * 100</f>
        <v>54.887790171407147</v>
      </c>
    </row>
    <row r="87" spans="1:13" x14ac:dyDescent="0.3">
      <c r="A87" s="1" t="s">
        <v>110</v>
      </c>
      <c r="B87">
        <f>_xlfn.XLOOKUP(A87,jkse_history[[#This Row],[Tanggal]],jkse_history[[#This Row],[Terakhir]],"Tidak Ditemukan")</f>
        <v>4554.3999999999996</v>
      </c>
      <c r="C87">
        <f>_xlfn.XLOOKUP(B87,jkse_history[[#This Row],[Terakhir]],jkse_history[[#This Row],[Volume]])</f>
        <v>45092300</v>
      </c>
      <c r="D87">
        <f>_xlfn.XLOOKUP(A87,bbni_history[[#This Row],[Tanggal]],bbni_history[[#This Row],[Terakhir]],"Tidak Ditemukan")</f>
        <v>1521.9</v>
      </c>
      <c r="E87">
        <f>_xlfn.XLOOKUP(D87,bbni_history[[#This Row],[Terakhir]],bbni_history[[#This Row],[Volume]])</f>
        <v>78014600</v>
      </c>
      <c r="F87">
        <f>_xlfn.XLOOKUP(A87,bbri_history[[#This Row],[Tanggal]],bbri_history[[#This Row],[Terakhir]],"Tidak Ditemukan")</f>
        <v>1723</v>
      </c>
      <c r="G87">
        <f>_xlfn.XLOOKUP(F87,bbri_history[[#This Row],[Terakhir]],bbri_history[[#This Row],[Volume]],"Tidak Ditemukan")</f>
        <v>372457853</v>
      </c>
      <c r="H87">
        <f>_xlfn.XLOOKUP(A87,bmri_history[[#This Row],[Tanggal]],bmri_history[[#This Row],[Terakhir]],"Tidak Ditemukan")</f>
        <v>1522</v>
      </c>
      <c r="I87">
        <f>_xlfn.XLOOKUP('Master Sheet'!H87,bmri_history[[#This Row],[Terakhir]],bmri_history[[#This Row],[Volume]],"Tidak Ditemukan")</f>
        <v>134821600</v>
      </c>
      <c r="J87" s="10">
        <f>(B87/'Data Historis IHSG'!$J$3) * 100</f>
        <v>72.297342345631577</v>
      </c>
      <c r="K87" s="2">
        <f>(D87/'Data Historis BBNI'!$J$3) * 100</f>
        <v>48.822504739815415</v>
      </c>
      <c r="L87" s="2">
        <f>(F87/'Data Historis BBRI'!$J$3) * 100</f>
        <v>58.325124486735511</v>
      </c>
      <c r="M87" s="2">
        <f>(H87 / 'Data Historis BMRI'!$J$3) * 100</f>
        <v>54.887790171407147</v>
      </c>
    </row>
    <row r="88" spans="1:13" x14ac:dyDescent="0.3">
      <c r="A88" s="1" t="s">
        <v>111</v>
      </c>
      <c r="B88">
        <f>_xlfn.XLOOKUP(A88,jkse_history[[#This Row],[Tanggal]],jkse_history[[#This Row],[Terakhir]],"Tidak Ditemukan")</f>
        <v>4513.8</v>
      </c>
      <c r="C88">
        <f>_xlfn.XLOOKUP(B88,jkse_history[[#This Row],[Terakhir]],jkse_history[[#This Row],[Volume]])</f>
        <v>47342600</v>
      </c>
      <c r="D88">
        <f>_xlfn.XLOOKUP(A88,bbni_history[[#This Row],[Tanggal]],bbni_history[[#This Row],[Terakhir]],"Tidak Ditemukan")</f>
        <v>1448.2</v>
      </c>
      <c r="E88">
        <f>_xlfn.XLOOKUP(D88,bbni_history[[#This Row],[Terakhir]],bbni_history[[#This Row],[Volume]])</f>
        <v>94613200</v>
      </c>
      <c r="F88">
        <f>_xlfn.XLOOKUP(A88,bbri_history[[#This Row],[Tanggal]],bbri_history[[#This Row],[Terakhir]],"Tidak Ditemukan")</f>
        <v>1639.3</v>
      </c>
      <c r="G88">
        <f>_xlfn.XLOOKUP(F88,bbri_history[[#This Row],[Terakhir]],bbri_history[[#This Row],[Volume]],"Tidak Ditemukan")</f>
        <v>517300545</v>
      </c>
      <c r="H88">
        <f>_xlfn.XLOOKUP(A88,bmri_history[[#This Row],[Tanggal]],bmri_history[[#This Row],[Terakhir]],"Tidak Ditemukan")</f>
        <v>1499.2</v>
      </c>
      <c r="I88">
        <f>_xlfn.XLOOKUP('Master Sheet'!H88,bmri_history[[#This Row],[Terakhir]],bmri_history[[#This Row],[Volume]],"Tidak Ditemukan")</f>
        <v>141388800</v>
      </c>
      <c r="J88" s="10">
        <f>(B88/'Data Historis IHSG'!$J$3) * 100</f>
        <v>71.652850843077431</v>
      </c>
      <c r="K88" s="2">
        <f>(D88/'Data Historis BBNI'!$J$3) * 100</f>
        <v>46.458211028451721</v>
      </c>
      <c r="L88" s="2">
        <f>(F88/'Data Historis BBRI'!$J$3) * 100</f>
        <v>55.491803001222017</v>
      </c>
      <c r="M88" s="2">
        <f>(H88 / 'Data Historis BMRI'!$J$3) * 100</f>
        <v>54.065555206947167</v>
      </c>
    </row>
    <row r="89" spans="1:13" x14ac:dyDescent="0.3">
      <c r="A89" s="1" t="s">
        <v>112</v>
      </c>
      <c r="B89">
        <f>_xlfn.XLOOKUP(A89,jkse_history[[#This Row],[Tanggal]],jkse_history[[#This Row],[Terakhir]],"Tidak Ditemukan")</f>
        <v>4507.6000000000004</v>
      </c>
      <c r="C89">
        <f>_xlfn.XLOOKUP(B89,jkse_history[[#This Row],[Terakhir]],jkse_history[[#This Row],[Volume]])</f>
        <v>46257200</v>
      </c>
      <c r="D89">
        <f>_xlfn.XLOOKUP(A89,bbni_history[[#This Row],[Tanggal]],bbni_history[[#This Row],[Terakhir]],"Tidak Ditemukan")</f>
        <v>1366.4</v>
      </c>
      <c r="E89">
        <f>_xlfn.XLOOKUP(D89,bbni_history[[#This Row],[Terakhir]],bbni_history[[#This Row],[Volume]])</f>
        <v>173916400</v>
      </c>
      <c r="F89">
        <f>_xlfn.XLOOKUP(A89,bbri_history[[#This Row],[Tanggal]],bbri_history[[#This Row],[Terakhir]],"Tidak Ditemukan")</f>
        <v>1562.6</v>
      </c>
      <c r="G89">
        <f>_xlfn.XLOOKUP(F89,bbri_history[[#This Row],[Terakhir]],bbri_history[[#This Row],[Volume]],"Tidak Ditemukan")</f>
        <v>654135428</v>
      </c>
      <c r="H89">
        <f>_xlfn.XLOOKUP(A89,bmri_history[[#This Row],[Tanggal]],bmri_history[[#This Row],[Terakhir]],"Tidak Ditemukan")</f>
        <v>1427.1</v>
      </c>
      <c r="I89">
        <f>_xlfn.XLOOKUP('Master Sheet'!H89,bmri_history[[#This Row],[Terakhir]],bmri_history[[#This Row],[Volume]],"Tidak Ditemukan")</f>
        <v>227234200</v>
      </c>
      <c r="J89" s="10">
        <f>(B89/'Data Historis IHSG'!$J$3) * 100</f>
        <v>71.554430958450936</v>
      </c>
      <c r="K89" s="2">
        <f>(D89/'Data Historis BBNI'!$J$3) * 100</f>
        <v>43.834069568620663</v>
      </c>
      <c r="L89" s="2">
        <f>(F89/'Data Historis BBRI'!$J$3) * 100</f>
        <v>52.895437912346445</v>
      </c>
      <c r="M89" s="2">
        <f>(H89 / 'Data Historis BMRI'!$J$3) * 100</f>
        <v>51.465417446527681</v>
      </c>
    </row>
    <row r="90" spans="1:13" x14ac:dyDescent="0.3">
      <c r="A90" s="1" t="s">
        <v>113</v>
      </c>
      <c r="B90">
        <f>_xlfn.XLOOKUP(A90,jkse_history[[#This Row],[Tanggal]],jkse_history[[#This Row],[Terakhir]],"Tidak Ditemukan")</f>
        <v>4511.1000000000004</v>
      </c>
      <c r="C90">
        <f>_xlfn.XLOOKUP(B90,jkse_history[[#This Row],[Terakhir]],jkse_history[[#This Row],[Volume]])</f>
        <v>45156900</v>
      </c>
      <c r="D90">
        <f>_xlfn.XLOOKUP(A90,bbni_history[[#This Row],[Tanggal]],bbni_history[[#This Row],[Terakhir]],"Tidak Ditemukan")</f>
        <v>1362.3</v>
      </c>
      <c r="E90">
        <f>_xlfn.XLOOKUP(D90,bbni_history[[#This Row],[Terakhir]],bbni_history[[#This Row],[Volume]])</f>
        <v>83620800</v>
      </c>
      <c r="F90">
        <f>_xlfn.XLOOKUP(A90,bbri_history[[#This Row],[Tanggal]],bbri_history[[#This Row],[Terakhir]],"Tidak Ditemukan")</f>
        <v>1513.8</v>
      </c>
      <c r="G90">
        <f>_xlfn.XLOOKUP(F90,bbri_history[[#This Row],[Terakhir]],bbri_history[[#This Row],[Volume]],"Tidak Ditemukan")</f>
        <v>501017513</v>
      </c>
      <c r="H90">
        <f>_xlfn.XLOOKUP(A90,bmri_history[[#This Row],[Tanggal]],bmri_history[[#This Row],[Terakhir]],"Tidak Ditemukan")</f>
        <v>1411.9</v>
      </c>
      <c r="I90">
        <f>_xlfn.XLOOKUP('Master Sheet'!H90,bmri_history[[#This Row],[Terakhir]],bmri_history[[#This Row],[Volume]],"Tidak Ditemukan")</f>
        <v>158710600</v>
      </c>
      <c r="J90" s="10">
        <f>(B90/'Data Historis IHSG'!$J$3) * 100</f>
        <v>71.609990570740095</v>
      </c>
      <c r="K90" s="2">
        <f>(D90/'Data Historis BBNI'!$J$3) * 100</f>
        <v>43.702541695939637</v>
      </c>
      <c r="L90" s="2">
        <f>(F90/'Data Historis BBRI'!$J$3) * 100</f>
        <v>51.24351331864203</v>
      </c>
      <c r="M90" s="2">
        <f>(H90 / 'Data Historis BMRI'!$J$3) * 100</f>
        <v>50.917260803554363</v>
      </c>
    </row>
    <row r="91" spans="1:13" x14ac:dyDescent="0.3">
      <c r="A91" s="1" t="s">
        <v>114</v>
      </c>
      <c r="B91">
        <f>_xlfn.XLOOKUP(A91,jkse_history[[#This Row],[Tanggal]],jkse_history[[#This Row],[Terakhir]],"Tidak Ditemukan")</f>
        <v>4548.7</v>
      </c>
      <c r="C91">
        <f>_xlfn.XLOOKUP(B91,jkse_history[[#This Row],[Terakhir]],jkse_history[[#This Row],[Volume]])</f>
        <v>51665300</v>
      </c>
      <c r="D91">
        <f>_xlfn.XLOOKUP(A91,bbni_history[[#This Row],[Tanggal]],bbni_history[[#This Row],[Terakhir]],"Tidak Ditemukan")</f>
        <v>1440.1</v>
      </c>
      <c r="E91">
        <f>_xlfn.XLOOKUP(D91,bbni_history[[#This Row],[Terakhir]],bbni_history[[#This Row],[Volume]])</f>
        <v>154163000</v>
      </c>
      <c r="F91">
        <f>_xlfn.XLOOKUP(A91,bbri_history[[#This Row],[Tanggal]],bbri_history[[#This Row],[Terakhir]],"Tidak Ditemukan")</f>
        <v>1653.3</v>
      </c>
      <c r="G91">
        <f>_xlfn.XLOOKUP(F91,bbri_history[[#This Row],[Terakhir]],bbri_history[[#This Row],[Volume]],"Tidak Ditemukan")</f>
        <v>584451204</v>
      </c>
      <c r="H91">
        <f>_xlfn.XLOOKUP(A91,bmri_history[[#This Row],[Tanggal]],bmri_history[[#This Row],[Terakhir]],"Tidak Ditemukan")</f>
        <v>1465</v>
      </c>
      <c r="I91">
        <f>_xlfn.XLOOKUP('Master Sheet'!H91,bmri_history[[#This Row],[Terakhir]],bmri_history[[#This Row],[Volume]],"Tidak Ditemukan")</f>
        <v>199655000</v>
      </c>
      <c r="J91" s="10">
        <f>(B91/'Data Historis IHSG'!$J$3) * 100</f>
        <v>72.206859548474966</v>
      </c>
      <c r="K91" s="2">
        <f>(D91/'Data Historis BBNI'!$J$3) * 100</f>
        <v>46.198363279984342</v>
      </c>
      <c r="L91" s="2">
        <f>(F91/'Data Historis BBRI'!$J$3) * 100</f>
        <v>55.965715794497875</v>
      </c>
      <c r="M91" s="2">
        <f>(H91 / 'Data Historis BMRI'!$J$3) * 100</f>
        <v>52.832202760257211</v>
      </c>
    </row>
    <row r="92" spans="1:13" x14ac:dyDescent="0.3">
      <c r="A92" s="1" t="s">
        <v>115</v>
      </c>
      <c r="B92">
        <f>_xlfn.XLOOKUP(A92,jkse_history[[#This Row],[Tanggal]],jkse_history[[#This Row],[Terakhir]],"Tidak Ditemukan")</f>
        <v>4546</v>
      </c>
      <c r="C92">
        <f>_xlfn.XLOOKUP(B92,jkse_history[[#This Row],[Terakhir]],jkse_history[[#This Row],[Volume]])</f>
        <v>42464800</v>
      </c>
      <c r="D92">
        <f>_xlfn.XLOOKUP(A92,bbni_history[[#This Row],[Tanggal]],bbni_history[[#This Row],[Terakhir]],"Tidak Ditemukan")</f>
        <v>1472.8</v>
      </c>
      <c r="E92">
        <f>_xlfn.XLOOKUP(D92,bbni_history[[#This Row],[Terakhir]],bbni_history[[#This Row],[Volume]])</f>
        <v>148603000</v>
      </c>
      <c r="F92">
        <f>_xlfn.XLOOKUP(A92,bbri_history[[#This Row],[Tanggal]],bbri_history[[#This Row],[Terakhir]],"Tidak Ditemukan")</f>
        <v>1730</v>
      </c>
      <c r="G92">
        <f>_xlfn.XLOOKUP(F92,bbri_history[[#This Row],[Terakhir]],bbri_history[[#This Row],[Volume]],"Tidak Ditemukan")</f>
        <v>433842983</v>
      </c>
      <c r="H92">
        <f>_xlfn.XLOOKUP(A92,bmri_history[[#This Row],[Tanggal]],bmri_history[[#This Row],[Terakhir]],"Tidak Ditemukan")</f>
        <v>1544.7</v>
      </c>
      <c r="I92">
        <f>_xlfn.XLOOKUP('Master Sheet'!H92,bmri_history[[#This Row],[Terakhir]],bmri_history[[#This Row],[Volume]],"Tidak Ditemukan")</f>
        <v>237644400</v>
      </c>
      <c r="J92" s="10">
        <f>(B92/'Data Historis IHSG'!$J$3) * 100</f>
        <v>72.163999276137631</v>
      </c>
      <c r="K92" s="2">
        <f>(D92/'Data Historis BBNI'!$J$3) * 100</f>
        <v>47.247378264537836</v>
      </c>
      <c r="L92" s="2">
        <f>(F92/'Data Historis BBRI'!$J$3) * 100</f>
        <v>58.562080883373447</v>
      </c>
      <c r="M92" s="2">
        <f>(H92 / 'Data Historis BMRI'!$J$3) * 100</f>
        <v>55.706418842163352</v>
      </c>
    </row>
    <row r="93" spans="1:13" x14ac:dyDescent="0.3">
      <c r="A93" s="1" t="s">
        <v>116</v>
      </c>
      <c r="B93">
        <f>_xlfn.XLOOKUP(A93,jkse_history[[#This Row],[Tanggal]],jkse_history[[#This Row],[Terakhir]],"Tidak Ditemukan")</f>
        <v>4626.8</v>
      </c>
      <c r="C93">
        <f>_xlfn.XLOOKUP(B93,jkse_history[[#This Row],[Terakhir]],jkse_history[[#This Row],[Volume]])</f>
        <v>53757500</v>
      </c>
      <c r="D93">
        <f>_xlfn.XLOOKUP(A93,bbni_history[[#This Row],[Tanggal]],bbni_history[[#This Row],[Terakhir]],"Tidak Ditemukan")</f>
        <v>1485.1</v>
      </c>
      <c r="E93">
        <f>_xlfn.XLOOKUP(D93,bbni_history[[#This Row],[Terakhir]],bbni_history[[#This Row],[Volume]])</f>
        <v>88906800</v>
      </c>
      <c r="F93">
        <f>_xlfn.XLOOKUP(A93,bbri_history[[#This Row],[Tanggal]],bbri_history[[#This Row],[Terakhir]],"Tidak Ditemukan")</f>
        <v>1757.9</v>
      </c>
      <c r="G93">
        <f>_xlfn.XLOOKUP(F93,bbri_history[[#This Row],[Terakhir]],bbri_history[[#This Row],[Volume]],"Tidak Ditemukan")</f>
        <v>444514707</v>
      </c>
      <c r="H93">
        <f>_xlfn.XLOOKUP(A93,bmri_history[[#This Row],[Tanggal]],bmri_history[[#This Row],[Terakhir]],"Tidak Ditemukan")</f>
        <v>1556.1</v>
      </c>
      <c r="I93">
        <f>_xlfn.XLOOKUP('Master Sheet'!H93,bmri_history[[#This Row],[Terakhir]],bmri_history[[#This Row],[Volume]],"Tidak Ditemukan")</f>
        <v>180545000</v>
      </c>
      <c r="J93" s="10">
        <f>(B93/'Data Historis IHSG'!$J$3) * 100</f>
        <v>73.446632611270033</v>
      </c>
      <c r="K93" s="2">
        <f>(D93/'Data Historis BBNI'!$J$3) * 100</f>
        <v>47.641961882580894</v>
      </c>
      <c r="L93" s="2">
        <f>(F93/'Data Historis BBRI'!$J$3) * 100</f>
        <v>59.506521378544619</v>
      </c>
      <c r="M93" s="2">
        <f>(H93 / 'Data Historis BMRI'!$J$3) * 100</f>
        <v>56.117536324393335</v>
      </c>
    </row>
    <row r="94" spans="1:13" x14ac:dyDescent="0.3">
      <c r="A94" s="1" t="s">
        <v>117</v>
      </c>
      <c r="B94">
        <f>_xlfn.XLOOKUP(A94,jkse_history[[#This Row],[Tanggal]],jkse_history[[#This Row],[Terakhir]],"Tidak Ditemukan")</f>
        <v>4641.6000000000004</v>
      </c>
      <c r="C94">
        <f>_xlfn.XLOOKUP(B94,jkse_history[[#This Row],[Terakhir]],jkse_history[[#This Row],[Volume]])</f>
        <v>60985400</v>
      </c>
      <c r="D94">
        <f>_xlfn.XLOOKUP(A94,bbni_history[[#This Row],[Tanggal]],bbni_history[[#This Row],[Terakhir]],"Tidak Ditemukan")</f>
        <v>1485.1</v>
      </c>
      <c r="E94">
        <f>_xlfn.XLOOKUP(D94,bbni_history[[#This Row],[Terakhir]],bbni_history[[#This Row],[Volume]])</f>
        <v>128476400</v>
      </c>
      <c r="F94">
        <f>_xlfn.XLOOKUP(A94,bbri_history[[#This Row],[Tanggal]],bbri_history[[#This Row],[Terakhir]],"Tidak Ditemukan")</f>
        <v>1834.6</v>
      </c>
      <c r="G94">
        <f>_xlfn.XLOOKUP(F94,bbri_history[[#This Row],[Terakhir]],bbri_history[[#This Row],[Volume]],"Tidak Ditemukan")</f>
        <v>476102523</v>
      </c>
      <c r="H94">
        <f>_xlfn.XLOOKUP(A94,bmri_history[[#This Row],[Tanggal]],bmri_history[[#This Row],[Terakhir]],"Tidak Ditemukan")</f>
        <v>1559.9</v>
      </c>
      <c r="I94">
        <f>_xlfn.XLOOKUP('Master Sheet'!H94,bmri_history[[#This Row],[Terakhir]],bmri_history[[#This Row],[Volume]],"Tidak Ditemukan")</f>
        <v>124329600</v>
      </c>
      <c r="J94" s="10">
        <f>(B94/'Data Historis IHSG'!$J$3) * 100</f>
        <v>73.681570400378448</v>
      </c>
      <c r="K94" s="2">
        <f>(D94/'Data Historis BBNI'!$J$3) * 100</f>
        <v>47.641961882580894</v>
      </c>
      <c r="L94" s="2">
        <f>(F94/'Data Historis BBRI'!$J$3) * 100</f>
        <v>62.102886467420184</v>
      </c>
      <c r="M94" s="2">
        <f>(H94 / 'Data Historis BMRI'!$J$3) * 100</f>
        <v>56.254575485136669</v>
      </c>
    </row>
    <row r="95" spans="1:13" x14ac:dyDescent="0.3">
      <c r="A95" s="1" t="s">
        <v>118</v>
      </c>
      <c r="B95">
        <f>_xlfn.XLOOKUP(A95,jkse_history[[#This Row],[Tanggal]],jkse_history[[#This Row],[Terakhir]],"Tidak Ditemukan")</f>
        <v>4716.2</v>
      </c>
      <c r="C95">
        <f>_xlfn.XLOOKUP(B95,jkse_history[[#This Row],[Terakhir]],jkse_history[[#This Row],[Volume]])</f>
        <v>68549600</v>
      </c>
      <c r="D95">
        <f>_xlfn.XLOOKUP(A95,bbni_history[[#This Row],[Tanggal]],bbni_history[[#This Row],[Terakhir]],"Tidak Ditemukan")</f>
        <v>1497.3</v>
      </c>
      <c r="E95">
        <f>_xlfn.XLOOKUP(D95,bbni_history[[#This Row],[Terakhir]],bbni_history[[#This Row],[Volume]])</f>
        <v>233662000</v>
      </c>
      <c r="F95">
        <f>_xlfn.XLOOKUP(A95,bbri_history[[#This Row],[Tanggal]],bbri_history[[#This Row],[Terakhir]],"Tidak Ditemukan")</f>
        <v>1904.4</v>
      </c>
      <c r="G95">
        <f>_xlfn.XLOOKUP(F95,bbri_history[[#This Row],[Terakhir]],bbri_history[[#This Row],[Volume]],"Tidak Ditemukan")</f>
        <v>498739044</v>
      </c>
      <c r="H95">
        <f>_xlfn.XLOOKUP(A95,bmri_history[[#This Row],[Tanggal]],bmri_history[[#This Row],[Terakhir]],"Tidak Ditemukan")</f>
        <v>1628.2</v>
      </c>
      <c r="I95">
        <f>_xlfn.XLOOKUP('Master Sheet'!H95,bmri_history[[#This Row],[Terakhir]],bmri_history[[#This Row],[Volume]],"Tidak Ditemukan")</f>
        <v>265460200</v>
      </c>
      <c r="J95" s="10">
        <f>(B95/'Data Historis IHSG'!$J$3) * 100</f>
        <v>74.865783850884355</v>
      </c>
      <c r="K95" s="2">
        <f>(D95/'Data Historis BBNI'!$J$3) * 100</f>
        <v>48.033337503729292</v>
      </c>
      <c r="L95" s="2">
        <f>(F95/'Data Historis BBRI'!$J$3) * 100</f>
        <v>64.465680251038378</v>
      </c>
      <c r="M95" s="2">
        <f>(H95 / 'Data Historis BMRI'!$J$3) * 100</f>
        <v>58.71767408481282</v>
      </c>
    </row>
    <row r="96" spans="1:13" x14ac:dyDescent="0.3">
      <c r="A96" s="1" t="s">
        <v>119</v>
      </c>
      <c r="B96">
        <f>_xlfn.XLOOKUP(A96,jkse_history[[#This Row],[Tanggal]],jkse_history[[#This Row],[Terakhir]],"Tidak Ditemukan")</f>
        <v>4753.6000000000004</v>
      </c>
      <c r="C96">
        <f>_xlfn.XLOOKUP(B96,jkse_history[[#This Row],[Terakhir]],jkse_history[[#This Row],[Volume]])</f>
        <v>104791300</v>
      </c>
      <c r="D96">
        <f>_xlfn.XLOOKUP(A96,bbni_history[[#This Row],[Tanggal]],bbni_history[[#This Row],[Terakhir]],"Tidak Ditemukan")</f>
        <v>1566.9</v>
      </c>
      <c r="E96">
        <f>_xlfn.XLOOKUP(D96,bbni_history[[#This Row],[Terakhir]],bbni_history[[#This Row],[Volume]])</f>
        <v>294115600</v>
      </c>
      <c r="F96">
        <f>_xlfn.XLOOKUP(A96,bbri_history[[#This Row],[Tanggal]],bbri_history[[#This Row],[Terakhir]],"Tidak Ditemukan")</f>
        <v>2057.9</v>
      </c>
      <c r="G96">
        <f>_xlfn.XLOOKUP(F96,bbri_history[[#This Row],[Terakhir]],bbri_history[[#This Row],[Volume]],"Tidak Ditemukan")</f>
        <v>959884609</v>
      </c>
      <c r="H96">
        <f>_xlfn.XLOOKUP(A96,bmri_history[[#This Row],[Tanggal]],bmri_history[[#This Row],[Terakhir]],"Tidak Ditemukan")</f>
        <v>1696.5</v>
      </c>
      <c r="I96">
        <f>_xlfn.XLOOKUP('Master Sheet'!H96,bmri_history[[#This Row],[Terakhir]],bmri_history[[#This Row],[Volume]],"Tidak Ditemukan")</f>
        <v>350546800</v>
      </c>
      <c r="J96" s="10">
        <f>(B96/'Data Historis IHSG'!$J$3) * 100</f>
        <v>75.459477993631282</v>
      </c>
      <c r="K96" s="2">
        <f>(D96/'Data Historis BBNI'!$J$3) * 100</f>
        <v>50.266103342411974</v>
      </c>
      <c r="L96" s="2">
        <f>(F96/'Data Historis BBRI'!$J$3) * 100</f>
        <v>69.661795520170074</v>
      </c>
      <c r="M96" s="2">
        <f>(H96 / 'Data Historis BMRI'!$J$3) * 100</f>
        <v>61.180772684488971</v>
      </c>
    </row>
    <row r="97" spans="1:13" x14ac:dyDescent="0.3">
      <c r="A97" s="1" t="s">
        <v>120</v>
      </c>
      <c r="B97">
        <f>_xlfn.XLOOKUP(A97,jkse_history[[#This Row],[Tanggal]],jkse_history[[#This Row],[Terakhir]],"Tidak Ditemukan")</f>
        <v>4847.5</v>
      </c>
      <c r="C97">
        <f>_xlfn.XLOOKUP(B97,jkse_history[[#This Row],[Terakhir]],jkse_history[[#This Row],[Volume]])</f>
        <v>73135500</v>
      </c>
      <c r="D97">
        <f>_xlfn.XLOOKUP(A97,bbni_history[[#This Row],[Tanggal]],bbni_history[[#This Row],[Terakhir]],"Tidak Ditemukan")</f>
        <v>1624.2</v>
      </c>
      <c r="E97">
        <f>_xlfn.XLOOKUP(D97,bbni_history[[#This Row],[Terakhir]],bbni_history[[#This Row],[Volume]])</f>
        <v>263164400</v>
      </c>
      <c r="F97">
        <f>_xlfn.XLOOKUP(A97,bbri_history[[#This Row],[Tanggal]],bbri_history[[#This Row],[Terakhir]],"Tidak Ditemukan")</f>
        <v>2218.3000000000002</v>
      </c>
      <c r="G97">
        <f>_xlfn.XLOOKUP(F97,bbri_history[[#This Row],[Terakhir]],bbri_history[[#This Row],[Volume]],"Tidak Ditemukan")</f>
        <v>514215761</v>
      </c>
      <c r="H97">
        <f>_xlfn.XLOOKUP(A97,bmri_history[[#This Row],[Tanggal]],bmri_history[[#This Row],[Terakhir]],"Tidak Ditemukan")</f>
        <v>1753.5</v>
      </c>
      <c r="I97">
        <f>_xlfn.XLOOKUP('Master Sheet'!H97,bmri_history[[#This Row],[Terakhir]],bmri_history[[#This Row],[Volume]],"Tidak Ditemukan")</f>
        <v>207635400</v>
      </c>
      <c r="J97" s="10">
        <f>(B97/'Data Historis IHSG'!$J$3) * 100</f>
        <v>76.950063020474516</v>
      </c>
      <c r="K97" s="2">
        <f>(D97/'Data Historis BBNI'!$J$3) * 100</f>
        <v>52.104285563051576</v>
      </c>
      <c r="L97" s="2">
        <f>(F97/'Data Historis BBRI'!$J$3) * 100</f>
        <v>75.091482094559154</v>
      </c>
      <c r="M97" s="2">
        <f>(H97 / 'Data Historis BMRI'!$J$3) * 100</f>
        <v>63.236360095638908</v>
      </c>
    </row>
    <row r="98" spans="1:13" x14ac:dyDescent="0.3">
      <c r="A98" s="1" t="s">
        <v>121</v>
      </c>
      <c r="B98">
        <f>_xlfn.XLOOKUP(A98,jkse_history[[#This Row],[Tanggal]],jkse_history[[#This Row],[Terakhir]],"Tidak Ditemukan")</f>
        <v>4941</v>
      </c>
      <c r="C98">
        <f>_xlfn.XLOOKUP(B98,jkse_history[[#This Row],[Terakhir]],jkse_history[[#This Row],[Volume]])</f>
        <v>101631500</v>
      </c>
      <c r="D98">
        <f>_xlfn.XLOOKUP(A98,bbni_history[[#This Row],[Tanggal]],bbni_history[[#This Row],[Terakhir]],"Tidak Ditemukan")</f>
        <v>1689.6</v>
      </c>
      <c r="E98">
        <f>_xlfn.XLOOKUP(D98,bbni_history[[#This Row],[Terakhir]],bbni_history[[#This Row],[Volume]])</f>
        <v>277008600</v>
      </c>
      <c r="F98">
        <f>_xlfn.XLOOKUP(A98,bbri_history[[#This Row],[Tanggal]],bbri_history[[#This Row],[Terakhir]],"Tidak Ditemukan")</f>
        <v>2162.5</v>
      </c>
      <c r="G98">
        <f>_xlfn.XLOOKUP(F98,bbri_history[[#This Row],[Terakhir]],bbri_history[[#This Row],[Volume]],"Tidak Ditemukan")</f>
        <v>481917223</v>
      </c>
      <c r="H98">
        <f>_xlfn.XLOOKUP(A98,bmri_history[[#This Row],[Tanggal]],bmri_history[[#This Row],[Terakhir]],"Tidak Ditemukan")</f>
        <v>1844.6</v>
      </c>
      <c r="I98">
        <f>_xlfn.XLOOKUP('Master Sheet'!H98,bmri_history[[#This Row],[Terakhir]],bmri_history[[#This Row],[Volume]],"Tidak Ditemukan")</f>
        <v>296607800</v>
      </c>
      <c r="J98" s="10">
        <f>(B98/'Data Historis IHSG'!$J$3) * 100</f>
        <v>78.434298377341833</v>
      </c>
      <c r="K98" s="2">
        <f>(D98/'Data Historis BBNI'!$J$3) * 100</f>
        <v>54.202315532158565</v>
      </c>
      <c r="L98" s="2">
        <f>(F98/'Data Historis BBRI'!$J$3) * 100</f>
        <v>73.202601104216797</v>
      </c>
      <c r="M98" s="2">
        <f>(H98 / 'Data Historis BMRI'!$J$3) * 100</f>
        <v>66.521693659775039</v>
      </c>
    </row>
    <row r="99" spans="1:13" x14ac:dyDescent="0.3">
      <c r="A99" s="1" t="s">
        <v>122</v>
      </c>
      <c r="B99">
        <f>_xlfn.XLOOKUP(A99,jkse_history[[#This Row],[Tanggal]],jkse_history[[#This Row],[Terakhir]],"Tidak Ditemukan")</f>
        <v>4916.7</v>
      </c>
      <c r="C99">
        <f>_xlfn.XLOOKUP(B99,jkse_history[[#This Row],[Terakhir]],jkse_history[[#This Row],[Volume]])</f>
        <v>110933800</v>
      </c>
      <c r="D99">
        <f>_xlfn.XLOOKUP(A99,bbni_history[[#This Row],[Tanggal]],bbni_history[[#This Row],[Terakhir]],"Tidak Ditemukan")</f>
        <v>1693.7</v>
      </c>
      <c r="E99">
        <f>_xlfn.XLOOKUP(D99,bbni_history[[#This Row],[Terakhir]],bbni_history[[#This Row],[Volume]])</f>
        <v>227041600</v>
      </c>
      <c r="F99">
        <f>_xlfn.XLOOKUP(A99,bbri_history[[#This Row],[Tanggal]],bbri_history[[#This Row],[Terakhir]],"Tidak Ditemukan")</f>
        <v>2134.6</v>
      </c>
      <c r="G99">
        <f>_xlfn.XLOOKUP(F99,bbri_history[[#This Row],[Terakhir]],bbri_history[[#This Row],[Volume]],"Tidak Ditemukan")</f>
        <v>275162272</v>
      </c>
      <c r="H99">
        <f>_xlfn.XLOOKUP(A99,bmri_history[[#This Row],[Tanggal]],bmri_history[[#This Row],[Terakhir]],"Tidak Ditemukan")</f>
        <v>1795.2</v>
      </c>
      <c r="I99">
        <f>_xlfn.XLOOKUP('Master Sheet'!H99,bmri_history[[#This Row],[Terakhir]],bmri_history[[#This Row],[Volume]],"Tidak Ditemukan")</f>
        <v>169836200</v>
      </c>
      <c r="J99" s="10">
        <f>(B99/'Data Historis IHSG'!$J$3) * 100</f>
        <v>78.048555926305724</v>
      </c>
      <c r="K99" s="2">
        <f>(D99/'Data Historis BBNI'!$J$3) * 100</f>
        <v>54.333843404839591</v>
      </c>
      <c r="L99" s="2">
        <f>(F99/'Data Historis BBRI'!$J$3) * 100</f>
        <v>72.258160609045646</v>
      </c>
      <c r="M99" s="2">
        <f>(H99 / 'Data Historis BMRI'!$J$3) * 100</f>
        <v>64.740184570111765</v>
      </c>
    </row>
    <row r="100" spans="1:13" x14ac:dyDescent="0.3">
      <c r="A100" s="1" t="s">
        <v>123</v>
      </c>
      <c r="B100">
        <f>_xlfn.XLOOKUP(A100,jkse_history[[#This Row],[Tanggal]],jkse_history[[#This Row],[Terakhir]],"Tidak Ditemukan")</f>
        <v>4947.8</v>
      </c>
      <c r="C100">
        <f>_xlfn.XLOOKUP(B100,jkse_history[[#This Row],[Terakhir]],jkse_history[[#This Row],[Volume]])</f>
        <v>86864800</v>
      </c>
      <c r="D100">
        <f>_xlfn.XLOOKUP(A100,bbni_history[[#This Row],[Tanggal]],bbni_history[[#This Row],[Terakhir]],"Tidak Ditemukan")</f>
        <v>1738.7</v>
      </c>
      <c r="E100">
        <f>_xlfn.XLOOKUP(D100,bbni_history[[#This Row],[Terakhir]],bbni_history[[#This Row],[Volume]])</f>
        <v>145380800</v>
      </c>
      <c r="F100">
        <f>_xlfn.XLOOKUP(A100,bbri_history[[#This Row],[Tanggal]],bbri_history[[#This Row],[Terakhir]],"Tidak Ditemukan")</f>
        <v>2169.5</v>
      </c>
      <c r="G100">
        <f>_xlfn.XLOOKUP(F100,bbri_history[[#This Row],[Terakhir]],bbri_history[[#This Row],[Volume]],"Tidak Ditemukan")</f>
        <v>294137820</v>
      </c>
      <c r="H100">
        <f>_xlfn.XLOOKUP(A100,bmri_history[[#This Row],[Tanggal]],bmri_history[[#This Row],[Terakhir]],"Tidak Ditemukan")</f>
        <v>1840.8</v>
      </c>
      <c r="I100">
        <f>_xlfn.XLOOKUP('Master Sheet'!H100,bmri_history[[#This Row],[Terakhir]],bmri_history[[#This Row],[Volume]],"Tidak Ditemukan")</f>
        <v>185391000</v>
      </c>
      <c r="J100" s="10">
        <f>(B100/'Data Historis IHSG'!$J$3) * 100</f>
        <v>78.542242766932191</v>
      </c>
      <c r="K100" s="2">
        <f>(D100/'Data Historis BBNI'!$J$3) * 100</f>
        <v>55.777442007436143</v>
      </c>
      <c r="L100" s="2">
        <f>(F100/'Data Historis BBRI'!$J$3) * 100</f>
        <v>73.439557500854733</v>
      </c>
      <c r="M100" s="2">
        <f>(H100 / 'Data Historis BMRI'!$J$3) * 100</f>
        <v>66.384654499031711</v>
      </c>
    </row>
    <row r="101" spans="1:13" x14ac:dyDescent="0.3">
      <c r="A101" s="1" t="s">
        <v>124</v>
      </c>
      <c r="B101">
        <f>_xlfn.XLOOKUP(A101,jkse_history[[#This Row],[Tanggal]],jkse_history[[#This Row],[Terakhir]],"Tidak Ditemukan")</f>
        <v>5070.6000000000004</v>
      </c>
      <c r="C101">
        <f>_xlfn.XLOOKUP(B101,jkse_history[[#This Row],[Terakhir]],jkse_history[[#This Row],[Volume]])</f>
        <v>138169200</v>
      </c>
      <c r="D101">
        <f>_xlfn.XLOOKUP(A101,bbni_history[[#This Row],[Tanggal]],bbni_history[[#This Row],[Terakhir]],"Tidak Ditemukan")</f>
        <v>1976</v>
      </c>
      <c r="E101">
        <f>_xlfn.XLOOKUP(D101,bbni_history[[#This Row],[Terakhir]],bbni_history[[#This Row],[Volume]])</f>
        <v>311447600</v>
      </c>
      <c r="F101">
        <f>_xlfn.XLOOKUP(A101,bbri_history[[#This Row],[Tanggal]],bbri_history[[#This Row],[Terakhir]],"Tidak Ditemukan")</f>
        <v>2302</v>
      </c>
      <c r="G101">
        <f>_xlfn.XLOOKUP(F101,bbri_history[[#This Row],[Terakhir]],bbri_history[[#This Row],[Volume]],"Tidak Ditemukan")</f>
        <v>422772612</v>
      </c>
      <c r="H101">
        <f>_xlfn.XLOOKUP(A101,bmri_history[[#This Row],[Tanggal]],bmri_history[[#This Row],[Terakhir]],"Tidak Ditemukan")</f>
        <v>1992.6</v>
      </c>
      <c r="I101">
        <f>_xlfn.XLOOKUP('Master Sheet'!H101,bmri_history[[#This Row],[Terakhir]],bmri_history[[#This Row],[Volume]],"Tidak Ditemukan")</f>
        <v>292605200</v>
      </c>
      <c r="J101" s="10">
        <f>(B101/'Data Historis IHSG'!$J$3) * 100</f>
        <v>80.491591449534411</v>
      </c>
      <c r="K101" s="2">
        <f>(D101/'Data Historis BBNI'!$J$3) * 100</f>
        <v>63.390018638461953</v>
      </c>
      <c r="L101" s="2">
        <f>(F101/'Data Historis BBRI'!$J$3) * 100</f>
        <v>77.924803580072648</v>
      </c>
      <c r="M101" s="2">
        <f>(H101 / 'Data Historis BMRI'!$J$3) * 100</f>
        <v>71.859008341357338</v>
      </c>
    </row>
    <row r="102" spans="1:13" x14ac:dyDescent="0.3">
      <c r="A102" s="1" t="s">
        <v>125</v>
      </c>
      <c r="B102">
        <f>_xlfn.XLOOKUP(A102,jkse_history[[#This Row],[Tanggal]],jkse_history[[#This Row],[Terakhir]],"Tidak Ditemukan")</f>
        <v>5035.1000000000004</v>
      </c>
      <c r="C102">
        <f>_xlfn.XLOOKUP(B102,jkse_history[[#This Row],[Terakhir]],jkse_history[[#This Row],[Volume]])</f>
        <v>115140600</v>
      </c>
      <c r="D102">
        <f>_xlfn.XLOOKUP(A102,bbni_history[[#This Row],[Tanggal]],bbni_history[[#This Row],[Terakhir]],"Tidak Ditemukan")</f>
        <v>1988.3</v>
      </c>
      <c r="E102">
        <f>_xlfn.XLOOKUP(D102,bbni_history[[#This Row],[Terakhir]],bbni_history[[#This Row],[Volume]])</f>
        <v>285710200</v>
      </c>
      <c r="F102">
        <f>_xlfn.XLOOKUP(A102,bbri_history[[#This Row],[Tanggal]],bbri_history[[#This Row],[Terakhir]],"Tidak Ditemukan")</f>
        <v>2239.1999999999998</v>
      </c>
      <c r="G102">
        <f>_xlfn.XLOOKUP(F102,bbri_history[[#This Row],[Terakhir]],bbri_history[[#This Row],[Volume]],"Tidak Ditemukan")</f>
        <v>279951975</v>
      </c>
      <c r="H102">
        <f>_xlfn.XLOOKUP(A102,bmri_history[[#This Row],[Tanggal]],bmri_history[[#This Row],[Terakhir]],"Tidak Ditemukan")</f>
        <v>2002.1</v>
      </c>
      <c r="I102">
        <f>_xlfn.XLOOKUP('Master Sheet'!H102,bmri_history[[#This Row],[Terakhir]],bmri_history[[#This Row],[Volume]],"Tidak Ditemukan")</f>
        <v>147413600</v>
      </c>
      <c r="J102" s="10">
        <f>(B102/'Data Historis IHSG'!$J$3) * 100</f>
        <v>79.928058239173026</v>
      </c>
      <c r="K102" s="2">
        <f>(D102/'Data Historis BBNI'!$J$3) * 100</f>
        <v>63.784602256505018</v>
      </c>
      <c r="L102" s="2">
        <f>(F102/'Data Historis BBRI'!$J$3) * 100</f>
        <v>75.798966193092383</v>
      </c>
      <c r="M102" s="2">
        <f>(H102 / 'Data Historis BMRI'!$J$3) * 100</f>
        <v>72.201606243215664</v>
      </c>
    </row>
    <row r="103" spans="1:13" x14ac:dyDescent="0.3">
      <c r="A103" s="1" t="s">
        <v>126</v>
      </c>
      <c r="B103">
        <f>_xlfn.XLOOKUP(A103,jkse_history[[#This Row],[Tanggal]],jkse_history[[#This Row],[Terakhir]],"Tidak Ditemukan")</f>
        <v>4920.7</v>
      </c>
      <c r="C103">
        <f>_xlfn.XLOOKUP(B103,jkse_history[[#This Row],[Terakhir]],jkse_history[[#This Row],[Volume]])</f>
        <v>84234700</v>
      </c>
      <c r="D103">
        <f>_xlfn.XLOOKUP(A103,bbni_history[[#This Row],[Tanggal]],bbni_history[[#This Row],[Terakhir]],"Tidak Ditemukan")</f>
        <v>1849.2</v>
      </c>
      <c r="E103">
        <f>_xlfn.XLOOKUP(D103,bbni_history[[#This Row],[Terakhir]],bbni_history[[#This Row],[Volume]])</f>
        <v>303568800</v>
      </c>
      <c r="F103">
        <f>_xlfn.XLOOKUP(A103,bbri_history[[#This Row],[Tanggal]],bbri_history[[#This Row],[Terakhir]],"Tidak Ditemukan")</f>
        <v>2113.6999999999998</v>
      </c>
      <c r="G103">
        <f>_xlfn.XLOOKUP(F103,bbri_history[[#This Row],[Terakhir]],bbri_history[[#This Row],[Volume]],"Tidak Ditemukan")</f>
        <v>487562851</v>
      </c>
      <c r="H103">
        <f>_xlfn.XLOOKUP(A103,bmri_history[[#This Row],[Tanggal]],bmri_history[[#This Row],[Terakhir]],"Tidak Ditemukan")</f>
        <v>1863.5</v>
      </c>
      <c r="I103">
        <f>_xlfn.XLOOKUP('Master Sheet'!H103,bmri_history[[#This Row],[Terakhir]],bmri_history[[#This Row],[Volume]],"Tidak Ditemukan")</f>
        <v>289644200</v>
      </c>
      <c r="J103" s="10">
        <f>(B103/'Data Historis IHSG'!$J$3) * 100</f>
        <v>78.112052626064752</v>
      </c>
      <c r="K103" s="2">
        <f>(D103/'Data Historis BBNI'!$J$3) * 100</f>
        <v>59.322278576034336</v>
      </c>
      <c r="L103" s="2">
        <f>(F103/'Data Historis BBRI'!$J$3) * 100</f>
        <v>71.550676510512389</v>
      </c>
      <c r="M103" s="2">
        <f>(H103 / 'Data Historis BMRI'!$J$3) * 100</f>
        <v>67.203283169787923</v>
      </c>
    </row>
    <row r="104" spans="1:13" x14ac:dyDescent="0.3">
      <c r="A104" s="1" t="s">
        <v>127</v>
      </c>
      <c r="B104">
        <f>_xlfn.XLOOKUP(A104,jkse_history[[#This Row],[Tanggal]],jkse_history[[#This Row],[Terakhir]],"Tidak Ditemukan")</f>
        <v>4854.8</v>
      </c>
      <c r="C104">
        <f>_xlfn.XLOOKUP(B104,jkse_history[[#This Row],[Terakhir]],jkse_history[[#This Row],[Volume]])</f>
        <v>71655200</v>
      </c>
      <c r="D104">
        <f>_xlfn.XLOOKUP(A104,bbni_history[[#This Row],[Tanggal]],bbni_history[[#This Row],[Terakhir]],"Tidak Ditemukan")</f>
        <v>1722.3</v>
      </c>
      <c r="E104">
        <f>_xlfn.XLOOKUP(D104,bbni_history[[#This Row],[Terakhir]],bbni_history[[#This Row],[Volume]])</f>
        <v>444085400</v>
      </c>
      <c r="F104">
        <f>_xlfn.XLOOKUP(A104,bbri_history[[#This Row],[Tanggal]],bbri_history[[#This Row],[Terakhir]],"Tidak Ditemukan")</f>
        <v>2071.8000000000002</v>
      </c>
      <c r="G104">
        <f>_xlfn.XLOOKUP(F104,bbri_history[[#This Row],[Terakhir]],bbri_history[[#This Row],[Volume]],"Tidak Ditemukan")</f>
        <v>409589324</v>
      </c>
      <c r="H104">
        <f>_xlfn.XLOOKUP(A104,bmri_history[[#This Row],[Tanggal]],bmri_history[[#This Row],[Terakhir]],"Tidak Ditemukan")</f>
        <v>1780</v>
      </c>
      <c r="I104">
        <f>_xlfn.XLOOKUP('Master Sheet'!H104,bmri_history[[#This Row],[Terakhir]],bmri_history[[#This Row],[Volume]],"Tidak Ditemukan")</f>
        <v>364783800</v>
      </c>
      <c r="J104" s="10">
        <f>(B104/'Data Historis IHSG'!$J$3) * 100</f>
        <v>77.065944497534744</v>
      </c>
      <c r="K104" s="2">
        <f>(D104/'Data Historis BBNI'!$J$3) * 100</f>
        <v>55.251330516712059</v>
      </c>
      <c r="L104" s="2">
        <f>(F104/'Data Historis BBRI'!$J$3) * 100</f>
        <v>70.132323222065381</v>
      </c>
      <c r="M104" s="2">
        <f>(H104 / 'Data Historis BMRI'!$J$3) * 100</f>
        <v>64.192027927138454</v>
      </c>
    </row>
    <row r="105" spans="1:13" x14ac:dyDescent="0.3">
      <c r="A105" s="1" t="s">
        <v>128</v>
      </c>
      <c r="B105">
        <f>_xlfn.XLOOKUP(A105,jkse_history[[#This Row],[Tanggal]],jkse_history[[#This Row],[Terakhir]],"Tidak Ditemukan")</f>
        <v>4880.3999999999996</v>
      </c>
      <c r="C105">
        <f>_xlfn.XLOOKUP(B105,jkse_history[[#This Row],[Terakhir]],jkse_history[[#This Row],[Volume]])</f>
        <v>80885000</v>
      </c>
      <c r="D105">
        <f>_xlfn.XLOOKUP(A105,bbni_history[[#This Row],[Tanggal]],bbni_history[[#This Row],[Terakhir]],"Tidak Ditemukan")</f>
        <v>1828.7</v>
      </c>
      <c r="E105">
        <f>_xlfn.XLOOKUP(D105,bbni_history[[#This Row],[Terakhir]],bbni_history[[#This Row],[Volume]])</f>
        <v>399567400</v>
      </c>
      <c r="F105">
        <f>_xlfn.XLOOKUP(A105,bbri_history[[#This Row],[Tanggal]],bbri_history[[#This Row],[Terakhir]],"Tidak Ditemukan")</f>
        <v>2113.6999999999998</v>
      </c>
      <c r="G105">
        <f>_xlfn.XLOOKUP(F105,bbri_history[[#This Row],[Terakhir]],bbri_history[[#This Row],[Volume]],"Tidak Ditemukan")</f>
        <v>519350210</v>
      </c>
      <c r="H105">
        <f>_xlfn.XLOOKUP(A105,bmri_history[[#This Row],[Tanggal]],bmri_history[[#This Row],[Terakhir]],"Tidak Ditemukan")</f>
        <v>1855.9</v>
      </c>
      <c r="I105">
        <f>_xlfn.XLOOKUP('Master Sheet'!H105,bmri_history[[#This Row],[Terakhir]],bmri_history[[#This Row],[Volume]],"Tidak Ditemukan")</f>
        <v>289959400</v>
      </c>
      <c r="J105" s="10">
        <f>(B105/'Data Historis IHSG'!$J$3) * 100</f>
        <v>77.472323375992531</v>
      </c>
      <c r="K105" s="2">
        <f>(D105/'Data Historis BBNI'!$J$3) * 100</f>
        <v>58.664639212629247</v>
      </c>
      <c r="L105" s="2">
        <f>(F105/'Data Historis BBRI'!$J$3) * 100</f>
        <v>71.550676510512389</v>
      </c>
      <c r="M105" s="2">
        <f>(H105 / 'Data Historis BMRI'!$J$3) * 100</f>
        <v>66.929204848301254</v>
      </c>
    </row>
    <row r="106" spans="1:13" x14ac:dyDescent="0.3">
      <c r="A106" s="1" t="s">
        <v>129</v>
      </c>
      <c r="B106">
        <f>_xlfn.XLOOKUP(A106,jkse_history[[#This Row],[Tanggal]],jkse_history[[#This Row],[Terakhir]],"Tidak Ditemukan")</f>
        <v>4816.3</v>
      </c>
      <c r="C106">
        <f>_xlfn.XLOOKUP(B106,jkse_history[[#This Row],[Terakhir]],jkse_history[[#This Row],[Volume]])</f>
        <v>64138400</v>
      </c>
      <c r="D106">
        <f>_xlfn.XLOOKUP(A106,bbni_history[[#This Row],[Tanggal]],bbni_history[[#This Row],[Terakhir]],"Tidak Ditemukan")</f>
        <v>1718.3</v>
      </c>
      <c r="E106">
        <f>_xlfn.XLOOKUP(D106,bbni_history[[#This Row],[Terakhir]],bbni_history[[#This Row],[Volume]])</f>
        <v>233304600</v>
      </c>
      <c r="F106">
        <f>_xlfn.XLOOKUP(A106,bbri_history[[#This Row],[Tanggal]],bbri_history[[#This Row],[Terakhir]],"Tidak Ditemukan")</f>
        <v>2023</v>
      </c>
      <c r="G106">
        <f>_xlfn.XLOOKUP(F106,bbri_history[[#This Row],[Terakhir]],bbri_history[[#This Row],[Volume]],"Tidak Ditemukan")</f>
        <v>253847754</v>
      </c>
      <c r="H106">
        <f>_xlfn.XLOOKUP(A106,bmri_history[[#This Row],[Tanggal]],bmri_history[[#This Row],[Terakhir]],"Tidak Ditemukan")</f>
        <v>1791.4</v>
      </c>
      <c r="I106">
        <f>_xlfn.XLOOKUP('Master Sheet'!H106,bmri_history[[#This Row],[Terakhir]],bmri_history[[#This Row],[Volume]],"Tidak Ditemukan")</f>
        <v>169814600</v>
      </c>
      <c r="J106" s="10">
        <f>(B106/'Data Historis IHSG'!$J$3) * 100</f>
        <v>76.45478876235407</v>
      </c>
      <c r="K106" s="2">
        <f>(D106/'Data Historis BBNI'!$J$3) * 100</f>
        <v>55.123010640925699</v>
      </c>
      <c r="L106" s="2">
        <f>(F106/'Data Historis BBRI'!$J$3) * 100</f>
        <v>68.480398628360973</v>
      </c>
      <c r="M106" s="2">
        <f>(H106 / 'Data Historis BMRI'!$J$3) * 100</f>
        <v>64.603145409368437</v>
      </c>
    </row>
    <row r="107" spans="1:13" x14ac:dyDescent="0.3">
      <c r="A107" s="1" t="s">
        <v>130</v>
      </c>
      <c r="B107">
        <f>_xlfn.XLOOKUP(A107,jkse_history[[#This Row],[Tanggal]],jkse_history[[#This Row],[Terakhir]],"Tidak Ditemukan")</f>
        <v>4986.5</v>
      </c>
      <c r="C107">
        <f>_xlfn.XLOOKUP(B107,jkse_history[[#This Row],[Terakhir]],jkse_history[[#This Row],[Volume]])</f>
        <v>75836700</v>
      </c>
      <c r="D107">
        <f>_xlfn.XLOOKUP(A107,bbni_history[[#This Row],[Tanggal]],bbni_history[[#This Row],[Terakhir]],"Tidak Ditemukan")</f>
        <v>1886</v>
      </c>
      <c r="E107">
        <f>_xlfn.XLOOKUP(D107,bbni_history[[#This Row],[Terakhir]],bbni_history[[#This Row],[Volume]])</f>
        <v>263297600</v>
      </c>
      <c r="F107">
        <f>_xlfn.XLOOKUP(A107,bbri_history[[#This Row],[Tanggal]],bbri_history[[#This Row],[Terakhir]],"Tidak Ditemukan")</f>
        <v>2183.4</v>
      </c>
      <c r="G107">
        <f>_xlfn.XLOOKUP(F107,bbri_history[[#This Row],[Terakhir]],bbri_history[[#This Row],[Volume]],"Tidak Ditemukan")</f>
        <v>372556634</v>
      </c>
      <c r="H107">
        <f>_xlfn.XLOOKUP(A107,bmri_history[[#This Row],[Tanggal]],bmri_history[[#This Row],[Terakhir]],"Tidak Ditemukan")</f>
        <v>1907.2</v>
      </c>
      <c r="I107">
        <f>_xlfn.XLOOKUP('Master Sheet'!H107,bmri_history[[#This Row],[Terakhir]],bmri_history[[#This Row],[Volume]],"Tidak Ditemukan")</f>
        <v>146116600</v>
      </c>
      <c r="J107" s="10">
        <f>(B107/'Data Historis IHSG'!$J$3) * 100</f>
        <v>79.156573337100795</v>
      </c>
      <c r="K107" s="2">
        <f>(D107/'Data Historis BBNI'!$J$3) * 100</f>
        <v>60.502821433268849</v>
      </c>
      <c r="L107" s="2">
        <f>(F107/'Data Historis BBRI'!$J$3) * 100</f>
        <v>73.910085202750054</v>
      </c>
      <c r="M107" s="2">
        <f>(H107 / 'Data Historis BMRI'!$J$3) * 100</f>
        <v>68.779233518336198</v>
      </c>
    </row>
    <row r="108" spans="1:13" x14ac:dyDescent="0.3">
      <c r="A108" s="1" t="s">
        <v>131</v>
      </c>
      <c r="B108">
        <f>_xlfn.XLOOKUP(A108,jkse_history[[#This Row],[Tanggal]],jkse_history[[#This Row],[Terakhir]],"Tidak Ditemukan")</f>
        <v>4987.8</v>
      </c>
      <c r="C108">
        <f>_xlfn.XLOOKUP(B108,jkse_history[[#This Row],[Terakhir]],jkse_history[[#This Row],[Volume]])</f>
        <v>68366200</v>
      </c>
      <c r="D108">
        <f>_xlfn.XLOOKUP(A108,bbni_history[[#This Row],[Tanggal]],bbni_history[[#This Row],[Terakhir]],"Tidak Ditemukan")</f>
        <v>1861.4</v>
      </c>
      <c r="E108">
        <f>_xlfn.XLOOKUP(D108,bbni_history[[#This Row],[Terakhir]],bbni_history[[#This Row],[Volume]])</f>
        <v>186268000</v>
      </c>
      <c r="F108">
        <f>_xlfn.XLOOKUP(A108,bbri_history[[#This Row],[Tanggal]],bbri_history[[#This Row],[Terakhir]],"Tidak Ditemukan")</f>
        <v>2162.5</v>
      </c>
      <c r="G108">
        <f>_xlfn.XLOOKUP(F108,bbri_history[[#This Row],[Terakhir]],bbri_history[[#This Row],[Volume]],"Tidak Ditemukan")</f>
        <v>240003025</v>
      </c>
      <c r="H108">
        <f>_xlfn.XLOOKUP(A108,bmri_history[[#This Row],[Tanggal]],bmri_history[[#This Row],[Terakhir]],"Tidak Ditemukan")</f>
        <v>1859.7</v>
      </c>
      <c r="I108">
        <f>_xlfn.XLOOKUP('Master Sheet'!H108,bmri_history[[#This Row],[Terakhir]],bmri_history[[#This Row],[Volume]],"Tidak Ditemukan")</f>
        <v>213944600</v>
      </c>
      <c r="J108" s="10">
        <f>(B108/'Data Historis IHSG'!$J$3) * 100</f>
        <v>79.177209764522487</v>
      </c>
      <c r="K108" s="2">
        <f>(D108/'Data Historis BBNI'!$J$3) * 100</f>
        <v>59.713654197182741</v>
      </c>
      <c r="L108" s="2">
        <f>(F108/'Data Historis BBRI'!$J$3) * 100</f>
        <v>73.202601104216797</v>
      </c>
      <c r="M108" s="2">
        <f>(H108 / 'Data Historis BMRI'!$J$3) * 100</f>
        <v>67.066244009044595</v>
      </c>
    </row>
    <row r="109" spans="1:13" x14ac:dyDescent="0.3">
      <c r="A109" s="1" t="s">
        <v>132</v>
      </c>
      <c r="B109">
        <f>_xlfn.XLOOKUP(A109,jkse_history[[#This Row],[Tanggal]],jkse_history[[#This Row],[Terakhir]],"Tidak Ditemukan")</f>
        <v>4925.2</v>
      </c>
      <c r="C109">
        <f>_xlfn.XLOOKUP(B109,jkse_history[[#This Row],[Terakhir]],jkse_history[[#This Row],[Volume]])</f>
        <v>70877500</v>
      </c>
      <c r="D109">
        <f>_xlfn.XLOOKUP(A109,bbni_history[[#This Row],[Tanggal]],bbni_history[[#This Row],[Terakhir]],"Tidak Ditemukan")</f>
        <v>1841</v>
      </c>
      <c r="E109">
        <f>_xlfn.XLOOKUP(D109,bbni_history[[#This Row],[Terakhir]],bbni_history[[#This Row],[Volume]])</f>
        <v>104127000</v>
      </c>
      <c r="F109">
        <f>_xlfn.XLOOKUP(A109,bbri_history[[#This Row],[Tanggal]],bbri_history[[#This Row],[Terakhir]],"Tidak Ditemukan")</f>
        <v>2127.6</v>
      </c>
      <c r="G109">
        <f>_xlfn.XLOOKUP(F109,bbri_history[[#This Row],[Terakhir]],bbri_history[[#This Row],[Volume]],"Tidak Ditemukan")</f>
        <v>144039347</v>
      </c>
      <c r="H109">
        <f>_xlfn.XLOOKUP(A109,bmri_history[[#This Row],[Tanggal]],bmri_history[[#This Row],[Terakhir]],"Tidak Ditemukan")</f>
        <v>1829.4</v>
      </c>
      <c r="I109">
        <f>_xlfn.XLOOKUP('Master Sheet'!H109,bmri_history[[#This Row],[Terakhir]],bmri_history[[#This Row],[Volume]],"Tidak Ditemukan")</f>
        <v>152175200</v>
      </c>
      <c r="J109" s="10">
        <f>(B109/'Data Historis IHSG'!$J$3) * 100</f>
        <v>78.183486413293664</v>
      </c>
      <c r="K109" s="2">
        <f>(D109/'Data Historis BBNI'!$J$3) * 100</f>
        <v>59.059222830672297</v>
      </c>
      <c r="L109" s="2">
        <f>(F109/'Data Historis BBRI'!$J$3) * 100</f>
        <v>72.02120421240771</v>
      </c>
      <c r="M109" s="2">
        <f>(H109 / 'Data Historis BMRI'!$J$3) * 100</f>
        <v>65.973537016801728</v>
      </c>
    </row>
    <row r="110" spans="1:13" x14ac:dyDescent="0.3">
      <c r="A110" s="1" t="s">
        <v>133</v>
      </c>
      <c r="B110">
        <f>_xlfn.XLOOKUP(A110,jkse_history[[#This Row],[Tanggal]],jkse_history[[#This Row],[Terakhir]],"Tidak Ditemukan")</f>
        <v>4942.3</v>
      </c>
      <c r="C110">
        <f>_xlfn.XLOOKUP(B110,jkse_history[[#This Row],[Terakhir]],jkse_history[[#This Row],[Volume]])</f>
        <v>57556700</v>
      </c>
      <c r="D110">
        <f>_xlfn.XLOOKUP(A110,bbni_history[[#This Row],[Tanggal]],bbni_history[[#This Row],[Terakhir]],"Tidak Ditemukan")</f>
        <v>1832.8</v>
      </c>
      <c r="E110">
        <f>_xlfn.XLOOKUP(D110,bbni_history[[#This Row],[Terakhir]],bbni_history[[#This Row],[Volume]])</f>
        <v>82478400</v>
      </c>
      <c r="F110">
        <f>_xlfn.XLOOKUP(A110,bbri_history[[#This Row],[Tanggal]],bbri_history[[#This Row],[Terakhir]],"Tidak Ditemukan")</f>
        <v>2162.5</v>
      </c>
      <c r="G110">
        <f>_xlfn.XLOOKUP(F110,bbri_history[[#This Row],[Terakhir]],bbri_history[[#This Row],[Volume]],"Tidak Ditemukan")</f>
        <v>183669732</v>
      </c>
      <c r="H110">
        <f>_xlfn.XLOOKUP(A110,bmri_history[[#This Row],[Tanggal]],bmri_history[[#This Row],[Terakhir]],"Tidak Ditemukan")</f>
        <v>1852.2</v>
      </c>
      <c r="I110">
        <f>_xlfn.XLOOKUP('Master Sheet'!H110,bmri_history[[#This Row],[Terakhir]],bmri_history[[#This Row],[Volume]],"Tidak Ditemukan")</f>
        <v>126356800</v>
      </c>
      <c r="J110" s="10">
        <f>(B110/'Data Historis IHSG'!$J$3) * 100</f>
        <v>78.454934804763525</v>
      </c>
      <c r="K110" s="2">
        <f>(D110/'Data Historis BBNI'!$J$3) * 100</f>
        <v>58.796167085310259</v>
      </c>
      <c r="L110" s="2">
        <f>(F110/'Data Historis BBRI'!$J$3) * 100</f>
        <v>73.202601104216797</v>
      </c>
      <c r="M110" s="2">
        <f>(H110 / 'Data Historis BMRI'!$J$3) * 100</f>
        <v>66.795771981261709</v>
      </c>
    </row>
    <row r="111" spans="1:13" x14ac:dyDescent="0.3">
      <c r="A111" s="1" t="s">
        <v>134</v>
      </c>
      <c r="B111">
        <f>_xlfn.XLOOKUP(A111,jkse_history[[#This Row],[Tanggal]],jkse_history[[#This Row],[Terakhir]],"Tidak Ditemukan")</f>
        <v>4918.8</v>
      </c>
      <c r="C111">
        <f>_xlfn.XLOOKUP(B111,jkse_history[[#This Row],[Terakhir]],jkse_history[[#This Row],[Volume]])</f>
        <v>47869800</v>
      </c>
      <c r="D111">
        <f>_xlfn.XLOOKUP(A111,bbni_history[[#This Row],[Tanggal]],bbni_history[[#This Row],[Terakhir]],"Tidak Ditemukan")</f>
        <v>1828.7</v>
      </c>
      <c r="E111">
        <f>_xlfn.XLOOKUP(D111,bbni_history[[#This Row],[Terakhir]],bbni_history[[#This Row],[Volume]])</f>
        <v>51006800</v>
      </c>
      <c r="F111">
        <f>_xlfn.XLOOKUP(A111,bbri_history[[#This Row],[Tanggal]],bbri_history[[#This Row],[Terakhir]],"Tidak Ditemukan")</f>
        <v>2134.6</v>
      </c>
      <c r="G111">
        <f>_xlfn.XLOOKUP(F111,bbri_history[[#This Row],[Terakhir]],bbri_history[[#This Row],[Volume]],"Tidak Ditemukan")</f>
        <v>104916512</v>
      </c>
      <c r="H111">
        <f>_xlfn.XLOOKUP(A111,bmri_history[[#This Row],[Tanggal]],bmri_history[[#This Row],[Terakhir]],"Tidak Ditemukan")</f>
        <v>1825.6</v>
      </c>
      <c r="I111">
        <f>_xlfn.XLOOKUP('Master Sheet'!H111,bmri_history[[#This Row],[Terakhir]],bmri_history[[#This Row],[Volume]],"Tidak Ditemukan")</f>
        <v>66825000</v>
      </c>
      <c r="J111" s="10">
        <f>(B111/'Data Historis IHSG'!$J$3) * 100</f>
        <v>78.081891693679225</v>
      </c>
      <c r="K111" s="2">
        <f>(D111/'Data Historis BBNI'!$J$3) * 100</f>
        <v>58.664639212629247</v>
      </c>
      <c r="L111" s="2">
        <f>(F111/'Data Historis BBRI'!$J$3) * 100</f>
        <v>72.258160609045646</v>
      </c>
      <c r="M111" s="2">
        <f>(H111 / 'Data Historis BMRI'!$J$3) * 100</f>
        <v>65.836497856058401</v>
      </c>
    </row>
    <row r="112" spans="1:13" x14ac:dyDescent="0.3">
      <c r="A112" s="1" t="s">
        <v>135</v>
      </c>
      <c r="B112">
        <f>_xlfn.XLOOKUP(A112,jkse_history[[#This Row],[Tanggal]],jkse_history[[#This Row],[Terakhir]],"Tidak Ditemukan")</f>
        <v>4879.1000000000004</v>
      </c>
      <c r="C112">
        <f>_xlfn.XLOOKUP(B112,jkse_history[[#This Row],[Terakhir]],jkse_history[[#This Row],[Volume]])</f>
        <v>54884300</v>
      </c>
      <c r="D112">
        <f>_xlfn.XLOOKUP(A112,bbni_history[[#This Row],[Tanggal]],bbni_history[[#This Row],[Terakhir]],"Tidak Ditemukan")</f>
        <v>1791.9</v>
      </c>
      <c r="E112">
        <f>_xlfn.XLOOKUP(D112,bbni_history[[#This Row],[Terakhir]],bbni_history[[#This Row],[Volume]])</f>
        <v>83534400</v>
      </c>
      <c r="F112">
        <f>_xlfn.XLOOKUP(A112,bbri_history[[#This Row],[Tanggal]],bbri_history[[#This Row],[Terakhir]],"Tidak Ditemukan")</f>
        <v>2099.6999999999998</v>
      </c>
      <c r="G112">
        <f>_xlfn.XLOOKUP(F112,bbri_history[[#This Row],[Terakhir]],bbri_history[[#This Row],[Volume]],"Tidak Ditemukan")</f>
        <v>188566907</v>
      </c>
      <c r="H112">
        <f>_xlfn.XLOOKUP(A112,bmri_history[[#This Row],[Tanggal]],bmri_history[[#This Row],[Terakhir]],"Tidak Ditemukan")</f>
        <v>1818</v>
      </c>
      <c r="I112">
        <f>_xlfn.XLOOKUP('Master Sheet'!H112,bmri_history[[#This Row],[Terakhir]],bmri_history[[#This Row],[Volume]],"Tidak Ditemukan")</f>
        <v>95010400</v>
      </c>
      <c r="J112" s="10">
        <f>(B112/'Data Historis IHSG'!$J$3) * 100</f>
        <v>77.451686948570853</v>
      </c>
      <c r="K112" s="2">
        <f>(D112/'Data Historis BBNI'!$J$3) * 100</f>
        <v>57.484096355394733</v>
      </c>
      <c r="L112" s="2">
        <f>(F112/'Data Historis BBRI'!$J$3) * 100</f>
        <v>71.076763717236531</v>
      </c>
      <c r="M112" s="2">
        <f>(H112 / 'Data Historis BMRI'!$J$3) * 100</f>
        <v>65.562419534571731</v>
      </c>
    </row>
    <row r="113" spans="1:13" x14ac:dyDescent="0.3">
      <c r="A113" s="1" t="s">
        <v>136</v>
      </c>
      <c r="B113">
        <f>_xlfn.XLOOKUP(A113,jkse_history[[#This Row],[Tanggal]],jkse_history[[#This Row],[Terakhir]],"Tidak Ditemukan")</f>
        <v>4964.7</v>
      </c>
      <c r="C113">
        <f>_xlfn.XLOOKUP(B113,jkse_history[[#This Row],[Terakhir]],jkse_history[[#This Row],[Volume]])</f>
        <v>62466500</v>
      </c>
      <c r="D113">
        <f>_xlfn.XLOOKUP(A113,bbni_history[[#This Row],[Tanggal]],bbni_history[[#This Row],[Terakhir]],"Tidak Ditemukan")</f>
        <v>1939.2</v>
      </c>
      <c r="E113">
        <f>_xlfn.XLOOKUP(D113,bbni_history[[#This Row],[Terakhir]],bbni_history[[#This Row],[Volume]])</f>
        <v>302121200</v>
      </c>
      <c r="F113">
        <f>_xlfn.XLOOKUP(A113,bbri_history[[#This Row],[Tanggal]],bbri_history[[#This Row],[Terakhir]],"Tidak Ditemukan")</f>
        <v>2176.5</v>
      </c>
      <c r="G113">
        <f>_xlfn.XLOOKUP(F113,bbri_history[[#This Row],[Terakhir]],bbri_history[[#This Row],[Volume]],"Tidak Ditemukan")</f>
        <v>339338591</v>
      </c>
      <c r="H113">
        <f>_xlfn.XLOOKUP(A113,bmri_history[[#This Row],[Tanggal]],bmri_history[[#This Row],[Terakhir]],"Tidak Ditemukan")</f>
        <v>1954.6</v>
      </c>
      <c r="I113">
        <f>_xlfn.XLOOKUP('Master Sheet'!H113,bmri_history[[#This Row],[Terakhir]],bmri_history[[#This Row],[Volume]],"Tidak Ditemukan")</f>
        <v>278417000</v>
      </c>
      <c r="J113" s="10">
        <f>(B113/'Data Historis IHSG'!$J$3) * 100</f>
        <v>78.810516323414092</v>
      </c>
      <c r="K113" s="2">
        <f>(D113/'Data Historis BBNI'!$J$3) * 100</f>
        <v>62.209475781227439</v>
      </c>
      <c r="L113" s="2">
        <f>(F113/'Data Historis BBRI'!$J$3) * 100</f>
        <v>73.676513897492654</v>
      </c>
      <c r="M113" s="2">
        <f>(H113 / 'Data Historis BMRI'!$J$3) * 100</f>
        <v>70.488616733924047</v>
      </c>
    </row>
    <row r="114" spans="1:13" x14ac:dyDescent="0.3">
      <c r="A114" s="1" t="s">
        <v>137</v>
      </c>
      <c r="B114">
        <f>_xlfn.XLOOKUP(A114,jkse_history[[#This Row],[Tanggal]],jkse_history[[#This Row],[Terakhir]],"Tidak Ditemukan")</f>
        <v>4896.7</v>
      </c>
      <c r="C114">
        <f>_xlfn.XLOOKUP(B114,jkse_history[[#This Row],[Terakhir]],jkse_history[[#This Row],[Volume]])</f>
        <v>50705900</v>
      </c>
      <c r="D114">
        <f>_xlfn.XLOOKUP(A114,bbni_history[[#This Row],[Tanggal]],bbni_history[[#This Row],[Terakhir]],"Tidak Ditemukan")</f>
        <v>1861.4</v>
      </c>
      <c r="E114">
        <f>_xlfn.XLOOKUP(D114,bbni_history[[#This Row],[Terakhir]],bbni_history[[#This Row],[Volume]])</f>
        <v>235644400</v>
      </c>
      <c r="F114">
        <f>_xlfn.XLOOKUP(A114,bbri_history[[#This Row],[Tanggal]],bbri_history[[#This Row],[Terakhir]],"Tidak Ditemukan")</f>
        <v>2134.6</v>
      </c>
      <c r="G114">
        <f>_xlfn.XLOOKUP(F114,bbri_history[[#This Row],[Terakhir]],bbri_history[[#This Row],[Volume]],"Tidak Ditemukan")</f>
        <v>174033235</v>
      </c>
      <c r="H114">
        <f>_xlfn.XLOOKUP(A114,bmri_history[[#This Row],[Tanggal]],bmri_history[[#This Row],[Terakhir]],"Tidak Ditemukan")</f>
        <v>1907.2</v>
      </c>
      <c r="I114">
        <f>_xlfn.XLOOKUP('Master Sheet'!H114,bmri_history[[#This Row],[Terakhir]],bmri_history[[#This Row],[Volume]],"Tidak Ditemukan")</f>
        <v>146123000</v>
      </c>
      <c r="J114" s="10">
        <f>(B114/'Data Historis IHSG'!$J$3) * 100</f>
        <v>77.731072427510568</v>
      </c>
      <c r="K114" s="2">
        <f>(D114/'Data Historis BBNI'!$J$3) * 100</f>
        <v>59.713654197182741</v>
      </c>
      <c r="L114" s="2">
        <f>(F114/'Data Historis BBRI'!$J$3) * 100</f>
        <v>72.258160609045646</v>
      </c>
      <c r="M114" s="2">
        <f>(H114 / 'Data Historis BMRI'!$J$3) * 100</f>
        <v>68.779233518336198</v>
      </c>
    </row>
    <row r="115" spans="1:13" x14ac:dyDescent="0.3">
      <c r="A115" s="1" t="s">
        <v>138</v>
      </c>
      <c r="B115">
        <f>_xlfn.XLOOKUP(A115,jkse_history[[#This Row],[Tanggal]],jkse_history[[#This Row],[Terakhir]],"Tidak Ditemukan")</f>
        <v>4904.1000000000004</v>
      </c>
      <c r="C115">
        <f>_xlfn.XLOOKUP(B115,jkse_history[[#This Row],[Terakhir]],jkse_history[[#This Row],[Volume]])</f>
        <v>44280300</v>
      </c>
      <c r="D115">
        <f>_xlfn.XLOOKUP(A115,bbni_history[[#This Row],[Tanggal]],bbni_history[[#This Row],[Terakhir]],"Tidak Ditemukan")</f>
        <v>1873.7</v>
      </c>
      <c r="E115">
        <f>_xlfn.XLOOKUP(D115,bbni_history[[#This Row],[Terakhir]],bbni_history[[#This Row],[Volume]])</f>
        <v>133600200</v>
      </c>
      <c r="F115">
        <f>_xlfn.XLOOKUP(A115,bbri_history[[#This Row],[Tanggal]],bbri_history[[#This Row],[Terakhir]],"Tidak Ditemukan")</f>
        <v>2113.6999999999998</v>
      </c>
      <c r="G115">
        <f>_xlfn.XLOOKUP(F115,bbri_history[[#This Row],[Terakhir]],bbri_history[[#This Row],[Volume]],"Tidak Ditemukan")</f>
        <v>162039618</v>
      </c>
      <c r="H115">
        <f>_xlfn.XLOOKUP(A115,bmri_history[[#This Row],[Tanggal]],bmri_history[[#This Row],[Terakhir]],"Tidak Ditemukan")</f>
        <v>1897.7</v>
      </c>
      <c r="I115">
        <f>_xlfn.XLOOKUP('Master Sheet'!H115,bmri_history[[#This Row],[Terakhir]],bmri_history[[#This Row],[Volume]],"Tidak Ditemukan")</f>
        <v>85829000</v>
      </c>
      <c r="J115" s="10">
        <f>(B115/'Data Historis IHSG'!$J$3) * 100</f>
        <v>77.84854132206479</v>
      </c>
      <c r="K115" s="2">
        <f>(D115/'Data Historis BBNI'!$J$3) * 100</f>
        <v>60.108237815225799</v>
      </c>
      <c r="L115" s="2">
        <f>(F115/'Data Historis BBRI'!$J$3) * 100</f>
        <v>71.550676510512389</v>
      </c>
      <c r="M115" s="2">
        <f>(H115 / 'Data Historis BMRI'!$J$3) * 100</f>
        <v>68.436635616477886</v>
      </c>
    </row>
    <row r="116" spans="1:13" x14ac:dyDescent="0.3">
      <c r="A116" s="1" t="s">
        <v>139</v>
      </c>
      <c r="B116">
        <f>_xlfn.XLOOKUP(A116,jkse_history[[#This Row],[Tanggal]],jkse_history[[#This Row],[Terakhir]],"Tidak Ditemukan")</f>
        <v>4901.8</v>
      </c>
      <c r="C116">
        <f>_xlfn.XLOOKUP(B116,jkse_history[[#This Row],[Terakhir]],jkse_history[[#This Row],[Volume]])</f>
        <v>44174500</v>
      </c>
      <c r="D116">
        <f>_xlfn.XLOOKUP(A116,bbni_history[[#This Row],[Tanggal]],bbni_history[[#This Row],[Terakhir]],"Tidak Ditemukan")</f>
        <v>1877.8</v>
      </c>
      <c r="E116">
        <f>_xlfn.XLOOKUP(D116,bbni_history[[#This Row],[Terakhir]],bbni_history[[#This Row],[Volume]])</f>
        <v>69967400</v>
      </c>
      <c r="F116">
        <f>_xlfn.XLOOKUP(A116,bbri_history[[#This Row],[Tanggal]],bbri_history[[#This Row],[Terakhir]],"Tidak Ditemukan")</f>
        <v>2120.6999999999998</v>
      </c>
      <c r="G116">
        <f>_xlfn.XLOOKUP(F116,bbri_history[[#This Row],[Terakhir]],bbri_history[[#This Row],[Volume]],"Tidak Ditemukan")</f>
        <v>130693147</v>
      </c>
      <c r="H116">
        <f>_xlfn.XLOOKUP(A116,bmri_history[[#This Row],[Tanggal]],bmri_history[[#This Row],[Terakhir]],"Tidak Ditemukan")</f>
        <v>1874.9</v>
      </c>
      <c r="I116">
        <f>_xlfn.XLOOKUP('Master Sheet'!H116,bmri_history[[#This Row],[Terakhir]],bmri_history[[#This Row],[Volume]],"Tidak Ditemukan")</f>
        <v>99123000</v>
      </c>
      <c r="J116" s="10">
        <f>(B116/'Data Historis IHSG'!$J$3) * 100</f>
        <v>77.812030719703358</v>
      </c>
      <c r="K116" s="2">
        <f>(D116/'Data Historis BBNI'!$J$3) * 100</f>
        <v>60.239765687906811</v>
      </c>
      <c r="L116" s="2">
        <f>(F116/'Data Historis BBRI'!$J$3) * 100</f>
        <v>71.787632907150325</v>
      </c>
      <c r="M116" s="2">
        <f>(H116 / 'Data Historis BMRI'!$J$3) * 100</f>
        <v>67.61440065201792</v>
      </c>
    </row>
    <row r="117" spans="1:13" x14ac:dyDescent="0.3">
      <c r="A117" s="1" t="s">
        <v>140</v>
      </c>
      <c r="B117">
        <f>_xlfn.XLOOKUP(A117,jkse_history[[#This Row],[Tanggal]],jkse_history[[#This Row],[Terakhir]],"Tidak Ditemukan")</f>
        <v>4905.3999999999996</v>
      </c>
      <c r="C117">
        <f>_xlfn.XLOOKUP(B117,jkse_history[[#This Row],[Terakhir]],jkse_history[[#This Row],[Volume]])</f>
        <v>51279100</v>
      </c>
      <c r="D117">
        <f>_xlfn.XLOOKUP(A117,bbni_history[[#This Row],[Tanggal]],bbni_history[[#This Row],[Terakhir]],"Tidak Ditemukan")</f>
        <v>1873.7</v>
      </c>
      <c r="E117">
        <f>_xlfn.XLOOKUP(D117,bbni_history[[#This Row],[Terakhir]],bbni_history[[#This Row],[Volume]])</f>
        <v>123530000</v>
      </c>
      <c r="F117">
        <f>_xlfn.XLOOKUP(A117,bbri_history[[#This Row],[Tanggal]],bbri_history[[#This Row],[Terakhir]],"Tidak Ditemukan")</f>
        <v>2113.6999999999998</v>
      </c>
      <c r="G117">
        <f>_xlfn.XLOOKUP(F117,bbri_history[[#This Row],[Terakhir]],bbri_history[[#This Row],[Volume]],"Tidak Ditemukan")</f>
        <v>147418716</v>
      </c>
      <c r="H117">
        <f>_xlfn.XLOOKUP(A117,bmri_history[[#This Row],[Tanggal]],bmri_history[[#This Row],[Terakhir]],"Tidak Ditemukan")</f>
        <v>1878.7</v>
      </c>
      <c r="I117">
        <f>_xlfn.XLOOKUP('Master Sheet'!H117,bmri_history[[#This Row],[Terakhir]],bmri_history[[#This Row],[Volume]],"Tidak Ditemukan")</f>
        <v>113994400</v>
      </c>
      <c r="J117" s="10">
        <f>(B117/'Data Historis IHSG'!$J$3) * 100</f>
        <v>77.869177749486468</v>
      </c>
      <c r="K117" s="2">
        <f>(D117/'Data Historis BBNI'!$J$3) * 100</f>
        <v>60.108237815225799</v>
      </c>
      <c r="L117" s="2">
        <f>(F117/'Data Historis BBRI'!$J$3) * 100</f>
        <v>71.550676510512389</v>
      </c>
      <c r="M117" s="2">
        <f>(H117 / 'Data Historis BMRI'!$J$3) * 100</f>
        <v>67.751439812761234</v>
      </c>
    </row>
    <row r="118" spans="1:13" x14ac:dyDescent="0.3">
      <c r="A118" s="1" t="s">
        <v>141</v>
      </c>
      <c r="B118">
        <f>_xlfn.XLOOKUP(A118,jkse_history[[#This Row],[Tanggal]],jkse_history[[#This Row],[Terakhir]],"Tidak Ditemukan")</f>
        <v>4914.3999999999996</v>
      </c>
      <c r="C118">
        <f>_xlfn.XLOOKUP(B118,jkse_history[[#This Row],[Terakhir]],jkse_history[[#This Row],[Volume]])</f>
        <v>43243400</v>
      </c>
      <c r="D118">
        <f>_xlfn.XLOOKUP(A118,bbni_history[[#This Row],[Tanggal]],bbni_history[[#This Row],[Terakhir]],"Tidak Ditemukan")</f>
        <v>1857.4</v>
      </c>
      <c r="E118">
        <f>_xlfn.XLOOKUP(D118,bbni_history[[#This Row],[Terakhir]],bbni_history[[#This Row],[Volume]])</f>
        <v>74028600</v>
      </c>
      <c r="F118">
        <f>_xlfn.XLOOKUP(A118,bbri_history[[#This Row],[Tanggal]],bbri_history[[#This Row],[Terakhir]],"Tidak Ditemukan")</f>
        <v>2134.6</v>
      </c>
      <c r="G118">
        <f>_xlfn.XLOOKUP(F118,bbri_history[[#This Row],[Terakhir]],bbri_history[[#This Row],[Volume]],"Tidak Ditemukan")</f>
        <v>111421694</v>
      </c>
      <c r="H118">
        <f>_xlfn.XLOOKUP(A118,bmri_history[[#This Row],[Tanggal]],bmri_history[[#This Row],[Terakhir]],"Tidak Ditemukan")</f>
        <v>1893.9</v>
      </c>
      <c r="I118">
        <f>_xlfn.XLOOKUP('Master Sheet'!H118,bmri_history[[#This Row],[Terakhir]],bmri_history[[#This Row],[Volume]],"Tidak Ditemukan")</f>
        <v>67747600</v>
      </c>
      <c r="J118" s="10">
        <f>(B118/'Data Historis IHSG'!$J$3) * 100</f>
        <v>78.012045323944278</v>
      </c>
      <c r="K118" s="2">
        <f>(D118/'Data Historis BBNI'!$J$3) * 100</f>
        <v>59.585334321396374</v>
      </c>
      <c r="L118" s="2">
        <f>(F118/'Data Historis BBRI'!$J$3) * 100</f>
        <v>72.258160609045646</v>
      </c>
      <c r="M118" s="2">
        <f>(H118 / 'Data Historis BMRI'!$J$3) * 100</f>
        <v>68.299596455734559</v>
      </c>
    </row>
    <row r="119" spans="1:13" x14ac:dyDescent="0.3">
      <c r="A119" s="1" t="s">
        <v>142</v>
      </c>
      <c r="B119">
        <f>_xlfn.XLOOKUP(A119,jkse_history[[#This Row],[Tanggal]],jkse_history[[#This Row],[Terakhir]],"Tidak Ditemukan")</f>
        <v>4966.8</v>
      </c>
      <c r="C119">
        <f>_xlfn.XLOOKUP(B119,jkse_history[[#This Row],[Terakhir]],jkse_history[[#This Row],[Volume]])</f>
        <v>55396200</v>
      </c>
      <c r="D119">
        <f>_xlfn.XLOOKUP(A119,bbni_history[[#This Row],[Tanggal]],bbni_history[[#This Row],[Terakhir]],"Tidak Ditemukan")</f>
        <v>1877.8</v>
      </c>
      <c r="E119">
        <f>_xlfn.XLOOKUP(D119,bbni_history[[#This Row],[Terakhir]],bbni_history[[#This Row],[Volume]])</f>
        <v>57236400</v>
      </c>
      <c r="F119">
        <f>_xlfn.XLOOKUP(A119,bbri_history[[#This Row],[Tanggal]],bbri_history[[#This Row],[Terakhir]],"Tidak Ditemukan")</f>
        <v>2134.6</v>
      </c>
      <c r="G119">
        <f>_xlfn.XLOOKUP(F119,bbri_history[[#This Row],[Terakhir]],bbri_history[[#This Row],[Volume]],"Tidak Ditemukan")</f>
        <v>186436280</v>
      </c>
      <c r="H119">
        <f>_xlfn.XLOOKUP(A119,bmri_history[[#This Row],[Tanggal]],bmri_history[[#This Row],[Terakhir]],"Tidak Ditemukan")</f>
        <v>1897.7</v>
      </c>
      <c r="I119">
        <f>_xlfn.XLOOKUP('Master Sheet'!H119,bmri_history[[#This Row],[Terakhir]],bmri_history[[#This Row],[Volume]],"Tidak Ditemukan")</f>
        <v>80606600</v>
      </c>
      <c r="J119" s="10">
        <f>(B119/'Data Historis IHSG'!$J$3) * 100</f>
        <v>78.843852090787578</v>
      </c>
      <c r="K119" s="2">
        <f>(D119/'Data Historis BBNI'!$J$3) * 100</f>
        <v>60.239765687906811</v>
      </c>
      <c r="L119" s="2">
        <f>(F119/'Data Historis BBRI'!$J$3) * 100</f>
        <v>72.258160609045646</v>
      </c>
      <c r="M119" s="2">
        <f>(H119 / 'Data Historis BMRI'!$J$3) * 100</f>
        <v>68.436635616477886</v>
      </c>
    </row>
    <row r="120" spans="1:13" x14ac:dyDescent="0.3">
      <c r="A120" s="1" t="s">
        <v>143</v>
      </c>
      <c r="B120">
        <f>_xlfn.XLOOKUP(A120,jkse_history[[#This Row],[Tanggal]],jkse_history[[#This Row],[Terakhir]],"Tidak Ditemukan")</f>
        <v>4973.8</v>
      </c>
      <c r="C120">
        <f>_xlfn.XLOOKUP(B120,jkse_history[[#This Row],[Terakhir]],jkse_history[[#This Row],[Volume]])</f>
        <v>55723400</v>
      </c>
      <c r="D120">
        <f>_xlfn.XLOOKUP(A120,bbni_history[[#This Row],[Tanggal]],bbni_history[[#This Row],[Terakhir]],"Tidak Ditemukan")</f>
        <v>1865.5</v>
      </c>
      <c r="E120">
        <f>_xlfn.XLOOKUP(D120,bbni_history[[#This Row],[Terakhir]],bbni_history[[#This Row],[Volume]])</f>
        <v>47528000</v>
      </c>
      <c r="F120">
        <f>_xlfn.XLOOKUP(A120,bbri_history[[#This Row],[Tanggal]],bbri_history[[#This Row],[Terakhir]],"Tidak Ditemukan")</f>
        <v>2127.6</v>
      </c>
      <c r="G120">
        <f>_xlfn.XLOOKUP(F120,bbri_history[[#This Row],[Terakhir]],bbri_history[[#This Row],[Volume]],"Tidak Ditemukan")</f>
        <v>54421019</v>
      </c>
      <c r="H120">
        <f>_xlfn.XLOOKUP(A120,bmri_history[[#This Row],[Tanggal]],bmri_history[[#This Row],[Terakhir]],"Tidak Ditemukan")</f>
        <v>1897.7</v>
      </c>
      <c r="I120">
        <f>_xlfn.XLOOKUP('Master Sheet'!H120,bmri_history[[#This Row],[Terakhir]],bmri_history[[#This Row],[Volume]],"Tidak Ditemukan")</f>
        <v>57839800</v>
      </c>
      <c r="J120" s="10">
        <f>(B120/'Data Historis IHSG'!$J$3) * 100</f>
        <v>78.954971315365881</v>
      </c>
      <c r="K120" s="2">
        <f>(D120/'Data Historis BBNI'!$J$3) * 100</f>
        <v>59.845182069863753</v>
      </c>
      <c r="L120" s="2">
        <f>(F120/'Data Historis BBRI'!$J$3) * 100</f>
        <v>72.02120421240771</v>
      </c>
      <c r="M120" s="2">
        <f>(H120 / 'Data Historis BMRI'!$J$3) * 100</f>
        <v>68.436635616477886</v>
      </c>
    </row>
    <row r="121" spans="1:13" x14ac:dyDescent="0.3">
      <c r="A121" s="1" t="s">
        <v>144</v>
      </c>
      <c r="B121">
        <f>_xlfn.XLOOKUP(A121,jkse_history[[#This Row],[Tanggal]],jkse_history[[#This Row],[Terakhir]],"Tidak Ditemukan")</f>
        <v>4988.8999999999996</v>
      </c>
      <c r="C121">
        <f>_xlfn.XLOOKUP(B121,jkse_history[[#This Row],[Terakhir]],jkse_history[[#This Row],[Volume]])</f>
        <v>64282100</v>
      </c>
      <c r="D121">
        <f>_xlfn.XLOOKUP(A121,bbni_history[[#This Row],[Tanggal]],bbni_history[[#This Row],[Terakhir]],"Tidak Ditemukan")</f>
        <v>1886</v>
      </c>
      <c r="E121">
        <f>_xlfn.XLOOKUP(D121,bbni_history[[#This Row],[Terakhir]],bbni_history[[#This Row],[Volume]])</f>
        <v>62036400</v>
      </c>
      <c r="F121">
        <f>_xlfn.XLOOKUP(A121,bbri_history[[#This Row],[Tanggal]],bbri_history[[#This Row],[Terakhir]],"Tidak Ditemukan")</f>
        <v>2120.6999999999998</v>
      </c>
      <c r="G121">
        <f>_xlfn.XLOOKUP(F121,bbri_history[[#This Row],[Terakhir]],bbri_history[[#This Row],[Volume]],"Tidak Ditemukan")</f>
        <v>148148028</v>
      </c>
      <c r="H121">
        <f>_xlfn.XLOOKUP(A121,bmri_history[[#This Row],[Tanggal]],bmri_history[[#This Row],[Terakhir]],"Tidak Ditemukan")</f>
        <v>1926.2</v>
      </c>
      <c r="I121">
        <f>_xlfn.XLOOKUP('Master Sheet'!H121,bmri_history[[#This Row],[Terakhir]],bmri_history[[#This Row],[Volume]],"Tidak Ditemukan")</f>
        <v>90019000</v>
      </c>
      <c r="J121" s="10">
        <f>(B121/'Data Historis IHSG'!$J$3) * 100</f>
        <v>79.194671356956221</v>
      </c>
      <c r="K121" s="2">
        <f>(D121/'Data Historis BBNI'!$J$3) * 100</f>
        <v>60.502821433268849</v>
      </c>
      <c r="L121" s="2">
        <f>(F121/'Data Historis BBRI'!$J$3) * 100</f>
        <v>71.787632907150325</v>
      </c>
      <c r="M121" s="2">
        <f>(H121 / 'Data Historis BMRI'!$J$3) * 100</f>
        <v>69.464429322052851</v>
      </c>
    </row>
    <row r="122" spans="1:13" x14ac:dyDescent="0.3">
      <c r="A122" s="1" t="s">
        <v>145</v>
      </c>
      <c r="B122">
        <f>_xlfn.XLOOKUP(A122,jkse_history[[#This Row],[Tanggal]],jkse_history[[#This Row],[Terakhir]],"Tidak Ditemukan")</f>
        <v>4987.1000000000004</v>
      </c>
      <c r="C122">
        <f>_xlfn.XLOOKUP(B122,jkse_history[[#This Row],[Terakhir]],jkse_history[[#This Row],[Volume]])</f>
        <v>72834600</v>
      </c>
      <c r="D122">
        <f>_xlfn.XLOOKUP(A122,bbni_history[[#This Row],[Tanggal]],bbni_history[[#This Row],[Terakhir]],"Tidak Ditemukan")</f>
        <v>1881.9</v>
      </c>
      <c r="E122">
        <f>_xlfn.XLOOKUP(D122,bbni_history[[#This Row],[Terakhir]],bbni_history[[#This Row],[Volume]])</f>
        <v>82084400</v>
      </c>
      <c r="F122">
        <f>_xlfn.XLOOKUP(A122,bbri_history[[#This Row],[Tanggal]],bbri_history[[#This Row],[Terakhir]],"Tidak Ditemukan")</f>
        <v>2113.6999999999998</v>
      </c>
      <c r="G122">
        <f>_xlfn.XLOOKUP(F122,bbri_history[[#This Row],[Terakhir]],bbri_history[[#This Row],[Volume]],"Tidak Ditemukan")</f>
        <v>228112810</v>
      </c>
      <c r="H122">
        <f>_xlfn.XLOOKUP(A122,bmri_history[[#This Row],[Tanggal]],bmri_history[[#This Row],[Terakhir]],"Tidak Ditemukan")</f>
        <v>1916.7</v>
      </c>
      <c r="I122">
        <f>_xlfn.XLOOKUP('Master Sheet'!H122,bmri_history[[#This Row],[Terakhir]],bmri_history[[#This Row],[Volume]],"Tidak Ditemukan")</f>
        <v>80447600</v>
      </c>
      <c r="J122" s="10">
        <f>(B122/'Data Historis IHSG'!$J$3) * 100</f>
        <v>79.166097842064659</v>
      </c>
      <c r="K122" s="2">
        <f>(D122/'Data Historis BBNI'!$J$3) * 100</f>
        <v>60.371293560587837</v>
      </c>
      <c r="L122" s="2">
        <f>(F122/'Data Historis BBRI'!$J$3) * 100</f>
        <v>71.550676510512389</v>
      </c>
      <c r="M122" s="2">
        <f>(H122 / 'Data Historis BMRI'!$J$3) * 100</f>
        <v>69.121831420194525</v>
      </c>
    </row>
    <row r="123" spans="1:13" x14ac:dyDescent="0.3">
      <c r="A123" s="1" t="s">
        <v>146</v>
      </c>
      <c r="B123">
        <f>_xlfn.XLOOKUP(A123,jkse_history[[#This Row],[Tanggal]],jkse_history[[#This Row],[Terakhir]],"Tidak Ditemukan")</f>
        <v>5076.2</v>
      </c>
      <c r="C123">
        <f>_xlfn.XLOOKUP(B123,jkse_history[[#This Row],[Terakhir]],jkse_history[[#This Row],[Volume]])</f>
        <v>73499000</v>
      </c>
      <c r="D123">
        <f>_xlfn.XLOOKUP(A123,bbni_history[[#This Row],[Tanggal]],bbni_history[[#This Row],[Terakhir]],"Tidak Ditemukan")</f>
        <v>1963.7</v>
      </c>
      <c r="E123">
        <f>_xlfn.XLOOKUP(D123,bbni_history[[#This Row],[Terakhir]],bbni_history[[#This Row],[Volume]])</f>
        <v>230576800</v>
      </c>
      <c r="F123">
        <f>_xlfn.XLOOKUP(A123,bbri_history[[#This Row],[Tanggal]],bbri_history[[#This Row],[Terakhir]],"Tidak Ditemukan")</f>
        <v>2225.3000000000002</v>
      </c>
      <c r="G123">
        <f>_xlfn.XLOOKUP(F123,bbri_history[[#This Row],[Terakhir]],bbri_history[[#This Row],[Volume]],"Tidak Ditemukan")</f>
        <v>373640813</v>
      </c>
      <c r="H123">
        <f>_xlfn.XLOOKUP(A123,bmri_history[[#This Row],[Tanggal]],bmri_history[[#This Row],[Terakhir]],"Tidak Ditemukan")</f>
        <v>2002.1</v>
      </c>
      <c r="I123">
        <f>_xlfn.XLOOKUP('Master Sheet'!H123,bmri_history[[#This Row],[Terakhir]],bmri_history[[#This Row],[Volume]],"Tidak Ditemukan")</f>
        <v>149466800</v>
      </c>
      <c r="J123" s="10">
        <f>(B123/'Data Historis IHSG'!$J$3) * 100</f>
        <v>80.580486829197056</v>
      </c>
      <c r="K123" s="2">
        <f>(D123/'Data Historis BBNI'!$J$3) * 100</f>
        <v>62.995435020418903</v>
      </c>
      <c r="L123" s="2">
        <f>(F123/'Data Historis BBRI'!$J$3) * 100</f>
        <v>75.328438491197076</v>
      </c>
      <c r="M123" s="2">
        <f>(H123 / 'Data Historis BMRI'!$J$3) * 100</f>
        <v>72.201606243215664</v>
      </c>
    </row>
    <row r="124" spans="1:13" x14ac:dyDescent="0.3">
      <c r="A124" s="1" t="s">
        <v>147</v>
      </c>
      <c r="B124">
        <f>_xlfn.XLOOKUP(A124,jkse_history[[#This Row],[Tanggal]],jkse_history[[#This Row],[Terakhir]],"Tidak Ditemukan")</f>
        <v>5052.8</v>
      </c>
      <c r="C124">
        <f>_xlfn.XLOOKUP(B124,jkse_history[[#This Row],[Terakhir]],jkse_history[[#This Row],[Volume]])</f>
        <v>79794300</v>
      </c>
      <c r="D124">
        <f>_xlfn.XLOOKUP(A124,bbni_history[[#This Row],[Tanggal]],bbni_history[[#This Row],[Terakhir]],"Tidak Ditemukan")</f>
        <v>1935.1</v>
      </c>
      <c r="E124">
        <f>_xlfn.XLOOKUP(D124,bbni_history[[#This Row],[Terakhir]],bbni_history[[#This Row],[Volume]])</f>
        <v>116501200</v>
      </c>
      <c r="F124">
        <f>_xlfn.XLOOKUP(A124,bbri_history[[#This Row],[Tanggal]],bbri_history[[#This Row],[Terakhir]],"Tidak Ditemukan")</f>
        <v>2190.4</v>
      </c>
      <c r="G124">
        <f>_xlfn.XLOOKUP(F124,bbri_history[[#This Row],[Terakhir]],bbri_history[[#This Row],[Volume]],"Tidak Ditemukan")</f>
        <v>211404181</v>
      </c>
      <c r="H124">
        <f>_xlfn.XLOOKUP(A124,bmri_history[[#This Row],[Tanggal]],bmri_history[[#This Row],[Terakhir]],"Tidak Ditemukan")</f>
        <v>1992.6</v>
      </c>
      <c r="I124">
        <f>_xlfn.XLOOKUP('Master Sheet'!H124,bmri_history[[#This Row],[Terakhir]],bmri_history[[#This Row],[Volume]],"Tidak Ditemukan")</f>
        <v>98277200</v>
      </c>
      <c r="J124" s="10">
        <f>(B124/'Data Historis IHSG'!$J$3) * 100</f>
        <v>80.209031135606736</v>
      </c>
      <c r="K124" s="2">
        <f>(D124/'Data Historis BBNI'!$J$3) * 100</f>
        <v>62.077947908546413</v>
      </c>
      <c r="L124" s="2">
        <f>(F124/'Data Historis BBRI'!$J$3) * 100</f>
        <v>74.147041599387975</v>
      </c>
      <c r="M124" s="2">
        <f>(H124 / 'Data Historis BMRI'!$J$3) * 100</f>
        <v>71.859008341357338</v>
      </c>
    </row>
    <row r="125" spans="1:13" x14ac:dyDescent="0.3">
      <c r="A125" s="1" t="s">
        <v>148</v>
      </c>
      <c r="B125">
        <f>_xlfn.XLOOKUP(A125,jkse_history[[#This Row],[Tanggal]],jkse_history[[#This Row],[Terakhir]],"Tidak Ditemukan")</f>
        <v>5031.3</v>
      </c>
      <c r="C125">
        <f>_xlfn.XLOOKUP(B125,jkse_history[[#This Row],[Terakhir]],jkse_history[[#This Row],[Volume]])</f>
        <v>67684500</v>
      </c>
      <c r="D125">
        <f>_xlfn.XLOOKUP(A125,bbni_history[[#This Row],[Tanggal]],bbni_history[[#This Row],[Terakhir]],"Tidak Ditemukan")</f>
        <v>1910.5</v>
      </c>
      <c r="E125">
        <f>_xlfn.XLOOKUP(D125,bbni_history[[#This Row],[Terakhir]],bbni_history[[#This Row],[Volume]])</f>
        <v>75306000</v>
      </c>
      <c r="F125">
        <f>_xlfn.XLOOKUP(A125,bbri_history[[#This Row],[Tanggal]],bbri_history[[#This Row],[Terakhir]],"Tidak Ditemukan")</f>
        <v>2169.5</v>
      </c>
      <c r="G125">
        <f>_xlfn.XLOOKUP(F125,bbri_history[[#This Row],[Terakhir]],bbri_history[[#This Row],[Volume]],"Tidak Ditemukan")</f>
        <v>117829855</v>
      </c>
      <c r="H125">
        <f>_xlfn.XLOOKUP(A125,bmri_history[[#This Row],[Tanggal]],bmri_history[[#This Row],[Terakhir]],"Tidak Ditemukan")</f>
        <v>1964.1</v>
      </c>
      <c r="I125">
        <f>_xlfn.XLOOKUP('Master Sheet'!H125,bmri_history[[#This Row],[Terakhir]],bmri_history[[#This Row],[Volume]],"Tidak Ditemukan")</f>
        <v>77850000</v>
      </c>
      <c r="J125" s="10">
        <f>(B125/'Data Historis IHSG'!$J$3) * 100</f>
        <v>79.867736374401943</v>
      </c>
      <c r="K125" s="2">
        <f>(D125/'Data Historis BBNI'!$J$3) * 100</f>
        <v>61.288780672460305</v>
      </c>
      <c r="L125" s="2">
        <f>(F125/'Data Historis BBRI'!$J$3) * 100</f>
        <v>73.439557500854733</v>
      </c>
      <c r="M125" s="2">
        <f>(H125 / 'Data Historis BMRI'!$J$3) * 100</f>
        <v>70.831214635782374</v>
      </c>
    </row>
    <row r="126" spans="1:13" x14ac:dyDescent="0.3">
      <c r="A126" s="1" t="s">
        <v>149</v>
      </c>
      <c r="B126">
        <f>_xlfn.XLOOKUP(A126,jkse_history[[#This Row],[Tanggal]],jkse_history[[#This Row],[Terakhir]],"Tidak Ditemukan")</f>
        <v>5064.3999999999996</v>
      </c>
      <c r="C126">
        <f>_xlfn.XLOOKUP(B126,jkse_history[[#This Row],[Terakhir]],jkse_history[[#This Row],[Volume]])</f>
        <v>65331900</v>
      </c>
      <c r="D126">
        <f>_xlfn.XLOOKUP(A126,bbni_history[[#This Row],[Tanggal]],bbni_history[[#This Row],[Terakhir]],"Tidak Ditemukan")</f>
        <v>1943.3</v>
      </c>
      <c r="E126">
        <f>_xlfn.XLOOKUP(D126,bbni_history[[#This Row],[Terakhir]],bbni_history[[#This Row],[Volume]])</f>
        <v>71091800</v>
      </c>
      <c r="F126">
        <f>_xlfn.XLOOKUP(A126,bbri_history[[#This Row],[Tanggal]],bbri_history[[#This Row],[Terakhir]],"Tidak Ditemukan")</f>
        <v>2204.4</v>
      </c>
      <c r="G126">
        <f>_xlfn.XLOOKUP(F126,bbri_history[[#This Row],[Terakhir]],bbri_history[[#This Row],[Volume]],"Tidak Ditemukan")</f>
        <v>105451891</v>
      </c>
      <c r="H126">
        <f>_xlfn.XLOOKUP(A126,bmri_history[[#This Row],[Tanggal]],bmri_history[[#This Row],[Terakhir]],"Tidak Ditemukan")</f>
        <v>1992.6</v>
      </c>
      <c r="I126">
        <f>_xlfn.XLOOKUP('Master Sheet'!H126,bmri_history[[#This Row],[Terakhir]],bmri_history[[#This Row],[Volume]],"Tidak Ditemukan")</f>
        <v>72688200</v>
      </c>
      <c r="J126" s="10">
        <f>(B126/'Data Historis IHSG'!$J$3) * 100</f>
        <v>80.393171564907902</v>
      </c>
      <c r="K126" s="2">
        <f>(D126/'Data Historis BBNI'!$J$3) * 100</f>
        <v>62.341003653908459</v>
      </c>
      <c r="L126" s="2">
        <f>(F126/'Data Historis BBRI'!$J$3) * 100</f>
        <v>74.620954392663833</v>
      </c>
      <c r="M126" s="2">
        <f>(H126 / 'Data Historis BMRI'!$J$3) * 100</f>
        <v>71.859008341357338</v>
      </c>
    </row>
    <row r="127" spans="1:13" x14ac:dyDescent="0.3">
      <c r="A127" s="1" t="s">
        <v>150</v>
      </c>
      <c r="B127">
        <f>_xlfn.XLOOKUP(A127,jkse_history[[#This Row],[Tanggal]],jkse_history[[#This Row],[Terakhir]],"Tidak Ditemukan")</f>
        <v>5079.1000000000004</v>
      </c>
      <c r="C127">
        <f>_xlfn.XLOOKUP(B127,jkse_history[[#This Row],[Terakhir]],jkse_history[[#This Row],[Volume]])</f>
        <v>71530500</v>
      </c>
      <c r="D127">
        <f>_xlfn.XLOOKUP(A127,bbni_history[[#This Row],[Tanggal]],bbni_history[[#This Row],[Terakhir]],"Tidak Ditemukan")</f>
        <v>1931</v>
      </c>
      <c r="E127">
        <f>_xlfn.XLOOKUP(D127,bbni_history[[#This Row],[Terakhir]],bbni_history[[#This Row],[Volume]])</f>
        <v>96113000</v>
      </c>
      <c r="F127">
        <f>_xlfn.XLOOKUP(A127,bbri_history[[#This Row],[Tanggal]],bbri_history[[#This Row],[Terakhir]],"Tidak Ditemukan")</f>
        <v>2211.3000000000002</v>
      </c>
      <c r="G127">
        <f>_xlfn.XLOOKUP(F127,bbri_history[[#This Row],[Terakhir]],bbri_history[[#This Row],[Volume]],"Tidak Ditemukan")</f>
        <v>232365483</v>
      </c>
      <c r="H127">
        <f>_xlfn.XLOOKUP(A127,bmri_history[[#This Row],[Tanggal]],bmri_history[[#This Row],[Terakhir]],"Tidak Ditemukan")</f>
        <v>2011.6</v>
      </c>
      <c r="I127">
        <f>_xlfn.XLOOKUP('Master Sheet'!H127,bmri_history[[#This Row],[Terakhir]],bmri_history[[#This Row],[Volume]],"Tidak Ditemukan")</f>
        <v>78259800</v>
      </c>
      <c r="J127" s="10">
        <f>(B127/'Data Historis IHSG'!$J$3) * 100</f>
        <v>80.626521936522352</v>
      </c>
      <c r="K127" s="2">
        <f>(D127/'Data Historis BBNI'!$J$3) * 100</f>
        <v>61.946420035865401</v>
      </c>
      <c r="L127" s="2">
        <f>(F127/'Data Historis BBRI'!$J$3) * 100</f>
        <v>74.854525697921218</v>
      </c>
      <c r="M127" s="2">
        <f>(H127 / 'Data Historis BMRI'!$J$3) * 100</f>
        <v>72.544204145073991</v>
      </c>
    </row>
    <row r="128" spans="1:13" x14ac:dyDescent="0.3">
      <c r="A128" s="1" t="s">
        <v>151</v>
      </c>
      <c r="B128">
        <f>_xlfn.XLOOKUP(A128,jkse_history[[#This Row],[Tanggal]],jkse_history[[#This Row],[Terakhir]],"Tidak Ditemukan")</f>
        <v>5075.8</v>
      </c>
      <c r="C128">
        <f>_xlfn.XLOOKUP(B128,jkse_history[[#This Row],[Terakhir]],jkse_history[[#This Row],[Volume]])</f>
        <v>82580500</v>
      </c>
      <c r="D128">
        <f>_xlfn.XLOOKUP(A128,bbni_history[[#This Row],[Tanggal]],bbni_history[[#This Row],[Terakhir]],"Tidak Ditemukan")</f>
        <v>1926.9</v>
      </c>
      <c r="E128">
        <f>_xlfn.XLOOKUP(D128,bbni_history[[#This Row],[Terakhir]],bbni_history[[#This Row],[Volume]])</f>
        <v>84620000</v>
      </c>
      <c r="F128">
        <f>_xlfn.XLOOKUP(A128,bbri_history[[#This Row],[Tanggal]],bbri_history[[#This Row],[Terakhir]],"Tidak Ditemukan")</f>
        <v>2183.4</v>
      </c>
      <c r="G128">
        <f>_xlfn.XLOOKUP(F128,bbri_history[[#This Row],[Terakhir]],bbri_history[[#This Row],[Volume]],"Tidak Ditemukan")</f>
        <v>182296468</v>
      </c>
      <c r="H128">
        <f>_xlfn.XLOOKUP(A128,bmri_history[[#This Row],[Tanggal]],bmri_history[[#This Row],[Terakhir]],"Tidak Ditemukan")</f>
        <v>2002.1</v>
      </c>
      <c r="I128">
        <f>_xlfn.XLOOKUP('Master Sheet'!H128,bmri_history[[#This Row],[Terakhir]],bmri_history[[#This Row],[Volume]],"Tidak Ditemukan")</f>
        <v>60755400</v>
      </c>
      <c r="J128" s="10">
        <f>(B128/'Data Historis IHSG'!$J$3) * 100</f>
        <v>80.574137159221152</v>
      </c>
      <c r="K128" s="2">
        <f>(D128/'Data Historis BBNI'!$J$3) * 100</f>
        <v>61.814892163184389</v>
      </c>
      <c r="L128" s="2">
        <f>(F128/'Data Historis BBRI'!$J$3) * 100</f>
        <v>73.910085202750054</v>
      </c>
      <c r="M128" s="2">
        <f>(H128 / 'Data Historis BMRI'!$J$3) * 100</f>
        <v>72.201606243215664</v>
      </c>
    </row>
    <row r="129" spans="1:13" x14ac:dyDescent="0.3">
      <c r="A129" s="1" t="s">
        <v>152</v>
      </c>
      <c r="B129">
        <f>_xlfn.XLOOKUP(A129,jkse_history[[#This Row],[Tanggal]],jkse_history[[#This Row],[Terakhir]],"Tidak Ditemukan")</f>
        <v>5098.3999999999996</v>
      </c>
      <c r="C129">
        <f>_xlfn.XLOOKUP(B129,jkse_history[[#This Row],[Terakhir]],jkse_history[[#This Row],[Volume]])</f>
        <v>68710400</v>
      </c>
      <c r="D129">
        <f>_xlfn.XLOOKUP(A129,bbni_history[[#This Row],[Tanggal]],bbni_history[[#This Row],[Terakhir]],"Tidak Ditemukan")</f>
        <v>1922.8</v>
      </c>
      <c r="E129">
        <f>_xlfn.XLOOKUP(D129,bbni_history[[#This Row],[Terakhir]],bbni_history[[#This Row],[Volume]])</f>
        <v>86094200</v>
      </c>
      <c r="F129">
        <f>_xlfn.XLOOKUP(A129,bbri_history[[#This Row],[Tanggal]],bbri_history[[#This Row],[Terakhir]],"Tidak Ditemukan")</f>
        <v>2190.4</v>
      </c>
      <c r="G129">
        <f>_xlfn.XLOOKUP(F129,bbri_history[[#This Row],[Terakhir]],bbri_history[[#This Row],[Volume]],"Tidak Ditemukan")</f>
        <v>128809144</v>
      </c>
      <c r="H129">
        <f>_xlfn.XLOOKUP(A129,bmri_history[[#This Row],[Tanggal]],bmri_history[[#This Row],[Terakhir]],"Tidak Ditemukan")</f>
        <v>2002.1</v>
      </c>
      <c r="I129">
        <f>_xlfn.XLOOKUP('Master Sheet'!H129,bmri_history[[#This Row],[Terakhir]],bmri_history[[#This Row],[Volume]],"Tidak Ditemukan")</f>
        <v>43859400</v>
      </c>
      <c r="J129" s="10">
        <f>(B129/'Data Historis IHSG'!$J$3) * 100</f>
        <v>80.932893512859664</v>
      </c>
      <c r="K129" s="2">
        <f>(D129/'Data Historis BBNI'!$J$3) * 100</f>
        <v>61.683364290503363</v>
      </c>
      <c r="L129" s="2">
        <f>(F129/'Data Historis BBRI'!$J$3) * 100</f>
        <v>74.147041599387975</v>
      </c>
      <c r="M129" s="2">
        <f>(H129 / 'Data Historis BMRI'!$J$3) * 100</f>
        <v>72.201606243215664</v>
      </c>
    </row>
    <row r="130" spans="1:13" x14ac:dyDescent="0.3">
      <c r="A130" s="1" t="s">
        <v>153</v>
      </c>
      <c r="B130">
        <f>_xlfn.XLOOKUP(A130,jkse_history[[#This Row],[Tanggal]],jkse_history[[#This Row],[Terakhir]],"Tidak Ditemukan")</f>
        <v>5079.6000000000004</v>
      </c>
      <c r="C130">
        <f>_xlfn.XLOOKUP(B130,jkse_history[[#This Row],[Terakhir]],jkse_history[[#This Row],[Volume]])</f>
        <v>61709100</v>
      </c>
      <c r="D130">
        <f>_xlfn.XLOOKUP(A130,bbni_history[[#This Row],[Tanggal]],bbni_history[[#This Row],[Terakhir]],"Tidak Ditemukan")</f>
        <v>1910.5</v>
      </c>
      <c r="E130">
        <f>_xlfn.XLOOKUP(D130,bbni_history[[#This Row],[Terakhir]],bbni_history[[#This Row],[Volume]])</f>
        <v>37567000</v>
      </c>
      <c r="F130">
        <f>_xlfn.XLOOKUP(A130,bbri_history[[#This Row],[Tanggal]],bbri_history[[#This Row],[Terakhir]],"Tidak Ditemukan")</f>
        <v>2162.5</v>
      </c>
      <c r="G130">
        <f>_xlfn.XLOOKUP(F130,bbri_history[[#This Row],[Terakhir]],bbri_history[[#This Row],[Volume]],"Tidak Ditemukan")</f>
        <v>131548742</v>
      </c>
      <c r="H130">
        <f>_xlfn.XLOOKUP(A130,bmri_history[[#This Row],[Tanggal]],bmri_history[[#This Row],[Terakhir]],"Tidak Ditemukan")</f>
        <v>1964.1</v>
      </c>
      <c r="I130">
        <f>_xlfn.XLOOKUP('Master Sheet'!H130,bmri_history[[#This Row],[Terakhir]],bmri_history[[#This Row],[Volume]],"Tidak Ditemukan")</f>
        <v>60177000</v>
      </c>
      <c r="J130" s="10">
        <f>(B130/'Data Historis IHSG'!$J$3) * 100</f>
        <v>80.634459023992235</v>
      </c>
      <c r="K130" s="2">
        <f>(D130/'Data Historis BBNI'!$J$3) * 100</f>
        <v>61.288780672460305</v>
      </c>
      <c r="L130" s="2">
        <f>(F130/'Data Historis BBRI'!$J$3) * 100</f>
        <v>73.202601104216797</v>
      </c>
      <c r="M130" s="2">
        <f>(H130 / 'Data Historis BMRI'!$J$3) * 100</f>
        <v>70.831214635782374</v>
      </c>
    </row>
    <row r="131" spans="1:13" x14ac:dyDescent="0.3">
      <c r="A131" s="1" t="s">
        <v>154</v>
      </c>
      <c r="B131">
        <f>_xlfn.XLOOKUP(A131,jkse_history[[#This Row],[Tanggal]],jkse_history[[#This Row],[Terakhir]],"Tidak Ditemukan")</f>
        <v>5051.1000000000004</v>
      </c>
      <c r="C131">
        <f>_xlfn.XLOOKUP(B131,jkse_history[[#This Row],[Terakhir]],jkse_history[[#This Row],[Volume]])</f>
        <v>68632100</v>
      </c>
      <c r="D131">
        <f>_xlfn.XLOOKUP(A131,bbni_history[[#This Row],[Tanggal]],bbni_history[[#This Row],[Terakhir]],"Tidak Ditemukan")</f>
        <v>1857.4</v>
      </c>
      <c r="E131">
        <f>_xlfn.XLOOKUP(D131,bbni_history[[#This Row],[Terakhir]],bbni_history[[#This Row],[Volume]])</f>
        <v>135393000</v>
      </c>
      <c r="F131">
        <f>_xlfn.XLOOKUP(A131,bbri_history[[#This Row],[Tanggal]],bbri_history[[#This Row],[Terakhir]],"Tidak Ditemukan")</f>
        <v>2127.6</v>
      </c>
      <c r="G131">
        <f>_xlfn.XLOOKUP(F131,bbri_history[[#This Row],[Terakhir]],bbri_history[[#This Row],[Volume]],"Tidak Ditemukan")</f>
        <v>150206164</v>
      </c>
      <c r="H131">
        <f>_xlfn.XLOOKUP(A131,bmri_history[[#This Row],[Tanggal]],bmri_history[[#This Row],[Terakhir]],"Tidak Ditemukan")</f>
        <v>1935.7</v>
      </c>
      <c r="I131">
        <f>_xlfn.XLOOKUP('Master Sheet'!H131,bmri_history[[#This Row],[Terakhir]],bmri_history[[#This Row],[Volume]],"Tidak Ditemukan")</f>
        <v>52111600</v>
      </c>
      <c r="J131" s="10">
        <f>(B131/'Data Historis IHSG'!$J$3) * 100</f>
        <v>80.182045038209154</v>
      </c>
      <c r="K131" s="2">
        <f>(D131/'Data Historis BBNI'!$J$3) * 100</f>
        <v>59.585334321396374</v>
      </c>
      <c r="L131" s="2">
        <f>(F131/'Data Historis BBRI'!$J$3) * 100</f>
        <v>72.02120421240771</v>
      </c>
      <c r="M131" s="2">
        <f>(H131 / 'Data Historis BMRI'!$J$3) * 100</f>
        <v>69.807027223911177</v>
      </c>
    </row>
    <row r="132" spans="1:13" x14ac:dyDescent="0.3">
      <c r="A132" s="1" t="s">
        <v>155</v>
      </c>
      <c r="B132">
        <f>_xlfn.XLOOKUP(A132,jkse_history[[#This Row],[Tanggal]],jkse_history[[#This Row],[Terakhir]],"Tidak Ditemukan")</f>
        <v>5114.7</v>
      </c>
      <c r="C132">
        <f>_xlfn.XLOOKUP(B132,jkse_history[[#This Row],[Terakhir]],jkse_history[[#This Row],[Volume]])</f>
        <v>83156800</v>
      </c>
      <c r="D132">
        <f>_xlfn.XLOOKUP(A132,bbni_history[[#This Row],[Tanggal]],bbni_history[[#This Row],[Terakhir]],"Tidak Ditemukan")</f>
        <v>1914.6</v>
      </c>
      <c r="E132">
        <f>_xlfn.XLOOKUP(D132,bbni_history[[#This Row],[Terakhir]],bbni_history[[#This Row],[Volume]])</f>
        <v>121672800</v>
      </c>
      <c r="F132">
        <f>_xlfn.XLOOKUP(A132,bbri_history[[#This Row],[Tanggal]],bbri_history[[#This Row],[Terakhir]],"Tidak Ditemukan")</f>
        <v>2197.4</v>
      </c>
      <c r="G132">
        <f>_xlfn.XLOOKUP(F132,bbri_history[[#This Row],[Terakhir]],bbri_history[[#This Row],[Volume]],"Tidak Ditemukan")</f>
        <v>224576578</v>
      </c>
      <c r="H132">
        <f>_xlfn.XLOOKUP(A132,bmri_history[[#This Row],[Tanggal]],bmri_history[[#This Row],[Terakhir]],"Tidak Ditemukan")</f>
        <v>2011.6</v>
      </c>
      <c r="I132">
        <f>_xlfn.XLOOKUP('Master Sheet'!H132,bmri_history[[#This Row],[Terakhir]],bmri_history[[#This Row],[Volume]],"Tidak Ditemukan")</f>
        <v>145051400</v>
      </c>
      <c r="J132" s="10">
        <f>(B132/'Data Historis IHSG'!$J$3) * 100</f>
        <v>81.191642564377716</v>
      </c>
      <c r="K132" s="2">
        <f>(D132/'Data Historis BBNI'!$J$3) * 100</f>
        <v>61.420308545141324</v>
      </c>
      <c r="L132" s="2">
        <f>(F132/'Data Historis BBRI'!$J$3) * 100</f>
        <v>74.383997996025911</v>
      </c>
      <c r="M132" s="2">
        <f>(H132 / 'Data Historis BMRI'!$J$3) * 100</f>
        <v>72.544204145073991</v>
      </c>
    </row>
    <row r="133" spans="1:13" x14ac:dyDescent="0.3">
      <c r="A133" s="1" t="s">
        <v>156</v>
      </c>
      <c r="B133">
        <f>_xlfn.XLOOKUP(A133,jkse_history[[#This Row],[Tanggal]],jkse_history[[#This Row],[Terakhir]],"Tidak Ditemukan")</f>
        <v>5110.2</v>
      </c>
      <c r="C133">
        <f>_xlfn.XLOOKUP(B133,jkse_history[[#This Row],[Terakhir]],jkse_history[[#This Row],[Volume]])</f>
        <v>79454100</v>
      </c>
      <c r="D133">
        <f>_xlfn.XLOOKUP(A133,bbni_history[[#This Row],[Tanggal]],bbni_history[[#This Row],[Terakhir]],"Tidak Ditemukan")</f>
        <v>1910.5</v>
      </c>
      <c r="E133">
        <f>_xlfn.XLOOKUP(D133,bbni_history[[#This Row],[Terakhir]],bbni_history[[#This Row],[Volume]])</f>
        <v>96854200</v>
      </c>
      <c r="F133">
        <f>_xlfn.XLOOKUP(A133,bbri_history[[#This Row],[Tanggal]],bbri_history[[#This Row],[Terakhir]],"Tidak Ditemukan")</f>
        <v>2162.5</v>
      </c>
      <c r="G133">
        <f>_xlfn.XLOOKUP(F133,bbri_history[[#This Row],[Terakhir]],bbri_history[[#This Row],[Volume]],"Tidak Ditemukan")</f>
        <v>190916547</v>
      </c>
      <c r="H133">
        <f>_xlfn.XLOOKUP(A133,bmri_history[[#This Row],[Tanggal]],bmri_history[[#This Row],[Terakhir]],"Tidak Ditemukan")</f>
        <v>2059</v>
      </c>
      <c r="I133">
        <f>_xlfn.XLOOKUP('Master Sheet'!H133,bmri_history[[#This Row],[Terakhir]],bmri_history[[#This Row],[Volume]],"Tidak Ditemukan")</f>
        <v>119245000</v>
      </c>
      <c r="J133" s="10">
        <f>(B133/'Data Historis IHSG'!$J$3) * 100</f>
        <v>81.120208777148804</v>
      </c>
      <c r="K133" s="2">
        <f>(D133/'Data Historis BBNI'!$J$3) * 100</f>
        <v>61.288780672460305</v>
      </c>
      <c r="L133" s="2">
        <f>(F133/'Data Historis BBRI'!$J$3) * 100</f>
        <v>73.202601104216797</v>
      </c>
      <c r="M133" s="2">
        <f>(H133 / 'Data Historis BMRI'!$J$3) * 100</f>
        <v>74.25358736066184</v>
      </c>
    </row>
    <row r="134" spans="1:13" x14ac:dyDescent="0.3">
      <c r="A134" s="1" t="s">
        <v>157</v>
      </c>
      <c r="B134">
        <f>_xlfn.XLOOKUP(A134,jkse_history[[#This Row],[Tanggal]],jkse_history[[#This Row],[Terakhir]],"Tidak Ditemukan")</f>
        <v>5145</v>
      </c>
      <c r="C134">
        <f>_xlfn.XLOOKUP(B134,jkse_history[[#This Row],[Terakhir]],jkse_history[[#This Row],[Volume]])</f>
        <v>98800000</v>
      </c>
      <c r="D134">
        <f>_xlfn.XLOOKUP(A134,bbni_history[[#This Row],[Tanggal]],bbni_history[[#This Row],[Terakhir]],"Tidak Ditemukan")</f>
        <v>1926.9</v>
      </c>
      <c r="E134">
        <f>_xlfn.XLOOKUP(D134,bbni_history[[#This Row],[Terakhir]],bbni_history[[#This Row],[Volume]])</f>
        <v>152124600</v>
      </c>
      <c r="F134">
        <f>_xlfn.XLOOKUP(A134,bbri_history[[#This Row],[Tanggal]],bbri_history[[#This Row],[Terakhir]],"Tidak Ditemukan")</f>
        <v>2190.4</v>
      </c>
      <c r="G134">
        <f>_xlfn.XLOOKUP(F134,bbri_history[[#This Row],[Terakhir]],bbri_history[[#This Row],[Volume]],"Tidak Ditemukan")</f>
        <v>162646279</v>
      </c>
      <c r="H134">
        <f>_xlfn.XLOOKUP(A134,bmri_history[[#This Row],[Tanggal]],bmri_history[[#This Row],[Terakhir]],"Tidak Ditemukan")</f>
        <v>2163.4</v>
      </c>
      <c r="I134">
        <f>_xlfn.XLOOKUP('Master Sheet'!H134,bmri_history[[#This Row],[Terakhir]],bmri_history[[#This Row],[Volume]],"Tidak Ditemukan")</f>
        <v>145829600</v>
      </c>
      <c r="J134" s="10">
        <f>(B134/'Data Historis IHSG'!$J$3) * 100</f>
        <v>81.67263006505236</v>
      </c>
      <c r="K134" s="2">
        <f>(D134/'Data Historis BBNI'!$J$3) * 100</f>
        <v>61.814892163184389</v>
      </c>
      <c r="L134" s="2">
        <f>(F134/'Data Historis BBRI'!$J$3) * 100</f>
        <v>74.147041599387975</v>
      </c>
      <c r="M134" s="2">
        <f>(H134 / 'Data Historis BMRI'!$J$3) * 100</f>
        <v>78.018557987399618</v>
      </c>
    </row>
    <row r="135" spans="1:13" x14ac:dyDescent="0.3">
      <c r="A135" s="1" t="s">
        <v>158</v>
      </c>
      <c r="B135">
        <f>_xlfn.XLOOKUP(A135,jkse_history[[#This Row],[Tanggal]],jkse_history[[#This Row],[Terakhir]],"Tidak Ditemukan")</f>
        <v>5083</v>
      </c>
      <c r="C135">
        <f>_xlfn.XLOOKUP(B135,jkse_history[[#This Row],[Terakhir]],jkse_history[[#This Row],[Volume]])</f>
        <v>97013800</v>
      </c>
      <c r="D135">
        <f>_xlfn.XLOOKUP(A135,bbni_history[[#This Row],[Tanggal]],bbni_history[[#This Row],[Terakhir]],"Tidak Ditemukan")</f>
        <v>1886</v>
      </c>
      <c r="E135">
        <f>_xlfn.XLOOKUP(D135,bbni_history[[#This Row],[Terakhir]],bbni_history[[#This Row],[Volume]])</f>
        <v>109205600</v>
      </c>
      <c r="F135">
        <f>_xlfn.XLOOKUP(A135,bbri_history[[#This Row],[Tanggal]],bbri_history[[#This Row],[Terakhir]],"Tidak Ditemukan")</f>
        <v>2155.5</v>
      </c>
      <c r="G135">
        <f>_xlfn.XLOOKUP(F135,bbri_history[[#This Row],[Terakhir]],bbri_history[[#This Row],[Volume]],"Tidak Ditemukan")</f>
        <v>104287961</v>
      </c>
      <c r="H135">
        <f>_xlfn.XLOOKUP(A135,bmri_history[[#This Row],[Tanggal]],bmri_history[[#This Row],[Terakhir]],"Tidak Ditemukan")</f>
        <v>2125.4</v>
      </c>
      <c r="I135">
        <f>_xlfn.XLOOKUP('Master Sheet'!H135,bmri_history[[#This Row],[Terakhir]],bmri_history[[#This Row],[Volume]],"Tidak Ditemukan")</f>
        <v>66603400</v>
      </c>
      <c r="J135" s="10">
        <f>(B135/'Data Historis IHSG'!$J$3) * 100</f>
        <v>80.6884312187874</v>
      </c>
      <c r="K135" s="2">
        <f>(D135/'Data Historis BBNI'!$J$3) * 100</f>
        <v>60.502821433268849</v>
      </c>
      <c r="L135" s="2">
        <f>(F135/'Data Historis BBRI'!$J$3) * 100</f>
        <v>72.965644707578875</v>
      </c>
      <c r="M135" s="2">
        <f>(H135 / 'Data Historis BMRI'!$J$3) * 100</f>
        <v>76.648166379966327</v>
      </c>
    </row>
    <row r="136" spans="1:13" x14ac:dyDescent="0.3">
      <c r="A136" s="1" t="s">
        <v>159</v>
      </c>
      <c r="B136">
        <f>_xlfn.XLOOKUP(A136,jkse_history[[#This Row],[Tanggal]],jkse_history[[#This Row],[Terakhir]],"Tidak Ditemukan")</f>
        <v>5116.7</v>
      </c>
      <c r="C136">
        <f>_xlfn.XLOOKUP(B136,jkse_history[[#This Row],[Terakhir]],jkse_history[[#This Row],[Volume]])</f>
        <v>103523300</v>
      </c>
      <c r="D136">
        <f>_xlfn.XLOOKUP(A136,bbni_history[[#This Row],[Tanggal]],bbni_history[[#This Row],[Terakhir]],"Tidak Ditemukan")</f>
        <v>1902.4</v>
      </c>
      <c r="E136">
        <f>_xlfn.XLOOKUP(D136,bbni_history[[#This Row],[Terakhir]],bbni_history[[#This Row],[Volume]])</f>
        <v>54144000</v>
      </c>
      <c r="F136">
        <f>_xlfn.XLOOKUP(A136,bbri_history[[#This Row],[Tanggal]],bbri_history[[#This Row],[Terakhir]],"Tidak Ditemukan")</f>
        <v>2197.4</v>
      </c>
      <c r="G136">
        <f>_xlfn.XLOOKUP(F136,bbri_history[[#This Row],[Terakhir]],bbri_history[[#This Row],[Volume]],"Tidak Ditemukan")</f>
        <v>103970385</v>
      </c>
      <c r="H136">
        <f>_xlfn.XLOOKUP(A136,bmri_history[[#This Row],[Tanggal]],bmri_history[[#This Row],[Terakhir]],"Tidak Ditemukan")</f>
        <v>2229.8000000000002</v>
      </c>
      <c r="I136">
        <f>_xlfn.XLOOKUP('Master Sheet'!H136,bmri_history[[#This Row],[Terakhir]],bmri_history[[#This Row],[Volume]],"Tidak Ditemukan")</f>
        <v>58848200</v>
      </c>
      <c r="J136" s="10">
        <f>(B136/'Data Historis IHSG'!$J$3) * 100</f>
        <v>81.223390914257237</v>
      </c>
      <c r="K136" s="2">
        <f>(D136/'Data Historis BBNI'!$J$3) * 100</f>
        <v>61.028932923992926</v>
      </c>
      <c r="L136" s="2">
        <f>(F136/'Data Historis BBRI'!$J$3) * 100</f>
        <v>74.383997996025911</v>
      </c>
      <c r="M136" s="2">
        <f>(H136 / 'Data Historis BMRI'!$J$3) * 100</f>
        <v>80.413137006704119</v>
      </c>
    </row>
    <row r="137" spans="1:13" x14ac:dyDescent="0.3">
      <c r="A137" s="1" t="s">
        <v>160</v>
      </c>
      <c r="B137">
        <f>_xlfn.XLOOKUP(A137,jkse_history[[#This Row],[Tanggal]],jkse_history[[#This Row],[Terakhir]],"Tidak Ditemukan")</f>
        <v>5113</v>
      </c>
      <c r="C137">
        <f>_xlfn.XLOOKUP(B137,jkse_history[[#This Row],[Terakhir]],jkse_history[[#This Row],[Volume]])</f>
        <v>91890400</v>
      </c>
      <c r="D137">
        <f>_xlfn.XLOOKUP(A137,bbni_history[[#This Row],[Tanggal]],bbni_history[[#This Row],[Terakhir]],"Tidak Ditemukan")</f>
        <v>1914.6</v>
      </c>
      <c r="E137">
        <f>_xlfn.XLOOKUP(D137,bbni_history[[#This Row],[Terakhir]],bbni_history[[#This Row],[Volume]])</f>
        <v>70478400</v>
      </c>
      <c r="F137">
        <f>_xlfn.XLOOKUP(A137,bbri_history[[#This Row],[Tanggal]],bbri_history[[#This Row],[Terakhir]],"Tidak Ditemukan")</f>
        <v>2190.4</v>
      </c>
      <c r="G137">
        <f>_xlfn.XLOOKUP(F137,bbri_history[[#This Row],[Terakhir]],bbri_history[[#This Row],[Volume]],"Tidak Ditemukan")</f>
        <v>113763744</v>
      </c>
      <c r="H137">
        <f>_xlfn.XLOOKUP(A137,bmri_history[[#This Row],[Tanggal]],bmri_history[[#This Row],[Terakhir]],"Tidak Ditemukan")</f>
        <v>2220.3000000000002</v>
      </c>
      <c r="I137">
        <f>_xlfn.XLOOKUP('Master Sheet'!H137,bmri_history[[#This Row],[Terakhir]],bmri_history[[#This Row],[Volume]],"Tidak Ditemukan")</f>
        <v>74524600</v>
      </c>
      <c r="J137" s="10">
        <f>(B137/'Data Historis IHSG'!$J$3) * 100</f>
        <v>81.164656466980134</v>
      </c>
      <c r="K137" s="2">
        <f>(D137/'Data Historis BBNI'!$J$3) * 100</f>
        <v>61.420308545141324</v>
      </c>
      <c r="L137" s="2">
        <f>(F137/'Data Historis BBRI'!$J$3) * 100</f>
        <v>74.147041599387975</v>
      </c>
      <c r="M137" s="2">
        <f>(H137 / 'Data Historis BMRI'!$J$3) * 100</f>
        <v>80.070539104845778</v>
      </c>
    </row>
    <row r="138" spans="1:13" x14ac:dyDescent="0.3">
      <c r="A138" s="1" t="s">
        <v>161</v>
      </c>
      <c r="B138">
        <f>_xlfn.XLOOKUP(A138,jkse_history[[#This Row],[Tanggal]],jkse_history[[#This Row],[Terakhir]],"Tidak Ditemukan")</f>
        <v>5149.6000000000004</v>
      </c>
      <c r="C138">
        <f>_xlfn.XLOOKUP(B138,jkse_history[[#This Row],[Terakhir]],jkse_history[[#This Row],[Volume]])</f>
        <v>80750000</v>
      </c>
      <c r="D138">
        <f>_xlfn.XLOOKUP(A138,bbni_history[[#This Row],[Tanggal]],bbni_history[[#This Row],[Terakhir]],"Tidak Ditemukan")</f>
        <v>1877.8</v>
      </c>
      <c r="E138">
        <f>_xlfn.XLOOKUP(D138,bbni_history[[#This Row],[Terakhir]],bbni_history[[#This Row],[Volume]])</f>
        <v>128065400</v>
      </c>
      <c r="F138">
        <f>_xlfn.XLOOKUP(A138,bbri_history[[#This Row],[Tanggal]],bbri_history[[#This Row],[Terakhir]],"Tidak Ditemukan")</f>
        <v>2176.5</v>
      </c>
      <c r="G138">
        <f>_xlfn.XLOOKUP(F138,bbri_history[[#This Row],[Terakhir]],bbri_history[[#This Row],[Volume]],"Tidak Ditemukan")</f>
        <v>73895646</v>
      </c>
      <c r="H138">
        <f>_xlfn.XLOOKUP(A138,bmri_history[[#This Row],[Tanggal]],bmri_history[[#This Row],[Terakhir]],"Tidak Ditemukan")</f>
        <v>2163.4</v>
      </c>
      <c r="I138">
        <f>_xlfn.XLOOKUP('Master Sheet'!H138,bmri_history[[#This Row],[Terakhir]],bmri_history[[#This Row],[Volume]],"Tidak Ditemukan")</f>
        <v>69737200</v>
      </c>
      <c r="J138" s="10">
        <f>(B138/'Data Historis IHSG'!$J$3) * 100</f>
        <v>81.745651269775252</v>
      </c>
      <c r="K138" s="2">
        <f>(D138/'Data Historis BBNI'!$J$3) * 100</f>
        <v>60.239765687906811</v>
      </c>
      <c r="L138" s="2">
        <f>(F138/'Data Historis BBRI'!$J$3) * 100</f>
        <v>73.676513897492654</v>
      </c>
      <c r="M138" s="2">
        <f>(H138 / 'Data Historis BMRI'!$J$3) * 100</f>
        <v>78.018557987399618</v>
      </c>
    </row>
    <row r="139" spans="1:13" x14ac:dyDescent="0.3">
      <c r="A139" s="1" t="s">
        <v>162</v>
      </c>
      <c r="B139">
        <f>_xlfn.XLOOKUP(A139,jkse_history[[#This Row],[Tanggal]],jkse_history[[#This Row],[Terakhir]],"Tidak Ditemukan")</f>
        <v>5149.6000000000004</v>
      </c>
      <c r="C139">
        <f>_xlfn.XLOOKUP(B139,jkse_history[[#This Row],[Terakhir]],jkse_history[[#This Row],[Volume]])</f>
        <v>80749900</v>
      </c>
      <c r="D139">
        <f>_xlfn.XLOOKUP(A139,bbni_history[[#This Row],[Tanggal]],bbni_history[[#This Row],[Terakhir]],"Tidak Ditemukan")</f>
        <v>1881.9</v>
      </c>
      <c r="E139">
        <f>_xlfn.XLOOKUP(D139,bbni_history[[#This Row],[Terakhir]],bbni_history[[#This Row],[Volume]])</f>
        <v>96801600</v>
      </c>
      <c r="F139">
        <f>_xlfn.XLOOKUP(A139,bbri_history[[#This Row],[Tanggal]],bbri_history[[#This Row],[Terakhir]],"Tidak Ditemukan")</f>
        <v>2204.4</v>
      </c>
      <c r="G139">
        <f>_xlfn.XLOOKUP(F139,bbri_history[[#This Row],[Terakhir]],bbri_history[[#This Row],[Volume]],"Tidak Ditemukan")</f>
        <v>86328061</v>
      </c>
      <c r="H139">
        <f>_xlfn.XLOOKUP(A139,bmri_history[[#This Row],[Tanggal]],bmri_history[[#This Row],[Terakhir]],"Tidak Ditemukan")</f>
        <v>2201.3000000000002</v>
      </c>
      <c r="I139">
        <f>_xlfn.XLOOKUP('Master Sheet'!H139,bmri_history[[#This Row],[Terakhir]],bmri_history[[#This Row],[Volume]],"Tidak Ditemukan")</f>
        <v>52644600</v>
      </c>
      <c r="J139" s="10">
        <f>(B139/'Data Historis IHSG'!$J$3) * 100</f>
        <v>81.745651269775252</v>
      </c>
      <c r="K139" s="2">
        <f>(D139/'Data Historis BBNI'!$J$3) * 100</f>
        <v>60.371293560587837</v>
      </c>
      <c r="L139" s="2">
        <f>(F139/'Data Historis BBRI'!$J$3) * 100</f>
        <v>74.620954392663833</v>
      </c>
      <c r="M139" s="2">
        <f>(H139 / 'Data Historis BMRI'!$J$3) * 100</f>
        <v>79.38534330112914</v>
      </c>
    </row>
    <row r="140" spans="1:13" x14ac:dyDescent="0.3">
      <c r="A140" s="1" t="s">
        <v>163</v>
      </c>
      <c r="B140">
        <f>_xlfn.XLOOKUP(A140,jkse_history[[#This Row],[Tanggal]],jkse_history[[#This Row],[Terakhir]],"Tidak Ditemukan")</f>
        <v>5006.2</v>
      </c>
      <c r="C140">
        <f>_xlfn.XLOOKUP(B140,jkse_history[[#This Row],[Terakhir]],jkse_history[[#This Row],[Volume]])</f>
        <v>83815200</v>
      </c>
      <c r="D140">
        <f>_xlfn.XLOOKUP(A140,bbni_history[[#This Row],[Tanggal]],bbni_history[[#This Row],[Terakhir]],"Tidak Ditemukan")</f>
        <v>1816.4</v>
      </c>
      <c r="E140">
        <f>_xlfn.XLOOKUP(D140,bbni_history[[#This Row],[Terakhir]],bbni_history[[#This Row],[Volume]])</f>
        <v>146498200</v>
      </c>
      <c r="F140">
        <f>_xlfn.XLOOKUP(A140,bbri_history[[#This Row],[Tanggal]],bbri_history[[#This Row],[Terakhir]],"Tidak Ditemukan")</f>
        <v>2085.8000000000002</v>
      </c>
      <c r="G140">
        <f>_xlfn.XLOOKUP(F140,bbri_history[[#This Row],[Terakhir]],bbri_history[[#This Row],[Volume]],"Tidak Ditemukan")</f>
        <v>373214336</v>
      </c>
      <c r="H140">
        <f>_xlfn.XLOOKUP(A140,bmri_history[[#This Row],[Tanggal]],bmri_history[[#This Row],[Terakhir]],"Tidak Ditemukan")</f>
        <v>2087.5</v>
      </c>
      <c r="I140">
        <f>_xlfn.XLOOKUP('Master Sheet'!H140,bmri_history[[#This Row],[Terakhir]],bmri_history[[#This Row],[Volume]],"Tidak Ditemukan")</f>
        <v>259720800</v>
      </c>
      <c r="J140" s="10">
        <f>(B140/'Data Historis IHSG'!$J$3) * 100</f>
        <v>79.469294583414026</v>
      </c>
      <c r="K140" s="2">
        <f>(D140/'Data Historis BBNI'!$J$3) * 100</f>
        <v>58.270055594586189</v>
      </c>
      <c r="L140" s="2">
        <f>(F140/'Data Historis BBRI'!$J$3) * 100</f>
        <v>70.606236015341238</v>
      </c>
      <c r="M140" s="2">
        <f>(H140 / 'Data Historis BMRI'!$J$3) * 100</f>
        <v>75.28138106623679</v>
      </c>
    </row>
    <row r="141" spans="1:13" x14ac:dyDescent="0.3">
      <c r="A141" s="1" t="s">
        <v>164</v>
      </c>
      <c r="B141">
        <f>_xlfn.XLOOKUP(A141,jkse_history[[#This Row],[Tanggal]],jkse_history[[#This Row],[Terakhir]],"Tidak Ditemukan")</f>
        <v>5075</v>
      </c>
      <c r="C141">
        <f>_xlfn.XLOOKUP(B141,jkse_history[[#This Row],[Terakhir]],jkse_history[[#This Row],[Volume]])</f>
        <v>73766600</v>
      </c>
      <c r="D141">
        <f>_xlfn.XLOOKUP(A141,bbni_history[[#This Row],[Tanggal]],bbni_history[[#This Row],[Terakhir]],"Tidak Ditemukan")</f>
        <v>1865.5</v>
      </c>
      <c r="E141">
        <f>_xlfn.XLOOKUP(D141,bbni_history[[#This Row],[Terakhir]],bbni_history[[#This Row],[Volume]])</f>
        <v>66409200</v>
      </c>
      <c r="F141">
        <f>_xlfn.XLOOKUP(A141,bbri_history[[#This Row],[Tanggal]],bbri_history[[#This Row],[Terakhir]],"Tidak Ditemukan")</f>
        <v>2148.6</v>
      </c>
      <c r="G141">
        <f>_xlfn.XLOOKUP(F141,bbri_history[[#This Row],[Terakhir]],bbri_history[[#This Row],[Volume]],"Tidak Ditemukan")</f>
        <v>171919769</v>
      </c>
      <c r="H141">
        <f>_xlfn.XLOOKUP(A141,bmri_history[[#This Row],[Tanggal]],bmri_history[[#This Row],[Terakhir]],"Tidak Ditemukan")</f>
        <v>2115.9</v>
      </c>
      <c r="I141">
        <f>_xlfn.XLOOKUP('Master Sheet'!H141,bmri_history[[#This Row],[Terakhir]],bmri_history[[#This Row],[Volume]],"Tidak Ditemukan")</f>
        <v>89173800</v>
      </c>
      <c r="J141" s="10">
        <f>(B141/'Data Historis IHSG'!$J$3) * 100</f>
        <v>80.561437819269344</v>
      </c>
      <c r="K141" s="2">
        <f>(D141/'Data Historis BBNI'!$J$3) * 100</f>
        <v>59.845182069863753</v>
      </c>
      <c r="L141" s="2">
        <f>(F141/'Data Historis BBRI'!$J$3) * 100</f>
        <v>72.73207340232149</v>
      </c>
      <c r="M141" s="2">
        <f>(H141 / 'Data Historis BMRI'!$J$3) * 100</f>
        <v>76.305568478108</v>
      </c>
    </row>
    <row r="142" spans="1:13" x14ac:dyDescent="0.3">
      <c r="A142" s="1" t="s">
        <v>165</v>
      </c>
      <c r="B142">
        <f>_xlfn.XLOOKUP(A142,jkse_history[[#This Row],[Tanggal]],jkse_history[[#This Row],[Terakhir]],"Tidak Ditemukan")</f>
        <v>5127.1000000000004</v>
      </c>
      <c r="C142">
        <f>_xlfn.XLOOKUP(B142,jkse_history[[#This Row],[Terakhir]],jkse_history[[#This Row],[Volume]])</f>
        <v>84611300</v>
      </c>
      <c r="D142">
        <f>_xlfn.XLOOKUP(A142,bbni_history[[#This Row],[Tanggal]],bbni_history[[#This Row],[Terakhir]],"Tidak Ditemukan")</f>
        <v>1894.2</v>
      </c>
      <c r="E142">
        <f>_xlfn.XLOOKUP(D142,bbni_history[[#This Row],[Terakhir]],bbni_history[[#This Row],[Volume]])</f>
        <v>82299800</v>
      </c>
      <c r="F142">
        <f>_xlfn.XLOOKUP(A142,bbri_history[[#This Row],[Tanggal]],bbri_history[[#This Row],[Terakhir]],"Tidak Ditemukan")</f>
        <v>2148.6</v>
      </c>
      <c r="G142">
        <f>_xlfn.XLOOKUP(F142,bbri_history[[#This Row],[Terakhir]],bbri_history[[#This Row],[Volume]],"Tidak Ditemukan")</f>
        <v>177648668</v>
      </c>
      <c r="H142">
        <f>_xlfn.XLOOKUP(A142,bmri_history[[#This Row],[Tanggal]],bmri_history[[#This Row],[Terakhir]],"Tidak Ditemukan")</f>
        <v>2163.4</v>
      </c>
      <c r="I142">
        <f>_xlfn.XLOOKUP('Master Sheet'!H142,bmri_history[[#This Row],[Terakhir]],bmri_history[[#This Row],[Volume]],"Tidak Ditemukan")</f>
        <v>133844600</v>
      </c>
      <c r="J142" s="10">
        <f>(B142/'Data Historis IHSG'!$J$3) * 100</f>
        <v>81.388482333630719</v>
      </c>
      <c r="K142" s="2">
        <f>(D142/'Data Historis BBNI'!$J$3) * 100</f>
        <v>60.765877178630888</v>
      </c>
      <c r="L142" s="2">
        <f>(F142/'Data Historis BBRI'!$J$3) * 100</f>
        <v>72.73207340232149</v>
      </c>
      <c r="M142" s="2">
        <f>(H142 / 'Data Historis BMRI'!$J$3) * 100</f>
        <v>78.018557987399618</v>
      </c>
    </row>
    <row r="143" spans="1:13" x14ac:dyDescent="0.3">
      <c r="A143" s="1" t="s">
        <v>166</v>
      </c>
      <c r="B143">
        <f>_xlfn.XLOOKUP(A143,jkse_history[[#This Row],[Tanggal]],jkse_history[[#This Row],[Terakhir]],"Tidak Ditemukan")</f>
        <v>5178.3</v>
      </c>
      <c r="C143">
        <f>_xlfn.XLOOKUP(B143,jkse_history[[#This Row],[Terakhir]],jkse_history[[#This Row],[Volume]])</f>
        <v>90452400</v>
      </c>
      <c r="D143">
        <f>_xlfn.XLOOKUP(A143,bbni_history[[#This Row],[Tanggal]],bbni_history[[#This Row],[Terakhir]],"Tidak Ditemukan")</f>
        <v>1898.3</v>
      </c>
      <c r="E143">
        <f>_xlfn.XLOOKUP(D143,bbni_history[[#This Row],[Terakhir]],bbni_history[[#This Row],[Volume]])</f>
        <v>64511600</v>
      </c>
      <c r="F143">
        <f>_xlfn.XLOOKUP(A143,bbri_history[[#This Row],[Tanggal]],bbri_history[[#This Row],[Terakhir]],"Tidak Ditemukan")</f>
        <v>2169.5</v>
      </c>
      <c r="G143">
        <f>_xlfn.XLOOKUP(F143,bbri_history[[#This Row],[Terakhir]],bbri_history[[#This Row],[Volume]],"Tidak Ditemukan")</f>
        <v>126064817</v>
      </c>
      <c r="H143">
        <f>_xlfn.XLOOKUP(A143,bmri_history[[#This Row],[Tanggal]],bmri_history[[#This Row],[Terakhir]],"Tidak Ditemukan")</f>
        <v>2191.8000000000002</v>
      </c>
      <c r="I143">
        <f>_xlfn.XLOOKUP('Master Sheet'!H143,bmri_history[[#This Row],[Terakhir]],bmri_history[[#This Row],[Volume]],"Tidak Ditemukan")</f>
        <v>90911200</v>
      </c>
      <c r="J143" s="10">
        <f>(B143/'Data Historis IHSG'!$J$3) * 100</f>
        <v>82.201240090546307</v>
      </c>
      <c r="K143" s="2">
        <f>(D143/'Data Historis BBNI'!$J$3) * 100</f>
        <v>60.897405051311907</v>
      </c>
      <c r="L143" s="2">
        <f>(F143/'Data Historis BBRI'!$J$3) * 100</f>
        <v>73.439557500854733</v>
      </c>
      <c r="M143" s="2">
        <f>(H143 / 'Data Historis BMRI'!$J$3) * 100</f>
        <v>79.042745399270814</v>
      </c>
    </row>
    <row r="144" spans="1:13" x14ac:dyDescent="0.3">
      <c r="A144" s="1" t="s">
        <v>167</v>
      </c>
      <c r="B144">
        <f>_xlfn.XLOOKUP(A144,jkse_history[[#This Row],[Tanggal]],jkse_history[[#This Row],[Terakhir]],"Tidak Ditemukan")</f>
        <v>5143.8999999999996</v>
      </c>
      <c r="C144">
        <f>_xlfn.XLOOKUP(B144,jkse_history[[#This Row],[Terakhir]],jkse_history[[#This Row],[Volume]])</f>
        <v>91282400</v>
      </c>
      <c r="D144">
        <f>_xlfn.XLOOKUP(A144,bbni_history[[#This Row],[Tanggal]],bbni_history[[#This Row],[Terakhir]],"Tidak Ditemukan")</f>
        <v>1890.1</v>
      </c>
      <c r="E144">
        <f>_xlfn.XLOOKUP(D144,bbni_history[[#This Row],[Terakhir]],bbni_history[[#This Row],[Volume]])</f>
        <v>56842400</v>
      </c>
      <c r="F144">
        <f>_xlfn.XLOOKUP(A144,bbri_history[[#This Row],[Tanggal]],bbri_history[[#This Row],[Terakhir]],"Tidak Ditemukan")</f>
        <v>2169.5</v>
      </c>
      <c r="G144">
        <f>_xlfn.XLOOKUP(F144,bbri_history[[#This Row],[Terakhir]],bbri_history[[#This Row],[Volume]],"Tidak Ditemukan")</f>
        <v>98910738</v>
      </c>
      <c r="H144">
        <f>_xlfn.XLOOKUP(A144,bmri_history[[#This Row],[Tanggal]],bmri_history[[#This Row],[Terakhir]],"Tidak Ditemukan")</f>
        <v>2201.3000000000002</v>
      </c>
      <c r="I144">
        <f>_xlfn.XLOOKUP('Master Sheet'!H144,bmri_history[[#This Row],[Terakhir]],bmri_history[[#This Row],[Volume]],"Tidak Ditemukan")</f>
        <v>57228800</v>
      </c>
      <c r="J144" s="10">
        <f>(B144/'Data Historis IHSG'!$J$3) * 100</f>
        <v>81.655168472618627</v>
      </c>
      <c r="K144" s="2">
        <f>(D144/'Data Historis BBNI'!$J$3) * 100</f>
        <v>60.634349305949861</v>
      </c>
      <c r="L144" s="2">
        <f>(F144/'Data Historis BBRI'!$J$3) * 100</f>
        <v>73.439557500854733</v>
      </c>
      <c r="M144" s="2">
        <f>(H144 / 'Data Historis BMRI'!$J$3) * 100</f>
        <v>79.38534330112914</v>
      </c>
    </row>
    <row r="145" spans="1:13" x14ac:dyDescent="0.3">
      <c r="A145" s="1" t="s">
        <v>168</v>
      </c>
      <c r="B145">
        <f>_xlfn.XLOOKUP(A145,jkse_history[[#This Row],[Tanggal]],jkse_history[[#This Row],[Terakhir]],"Tidak Ditemukan")</f>
        <v>5190.2</v>
      </c>
      <c r="C145">
        <f>_xlfn.XLOOKUP(B145,jkse_history[[#This Row],[Terakhir]],jkse_history[[#This Row],[Volume]])</f>
        <v>88400000</v>
      </c>
      <c r="D145">
        <f>_xlfn.XLOOKUP(A145,bbni_history[[#This Row],[Tanggal]],bbni_history[[#This Row],[Terakhir]],"Tidak Ditemukan")</f>
        <v>1955.5</v>
      </c>
      <c r="E145">
        <f>_xlfn.XLOOKUP(D145,bbni_history[[#This Row],[Terakhir]],bbni_history[[#This Row],[Volume]])</f>
        <v>192912200</v>
      </c>
      <c r="F145">
        <f>_xlfn.XLOOKUP(A145,bbri_history[[#This Row],[Tanggal]],bbri_history[[#This Row],[Terakhir]],"Tidak Ditemukan")</f>
        <v>2225.3000000000002</v>
      </c>
      <c r="G145">
        <f>_xlfn.XLOOKUP(F145,bbri_history[[#This Row],[Terakhir]],bbri_history[[#This Row],[Volume]],"Tidak Ditemukan")</f>
        <v>189708286</v>
      </c>
      <c r="H145">
        <f>_xlfn.XLOOKUP(A145,bmri_history[[#This Row],[Tanggal]],bmri_history[[#This Row],[Terakhir]],"Tidak Ditemukan")</f>
        <v>2267.6999999999998</v>
      </c>
      <c r="I145">
        <f>_xlfn.XLOOKUP('Master Sheet'!H145,bmri_history[[#This Row],[Terakhir]],bmri_history[[#This Row],[Volume]],"Tidak Ditemukan")</f>
        <v>117978200</v>
      </c>
      <c r="J145" s="10">
        <f>(B145/'Data Historis IHSG'!$J$3) * 100</f>
        <v>82.390142772329412</v>
      </c>
      <c r="K145" s="2">
        <f>(D145/'Data Historis BBNI'!$J$3) * 100</f>
        <v>62.732379275056857</v>
      </c>
      <c r="L145" s="2">
        <f>(F145/'Data Historis BBRI'!$J$3) * 100</f>
        <v>75.328438491197076</v>
      </c>
      <c r="M145" s="2">
        <f>(H145 / 'Data Historis BMRI'!$J$3) * 100</f>
        <v>81.779922320433613</v>
      </c>
    </row>
    <row r="146" spans="1:13" x14ac:dyDescent="0.3">
      <c r="A146" s="1" t="s">
        <v>169</v>
      </c>
      <c r="B146">
        <f>_xlfn.XLOOKUP(A146,jkse_history[[#This Row],[Tanggal]],jkse_history[[#This Row],[Terakhir]],"Tidak Ditemukan")</f>
        <v>5233.5</v>
      </c>
      <c r="C146">
        <f>_xlfn.XLOOKUP(B146,jkse_history[[#This Row],[Terakhir]],jkse_history[[#This Row],[Volume]])</f>
        <v>96807400</v>
      </c>
      <c r="D146">
        <f>_xlfn.XLOOKUP(A146,bbni_history[[#This Row],[Tanggal]],bbni_history[[#This Row],[Terakhir]],"Tidak Ditemukan")</f>
        <v>2096.6999999999998</v>
      </c>
      <c r="E146">
        <f>_xlfn.XLOOKUP(D146,bbni_history[[#This Row],[Terakhir]],bbni_history[[#This Row],[Volume]])</f>
        <v>362397000</v>
      </c>
      <c r="F146">
        <f>_xlfn.XLOOKUP(A146,bbri_history[[#This Row],[Tanggal]],bbri_history[[#This Row],[Terakhir]],"Tidak Ditemukan")</f>
        <v>2336.9</v>
      </c>
      <c r="G146">
        <f>_xlfn.XLOOKUP(F146,bbri_history[[#This Row],[Terakhir]],bbri_history[[#This Row],[Volume]],"Tidak Ditemukan")</f>
        <v>505369848</v>
      </c>
      <c r="H146">
        <f>_xlfn.XLOOKUP(A146,bmri_history[[#This Row],[Tanggal]],bmri_history[[#This Row],[Terakhir]],"Tidak Ditemukan")</f>
        <v>2334.1999999999998</v>
      </c>
      <c r="I146">
        <f>_xlfn.XLOOKUP('Master Sheet'!H146,bmri_history[[#This Row],[Terakhir]],bmri_history[[#This Row],[Volume]],"Tidak Ditemukan")</f>
        <v>92910400</v>
      </c>
      <c r="J146" s="10">
        <f>(B146/'Data Historis IHSG'!$J$3) * 100</f>
        <v>83.077494547220908</v>
      </c>
      <c r="K146" s="2">
        <f>(D146/'Data Historis BBNI'!$J$3) * 100</f>
        <v>67.262070890315371</v>
      </c>
      <c r="L146" s="2">
        <f>(F146/'Data Historis BBRI'!$J$3) * 100</f>
        <v>79.106200471881735</v>
      </c>
      <c r="M146" s="2">
        <f>(H146 / 'Data Historis BMRI'!$J$3) * 100</f>
        <v>84.178107633441883</v>
      </c>
    </row>
    <row r="147" spans="1:13" x14ac:dyDescent="0.3">
      <c r="A147" s="1" t="s">
        <v>170</v>
      </c>
      <c r="B147">
        <f>_xlfn.XLOOKUP(A147,jkse_history[[#This Row],[Tanggal]],jkse_history[[#This Row],[Terakhir]],"Tidak Ditemukan")</f>
        <v>5239.2</v>
      </c>
      <c r="C147">
        <f>_xlfn.XLOOKUP(B147,jkse_history[[#This Row],[Terakhir]],jkse_history[[#This Row],[Volume]])</f>
        <v>84601700</v>
      </c>
      <c r="D147">
        <f>_xlfn.XLOOKUP(A147,bbni_history[[#This Row],[Tanggal]],bbni_history[[#This Row],[Terakhir]],"Tidak Ditemukan")</f>
        <v>2076.1999999999998</v>
      </c>
      <c r="E147">
        <f>_xlfn.XLOOKUP(D147,bbni_history[[#This Row],[Terakhir]],bbni_history[[#This Row],[Volume]])</f>
        <v>175205000</v>
      </c>
      <c r="F147">
        <f>_xlfn.XLOOKUP(A147,bbri_history[[#This Row],[Tanggal]],bbri_history[[#This Row],[Terakhir]],"Tidak Ditemukan")</f>
        <v>2323</v>
      </c>
      <c r="G147">
        <f>_xlfn.XLOOKUP(F147,bbri_history[[#This Row],[Terakhir]],bbri_history[[#This Row],[Volume]],"Tidak Ditemukan")</f>
        <v>235648930</v>
      </c>
      <c r="H147">
        <f>_xlfn.XLOOKUP(A147,bmri_history[[#This Row],[Tanggal]],bmri_history[[#This Row],[Terakhir]],"Tidak Ditemukan")</f>
        <v>2296.1999999999998</v>
      </c>
      <c r="I147">
        <f>_xlfn.XLOOKUP('Master Sheet'!H147,bmri_history[[#This Row],[Terakhir]],bmri_history[[#This Row],[Volume]],"Tidak Ditemukan")</f>
        <v>85989200</v>
      </c>
      <c r="J147" s="10">
        <f>(B147/'Data Historis IHSG'!$J$3) * 100</f>
        <v>83.167977344377519</v>
      </c>
      <c r="K147" s="2">
        <f>(D147/'Data Historis BBNI'!$J$3) * 100</f>
        <v>66.604431526910275</v>
      </c>
      <c r="L147" s="2">
        <f>(F147/'Data Historis BBRI'!$J$3) * 100</f>
        <v>78.635672769986414</v>
      </c>
      <c r="M147" s="2">
        <f>(H147 / 'Data Historis BMRI'!$J$3) * 100</f>
        <v>82.807716026008592</v>
      </c>
    </row>
    <row r="148" spans="1:13" x14ac:dyDescent="0.3">
      <c r="A148" s="1" t="s">
        <v>171</v>
      </c>
      <c r="B148">
        <f>_xlfn.XLOOKUP(A148,jkse_history[[#This Row],[Tanggal]],jkse_history[[#This Row],[Terakhir]],"Tidak Ditemukan")</f>
        <v>5247.7</v>
      </c>
      <c r="C148">
        <f>_xlfn.XLOOKUP(B148,jkse_history[[#This Row],[Terakhir]],jkse_history[[#This Row],[Volume]])</f>
        <v>70397600</v>
      </c>
      <c r="D148">
        <f>_xlfn.XLOOKUP(A148,bbni_history[[#This Row],[Tanggal]],bbni_history[[#This Row],[Terakhir]],"Tidak Ditemukan")</f>
        <v>2045.5</v>
      </c>
      <c r="E148">
        <f>_xlfn.XLOOKUP(D148,bbni_history[[#This Row],[Terakhir]],bbni_history[[#This Row],[Volume]])</f>
        <v>114290200</v>
      </c>
      <c r="F148">
        <f>_xlfn.XLOOKUP(A148,bbri_history[[#This Row],[Tanggal]],bbri_history[[#This Row],[Terakhir]],"Tidak Ditemukan")</f>
        <v>2329.9</v>
      </c>
      <c r="G148">
        <f>_xlfn.XLOOKUP(F148,bbri_history[[#This Row],[Terakhir]],bbri_history[[#This Row],[Volume]],"Tidak Ditemukan")</f>
        <v>109069303</v>
      </c>
      <c r="H148">
        <f>_xlfn.XLOOKUP(A148,bmri_history[[#This Row],[Tanggal]],bmri_history[[#This Row],[Terakhir]],"Tidak Ditemukan")</f>
        <v>2286.6999999999998</v>
      </c>
      <c r="I148">
        <f>_xlfn.XLOOKUP('Master Sheet'!H148,bmri_history[[#This Row],[Terakhir]],bmri_history[[#This Row],[Volume]],"Tidak Ditemukan")</f>
        <v>66653400</v>
      </c>
      <c r="J148" s="10">
        <f>(B148/'Data Historis IHSG'!$J$3) * 100</f>
        <v>83.302907831365459</v>
      </c>
      <c r="K148" s="2">
        <f>(D148/'Data Historis BBNI'!$J$3) * 100</f>
        <v>65.619576480249961</v>
      </c>
      <c r="L148" s="2">
        <f>(F148/'Data Historis BBRI'!$J$3) * 100</f>
        <v>78.869244075243813</v>
      </c>
      <c r="M148" s="2">
        <f>(H148 / 'Data Historis BMRI'!$J$3) * 100</f>
        <v>82.465118124150266</v>
      </c>
    </row>
    <row r="149" spans="1:13" x14ac:dyDescent="0.3">
      <c r="A149" s="1" t="s">
        <v>172</v>
      </c>
      <c r="B149">
        <f>_xlfn.XLOOKUP(A149,jkse_history[[#This Row],[Tanggal]],jkse_history[[#This Row],[Terakhir]],"Tidak Ditemukan")</f>
        <v>5295.2</v>
      </c>
      <c r="C149">
        <f>_xlfn.XLOOKUP(B149,jkse_history[[#This Row],[Terakhir]],jkse_history[[#This Row],[Volume]])</f>
        <v>95642400</v>
      </c>
      <c r="D149">
        <f>_xlfn.XLOOKUP(A149,bbni_history[[#This Row],[Tanggal]],bbni_history[[#This Row],[Terakhir]],"Tidak Ditemukan")</f>
        <v>2066</v>
      </c>
      <c r="E149">
        <f>_xlfn.XLOOKUP(D149,bbni_history[[#This Row],[Terakhir]],bbni_history[[#This Row],[Volume]])</f>
        <v>203541200</v>
      </c>
      <c r="F149">
        <f>_xlfn.XLOOKUP(A149,bbri_history[[#This Row],[Tanggal]],bbri_history[[#This Row],[Terakhir]],"Tidak Ditemukan")</f>
        <v>2455.5</v>
      </c>
      <c r="G149">
        <f>_xlfn.XLOOKUP(F149,bbri_history[[#This Row],[Terakhir]],bbri_history[[#This Row],[Volume]],"Tidak Ditemukan")</f>
        <v>288206078</v>
      </c>
      <c r="H149">
        <f>_xlfn.XLOOKUP(A149,bmri_history[[#This Row],[Tanggal]],bmri_history[[#This Row],[Terakhir]],"Tidak Ditemukan")</f>
        <v>2334.1999999999998</v>
      </c>
      <c r="I149">
        <f>_xlfn.XLOOKUP('Master Sheet'!H149,bmri_history[[#This Row],[Terakhir]],bmri_history[[#This Row],[Volume]],"Tidak Ditemukan")</f>
        <v>115981200</v>
      </c>
      <c r="J149" s="10">
        <f>(B149/'Data Historis IHSG'!$J$3) * 100</f>
        <v>84.056931141003943</v>
      </c>
      <c r="K149" s="2">
        <f>(D149/'Data Historis BBNI'!$J$3) * 100</f>
        <v>66.277215843655057</v>
      </c>
      <c r="L149" s="2">
        <f>(F149/'Data Historis BBRI'!$J$3) * 100</f>
        <v>83.12091884920433</v>
      </c>
      <c r="M149" s="2">
        <f>(H149 / 'Data Historis BMRI'!$J$3) * 100</f>
        <v>84.178107633441883</v>
      </c>
    </row>
    <row r="150" spans="1:13" x14ac:dyDescent="0.3">
      <c r="A150" s="1" t="s">
        <v>173</v>
      </c>
      <c r="B150">
        <f>_xlfn.XLOOKUP(A150,jkse_history[[#This Row],[Tanggal]],jkse_history[[#This Row],[Terakhir]],"Tidak Ditemukan")</f>
        <v>5272.8</v>
      </c>
      <c r="C150">
        <f>_xlfn.XLOOKUP(B150,jkse_history[[#This Row],[Terakhir]],jkse_history[[#This Row],[Volume]])</f>
        <v>92676400</v>
      </c>
      <c r="D150">
        <f>_xlfn.XLOOKUP(A150,bbni_history[[#This Row],[Tanggal]],bbni_history[[#This Row],[Terakhir]],"Tidak Ditemukan")</f>
        <v>2066</v>
      </c>
      <c r="E150">
        <f>_xlfn.XLOOKUP(D150,bbni_history[[#This Row],[Terakhir]],bbni_history[[#This Row],[Volume]])</f>
        <v>159091800</v>
      </c>
      <c r="F150">
        <f>_xlfn.XLOOKUP(A150,bbri_history[[#This Row],[Tanggal]],bbri_history[[#This Row],[Terakhir]],"Tidak Ditemukan")</f>
        <v>2483.4</v>
      </c>
      <c r="G150">
        <f>_xlfn.XLOOKUP(F150,bbri_history[[#This Row],[Terakhir]],bbri_history[[#This Row],[Volume]],"Tidak Ditemukan")</f>
        <v>239290433</v>
      </c>
      <c r="H150">
        <f>_xlfn.XLOOKUP(A150,bmri_history[[#This Row],[Tanggal]],bmri_history[[#This Row],[Terakhir]],"Tidak Ditemukan")</f>
        <v>2315.1999999999998</v>
      </c>
      <c r="I150">
        <f>_xlfn.XLOOKUP('Master Sheet'!H150,bmri_history[[#This Row],[Terakhir]],bmri_history[[#This Row],[Volume]],"Tidak Ditemukan")</f>
        <v>64511800</v>
      </c>
      <c r="J150" s="10">
        <f>(B150/'Data Historis IHSG'!$J$3) * 100</f>
        <v>83.701349622353376</v>
      </c>
      <c r="K150" s="2">
        <f>(D150/'Data Historis BBNI'!$J$3) * 100</f>
        <v>66.277215843655057</v>
      </c>
      <c r="L150" s="2">
        <f>(F150/'Data Historis BBRI'!$J$3) * 100</f>
        <v>84.065359344375494</v>
      </c>
      <c r="M150" s="2">
        <f>(H150 / 'Data Historis BMRI'!$J$3) * 100</f>
        <v>83.49291182972523</v>
      </c>
    </row>
    <row r="151" spans="1:13" x14ac:dyDescent="0.3">
      <c r="A151" s="1" t="s">
        <v>174</v>
      </c>
      <c r="B151">
        <f>_xlfn.XLOOKUP(A151,jkse_history[[#This Row],[Tanggal]],jkse_history[[#This Row],[Terakhir]],"Tidak Ditemukan")</f>
        <v>5277</v>
      </c>
      <c r="C151">
        <f>_xlfn.XLOOKUP(B151,jkse_history[[#This Row],[Terakhir]],jkse_history[[#This Row],[Volume]])</f>
        <v>138410800</v>
      </c>
      <c r="D151">
        <f>_xlfn.XLOOKUP(A151,bbni_history[[#This Row],[Tanggal]],bbni_history[[#This Row],[Terakhir]],"Tidak Ditemukan")</f>
        <v>2086.5</v>
      </c>
      <c r="E151">
        <f>_xlfn.XLOOKUP(D151,bbni_history[[#This Row],[Terakhir]],bbni_history[[#This Row],[Volume]])</f>
        <v>105466800</v>
      </c>
      <c r="F151">
        <f>_xlfn.XLOOKUP(A151,bbri_history[[#This Row],[Tanggal]],bbri_history[[#This Row],[Terakhir]],"Tidak Ditemukan")</f>
        <v>2539.1999999999998</v>
      </c>
      <c r="G151">
        <f>_xlfn.XLOOKUP(F151,bbri_history[[#This Row],[Terakhir]],bbri_history[[#This Row],[Volume]],"Tidak Ditemukan")</f>
        <v>214473234</v>
      </c>
      <c r="H151">
        <f>_xlfn.XLOOKUP(A151,bmri_history[[#This Row],[Tanggal]],bmri_history[[#This Row],[Terakhir]],"Tidak Ditemukan")</f>
        <v>2277.1999999999998</v>
      </c>
      <c r="I151">
        <f>_xlfn.XLOOKUP('Master Sheet'!H151,bmri_history[[#This Row],[Terakhir]],bmri_history[[#This Row],[Volume]],"Tidak Ditemukan")</f>
        <v>132486400</v>
      </c>
      <c r="J151" s="10">
        <f>(B151/'Data Historis IHSG'!$J$3) * 100</f>
        <v>83.768021157100364</v>
      </c>
      <c r="K151" s="2">
        <f>(D151/'Data Historis BBNI'!$J$3) * 100</f>
        <v>66.934855207060167</v>
      </c>
      <c r="L151" s="2">
        <f>(F151/'Data Historis BBRI'!$J$3) * 100</f>
        <v>85.954240334717824</v>
      </c>
      <c r="M151" s="2">
        <f>(H151 / 'Data Historis BMRI'!$J$3) * 100</f>
        <v>82.122520222291939</v>
      </c>
    </row>
    <row r="152" spans="1:13" x14ac:dyDescent="0.3">
      <c r="A152" s="1" t="s">
        <v>175</v>
      </c>
      <c r="B152">
        <f>_xlfn.XLOOKUP(A152,jkse_history[[#This Row],[Tanggal]],jkse_history[[#This Row],[Terakhir]],"Tidak Ditemukan")</f>
        <v>5338.9</v>
      </c>
      <c r="C152">
        <f>_xlfn.XLOOKUP(B152,jkse_history[[#This Row],[Terakhir]],jkse_history[[#This Row],[Volume]])</f>
        <v>146510200</v>
      </c>
      <c r="D152">
        <f>_xlfn.XLOOKUP(A152,bbni_history[[#This Row],[Tanggal]],bbni_history[[#This Row],[Terakhir]],"Tidak Ditemukan")</f>
        <v>2158</v>
      </c>
      <c r="E152">
        <f>_xlfn.XLOOKUP(D152,bbni_history[[#This Row],[Terakhir]],bbni_history[[#This Row],[Volume]])</f>
        <v>185542800</v>
      </c>
      <c r="F152">
        <f>_xlfn.XLOOKUP(A152,bbri_history[[#This Row],[Tanggal]],bbri_history[[#This Row],[Terakhir]],"Tidak Ditemukan")</f>
        <v>2650.8</v>
      </c>
      <c r="G152">
        <f>_xlfn.XLOOKUP(F152,bbri_history[[#This Row],[Terakhir]],bbri_history[[#This Row],[Volume]],"Tidak Ditemukan")</f>
        <v>197233406</v>
      </c>
      <c r="H152">
        <f>_xlfn.XLOOKUP(A152,bmri_history[[#This Row],[Tanggal]],bmri_history[[#This Row],[Terakhir]],"Tidak Ditemukan")</f>
        <v>2372.1</v>
      </c>
      <c r="I152">
        <f>_xlfn.XLOOKUP('Master Sheet'!H152,bmri_history[[#This Row],[Terakhir]],bmri_history[[#This Row],[Volume]],"Tidak Ditemukan")</f>
        <v>132365800</v>
      </c>
      <c r="J152" s="10">
        <f>(B152/'Data Historis IHSG'!$J$3) * 100</f>
        <v>84.750632585871344</v>
      </c>
      <c r="K152" s="2">
        <f>(D152/'Data Historis BBNI'!$J$3) * 100</f>
        <v>69.228572986741341</v>
      </c>
      <c r="L152" s="2">
        <f>(F152/'Data Historis BBRI'!$J$3) * 100</f>
        <v>89.732002315402497</v>
      </c>
      <c r="M152" s="2">
        <f>(H152 / 'Data Historis BMRI'!$J$3) * 100</f>
        <v>85.544892947171405</v>
      </c>
    </row>
    <row r="153" spans="1:13" x14ac:dyDescent="0.3">
      <c r="A153" s="1" t="s">
        <v>176</v>
      </c>
      <c r="B153">
        <f>_xlfn.XLOOKUP(A153,jkse_history[[#This Row],[Tanggal]],jkse_history[[#This Row],[Terakhir]],"Tidak Ditemukan")</f>
        <v>5340.3</v>
      </c>
      <c r="C153">
        <f>_xlfn.XLOOKUP(B153,jkse_history[[#This Row],[Terakhir]],jkse_history[[#This Row],[Volume]])</f>
        <v>137729200</v>
      </c>
      <c r="D153">
        <f>_xlfn.XLOOKUP(A153,bbni_history[[#This Row],[Tanggal]],bbni_history[[#This Row],[Terakhir]],"Tidak Ditemukan")</f>
        <v>2178.5</v>
      </c>
      <c r="E153">
        <f>_xlfn.XLOOKUP(D153,bbni_history[[#This Row],[Terakhir]],bbni_history[[#This Row],[Volume]])</f>
        <v>145659800</v>
      </c>
      <c r="F153">
        <f>_xlfn.XLOOKUP(A153,bbri_history[[#This Row],[Tanggal]],bbri_history[[#This Row],[Terakhir]],"Tidak Ditemukan")</f>
        <v>2609</v>
      </c>
      <c r="G153">
        <f>_xlfn.XLOOKUP(F153,bbri_history[[#This Row],[Terakhir]],bbri_history[[#This Row],[Volume]],"Tidak Ditemukan")</f>
        <v>178162157</v>
      </c>
      <c r="H153">
        <f>_xlfn.XLOOKUP(A153,bmri_history[[#This Row],[Tanggal]],bmri_history[[#This Row],[Terakhir]],"Tidak Ditemukan")</f>
        <v>2410.1</v>
      </c>
      <c r="I153">
        <f>_xlfn.XLOOKUP('Master Sheet'!H153,bmri_history[[#This Row],[Terakhir]],bmri_history[[#This Row],[Volume]],"Tidak Ditemukan")</f>
        <v>78703400</v>
      </c>
      <c r="J153" s="10">
        <f>(B153/'Data Historis IHSG'!$J$3) * 100</f>
        <v>84.772856430787016</v>
      </c>
      <c r="K153" s="2">
        <f>(D153/'Data Historis BBNI'!$J$3) * 100</f>
        <v>69.886212350146451</v>
      </c>
      <c r="L153" s="2">
        <f>(F153/'Data Historis BBRI'!$J$3) * 100</f>
        <v>88.317034118336025</v>
      </c>
      <c r="M153" s="2">
        <f>(H153 / 'Data Historis BMRI'!$J$3) * 100</f>
        <v>86.915284554604696</v>
      </c>
    </row>
    <row r="154" spans="1:13" x14ac:dyDescent="0.3">
      <c r="A154" s="1" t="s">
        <v>177</v>
      </c>
      <c r="B154">
        <f>_xlfn.XLOOKUP(A154,jkse_history[[#This Row],[Tanggal]],jkse_history[[#This Row],[Terakhir]],"Tidak Ditemukan")</f>
        <v>5371.5</v>
      </c>
      <c r="C154">
        <f>_xlfn.XLOOKUP(B154,jkse_history[[#This Row],[Terakhir]],jkse_history[[#This Row],[Volume]])</f>
        <v>134549700</v>
      </c>
      <c r="D154">
        <f>_xlfn.XLOOKUP(A154,bbni_history[[#This Row],[Tanggal]],bbni_history[[#This Row],[Terakhir]],"Tidak Ditemukan")</f>
        <v>2168.3000000000002</v>
      </c>
      <c r="E154">
        <f>_xlfn.XLOOKUP(D154,bbni_history[[#This Row],[Terakhir]],bbni_history[[#This Row],[Volume]])</f>
        <v>113335600</v>
      </c>
      <c r="F154">
        <f>_xlfn.XLOOKUP(A154,bbri_history[[#This Row],[Tanggal]],bbri_history[[#This Row],[Terakhir]],"Tidak Ditemukan")</f>
        <v>2581.1</v>
      </c>
      <c r="G154">
        <f>_xlfn.XLOOKUP(F154,bbri_history[[#This Row],[Terakhir]],bbri_history[[#This Row],[Volume]],"Tidak Ditemukan")</f>
        <v>206786961</v>
      </c>
      <c r="H154">
        <f>_xlfn.XLOOKUP(A154,bmri_history[[#This Row],[Tanggal]],bmri_history[[#This Row],[Terakhir]],"Tidak Ditemukan")</f>
        <v>2391.1</v>
      </c>
      <c r="I154">
        <f>_xlfn.XLOOKUP('Master Sheet'!H154,bmri_history[[#This Row],[Terakhir]],bmri_history[[#This Row],[Volume]],"Tidak Ditemukan")</f>
        <v>93450200</v>
      </c>
      <c r="J154" s="10">
        <f>(B154/'Data Historis IHSG'!$J$3) * 100</f>
        <v>85.268130688907434</v>
      </c>
      <c r="K154" s="2">
        <f>(D154/'Data Historis BBNI'!$J$3) * 100</f>
        <v>69.558996666891233</v>
      </c>
      <c r="L154" s="2">
        <f>(F154/'Data Historis BBRI'!$J$3) * 100</f>
        <v>87.372593623164846</v>
      </c>
      <c r="M154" s="2">
        <f>(H154 / 'Data Historis BMRI'!$J$3) * 100</f>
        <v>86.230088750888058</v>
      </c>
    </row>
    <row r="155" spans="1:13" x14ac:dyDescent="0.3">
      <c r="A155" s="1" t="s">
        <v>178</v>
      </c>
      <c r="B155">
        <f>_xlfn.XLOOKUP(A155,jkse_history[[#This Row],[Tanggal]],jkse_history[[#This Row],[Terakhir]],"Tidak Ditemukan")</f>
        <v>5346.7</v>
      </c>
      <c r="C155">
        <f>_xlfn.XLOOKUP(B155,jkse_history[[#This Row],[Terakhir]],jkse_history[[#This Row],[Volume]])</f>
        <v>107955900</v>
      </c>
      <c r="D155">
        <f>_xlfn.XLOOKUP(A155,bbni_history[[#This Row],[Tanggal]],bbni_history[[#This Row],[Terakhir]],"Tidak Ditemukan")</f>
        <v>2147.8000000000002</v>
      </c>
      <c r="E155">
        <f>_xlfn.XLOOKUP(D155,bbni_history[[#This Row],[Terakhir]],bbni_history[[#This Row],[Volume]])</f>
        <v>83795800</v>
      </c>
      <c r="F155">
        <f>_xlfn.XLOOKUP(A155,bbri_history[[#This Row],[Tanggal]],bbri_history[[#This Row],[Terakhir]],"Tidak Ditemukan")</f>
        <v>2574.1</v>
      </c>
      <c r="G155">
        <f>_xlfn.XLOOKUP(F155,bbri_history[[#This Row],[Terakhir]],bbri_history[[#This Row],[Volume]],"Tidak Ditemukan")</f>
        <v>85678499</v>
      </c>
      <c r="H155">
        <f>_xlfn.XLOOKUP(A155,bmri_history[[#This Row],[Tanggal]],bmri_history[[#This Row],[Terakhir]],"Tidak Ditemukan")</f>
        <v>2362.6</v>
      </c>
      <c r="I155">
        <f>_xlfn.XLOOKUP('Master Sheet'!H155,bmri_history[[#This Row],[Terakhir]],bmri_history[[#This Row],[Volume]],"Tidak Ditemukan")</f>
        <v>75655000</v>
      </c>
      <c r="J155" s="10">
        <f>(B155/'Data Historis IHSG'!$J$3) * 100</f>
        <v>84.874451150401455</v>
      </c>
      <c r="K155" s="2">
        <f>(D155/'Data Historis BBNI'!$J$3) * 100</f>
        <v>68.901357303486137</v>
      </c>
      <c r="L155" s="2">
        <f>(F155/'Data Historis BBRI'!$J$3) * 100</f>
        <v>87.135637226526924</v>
      </c>
      <c r="M155" s="2">
        <f>(H155 / 'Data Historis BMRI'!$J$3) * 100</f>
        <v>85.202295045313079</v>
      </c>
    </row>
    <row r="156" spans="1:13" x14ac:dyDescent="0.3">
      <c r="A156" s="1" t="s">
        <v>179</v>
      </c>
      <c r="B156">
        <f>_xlfn.XLOOKUP(A156,jkse_history[[#This Row],[Tanggal]],jkse_history[[#This Row],[Terakhir]],"Tidak Ditemukan")</f>
        <v>5238.5</v>
      </c>
      <c r="C156">
        <f>_xlfn.XLOOKUP(B156,jkse_history[[#This Row],[Terakhir]],jkse_history[[#This Row],[Volume]])</f>
        <v>124088000</v>
      </c>
      <c r="D156">
        <f>_xlfn.XLOOKUP(A156,bbni_history[[#This Row],[Tanggal]],bbni_history[[#This Row],[Terakhir]],"Tidak Ditemukan")</f>
        <v>2086.5</v>
      </c>
      <c r="E156">
        <f>_xlfn.XLOOKUP(D156,bbni_history[[#This Row],[Terakhir]],bbni_history[[#This Row],[Volume]])</f>
        <v>251920000</v>
      </c>
      <c r="F156">
        <f>_xlfn.XLOOKUP(A156,bbri_history[[#This Row],[Tanggal]],bbri_history[[#This Row],[Terakhir]],"Tidak Ditemukan")</f>
        <v>2448.5</v>
      </c>
      <c r="G156">
        <f>_xlfn.XLOOKUP(F156,bbri_history[[#This Row],[Terakhir]],bbri_history[[#This Row],[Volume]],"Tidak Ditemukan")</f>
        <v>292651694</v>
      </c>
      <c r="H156">
        <f>_xlfn.XLOOKUP(A156,bmri_history[[#This Row],[Tanggal]],bmri_history[[#This Row],[Terakhir]],"Tidak Ditemukan")</f>
        <v>2258.3000000000002</v>
      </c>
      <c r="I156">
        <f>_xlfn.XLOOKUP('Master Sheet'!H156,bmri_history[[#This Row],[Terakhir]],bmri_history[[#This Row],[Volume]],"Tidak Ditemukan")</f>
        <v>222818800</v>
      </c>
      <c r="J156" s="10">
        <f>(B156/'Data Historis IHSG'!$J$3) * 100</f>
        <v>83.156865421919704</v>
      </c>
      <c r="K156" s="2">
        <f>(D156/'Data Historis BBNI'!$J$3) * 100</f>
        <v>66.934855207060167</v>
      </c>
      <c r="L156" s="2">
        <f>(F156/'Data Historis BBRI'!$J$3) * 100</f>
        <v>82.883962452566408</v>
      </c>
      <c r="M156" s="2">
        <f>(H156 / 'Data Historis BMRI'!$J$3) * 100</f>
        <v>81.440930712279084</v>
      </c>
    </row>
    <row r="157" spans="1:13" x14ac:dyDescent="0.3">
      <c r="A157" s="1" t="s">
        <v>180</v>
      </c>
      <c r="B157">
        <f>_xlfn.XLOOKUP(A157,jkse_history[[#This Row],[Tanggal]],jkse_history[[#This Row],[Terakhir]],"Tidak Ditemukan")</f>
        <v>5310.7</v>
      </c>
      <c r="C157">
        <f>_xlfn.XLOOKUP(B157,jkse_history[[#This Row],[Terakhir]],jkse_history[[#This Row],[Volume]])</f>
        <v>90465800</v>
      </c>
      <c r="D157">
        <f>_xlfn.XLOOKUP(A157,bbni_history[[#This Row],[Tanggal]],bbni_history[[#This Row],[Terakhir]],"Tidak Ditemukan")</f>
        <v>2117.1</v>
      </c>
      <c r="E157">
        <f>_xlfn.XLOOKUP(D157,bbni_history[[#This Row],[Terakhir]],bbni_history[[#This Row],[Volume]])</f>
        <v>108883800</v>
      </c>
      <c r="F157">
        <f>_xlfn.XLOOKUP(A157,bbri_history[[#This Row],[Tanggal]],bbri_history[[#This Row],[Terakhir]],"Tidak Ditemukan")</f>
        <v>2518.3000000000002</v>
      </c>
      <c r="G157">
        <f>_xlfn.XLOOKUP(F157,bbri_history[[#This Row],[Terakhir]],bbri_history[[#This Row],[Volume]],"Tidak Ditemukan")</f>
        <v>216658972</v>
      </c>
      <c r="H157">
        <f>_xlfn.XLOOKUP(A157,bmri_history[[#This Row],[Tanggal]],bmri_history[[#This Row],[Terakhir]],"Tidak Ditemukan")</f>
        <v>2324.6999999999998</v>
      </c>
      <c r="I157">
        <f>_xlfn.XLOOKUP('Master Sheet'!H157,bmri_history[[#This Row],[Terakhir]],bmri_history[[#This Row],[Volume]],"Tidak Ditemukan")</f>
        <v>85330800</v>
      </c>
      <c r="J157" s="10">
        <f>(B157/'Data Historis IHSG'!$J$3) * 100</f>
        <v>84.302980852570187</v>
      </c>
      <c r="K157" s="2">
        <f>(D157/'Data Historis BBNI'!$J$3) * 100</f>
        <v>67.916502256825822</v>
      </c>
      <c r="L157" s="2">
        <f>(F157/'Data Historis BBRI'!$J$3) * 100</f>
        <v>85.246756236184595</v>
      </c>
      <c r="M157" s="2">
        <f>(H157 / 'Data Historis BMRI'!$J$3) * 100</f>
        <v>83.835509731583556</v>
      </c>
    </row>
    <row r="158" spans="1:13" x14ac:dyDescent="0.3">
      <c r="A158" s="1" t="s">
        <v>181</v>
      </c>
      <c r="B158">
        <f>_xlfn.XLOOKUP(A158,jkse_history[[#This Row],[Tanggal]],jkse_history[[#This Row],[Terakhir]],"Tidak Ditemukan")</f>
        <v>5312</v>
      </c>
      <c r="C158">
        <f>_xlfn.XLOOKUP(B158,jkse_history[[#This Row],[Terakhir]],jkse_history[[#This Row],[Volume]])</f>
        <v>121613800</v>
      </c>
      <c r="D158">
        <f>_xlfn.XLOOKUP(A158,bbni_history[[#This Row],[Tanggal]],bbni_history[[#This Row],[Terakhir]],"Tidak Ditemukan")</f>
        <v>2137.6</v>
      </c>
      <c r="E158">
        <f>_xlfn.XLOOKUP(D158,bbni_history[[#This Row],[Terakhir]],bbni_history[[#This Row],[Volume]])</f>
        <v>92414800</v>
      </c>
      <c r="F158">
        <f>_xlfn.XLOOKUP(A158,bbri_history[[#This Row],[Tanggal]],bbri_history[[#This Row],[Terakhir]],"Tidak Ditemukan")</f>
        <v>2553.1999999999998</v>
      </c>
      <c r="G158">
        <f>_xlfn.XLOOKUP(F158,bbri_history[[#This Row],[Terakhir]],bbri_history[[#This Row],[Volume]],"Tidak Ditemukan")</f>
        <v>117619091</v>
      </c>
      <c r="H158">
        <f>_xlfn.XLOOKUP(A158,bmri_history[[#This Row],[Tanggal]],bmri_history[[#This Row],[Terakhir]],"Tidak Ditemukan")</f>
        <v>2305.6999999999998</v>
      </c>
      <c r="I158">
        <f>_xlfn.XLOOKUP('Master Sheet'!H158,bmri_history[[#This Row],[Terakhir]],bmri_history[[#This Row],[Volume]],"Tidak Ditemukan")</f>
        <v>93203600</v>
      </c>
      <c r="J158" s="10">
        <f>(B158/'Data Historis IHSG'!$J$3) * 100</f>
        <v>84.323617279991865</v>
      </c>
      <c r="K158" s="2">
        <f>(D158/'Data Historis BBNI'!$J$3) * 100</f>
        <v>68.574141620230904</v>
      </c>
      <c r="L158" s="2">
        <f>(F158/'Data Historis BBRI'!$J$3) * 100</f>
        <v>86.428153127993681</v>
      </c>
      <c r="M158" s="2">
        <f>(H158 / 'Data Historis BMRI'!$J$3) * 100</f>
        <v>83.150313927866918</v>
      </c>
    </row>
    <row r="159" spans="1:13" x14ac:dyDescent="0.3">
      <c r="A159" s="1" t="s">
        <v>182</v>
      </c>
      <c r="B159">
        <f>_xlfn.XLOOKUP(A159,jkse_history[[#This Row],[Tanggal]],jkse_history[[#This Row],[Terakhir]],"Tidak Ditemukan")</f>
        <v>5280.8</v>
      </c>
      <c r="C159">
        <f>_xlfn.XLOOKUP(B159,jkse_history[[#This Row],[Terakhir]],jkse_history[[#This Row],[Volume]])</f>
        <v>136923000</v>
      </c>
      <c r="D159">
        <f>_xlfn.XLOOKUP(A159,bbni_history[[#This Row],[Tanggal]],bbni_history[[#This Row],[Terakhir]],"Tidak Ditemukan")</f>
        <v>2188.6999999999998</v>
      </c>
      <c r="E159">
        <f>_xlfn.XLOOKUP(D159,bbni_history[[#This Row],[Terakhir]],bbni_history[[#This Row],[Volume]])</f>
        <v>267877200</v>
      </c>
      <c r="F159">
        <f>_xlfn.XLOOKUP(A159,bbri_history[[#This Row],[Tanggal]],bbri_history[[#This Row],[Terakhir]],"Tidak Ditemukan")</f>
        <v>2497.4</v>
      </c>
      <c r="G159">
        <f>_xlfn.XLOOKUP(F159,bbri_history[[#This Row],[Terakhir]],bbri_history[[#This Row],[Volume]],"Tidak Ditemukan")</f>
        <v>197577052</v>
      </c>
      <c r="H159">
        <f>_xlfn.XLOOKUP(A159,bmri_history[[#This Row],[Tanggal]],bmri_history[[#This Row],[Terakhir]],"Tidak Ditemukan")</f>
        <v>2267.6999999999998</v>
      </c>
      <c r="I159">
        <f>_xlfn.XLOOKUP('Master Sheet'!H159,bmri_history[[#This Row],[Terakhir]],bmri_history[[#This Row],[Volume]],"Tidak Ditemukan")</f>
        <v>129014800</v>
      </c>
      <c r="J159" s="10">
        <f>(B159/'Data Historis IHSG'!$J$3) * 100</f>
        <v>83.828343021871447</v>
      </c>
      <c r="K159" s="2">
        <f>(D159/'Data Historis BBNI'!$J$3) * 100</f>
        <v>70.213428033401655</v>
      </c>
      <c r="L159" s="2">
        <f>(F159/'Data Historis BBRI'!$J$3) * 100</f>
        <v>84.539272137651352</v>
      </c>
      <c r="M159" s="2">
        <f>(H159 / 'Data Historis BMRI'!$J$3) * 100</f>
        <v>81.779922320433613</v>
      </c>
    </row>
    <row r="160" spans="1:13" x14ac:dyDescent="0.3">
      <c r="A160" s="1" t="s">
        <v>183</v>
      </c>
      <c r="B160">
        <f>_xlfn.XLOOKUP(A160,jkse_history[[#This Row],[Tanggal]],jkse_history[[#This Row],[Terakhir]],"Tidak Ditemukan")</f>
        <v>5239.8999999999996</v>
      </c>
      <c r="C160">
        <f>_xlfn.XLOOKUP(B160,jkse_history[[#This Row],[Terakhir]],jkse_history[[#This Row],[Volume]])</f>
        <v>95095800</v>
      </c>
      <c r="D160">
        <f>_xlfn.XLOOKUP(A160,bbni_history[[#This Row],[Tanggal]],bbni_history[[#This Row],[Terakhir]],"Tidak Ditemukan")</f>
        <v>2137.6</v>
      </c>
      <c r="E160">
        <f>_xlfn.XLOOKUP(D160,bbni_history[[#This Row],[Terakhir]],bbni_history[[#This Row],[Volume]])</f>
        <v>188192000</v>
      </c>
      <c r="F160">
        <f>_xlfn.XLOOKUP(A160,bbri_history[[#This Row],[Tanggal]],bbri_history[[#This Row],[Terakhir]],"Tidak Ditemukan")</f>
        <v>2476.4</v>
      </c>
      <c r="G160">
        <f>_xlfn.XLOOKUP(F160,bbri_history[[#This Row],[Terakhir]],bbri_history[[#This Row],[Volume]],"Tidak Ditemukan")</f>
        <v>148013826</v>
      </c>
      <c r="H160">
        <f>_xlfn.XLOOKUP(A160,bmri_history[[#This Row],[Tanggal]],bmri_history[[#This Row],[Terakhir]],"Tidak Ditemukan")</f>
        <v>2248.8000000000002</v>
      </c>
      <c r="I160">
        <f>_xlfn.XLOOKUP('Master Sheet'!H160,bmri_history[[#This Row],[Terakhir]],bmri_history[[#This Row],[Volume]],"Tidak Ditemukan")</f>
        <v>106844400</v>
      </c>
      <c r="J160" s="10">
        <f>(B160/'Data Historis IHSG'!$J$3) * 100</f>
        <v>83.179089266835348</v>
      </c>
      <c r="K160" s="2">
        <f>(D160/'Data Historis BBNI'!$J$3) * 100</f>
        <v>68.574141620230904</v>
      </c>
      <c r="L160" s="2">
        <f>(F160/'Data Historis BBRI'!$J$3) * 100</f>
        <v>83.828402947737573</v>
      </c>
      <c r="M160" s="2">
        <f>(H160 / 'Data Historis BMRI'!$J$3) * 100</f>
        <v>81.098332810420757</v>
      </c>
    </row>
    <row r="161" spans="1:13" x14ac:dyDescent="0.3">
      <c r="A161" s="1" t="s">
        <v>184</v>
      </c>
      <c r="B161">
        <f>_xlfn.XLOOKUP(A161,jkse_history[[#This Row],[Tanggal]],jkse_history[[#This Row],[Terakhir]],"Tidak Ditemukan")</f>
        <v>5230.2</v>
      </c>
      <c r="C161">
        <f>_xlfn.XLOOKUP(B161,jkse_history[[#This Row],[Terakhir]],jkse_history[[#This Row],[Volume]])</f>
        <v>80111600</v>
      </c>
      <c r="D161">
        <f>_xlfn.XLOOKUP(A161,bbni_history[[#This Row],[Tanggal]],bbni_history[[#This Row],[Terakhir]],"Tidak Ditemukan")</f>
        <v>2147.8000000000002</v>
      </c>
      <c r="E161">
        <f>_xlfn.XLOOKUP(D161,bbni_history[[#This Row],[Terakhir]],bbni_history[[#This Row],[Volume]])</f>
        <v>81856400</v>
      </c>
      <c r="F161">
        <f>_xlfn.XLOOKUP(A161,bbri_history[[#This Row],[Tanggal]],bbri_history[[#This Row],[Terakhir]],"Tidak Ditemukan")</f>
        <v>2448.5</v>
      </c>
      <c r="G161">
        <f>_xlfn.XLOOKUP(F161,bbri_history[[#This Row],[Terakhir]],bbri_history[[#This Row],[Volume]],"Tidak Ditemukan")</f>
        <v>104297421</v>
      </c>
      <c r="H161">
        <f>_xlfn.XLOOKUP(A161,bmri_history[[#This Row],[Tanggal]],bmri_history[[#This Row],[Terakhir]],"Tidak Ditemukan")</f>
        <v>2220.3000000000002</v>
      </c>
      <c r="I161">
        <f>_xlfn.XLOOKUP('Master Sheet'!H161,bmri_history[[#This Row],[Terakhir]],bmri_history[[#This Row],[Volume]],"Tidak Ditemukan")</f>
        <v>100673600</v>
      </c>
      <c r="J161" s="10">
        <f>(B161/'Data Historis IHSG'!$J$3) * 100</f>
        <v>83.025109769919709</v>
      </c>
      <c r="K161" s="2">
        <f>(D161/'Data Historis BBNI'!$J$3) * 100</f>
        <v>68.901357303486137</v>
      </c>
      <c r="L161" s="2">
        <f>(F161/'Data Historis BBRI'!$J$3) * 100</f>
        <v>82.883962452566408</v>
      </c>
      <c r="M161" s="2">
        <f>(H161 / 'Data Historis BMRI'!$J$3) * 100</f>
        <v>80.070539104845778</v>
      </c>
    </row>
    <row r="162" spans="1:13" x14ac:dyDescent="0.3">
      <c r="A162" s="1" t="s">
        <v>185</v>
      </c>
      <c r="B162">
        <f>_xlfn.XLOOKUP(A162,jkse_history[[#This Row],[Tanggal]],jkse_history[[#This Row],[Terakhir]],"Tidak Ditemukan")</f>
        <v>5244.1</v>
      </c>
      <c r="C162">
        <f>_xlfn.XLOOKUP(B162,jkse_history[[#This Row],[Terakhir]],jkse_history[[#This Row],[Volume]])</f>
        <v>103353200</v>
      </c>
      <c r="D162">
        <f>_xlfn.XLOOKUP(A162,bbni_history[[#This Row],[Tanggal]],bbni_history[[#This Row],[Terakhir]],"Tidak Ditemukan")</f>
        <v>2147.8000000000002</v>
      </c>
      <c r="E162">
        <f>_xlfn.XLOOKUP(D162,bbni_history[[#This Row],[Terakhir]],bbni_history[[#This Row],[Volume]])</f>
        <v>45193600</v>
      </c>
      <c r="F162">
        <f>_xlfn.XLOOKUP(A162,bbri_history[[#This Row],[Tanggal]],bbri_history[[#This Row],[Terakhir]],"Tidak Ditemukan")</f>
        <v>2455.5</v>
      </c>
      <c r="G162">
        <f>_xlfn.XLOOKUP(F162,bbri_history[[#This Row],[Terakhir]],bbri_history[[#This Row],[Volume]],"Tidak Ditemukan")</f>
        <v>89521636</v>
      </c>
      <c r="H162">
        <f>_xlfn.XLOOKUP(A162,bmri_history[[#This Row],[Tanggal]],bmri_history[[#This Row],[Terakhir]],"Tidak Ditemukan")</f>
        <v>2267.6999999999998</v>
      </c>
      <c r="I162">
        <f>_xlfn.XLOOKUP('Master Sheet'!H162,bmri_history[[#This Row],[Terakhir]],bmri_history[[#This Row],[Volume]],"Tidak Ditemukan")</f>
        <v>60346000</v>
      </c>
      <c r="J162" s="10">
        <f>(B162/'Data Historis IHSG'!$J$3) * 100</f>
        <v>83.24576080158235</v>
      </c>
      <c r="K162" s="2">
        <f>(D162/'Data Historis BBNI'!$J$3) * 100</f>
        <v>68.901357303486137</v>
      </c>
      <c r="L162" s="2">
        <f>(F162/'Data Historis BBRI'!$J$3) * 100</f>
        <v>83.12091884920433</v>
      </c>
      <c r="M162" s="2">
        <f>(H162 / 'Data Historis BMRI'!$J$3) * 100</f>
        <v>81.779922320433613</v>
      </c>
    </row>
    <row r="163" spans="1:13" x14ac:dyDescent="0.3">
      <c r="A163" s="1" t="s">
        <v>186</v>
      </c>
      <c r="B163">
        <f>_xlfn.XLOOKUP(A163,jkse_history[[#This Row],[Tanggal]],jkse_history[[#This Row],[Terakhir]],"Tidak Ditemukan")</f>
        <v>5149.3999999999996</v>
      </c>
      <c r="C163">
        <f>_xlfn.XLOOKUP(B163,jkse_history[[#This Row],[Terakhir]],jkse_history[[#This Row],[Volume]])</f>
        <v>101220300</v>
      </c>
      <c r="D163">
        <f>_xlfn.XLOOKUP(A163,bbni_history[[#This Row],[Tanggal]],bbni_history[[#This Row],[Terakhir]],"Tidak Ditemukan")</f>
        <v>2055.8000000000002</v>
      </c>
      <c r="E163">
        <f>_xlfn.XLOOKUP(D163,bbni_history[[#This Row],[Terakhir]],bbni_history[[#This Row],[Volume]])</f>
        <v>146843600</v>
      </c>
      <c r="F163">
        <f>_xlfn.XLOOKUP(A163,bbri_history[[#This Row],[Tanggal]],bbri_history[[#This Row],[Terakhir]],"Tidak Ditemukan")</f>
        <v>2378.8000000000002</v>
      </c>
      <c r="G163">
        <f>_xlfn.XLOOKUP(F163,bbri_history[[#This Row],[Terakhir]],bbri_history[[#This Row],[Volume]],"Tidak Ditemukan")</f>
        <v>196282440</v>
      </c>
      <c r="H163">
        <f>_xlfn.XLOOKUP(A163,bmri_history[[#This Row],[Tanggal]],bmri_history[[#This Row],[Terakhir]],"Tidak Ditemukan")</f>
        <v>2191.8000000000002</v>
      </c>
      <c r="I163">
        <f>_xlfn.XLOOKUP('Master Sheet'!H163,bmri_history[[#This Row],[Terakhir]],bmri_history[[#This Row],[Volume]],"Tidak Ditemukan")</f>
        <v>98282200</v>
      </c>
      <c r="J163" s="10">
        <f>(B163/'Data Historis IHSG'!$J$3) * 100</f>
        <v>81.742476434787292</v>
      </c>
      <c r="K163" s="2">
        <f>(D163/'Data Historis BBNI'!$J$3) * 100</f>
        <v>65.950000160399853</v>
      </c>
      <c r="L163" s="2">
        <f>(F163/'Data Historis BBRI'!$J$3) * 100</f>
        <v>80.524553760328772</v>
      </c>
      <c r="M163" s="2">
        <f>(H163 / 'Data Historis BMRI'!$J$3) * 100</f>
        <v>79.042745399270814</v>
      </c>
    </row>
    <row r="164" spans="1:13" x14ac:dyDescent="0.3">
      <c r="A164" s="1" t="s">
        <v>187</v>
      </c>
      <c r="B164">
        <f>_xlfn.XLOOKUP(A164,jkse_history[[#This Row],[Tanggal]],jkse_history[[#This Row],[Terakhir]],"Tidak Ditemukan")</f>
        <v>4891.5</v>
      </c>
      <c r="C164">
        <f>_xlfn.XLOOKUP(B164,jkse_history[[#This Row],[Terakhir]],jkse_history[[#This Row],[Volume]])</f>
        <v>82384700</v>
      </c>
      <c r="D164">
        <f>_xlfn.XLOOKUP(A164,bbni_history[[#This Row],[Tanggal]],bbni_history[[#This Row],[Terakhir]],"Tidak Ditemukan")</f>
        <v>1914.6</v>
      </c>
      <c r="E164">
        <f>_xlfn.XLOOKUP(D164,bbni_history[[#This Row],[Terakhir]],bbni_history[[#This Row],[Volume]])</f>
        <v>264205400</v>
      </c>
      <c r="F164">
        <f>_xlfn.XLOOKUP(A164,bbri_history[[#This Row],[Tanggal]],bbri_history[[#This Row],[Terakhir]],"Tidak Ditemukan")</f>
        <v>2218.3000000000002</v>
      </c>
      <c r="G164">
        <f>_xlfn.XLOOKUP(F164,bbri_history[[#This Row],[Terakhir]],bbri_history[[#This Row],[Volume]],"Tidak Ditemukan")</f>
        <v>305637969</v>
      </c>
      <c r="H164">
        <f>_xlfn.XLOOKUP(A164,bmri_history[[#This Row],[Tanggal]],bmri_history[[#This Row],[Terakhir]],"Tidak Ditemukan")</f>
        <v>2040</v>
      </c>
      <c r="I164">
        <f>_xlfn.XLOOKUP('Master Sheet'!H164,bmri_history[[#This Row],[Terakhir]],bmri_history[[#This Row],[Volume]],"Tidak Ditemukan")</f>
        <v>172775200</v>
      </c>
      <c r="J164" s="10">
        <f>(B164/'Data Historis IHSG'!$J$3) * 100</f>
        <v>77.648526717823842</v>
      </c>
      <c r="K164" s="2">
        <f>(D164/'Data Historis BBNI'!$J$3) * 100</f>
        <v>61.420308545141324</v>
      </c>
      <c r="L164" s="2">
        <f>(F164/'Data Historis BBRI'!$J$3) * 100</f>
        <v>75.091482094559154</v>
      </c>
      <c r="M164" s="2">
        <f>(H164 / 'Data Historis BMRI'!$J$3) * 100</f>
        <v>73.568391556945187</v>
      </c>
    </row>
    <row r="165" spans="1:13" x14ac:dyDescent="0.3">
      <c r="A165" s="1" t="s">
        <v>188</v>
      </c>
      <c r="B165">
        <f>_xlfn.XLOOKUP(A165,jkse_history[[#This Row],[Tanggal]],jkse_history[[#This Row],[Terakhir]],"Tidak Ditemukan")</f>
        <v>5016.7</v>
      </c>
      <c r="C165">
        <f>_xlfn.XLOOKUP(B165,jkse_history[[#This Row],[Terakhir]],jkse_history[[#This Row],[Volume]])</f>
        <v>125812400</v>
      </c>
      <c r="D165">
        <f>_xlfn.XLOOKUP(A165,bbni_history[[#This Row],[Tanggal]],bbni_history[[#This Row],[Terakhir]],"Tidak Ditemukan")</f>
        <v>1992.4</v>
      </c>
      <c r="E165">
        <f>_xlfn.XLOOKUP(D165,bbni_history[[#This Row],[Terakhir]],bbni_history[[#This Row],[Volume]])</f>
        <v>242923200</v>
      </c>
      <c r="F165">
        <f>_xlfn.XLOOKUP(A165,bbri_history[[#This Row],[Tanggal]],bbri_history[[#This Row],[Terakhir]],"Tidak Ditemukan")</f>
        <v>2267.1</v>
      </c>
      <c r="G165">
        <f>_xlfn.XLOOKUP(F165,bbri_history[[#This Row],[Terakhir]],bbri_history[[#This Row],[Volume]],"Tidak Ditemukan")</f>
        <v>641858446</v>
      </c>
      <c r="H165">
        <f>_xlfn.XLOOKUP(A165,bmri_history[[#This Row],[Tanggal]],bmri_history[[#This Row],[Terakhir]],"Tidak Ditemukan")</f>
        <v>2078</v>
      </c>
      <c r="I165">
        <f>_xlfn.XLOOKUP('Master Sheet'!H165,bmri_history[[#This Row],[Terakhir]],bmri_history[[#This Row],[Volume]],"Tidak Ditemukan")</f>
        <v>271155800</v>
      </c>
      <c r="J165" s="10">
        <f>(B165/'Data Historis IHSG'!$J$3) * 100</f>
        <v>79.635973420281488</v>
      </c>
      <c r="K165" s="2">
        <f>(D165/'Data Historis BBNI'!$J$3) * 100</f>
        <v>63.91613012918603</v>
      </c>
      <c r="L165" s="2">
        <f>(F165/'Data Historis BBRI'!$J$3) * 100</f>
        <v>76.743406688263548</v>
      </c>
      <c r="M165" s="2">
        <f>(H165 / 'Data Historis BMRI'!$J$3) * 100</f>
        <v>74.938783164378478</v>
      </c>
    </row>
    <row r="166" spans="1:13" x14ac:dyDescent="0.3">
      <c r="A166" s="1" t="s">
        <v>189</v>
      </c>
      <c r="B166">
        <f>_xlfn.XLOOKUP(A166,jkse_history[[#This Row],[Tanggal]],jkse_history[[#This Row],[Terakhir]],"Tidak Ditemukan")</f>
        <v>5161.8</v>
      </c>
      <c r="C166">
        <f>_xlfn.XLOOKUP(B166,jkse_history[[#This Row],[Terakhir]],jkse_history[[#This Row],[Volume]])</f>
        <v>109865600</v>
      </c>
      <c r="D166">
        <f>_xlfn.XLOOKUP(A166,bbni_history[[#This Row],[Tanggal]],bbni_history[[#This Row],[Terakhir]],"Tidak Ditemukan")</f>
        <v>2066</v>
      </c>
      <c r="E166">
        <f>_xlfn.XLOOKUP(D166,bbni_history[[#This Row],[Terakhir]],bbni_history[[#This Row],[Volume]])</f>
        <v>155021200</v>
      </c>
      <c r="F166">
        <f>_xlfn.XLOOKUP(A166,bbri_history[[#This Row],[Tanggal]],bbri_history[[#This Row],[Terakhir]],"Tidak Ditemukan")</f>
        <v>2399.6999999999998</v>
      </c>
      <c r="G166">
        <f>_xlfn.XLOOKUP(F166,bbri_history[[#This Row],[Terakhir]],bbri_history[[#This Row],[Volume]],"Tidak Ditemukan")</f>
        <v>303482811</v>
      </c>
      <c r="H166">
        <f>_xlfn.XLOOKUP(A166,bmri_history[[#This Row],[Tanggal]],bmri_history[[#This Row],[Terakhir]],"Tidak Ditemukan")</f>
        <v>2182.4</v>
      </c>
      <c r="I166">
        <f>_xlfn.XLOOKUP('Master Sheet'!H166,bmri_history[[#This Row],[Terakhir]],bmri_history[[#This Row],[Volume]],"Tidak Ditemukan")</f>
        <v>143569800</v>
      </c>
      <c r="J166" s="10">
        <f>(B166/'Data Historis IHSG'!$J$3) * 100</f>
        <v>81.939316204040296</v>
      </c>
      <c r="K166" s="2">
        <f>(D166/'Data Historis BBNI'!$J$3) * 100</f>
        <v>66.277215843655057</v>
      </c>
      <c r="L166" s="2">
        <f>(F166/'Data Historis BBRI'!$J$3) * 100</f>
        <v>81.232037858862</v>
      </c>
      <c r="M166" s="2">
        <f>(H166 / 'Data Historis BMRI'!$J$3) * 100</f>
        <v>78.703753791116256</v>
      </c>
    </row>
    <row r="167" spans="1:13" x14ac:dyDescent="0.3">
      <c r="A167" s="1" t="s">
        <v>190</v>
      </c>
      <c r="B167">
        <f>_xlfn.XLOOKUP(A167,jkse_history[[#This Row],[Tanggal]],jkse_history[[#This Row],[Terakhir]],"Tidak Ditemukan")</f>
        <v>5100.8999999999996</v>
      </c>
      <c r="C167">
        <f>_xlfn.XLOOKUP(B167,jkse_history[[#This Row],[Terakhir]],jkse_history[[#This Row],[Volume]])</f>
        <v>113645500</v>
      </c>
      <c r="D167">
        <f>_xlfn.XLOOKUP(A167,bbni_history[[#This Row],[Tanggal]],bbni_history[[#This Row],[Terakhir]],"Tidak Ditemukan")</f>
        <v>2021</v>
      </c>
      <c r="E167">
        <f>_xlfn.XLOOKUP(D167,bbni_history[[#This Row],[Terakhir]],bbni_history[[#This Row],[Volume]])</f>
        <v>98187400</v>
      </c>
      <c r="F167">
        <f>_xlfn.XLOOKUP(A167,bbri_history[[#This Row],[Tanggal]],bbri_history[[#This Row],[Terakhir]],"Tidak Ditemukan")</f>
        <v>2323</v>
      </c>
      <c r="G167">
        <f>_xlfn.XLOOKUP(F167,bbri_history[[#This Row],[Terakhir]],bbri_history[[#This Row],[Volume]],"Tidak Ditemukan")</f>
        <v>215087925</v>
      </c>
      <c r="H167">
        <f>_xlfn.XLOOKUP(A167,bmri_history[[#This Row],[Tanggal]],bmri_history[[#This Row],[Terakhir]],"Tidak Ditemukan")</f>
        <v>2153.9</v>
      </c>
      <c r="I167">
        <f>_xlfn.XLOOKUP('Master Sheet'!H167,bmri_history[[#This Row],[Terakhir]],bmri_history[[#This Row],[Volume]],"Tidak Ditemukan")</f>
        <v>128927400</v>
      </c>
      <c r="J167" s="10">
        <f>(B167/'Data Historis IHSG'!$J$3) * 100</f>
        <v>80.972578950209055</v>
      </c>
      <c r="K167" s="2">
        <f>(D167/'Data Historis BBNI'!$J$3) * 100</f>
        <v>64.833617241058505</v>
      </c>
      <c r="L167" s="2">
        <f>(F167/'Data Historis BBRI'!$J$3) * 100</f>
        <v>78.635672769986414</v>
      </c>
      <c r="M167" s="2">
        <f>(H167 / 'Data Historis BMRI'!$J$3) * 100</f>
        <v>77.675960085541291</v>
      </c>
    </row>
    <row r="168" spans="1:13" x14ac:dyDescent="0.3">
      <c r="A168" s="1" t="s">
        <v>191</v>
      </c>
      <c r="B168">
        <f>_xlfn.XLOOKUP(A168,jkse_history[[#This Row],[Tanggal]],jkse_history[[#This Row],[Terakhir]],"Tidak Ditemukan")</f>
        <v>5058.5</v>
      </c>
      <c r="C168">
        <f>_xlfn.XLOOKUP(B168,jkse_history[[#This Row],[Terakhir]],jkse_history[[#This Row],[Volume]])</f>
        <v>88769100</v>
      </c>
      <c r="D168">
        <f>_xlfn.XLOOKUP(A168,bbni_history[[#This Row],[Tanggal]],bbni_history[[#This Row],[Terakhir]],"Tidak Ditemukan")</f>
        <v>1992.4</v>
      </c>
      <c r="E168">
        <f>_xlfn.XLOOKUP(D168,bbni_history[[#This Row],[Terakhir]],bbni_history[[#This Row],[Volume]])</f>
        <v>60506400</v>
      </c>
      <c r="F168">
        <f>_xlfn.XLOOKUP(A168,bbri_history[[#This Row],[Tanggal]],bbri_history[[#This Row],[Terakhir]],"Tidak Ditemukan")</f>
        <v>2274.1</v>
      </c>
      <c r="G168">
        <f>_xlfn.XLOOKUP(F168,bbri_history[[#This Row],[Terakhir]],bbri_history[[#This Row],[Volume]],"Tidak Ditemukan")</f>
        <v>152384862</v>
      </c>
      <c r="H168">
        <f>_xlfn.XLOOKUP(A168,bmri_history[[#This Row],[Tanggal]],bmri_history[[#This Row],[Terakhir]],"Tidak Ditemukan")</f>
        <v>2144.4</v>
      </c>
      <c r="I168">
        <f>_xlfn.XLOOKUP('Master Sheet'!H168,bmri_history[[#This Row],[Terakhir]],bmri_history[[#This Row],[Volume]],"Tidak Ditemukan")</f>
        <v>57936000</v>
      </c>
      <c r="J168" s="10">
        <f>(B168/'Data Historis IHSG'!$J$3) * 100</f>
        <v>80.299513932763347</v>
      </c>
      <c r="K168" s="2">
        <f>(D168/'Data Historis BBNI'!$J$3) * 100</f>
        <v>63.91613012918603</v>
      </c>
      <c r="L168" s="2">
        <f>(F168/'Data Historis BBRI'!$J$3) * 100</f>
        <v>76.98036308490147</v>
      </c>
      <c r="M168" s="2">
        <f>(H168 / 'Data Historis BMRI'!$J$3) * 100</f>
        <v>77.333362183682979</v>
      </c>
    </row>
    <row r="169" spans="1:13" x14ac:dyDescent="0.3">
      <c r="A169" s="1" t="s">
        <v>192</v>
      </c>
      <c r="B169">
        <f>_xlfn.XLOOKUP(A169,jkse_history[[#This Row],[Tanggal]],jkse_history[[#This Row],[Terakhir]],"Tidak Ditemukan")</f>
        <v>5038.3999999999996</v>
      </c>
      <c r="C169">
        <f>_xlfn.XLOOKUP(B169,jkse_history[[#This Row],[Terakhir]],jkse_history[[#This Row],[Volume]])</f>
        <v>85305000</v>
      </c>
      <c r="D169">
        <f>_xlfn.XLOOKUP(A169,bbni_history[[#This Row],[Tanggal]],bbni_history[[#This Row],[Terakhir]],"Tidak Ditemukan")</f>
        <v>1931</v>
      </c>
      <c r="E169">
        <f>_xlfn.XLOOKUP(D169,bbni_history[[#This Row],[Terakhir]],bbni_history[[#This Row],[Volume]])</f>
        <v>124173000</v>
      </c>
      <c r="F169">
        <f>_xlfn.XLOOKUP(A169,bbri_history[[#This Row],[Tanggal]],bbri_history[[#This Row],[Terakhir]],"Tidak Ditemukan")</f>
        <v>2232.3000000000002</v>
      </c>
      <c r="G169">
        <f>_xlfn.XLOOKUP(F169,bbri_history[[#This Row],[Terakhir]],bbri_history[[#This Row],[Volume]],"Tidak Ditemukan")</f>
        <v>184375724</v>
      </c>
      <c r="H169">
        <f>_xlfn.XLOOKUP(A169,bmri_history[[#This Row],[Tanggal]],bmri_history[[#This Row],[Terakhir]],"Tidak Ditemukan")</f>
        <v>2115.9</v>
      </c>
      <c r="I169">
        <f>_xlfn.XLOOKUP('Master Sheet'!H169,bmri_history[[#This Row],[Terakhir]],bmri_history[[#This Row],[Volume]],"Tidak Ditemukan")</f>
        <v>76432000</v>
      </c>
      <c r="J169" s="10">
        <f>(B169/'Data Historis IHSG'!$J$3) * 100</f>
        <v>79.980443016474212</v>
      </c>
      <c r="K169" s="2">
        <f>(D169/'Data Historis BBNI'!$J$3) * 100</f>
        <v>61.946420035865401</v>
      </c>
      <c r="L169" s="2">
        <f>(F169/'Data Historis BBRI'!$J$3) * 100</f>
        <v>75.565394887834998</v>
      </c>
      <c r="M169" s="2">
        <f>(H169 / 'Data Historis BMRI'!$J$3) * 100</f>
        <v>76.305568478108</v>
      </c>
    </row>
    <row r="170" spans="1:13" x14ac:dyDescent="0.3">
      <c r="A170" s="1" t="s">
        <v>193</v>
      </c>
      <c r="B170">
        <f>_xlfn.XLOOKUP(A170,jkse_history[[#This Row],[Tanggal]],jkse_history[[#This Row],[Terakhir]],"Tidak Ditemukan")</f>
        <v>5059.2</v>
      </c>
      <c r="C170">
        <f>_xlfn.XLOOKUP(B170,jkse_history[[#This Row],[Terakhir]],jkse_history[[#This Row],[Volume]])</f>
        <v>105751600</v>
      </c>
      <c r="D170">
        <f>_xlfn.XLOOKUP(A170,bbni_history[[#This Row],[Tanggal]],bbni_history[[#This Row],[Terakhir]],"Tidak Ditemukan")</f>
        <v>1939.2</v>
      </c>
      <c r="E170">
        <f>_xlfn.XLOOKUP(D170,bbni_history[[#This Row],[Terakhir]],bbni_history[[#This Row],[Volume]])</f>
        <v>87300200</v>
      </c>
      <c r="F170">
        <f>_xlfn.XLOOKUP(A170,bbri_history[[#This Row],[Tanggal]],bbri_history[[#This Row],[Terakhir]],"Tidak Ditemukan")</f>
        <v>2246.1999999999998</v>
      </c>
      <c r="G170">
        <f>_xlfn.XLOOKUP(F170,bbri_history[[#This Row],[Terakhir]],bbri_history[[#This Row],[Volume]],"Tidak Ditemukan")</f>
        <v>223172404</v>
      </c>
      <c r="H170">
        <f>_xlfn.XLOOKUP(A170,bmri_history[[#This Row],[Tanggal]],bmri_history[[#This Row],[Terakhir]],"Tidak Ditemukan")</f>
        <v>2115.9</v>
      </c>
      <c r="I170">
        <f>_xlfn.XLOOKUP('Master Sheet'!H170,bmri_history[[#This Row],[Terakhir]],bmri_history[[#This Row],[Volume]],"Tidak Ditemukan")</f>
        <v>91596600</v>
      </c>
      <c r="J170" s="10">
        <f>(B170/'Data Historis IHSG'!$J$3) * 100</f>
        <v>80.310625855221176</v>
      </c>
      <c r="K170" s="2">
        <f>(D170/'Data Historis BBNI'!$J$3) * 100</f>
        <v>62.209475781227439</v>
      </c>
      <c r="L170" s="2">
        <f>(F170/'Data Historis BBRI'!$J$3) * 100</f>
        <v>76.035922589730305</v>
      </c>
      <c r="M170" s="2">
        <f>(H170 / 'Data Historis BMRI'!$J$3) * 100</f>
        <v>76.305568478108</v>
      </c>
    </row>
    <row r="171" spans="1:13" x14ac:dyDescent="0.3">
      <c r="A171" s="1" t="s">
        <v>194</v>
      </c>
      <c r="B171">
        <f>_xlfn.XLOOKUP(A171,jkse_history[[#This Row],[Tanggal]],jkse_history[[#This Row],[Terakhir]],"Tidak Ditemukan")</f>
        <v>4999.3999999999996</v>
      </c>
      <c r="C171">
        <f>_xlfn.XLOOKUP(B171,jkse_history[[#This Row],[Terakhir]],jkse_history[[#This Row],[Volume]])</f>
        <v>106452100</v>
      </c>
      <c r="D171">
        <f>_xlfn.XLOOKUP(A171,bbni_history[[#This Row],[Tanggal]],bbni_history[[#This Row],[Terakhir]],"Tidak Ditemukan")</f>
        <v>1877.8</v>
      </c>
      <c r="E171">
        <f>_xlfn.XLOOKUP(D171,bbni_history[[#This Row],[Terakhir]],bbni_history[[#This Row],[Volume]])</f>
        <v>88031200</v>
      </c>
      <c r="F171">
        <f>_xlfn.XLOOKUP(A171,bbri_history[[#This Row],[Tanggal]],bbri_history[[#This Row],[Terakhir]],"Tidak Ditemukan")</f>
        <v>2225.3000000000002</v>
      </c>
      <c r="G171">
        <f>_xlfn.XLOOKUP(F171,bbri_history[[#This Row],[Terakhir]],bbri_history[[#This Row],[Volume]],"Tidak Ditemukan")</f>
        <v>125587849</v>
      </c>
      <c r="H171">
        <f>_xlfn.XLOOKUP(A171,bmri_history[[#This Row],[Tanggal]],bmri_history[[#This Row],[Terakhir]],"Tidak Ditemukan")</f>
        <v>2078</v>
      </c>
      <c r="I171">
        <f>_xlfn.XLOOKUP('Master Sheet'!H171,bmri_history[[#This Row],[Terakhir]],bmri_history[[#This Row],[Volume]],"Tidak Ditemukan")</f>
        <v>52930000</v>
      </c>
      <c r="J171" s="10">
        <f>(B171/'Data Historis IHSG'!$J$3) * 100</f>
        <v>79.361350193823668</v>
      </c>
      <c r="K171" s="2">
        <f>(D171/'Data Historis BBNI'!$J$3) * 100</f>
        <v>60.239765687906811</v>
      </c>
      <c r="L171" s="2">
        <f>(F171/'Data Historis BBRI'!$J$3) * 100</f>
        <v>75.328438491197076</v>
      </c>
      <c r="M171" s="2">
        <f>(H171 / 'Data Historis BMRI'!$J$3) * 100</f>
        <v>74.938783164378478</v>
      </c>
    </row>
    <row r="172" spans="1:13" x14ac:dyDescent="0.3">
      <c r="A172" s="1" t="s">
        <v>195</v>
      </c>
      <c r="B172">
        <f>_xlfn.XLOOKUP(A172,jkse_history[[#This Row],[Tanggal]],jkse_history[[#This Row],[Terakhir]],"Tidak Ditemukan")</f>
        <v>4934.1000000000004</v>
      </c>
      <c r="C172">
        <f>_xlfn.XLOOKUP(B172,jkse_history[[#This Row],[Terakhir]],jkse_history[[#This Row],[Volume]])</f>
        <v>74792200</v>
      </c>
      <c r="D172">
        <f>_xlfn.XLOOKUP(A172,bbni_history[[#This Row],[Tanggal]],bbni_history[[#This Row],[Terakhir]],"Tidak Ditemukan")</f>
        <v>1857.4</v>
      </c>
      <c r="E172">
        <f>_xlfn.XLOOKUP(D172,bbni_history[[#This Row],[Terakhir]],bbni_history[[#This Row],[Volume]])</f>
        <v>96480800</v>
      </c>
      <c r="F172">
        <f>_xlfn.XLOOKUP(A172,bbri_history[[#This Row],[Tanggal]],bbri_history[[#This Row],[Terakhir]],"Tidak Ditemukan")</f>
        <v>2183.4</v>
      </c>
      <c r="G172">
        <f>_xlfn.XLOOKUP(F172,bbri_history[[#This Row],[Terakhir]],bbri_history[[#This Row],[Volume]],"Tidak Ditemukan")</f>
        <v>148046607</v>
      </c>
      <c r="H172">
        <f>_xlfn.XLOOKUP(A172,bmri_history[[#This Row],[Tanggal]],bmri_history[[#This Row],[Terakhir]],"Tidak Ditemukan")</f>
        <v>2011.6</v>
      </c>
      <c r="I172">
        <f>_xlfn.XLOOKUP('Master Sheet'!H172,bmri_history[[#This Row],[Terakhir]],bmri_history[[#This Row],[Volume]],"Tidak Ditemukan")</f>
        <v>113596600</v>
      </c>
      <c r="J172" s="10">
        <f>(B172/'Data Historis IHSG'!$J$3) * 100</f>
        <v>78.324766570257523</v>
      </c>
      <c r="K172" s="2">
        <f>(D172/'Data Historis BBNI'!$J$3) * 100</f>
        <v>59.585334321396374</v>
      </c>
      <c r="L172" s="2">
        <f>(F172/'Data Historis BBRI'!$J$3) * 100</f>
        <v>73.910085202750054</v>
      </c>
      <c r="M172" s="2">
        <f>(H172 / 'Data Historis BMRI'!$J$3) * 100</f>
        <v>72.544204145073991</v>
      </c>
    </row>
    <row r="173" spans="1:13" x14ac:dyDescent="0.3">
      <c r="A173" s="1" t="s">
        <v>196</v>
      </c>
      <c r="B173">
        <f>_xlfn.XLOOKUP(A173,jkse_history[[#This Row],[Tanggal]],jkse_history[[#This Row],[Terakhir]],"Tidak Ditemukan")</f>
        <v>4918</v>
      </c>
      <c r="C173">
        <f>_xlfn.XLOOKUP(B173,jkse_history[[#This Row],[Terakhir]],jkse_history[[#This Row],[Volume]])</f>
        <v>70609200</v>
      </c>
      <c r="D173">
        <f>_xlfn.XLOOKUP(A173,bbni_history[[#This Row],[Tanggal]],bbni_history[[#This Row],[Terakhir]],"Tidak Ditemukan")</f>
        <v>1808.3</v>
      </c>
      <c r="E173">
        <f>_xlfn.XLOOKUP(D173,bbni_history[[#This Row],[Terakhir]],bbni_history[[#This Row],[Volume]])</f>
        <v>111629000</v>
      </c>
      <c r="F173">
        <f>_xlfn.XLOOKUP(A173,bbri_history[[#This Row],[Tanggal]],bbri_history[[#This Row],[Terakhir]],"Tidak Ditemukan")</f>
        <v>2148.6</v>
      </c>
      <c r="G173">
        <f>_xlfn.XLOOKUP(F173,bbri_history[[#This Row],[Terakhir]],bbri_history[[#This Row],[Volume]],"Tidak Ditemukan")</f>
        <v>132670981</v>
      </c>
      <c r="H173">
        <f>_xlfn.XLOOKUP(A173,bmri_history[[#This Row],[Tanggal]],bmri_history[[#This Row],[Terakhir]],"Tidak Ditemukan")</f>
        <v>1973.6</v>
      </c>
      <c r="I173">
        <f>_xlfn.XLOOKUP('Master Sheet'!H173,bmri_history[[#This Row],[Terakhir]],bmri_history[[#This Row],[Volume]],"Tidak Ditemukan")</f>
        <v>84710800</v>
      </c>
      <c r="J173" s="10">
        <f>(B173/'Data Historis IHSG'!$J$3) * 100</f>
        <v>78.069192353727416</v>
      </c>
      <c r="K173" s="2">
        <f>(D173/'Data Historis BBNI'!$J$3) * 100</f>
        <v>58.010207846118803</v>
      </c>
      <c r="L173" s="2">
        <f>(F173/'Data Historis BBRI'!$J$3) * 100</f>
        <v>72.73207340232149</v>
      </c>
      <c r="M173" s="2">
        <f>(H173 / 'Data Historis BMRI'!$J$3) * 100</f>
        <v>71.173812537640686</v>
      </c>
    </row>
    <row r="174" spans="1:13" x14ac:dyDescent="0.3">
      <c r="A174" s="1" t="s">
        <v>197</v>
      </c>
      <c r="B174">
        <f>_xlfn.XLOOKUP(A174,jkse_history[[#This Row],[Tanggal]],jkse_history[[#This Row],[Terakhir]],"Tidak Ditemukan")</f>
        <v>4842.8</v>
      </c>
      <c r="C174">
        <f>_xlfn.XLOOKUP(B174,jkse_history[[#This Row],[Terakhir]],jkse_history[[#This Row],[Volume]])</f>
        <v>65673400</v>
      </c>
      <c r="D174">
        <f>_xlfn.XLOOKUP(A174,bbni_history[[#This Row],[Tanggal]],bbni_history[[#This Row],[Terakhir]],"Tidak Ditemukan")</f>
        <v>1771.4</v>
      </c>
      <c r="E174">
        <f>_xlfn.XLOOKUP(D174,bbni_history[[#This Row],[Terakhir]],bbni_history[[#This Row],[Volume]])</f>
        <v>101549000</v>
      </c>
      <c r="F174">
        <f>_xlfn.XLOOKUP(A174,bbri_history[[#This Row],[Tanggal]],bbri_history[[#This Row],[Terakhir]],"Tidak Ditemukan")</f>
        <v>2113.6999999999998</v>
      </c>
      <c r="G174">
        <f>_xlfn.XLOOKUP(F174,bbri_history[[#This Row],[Terakhir]],bbri_history[[#This Row],[Volume]],"Tidak Ditemukan")</f>
        <v>180569548</v>
      </c>
      <c r="H174">
        <f>_xlfn.XLOOKUP(A174,bmri_history[[#This Row],[Tanggal]],bmri_history[[#This Row],[Terakhir]],"Tidak Ditemukan")</f>
        <v>1926.2</v>
      </c>
      <c r="I174">
        <f>_xlfn.XLOOKUP('Master Sheet'!H174,bmri_history[[#This Row],[Terakhir]],bmri_history[[#This Row],[Volume]],"Tidak Ditemukan")</f>
        <v>121965000</v>
      </c>
      <c r="J174" s="10">
        <f>(B174/'Data Historis IHSG'!$J$3) * 100</f>
        <v>76.875454398257659</v>
      </c>
      <c r="K174" s="2">
        <f>(D174/'Data Historis BBNI'!$J$3) * 100</f>
        <v>56.826456991989637</v>
      </c>
      <c r="L174" s="2">
        <f>(F174/'Data Historis BBRI'!$J$3) * 100</f>
        <v>71.550676510512389</v>
      </c>
      <c r="M174" s="2">
        <f>(H174 / 'Data Historis BMRI'!$J$3) * 100</f>
        <v>69.464429322052851</v>
      </c>
    </row>
    <row r="175" spans="1:13" x14ac:dyDescent="0.3">
      <c r="A175" s="1" t="s">
        <v>198</v>
      </c>
      <c r="B175">
        <f>_xlfn.XLOOKUP(A175,jkse_history[[#This Row],[Tanggal]],jkse_history[[#This Row],[Terakhir]],"Tidak Ditemukan")</f>
        <v>4945.8</v>
      </c>
      <c r="C175">
        <f>_xlfn.XLOOKUP(B175,jkse_history[[#This Row],[Terakhir]],jkse_history[[#This Row],[Volume]])</f>
        <v>88843900</v>
      </c>
      <c r="D175">
        <f>_xlfn.XLOOKUP(A175,bbni_history[[#This Row],[Tanggal]],bbni_history[[#This Row],[Terakhir]],"Tidak Ditemukan")</f>
        <v>1881.9</v>
      </c>
      <c r="E175">
        <f>_xlfn.XLOOKUP(D175,bbni_history[[#This Row],[Terakhir]],bbni_history[[#This Row],[Volume]])</f>
        <v>109984600</v>
      </c>
      <c r="F175">
        <f>_xlfn.XLOOKUP(A175,bbri_history[[#This Row],[Tanggal]],bbri_history[[#This Row],[Terakhir]],"Tidak Ditemukan")</f>
        <v>2204.4</v>
      </c>
      <c r="G175">
        <f>_xlfn.XLOOKUP(F175,bbri_history[[#This Row],[Terakhir]],bbri_history[[#This Row],[Volume]],"Tidak Ditemukan")</f>
        <v>186363128</v>
      </c>
      <c r="H175">
        <f>_xlfn.XLOOKUP(A175,bmri_history[[#This Row],[Tanggal]],bmri_history[[#This Row],[Terakhir]],"Tidak Ditemukan")</f>
        <v>2030.5</v>
      </c>
      <c r="I175">
        <f>_xlfn.XLOOKUP('Master Sheet'!H175,bmri_history[[#This Row],[Terakhir]],bmri_history[[#This Row],[Volume]],"Tidak Ditemukan")</f>
        <v>140455600</v>
      </c>
      <c r="J175" s="10">
        <f>(B175/'Data Historis IHSG'!$J$3) * 100</f>
        <v>78.510494417052684</v>
      </c>
      <c r="K175" s="2">
        <f>(D175/'Data Historis BBNI'!$J$3) * 100</f>
        <v>60.371293560587837</v>
      </c>
      <c r="L175" s="2">
        <f>(F175/'Data Historis BBRI'!$J$3) * 100</f>
        <v>74.620954392663833</v>
      </c>
      <c r="M175" s="2">
        <f>(H175 / 'Data Historis BMRI'!$J$3) * 100</f>
        <v>73.225793655086861</v>
      </c>
    </row>
    <row r="176" spans="1:13" x14ac:dyDescent="0.3">
      <c r="A176" s="1" t="s">
        <v>199</v>
      </c>
      <c r="B176">
        <f>_xlfn.XLOOKUP(A176,jkse_history[[#This Row],[Tanggal]],jkse_history[[#This Row],[Terakhir]],"Tidak Ditemukan")</f>
        <v>4906.5</v>
      </c>
      <c r="C176">
        <f>_xlfn.XLOOKUP(B176,jkse_history[[#This Row],[Terakhir]],jkse_history[[#This Row],[Volume]])</f>
        <v>83772300</v>
      </c>
      <c r="D176">
        <f>_xlfn.XLOOKUP(A176,bbni_history[[#This Row],[Tanggal]],bbni_history[[#This Row],[Terakhir]],"Tidak Ditemukan")</f>
        <v>1857.4</v>
      </c>
      <c r="E176">
        <f>_xlfn.XLOOKUP(D176,bbni_history[[#This Row],[Terakhir]],bbni_history[[#This Row],[Volume]])</f>
        <v>62118800</v>
      </c>
      <c r="F176">
        <f>_xlfn.XLOOKUP(A176,bbri_history[[#This Row],[Tanggal]],bbri_history[[#This Row],[Terakhir]],"Tidak Ditemukan")</f>
        <v>2155.5</v>
      </c>
      <c r="G176">
        <f>_xlfn.XLOOKUP(F176,bbri_history[[#This Row],[Terakhir]],bbri_history[[#This Row],[Volume]],"Tidak Ditemukan")</f>
        <v>149014953</v>
      </c>
      <c r="H176">
        <f>_xlfn.XLOOKUP(A176,bmri_history[[#This Row],[Tanggal]],bmri_history[[#This Row],[Terakhir]],"Tidak Ditemukan")</f>
        <v>1954.6</v>
      </c>
      <c r="I176">
        <f>_xlfn.XLOOKUP('Master Sheet'!H176,bmri_history[[#This Row],[Terakhir]],bmri_history[[#This Row],[Volume]],"Tidak Ditemukan")</f>
        <v>99702600</v>
      </c>
      <c r="J176" s="10">
        <f>(B176/'Data Historis IHSG'!$J$3) * 100</f>
        <v>77.886639341920201</v>
      </c>
      <c r="K176" s="2">
        <f>(D176/'Data Historis BBNI'!$J$3) * 100</f>
        <v>59.585334321396374</v>
      </c>
      <c r="L176" s="2">
        <f>(F176/'Data Historis BBRI'!$J$3) * 100</f>
        <v>72.965644707578875</v>
      </c>
      <c r="M176" s="2">
        <f>(H176 / 'Data Historis BMRI'!$J$3) * 100</f>
        <v>70.488616733924047</v>
      </c>
    </row>
    <row r="177" spans="1:13" x14ac:dyDescent="0.3">
      <c r="A177" s="1" t="s">
        <v>200</v>
      </c>
      <c r="B177">
        <f>_xlfn.XLOOKUP(A177,jkse_history[[#This Row],[Tanggal]],jkse_history[[#This Row],[Terakhir]],"Tidak Ditemukan")</f>
        <v>4879.1000000000004</v>
      </c>
      <c r="C177">
        <f>_xlfn.XLOOKUP(B177,jkse_history[[#This Row],[Terakhir]],jkse_history[[#This Row],[Volume]])</f>
        <v>86481700</v>
      </c>
      <c r="D177">
        <f>_xlfn.XLOOKUP(A177,bbni_history[[#This Row],[Tanggal]],bbni_history[[#This Row],[Terakhir]],"Tidak Ditemukan")</f>
        <v>1845.1</v>
      </c>
      <c r="E177">
        <f>_xlfn.XLOOKUP(D177,bbni_history[[#This Row],[Terakhir]],bbni_history[[#This Row],[Volume]])</f>
        <v>84460000</v>
      </c>
      <c r="F177">
        <f>_xlfn.XLOOKUP(A177,bbri_history[[#This Row],[Tanggal]],bbri_history[[#This Row],[Terakhir]],"Tidak Ditemukan")</f>
        <v>2120.6999999999998</v>
      </c>
      <c r="G177">
        <f>_xlfn.XLOOKUP(F177,bbri_history[[#This Row],[Terakhir]],bbri_history[[#This Row],[Volume]],"Tidak Ditemukan")</f>
        <v>200970281</v>
      </c>
      <c r="H177">
        <f>_xlfn.XLOOKUP(A177,bmri_history[[#This Row],[Tanggal]],bmri_history[[#This Row],[Terakhir]],"Tidak Ditemukan")</f>
        <v>1926.2</v>
      </c>
      <c r="I177">
        <f>_xlfn.XLOOKUP('Master Sheet'!H177,bmri_history[[#This Row],[Terakhir]],bmri_history[[#This Row],[Volume]],"Tidak Ditemukan")</f>
        <v>111325600</v>
      </c>
      <c r="J177" s="10">
        <f>(B177/'Data Historis IHSG'!$J$3) * 100</f>
        <v>77.451686948570853</v>
      </c>
      <c r="K177" s="2">
        <f>(D177/'Data Historis BBNI'!$J$3) * 100</f>
        <v>59.190750703353309</v>
      </c>
      <c r="L177" s="2">
        <f>(F177/'Data Historis BBRI'!$J$3) * 100</f>
        <v>71.787632907150325</v>
      </c>
      <c r="M177" s="2">
        <f>(H177 / 'Data Historis BMRI'!$J$3) * 100</f>
        <v>69.464429322052851</v>
      </c>
    </row>
    <row r="178" spans="1:13" x14ac:dyDescent="0.3">
      <c r="A178" s="1" t="s">
        <v>201</v>
      </c>
      <c r="B178">
        <f>_xlfn.XLOOKUP(A178,jkse_history[[#This Row],[Tanggal]],jkse_history[[#This Row],[Terakhir]],"Tidak Ditemukan")</f>
        <v>4870</v>
      </c>
      <c r="C178">
        <f>_xlfn.XLOOKUP(B178,jkse_history[[#This Row],[Terakhir]],jkse_history[[#This Row],[Volume]])</f>
        <v>85378000</v>
      </c>
      <c r="D178">
        <f>_xlfn.XLOOKUP(A178,bbni_history[[#This Row],[Tanggal]],bbni_history[[#This Row],[Terakhir]],"Tidak Ditemukan")</f>
        <v>1816.4</v>
      </c>
      <c r="E178">
        <f>_xlfn.XLOOKUP(D178,bbni_history[[#This Row],[Terakhir]],bbni_history[[#This Row],[Volume]])</f>
        <v>63903400</v>
      </c>
      <c r="F178">
        <f>_xlfn.XLOOKUP(A178,bbri_history[[#This Row],[Tanggal]],bbri_history[[#This Row],[Terakhir]],"Tidak Ditemukan")</f>
        <v>2120.6999999999998</v>
      </c>
      <c r="G178">
        <f>_xlfn.XLOOKUP(F178,bbri_history[[#This Row],[Terakhir]],bbri_history[[#This Row],[Volume]],"Tidak Ditemukan")</f>
        <v>184622458</v>
      </c>
      <c r="H178">
        <f>_xlfn.XLOOKUP(A178,bmri_history[[#This Row],[Tanggal]],bmri_history[[#This Row],[Terakhir]],"Tidak Ditemukan")</f>
        <v>1882.5</v>
      </c>
      <c r="I178">
        <f>_xlfn.XLOOKUP('Master Sheet'!H178,bmri_history[[#This Row],[Terakhir]],bmri_history[[#This Row],[Volume]],"Tidak Ditemukan")</f>
        <v>151529800</v>
      </c>
      <c r="J178" s="10">
        <f>(B178/'Data Historis IHSG'!$J$3) * 100</f>
        <v>77.307231956619063</v>
      </c>
      <c r="K178" s="2">
        <f>(D178/'Data Historis BBNI'!$J$3) * 100</f>
        <v>58.270055594586189</v>
      </c>
      <c r="L178" s="2">
        <f>(F178/'Data Historis BBRI'!$J$3) * 100</f>
        <v>71.787632907150325</v>
      </c>
      <c r="M178" s="2">
        <f>(H178 / 'Data Historis BMRI'!$J$3) * 100</f>
        <v>67.888478973504562</v>
      </c>
    </row>
    <row r="179" spans="1:13" x14ac:dyDescent="0.3">
      <c r="A179" s="1" t="s">
        <v>202</v>
      </c>
      <c r="B179">
        <f>_xlfn.XLOOKUP(A179,jkse_history[[#This Row],[Tanggal]],jkse_history[[#This Row],[Terakhir]],"Tidak Ditemukan")</f>
        <v>4970.1000000000004</v>
      </c>
      <c r="C179">
        <f>_xlfn.XLOOKUP(B179,jkse_history[[#This Row],[Terakhir]],jkse_history[[#This Row],[Volume]])</f>
        <v>96362100</v>
      </c>
      <c r="D179">
        <f>_xlfn.XLOOKUP(A179,bbni_history[[#This Row],[Tanggal]],bbni_history[[#This Row],[Terakhir]],"Tidak Ditemukan")</f>
        <v>1869.6</v>
      </c>
      <c r="E179">
        <f>_xlfn.XLOOKUP(D179,bbni_history[[#This Row],[Terakhir]],bbni_history[[#This Row],[Volume]])</f>
        <v>51766000</v>
      </c>
      <c r="F179">
        <f>_xlfn.XLOOKUP(A179,bbri_history[[#This Row],[Tanggal]],bbri_history[[#This Row],[Terakhir]],"Tidak Ditemukan")</f>
        <v>2204.4</v>
      </c>
      <c r="G179">
        <f>_xlfn.XLOOKUP(F179,bbri_history[[#This Row],[Terakhir]],bbri_history[[#This Row],[Volume]],"Tidak Ditemukan")</f>
        <v>143036570</v>
      </c>
      <c r="H179">
        <f>_xlfn.XLOOKUP(A179,bmri_history[[#This Row],[Tanggal]],bmri_history[[#This Row],[Terakhir]],"Tidak Ditemukan")</f>
        <v>1973.6</v>
      </c>
      <c r="I179">
        <f>_xlfn.XLOOKUP('Master Sheet'!H179,bmri_history[[#This Row],[Terakhir]],bmri_history[[#This Row],[Volume]],"Tidak Ditemukan")</f>
        <v>78954200</v>
      </c>
      <c r="J179" s="10">
        <f>(B179/'Data Historis IHSG'!$J$3) * 100</f>
        <v>78.896236868088792</v>
      </c>
      <c r="K179" s="2">
        <f>(D179/'Data Historis BBNI'!$J$3) * 100</f>
        <v>59.976709942544773</v>
      </c>
      <c r="L179" s="2">
        <f>(F179/'Data Historis BBRI'!$J$3) * 100</f>
        <v>74.620954392663833</v>
      </c>
      <c r="M179" s="2">
        <f>(H179 / 'Data Historis BMRI'!$J$3) * 100</f>
        <v>71.173812537640686</v>
      </c>
    </row>
    <row r="180" spans="1:13" x14ac:dyDescent="0.3">
      <c r="A180" s="1" t="s">
        <v>203</v>
      </c>
      <c r="B180">
        <f>_xlfn.XLOOKUP(A180,jkse_history[[#This Row],[Tanggal]],jkse_history[[#This Row],[Terakhir]],"Tidak Ditemukan")</f>
        <v>4926.7</v>
      </c>
      <c r="C180">
        <f>_xlfn.XLOOKUP(B180,jkse_history[[#This Row],[Terakhir]],jkse_history[[#This Row],[Volume]])</f>
        <v>88815300</v>
      </c>
      <c r="D180">
        <f>_xlfn.XLOOKUP(A180,bbni_history[[#This Row],[Tanggal]],bbni_history[[#This Row],[Terakhir]],"Tidak Ditemukan")</f>
        <v>1845.1</v>
      </c>
      <c r="E180">
        <f>_xlfn.XLOOKUP(D180,bbni_history[[#This Row],[Terakhir]],bbni_history[[#This Row],[Volume]])</f>
        <v>61431000</v>
      </c>
      <c r="F180">
        <f>_xlfn.XLOOKUP(A180,bbri_history[[#This Row],[Tanggal]],bbri_history[[#This Row],[Terakhir]],"Tidak Ditemukan")</f>
        <v>2162.5</v>
      </c>
      <c r="G180">
        <f>_xlfn.XLOOKUP(F180,bbri_history[[#This Row],[Terakhir]],bbri_history[[#This Row],[Volume]],"Tidak Ditemukan")</f>
        <v>172772944</v>
      </c>
      <c r="H180">
        <f>_xlfn.XLOOKUP(A180,bmri_history[[#This Row],[Tanggal]],bmri_history[[#This Row],[Terakhir]],"Tidak Ditemukan")</f>
        <v>1973.6</v>
      </c>
      <c r="I180">
        <f>_xlfn.XLOOKUP('Master Sheet'!H180,bmri_history[[#This Row],[Terakhir]],bmri_history[[#This Row],[Volume]],"Tidak Ditemukan")</f>
        <v>99143400</v>
      </c>
      <c r="J180" s="10">
        <f>(B180/'Data Historis IHSG'!$J$3) * 100</f>
        <v>78.207297675703302</v>
      </c>
      <c r="K180" s="2">
        <f>(D180/'Data Historis BBNI'!$J$3) * 100</f>
        <v>59.190750703353309</v>
      </c>
      <c r="L180" s="2">
        <f>(F180/'Data Historis BBRI'!$J$3) * 100</f>
        <v>73.202601104216797</v>
      </c>
      <c r="M180" s="2">
        <f>(H180 / 'Data Historis BMRI'!$J$3) * 100</f>
        <v>71.173812537640686</v>
      </c>
    </row>
    <row r="181" spans="1:13" x14ac:dyDescent="0.3">
      <c r="A181" s="1" t="s">
        <v>204</v>
      </c>
      <c r="B181">
        <f>_xlfn.XLOOKUP(A181,jkse_history[[#This Row],[Tanggal]],jkse_history[[#This Row],[Terakhir]],"Tidak Ditemukan")</f>
        <v>4958.8</v>
      </c>
      <c r="C181">
        <f>_xlfn.XLOOKUP(B181,jkse_history[[#This Row],[Terakhir]],jkse_history[[#This Row],[Volume]])</f>
        <v>70868100</v>
      </c>
      <c r="D181">
        <f>_xlfn.XLOOKUP(A181,bbni_history[[#This Row],[Tanggal]],bbni_history[[#This Row],[Terakhir]],"Tidak Ditemukan")</f>
        <v>1890.1</v>
      </c>
      <c r="E181">
        <f>_xlfn.XLOOKUP(D181,bbni_history[[#This Row],[Terakhir]],bbni_history[[#This Row],[Volume]])</f>
        <v>59714200</v>
      </c>
      <c r="F181">
        <f>_xlfn.XLOOKUP(A181,bbri_history[[#This Row],[Tanggal]],bbri_history[[#This Row],[Terakhir]],"Tidak Ditemukan")</f>
        <v>2204.4</v>
      </c>
      <c r="G181">
        <f>_xlfn.XLOOKUP(F181,bbri_history[[#This Row],[Terakhir]],bbri_history[[#This Row],[Volume]],"Tidak Ditemukan")</f>
        <v>101996951</v>
      </c>
      <c r="H181">
        <f>_xlfn.XLOOKUP(A181,bmri_history[[#This Row],[Tanggal]],bmri_history[[#This Row],[Terakhir]],"Tidak Ditemukan")</f>
        <v>2030.5</v>
      </c>
      <c r="I181">
        <f>_xlfn.XLOOKUP('Master Sheet'!H181,bmri_history[[#This Row],[Terakhir]],bmri_history[[#This Row],[Volume]],"Tidak Ditemukan")</f>
        <v>74300800</v>
      </c>
      <c r="J181" s="10">
        <f>(B181/'Data Historis IHSG'!$J$3) * 100</f>
        <v>78.716858691269522</v>
      </c>
      <c r="K181" s="2">
        <f>(D181/'Data Historis BBNI'!$J$3) * 100</f>
        <v>60.634349305949861</v>
      </c>
      <c r="L181" s="2">
        <f>(F181/'Data Historis BBRI'!$J$3) * 100</f>
        <v>74.620954392663833</v>
      </c>
      <c r="M181" s="2">
        <f>(H181 / 'Data Historis BMRI'!$J$3) * 100</f>
        <v>73.225793655086861</v>
      </c>
    </row>
    <row r="182" spans="1:13" x14ac:dyDescent="0.3">
      <c r="A182" s="1" t="s">
        <v>205</v>
      </c>
      <c r="B182">
        <f>_xlfn.XLOOKUP(A182,jkse_history[[#This Row],[Tanggal]],jkse_history[[#This Row],[Terakhir]],"Tidak Ditemukan")</f>
        <v>4999.2</v>
      </c>
      <c r="C182">
        <f>_xlfn.XLOOKUP(B182,jkse_history[[#This Row],[Terakhir]],jkse_history[[#This Row],[Volume]])</f>
        <v>108547800</v>
      </c>
      <c r="D182">
        <f>_xlfn.XLOOKUP(A182,bbni_history[[#This Row],[Tanggal]],bbni_history[[#This Row],[Terakhir]],"Tidak Ditemukan")</f>
        <v>1910.5</v>
      </c>
      <c r="E182">
        <f>_xlfn.XLOOKUP(D182,bbni_history[[#This Row],[Terakhir]],bbni_history[[#This Row],[Volume]])</f>
        <v>98068200</v>
      </c>
      <c r="F182">
        <f>_xlfn.XLOOKUP(A182,bbri_history[[#This Row],[Tanggal]],bbri_history[[#This Row],[Terakhir]],"Tidak Ditemukan")</f>
        <v>2225.3000000000002</v>
      </c>
      <c r="G182">
        <f>_xlfn.XLOOKUP(F182,bbri_history[[#This Row],[Terakhir]],bbri_history[[#This Row],[Volume]],"Tidak Ditemukan")</f>
        <v>132900775</v>
      </c>
      <c r="H182">
        <f>_xlfn.XLOOKUP(A182,bmri_history[[#This Row],[Tanggal]],bmri_history[[#This Row],[Terakhir]],"Tidak Ditemukan")</f>
        <v>2087.5</v>
      </c>
      <c r="I182">
        <f>_xlfn.XLOOKUP('Master Sheet'!H182,bmri_history[[#This Row],[Terakhir]],bmri_history[[#This Row],[Volume]],"Tidak Ditemukan")</f>
        <v>89104400</v>
      </c>
      <c r="J182" s="10">
        <f>(B182/'Data Historis IHSG'!$J$3) * 100</f>
        <v>79.358175358835723</v>
      </c>
      <c r="K182" s="2">
        <f>(D182/'Data Historis BBNI'!$J$3) * 100</f>
        <v>61.288780672460305</v>
      </c>
      <c r="L182" s="2">
        <f>(F182/'Data Historis BBRI'!$J$3) * 100</f>
        <v>75.328438491197076</v>
      </c>
      <c r="M182" s="2">
        <f>(H182 / 'Data Historis BMRI'!$J$3) * 100</f>
        <v>75.28138106623679</v>
      </c>
    </row>
    <row r="183" spans="1:13" x14ac:dyDescent="0.3">
      <c r="A183" s="1" t="s">
        <v>206</v>
      </c>
      <c r="B183">
        <f>_xlfn.XLOOKUP(A183,jkse_history[[#This Row],[Tanggal]],jkse_history[[#This Row],[Terakhir]],"Tidak Ditemukan")</f>
        <v>5004.3</v>
      </c>
      <c r="C183">
        <f>_xlfn.XLOOKUP(B183,jkse_history[[#This Row],[Terakhir]],jkse_history[[#This Row],[Volume]])</f>
        <v>92870700</v>
      </c>
      <c r="D183">
        <f>_xlfn.XLOOKUP(A183,bbni_history[[#This Row],[Tanggal]],bbni_history[[#This Row],[Terakhir]],"Tidak Ditemukan")</f>
        <v>1910.5</v>
      </c>
      <c r="E183">
        <f>_xlfn.XLOOKUP(D183,bbni_history[[#This Row],[Terakhir]],bbni_history[[#This Row],[Volume]])</f>
        <v>48203400</v>
      </c>
      <c r="F183">
        <f>_xlfn.XLOOKUP(A183,bbri_history[[#This Row],[Tanggal]],bbri_history[[#This Row],[Terakhir]],"Tidak Ditemukan")</f>
        <v>2176.5</v>
      </c>
      <c r="G183">
        <f>_xlfn.XLOOKUP(F183,bbri_history[[#This Row],[Terakhir]],bbri_history[[#This Row],[Volume]],"Tidak Ditemukan")</f>
        <v>317619596</v>
      </c>
      <c r="H183">
        <f>_xlfn.XLOOKUP(A183,bmri_history[[#This Row],[Tanggal]],bmri_history[[#This Row],[Terakhir]],"Tidak Ditemukan")</f>
        <v>2106.4</v>
      </c>
      <c r="I183">
        <f>_xlfn.XLOOKUP('Master Sheet'!H183,bmri_history[[#This Row],[Terakhir]],bmri_history[[#This Row],[Volume]],"Tidak Ditemukan")</f>
        <v>88748600</v>
      </c>
      <c r="J183" s="10">
        <f>(B183/'Data Historis IHSG'!$J$3) * 100</f>
        <v>79.439133651028499</v>
      </c>
      <c r="K183" s="2">
        <f>(D183/'Data Historis BBNI'!$J$3) * 100</f>
        <v>61.288780672460305</v>
      </c>
      <c r="L183" s="2">
        <f>(F183/'Data Historis BBRI'!$J$3) * 100</f>
        <v>73.676513897492654</v>
      </c>
      <c r="M183" s="2">
        <f>(H183 / 'Data Historis BMRI'!$J$3) * 100</f>
        <v>75.962970576249674</v>
      </c>
    </row>
    <row r="184" spans="1:13" x14ac:dyDescent="0.3">
      <c r="A184" s="1" t="s">
        <v>207</v>
      </c>
      <c r="B184">
        <f>_xlfn.XLOOKUP(A184,jkse_history[[#This Row],[Tanggal]],jkse_history[[#This Row],[Terakhir]],"Tidak Ditemukan")</f>
        <v>5039.1000000000004</v>
      </c>
      <c r="C184">
        <f>_xlfn.XLOOKUP(B184,jkse_history[[#This Row],[Terakhir]],jkse_history[[#This Row],[Volume]])</f>
        <v>80288700</v>
      </c>
      <c r="D184">
        <f>_xlfn.XLOOKUP(A184,bbni_history[[#This Row],[Tanggal]],bbni_history[[#This Row],[Terakhir]],"Tidak Ditemukan")</f>
        <v>1910.5</v>
      </c>
      <c r="E184">
        <f>_xlfn.XLOOKUP(D184,bbni_history[[#This Row],[Terakhir]],bbni_history[[#This Row],[Volume]])</f>
        <v>42166800</v>
      </c>
      <c r="F184">
        <f>_xlfn.XLOOKUP(A184,bbri_history[[#This Row],[Tanggal]],bbri_history[[#This Row],[Terakhir]],"Tidak Ditemukan")</f>
        <v>2197.4</v>
      </c>
      <c r="G184">
        <f>_xlfn.XLOOKUP(F184,bbri_history[[#This Row],[Terakhir]],bbri_history[[#This Row],[Volume]],"Tidak Ditemukan")</f>
        <v>136318754</v>
      </c>
      <c r="H184">
        <f>_xlfn.XLOOKUP(A184,bmri_history[[#This Row],[Tanggal]],bmri_history[[#This Row],[Terakhir]],"Tidak Ditemukan")</f>
        <v>2068.5</v>
      </c>
      <c r="I184">
        <f>_xlfn.XLOOKUP('Master Sheet'!H184,bmri_history[[#This Row],[Terakhir]],bmri_history[[#This Row],[Volume]],"Tidak Ditemukan")</f>
        <v>88763400</v>
      </c>
      <c r="J184" s="10">
        <f>(B184/'Data Historis IHSG'!$J$3) * 100</f>
        <v>79.991554938932055</v>
      </c>
      <c r="K184" s="2">
        <f>(D184/'Data Historis BBNI'!$J$3) * 100</f>
        <v>61.288780672460305</v>
      </c>
      <c r="L184" s="2">
        <f>(F184/'Data Historis BBRI'!$J$3) * 100</f>
        <v>74.383997996025911</v>
      </c>
      <c r="M184" s="2">
        <f>(H184 / 'Data Historis BMRI'!$J$3) * 100</f>
        <v>74.596185262520152</v>
      </c>
    </row>
    <row r="185" spans="1:13" x14ac:dyDescent="0.3">
      <c r="A185" s="1" t="s">
        <v>208</v>
      </c>
      <c r="B185">
        <f>_xlfn.XLOOKUP(A185,jkse_history[[#This Row],[Tanggal]],jkse_history[[#This Row],[Terakhir]],"Tidak Ditemukan")</f>
        <v>5053.7</v>
      </c>
      <c r="C185">
        <f>_xlfn.XLOOKUP(B185,jkse_history[[#This Row],[Terakhir]],jkse_history[[#This Row],[Volume]])</f>
        <v>69016600</v>
      </c>
      <c r="D185">
        <f>_xlfn.XLOOKUP(A185,bbni_history[[#This Row],[Tanggal]],bbni_history[[#This Row],[Terakhir]],"Tidak Ditemukan")</f>
        <v>1898.3</v>
      </c>
      <c r="E185">
        <f>_xlfn.XLOOKUP(D185,bbni_history[[#This Row],[Terakhir]],bbni_history[[#This Row],[Volume]])</f>
        <v>51010400</v>
      </c>
      <c r="F185">
        <f>_xlfn.XLOOKUP(A185,bbri_history[[#This Row],[Tanggal]],bbri_history[[#This Row],[Terakhir]],"Tidak Ditemukan")</f>
        <v>2197.4</v>
      </c>
      <c r="G185">
        <f>_xlfn.XLOOKUP(F185,bbri_history[[#This Row],[Terakhir]],bbri_history[[#This Row],[Volume]],"Tidak Ditemukan")</f>
        <v>89241681</v>
      </c>
      <c r="H185">
        <f>_xlfn.XLOOKUP(A185,bmri_history[[#This Row],[Tanggal]],bmri_history[[#This Row],[Terakhir]],"Tidak Ditemukan")</f>
        <v>2106.4</v>
      </c>
      <c r="I185">
        <f>_xlfn.XLOOKUP('Master Sheet'!H185,bmri_history[[#This Row],[Terakhir]],bmri_history[[#This Row],[Volume]],"Tidak Ditemukan")</f>
        <v>90248600</v>
      </c>
      <c r="J185" s="10">
        <f>(B185/'Data Historis IHSG'!$J$3) * 100</f>
        <v>80.22331789305251</v>
      </c>
      <c r="K185" s="2">
        <f>(D185/'Data Historis BBNI'!$J$3) * 100</f>
        <v>60.897405051311907</v>
      </c>
      <c r="L185" s="2">
        <f>(F185/'Data Historis BBRI'!$J$3) * 100</f>
        <v>74.383997996025911</v>
      </c>
      <c r="M185" s="2">
        <f>(H185 / 'Data Historis BMRI'!$J$3) * 100</f>
        <v>75.962970576249674</v>
      </c>
    </row>
    <row r="186" spans="1:13" x14ac:dyDescent="0.3">
      <c r="A186" s="1" t="s">
        <v>209</v>
      </c>
      <c r="B186">
        <f>_xlfn.XLOOKUP(A186,jkse_history[[#This Row],[Tanggal]],jkse_history[[#This Row],[Terakhir]],"Tidak Ditemukan")</f>
        <v>5093.1000000000004</v>
      </c>
      <c r="C186">
        <f>_xlfn.XLOOKUP(B186,jkse_history[[#This Row],[Terakhir]],jkse_history[[#This Row],[Volume]])</f>
        <v>91642100</v>
      </c>
      <c r="D186">
        <f>_xlfn.XLOOKUP(A186,bbni_history[[#This Row],[Tanggal]],bbni_history[[#This Row],[Terakhir]],"Tidak Ditemukan")</f>
        <v>1910.5</v>
      </c>
      <c r="E186">
        <f>_xlfn.XLOOKUP(D186,bbni_history[[#This Row],[Terakhir]],bbni_history[[#This Row],[Volume]])</f>
        <v>63289000</v>
      </c>
      <c r="F186">
        <f>_xlfn.XLOOKUP(A186,bbri_history[[#This Row],[Tanggal]],bbri_history[[#This Row],[Terakhir]],"Tidak Ditemukan")</f>
        <v>2225.3000000000002</v>
      </c>
      <c r="G186">
        <f>_xlfn.XLOOKUP(F186,bbri_history[[#This Row],[Terakhir]],bbri_history[[#This Row],[Volume]],"Tidak Ditemukan")</f>
        <v>172174643</v>
      </c>
      <c r="H186">
        <f>_xlfn.XLOOKUP(A186,bmri_history[[#This Row],[Tanggal]],bmri_history[[#This Row],[Terakhir]],"Tidak Ditemukan")</f>
        <v>2134.9</v>
      </c>
      <c r="I186">
        <f>_xlfn.XLOOKUP('Master Sheet'!H186,bmri_history[[#This Row],[Terakhir]],bmri_history[[#This Row],[Volume]],"Tidak Ditemukan")</f>
        <v>77947000</v>
      </c>
      <c r="J186" s="10">
        <f>(B186/'Data Historis IHSG'!$J$3) * 100</f>
        <v>80.848760385678958</v>
      </c>
      <c r="K186" s="2">
        <f>(D186/'Data Historis BBNI'!$J$3) * 100</f>
        <v>61.288780672460305</v>
      </c>
      <c r="L186" s="2">
        <f>(F186/'Data Historis BBRI'!$J$3) * 100</f>
        <v>75.328438491197076</v>
      </c>
      <c r="M186" s="2">
        <f>(H186 / 'Data Historis BMRI'!$J$3) * 100</f>
        <v>76.990764281824653</v>
      </c>
    </row>
    <row r="187" spans="1:13" x14ac:dyDescent="0.3">
      <c r="A187" s="1" t="s">
        <v>210</v>
      </c>
      <c r="B187">
        <f>_xlfn.XLOOKUP(A187,jkse_history[[#This Row],[Tanggal]],jkse_history[[#This Row],[Terakhir]],"Tidak Ditemukan")</f>
        <v>5132.6000000000004</v>
      </c>
      <c r="C187">
        <f>_xlfn.XLOOKUP(B187,jkse_history[[#This Row],[Terakhir]],jkse_history[[#This Row],[Volume]])</f>
        <v>110621000</v>
      </c>
      <c r="D187">
        <f>_xlfn.XLOOKUP(A187,bbni_history[[#This Row],[Tanggal]],bbni_history[[#This Row],[Terakhir]],"Tidak Ditemukan")</f>
        <v>1947.4</v>
      </c>
      <c r="E187">
        <f>_xlfn.XLOOKUP(D187,bbni_history[[#This Row],[Terakhir]],bbni_history[[#This Row],[Volume]])</f>
        <v>90512400</v>
      </c>
      <c r="F187">
        <f>_xlfn.XLOOKUP(A187,bbri_history[[#This Row],[Tanggal]],bbri_history[[#This Row],[Terakhir]],"Tidak Ditemukan")</f>
        <v>2288.1</v>
      </c>
      <c r="G187">
        <f>_xlfn.XLOOKUP(F187,bbri_history[[#This Row],[Terakhir]],bbri_history[[#This Row],[Volume]],"Tidak Ditemukan")</f>
        <v>224885904</v>
      </c>
      <c r="H187">
        <f>_xlfn.XLOOKUP(A187,bmri_history[[#This Row],[Tanggal]],bmri_history[[#This Row],[Terakhir]],"Tidak Ditemukan")</f>
        <v>2153.9</v>
      </c>
      <c r="I187">
        <f>_xlfn.XLOOKUP('Master Sheet'!H187,bmri_history[[#This Row],[Terakhir]],bmri_history[[#This Row],[Volume]],"Tidak Ditemukan")</f>
        <v>69863400</v>
      </c>
      <c r="J187" s="10">
        <f>(B187/'Data Historis IHSG'!$J$3) * 100</f>
        <v>81.475790295799371</v>
      </c>
      <c r="K187" s="2">
        <f>(D187/'Data Historis BBNI'!$J$3) * 100</f>
        <v>62.472531526589478</v>
      </c>
      <c r="L187" s="2">
        <f>(F187/'Data Historis BBRI'!$J$3) * 100</f>
        <v>77.454275878177327</v>
      </c>
      <c r="M187" s="2">
        <f>(H187 / 'Data Historis BMRI'!$J$3) * 100</f>
        <v>77.675960085541291</v>
      </c>
    </row>
    <row r="188" spans="1:13" x14ac:dyDescent="0.3">
      <c r="A188" s="1" t="s">
        <v>211</v>
      </c>
      <c r="B188">
        <f>_xlfn.XLOOKUP(A188,jkse_history[[#This Row],[Tanggal]],jkse_history[[#This Row],[Terakhir]],"Tidak Ditemukan")</f>
        <v>5176.1000000000004</v>
      </c>
      <c r="C188">
        <f>_xlfn.XLOOKUP(B188,jkse_history[[#This Row],[Terakhir]],jkse_history[[#This Row],[Volume]])</f>
        <v>119876700</v>
      </c>
      <c r="D188">
        <f>_xlfn.XLOOKUP(A188,bbni_history[[#This Row],[Tanggal]],bbni_history[[#This Row],[Terakhir]],"Tidak Ditemukan")</f>
        <v>2025.1</v>
      </c>
      <c r="E188">
        <f>_xlfn.XLOOKUP(D188,bbni_history[[#This Row],[Terakhir]],bbni_history[[#This Row],[Volume]])</f>
        <v>133840600</v>
      </c>
      <c r="F188">
        <f>_xlfn.XLOOKUP(A188,bbri_history[[#This Row],[Tanggal]],bbri_history[[#This Row],[Terakhir]],"Tidak Ditemukan")</f>
        <v>2343.9</v>
      </c>
      <c r="G188">
        <f>_xlfn.XLOOKUP(F188,bbri_history[[#This Row],[Terakhir]],bbri_history[[#This Row],[Volume]],"Tidak Ditemukan")</f>
        <v>213271353</v>
      </c>
      <c r="H188">
        <f>_xlfn.XLOOKUP(A188,bmri_history[[#This Row],[Tanggal]],bmri_history[[#This Row],[Terakhir]],"Tidak Ditemukan")</f>
        <v>2191.8000000000002</v>
      </c>
      <c r="I188">
        <f>_xlfn.XLOOKUP('Master Sheet'!H188,bmri_history[[#This Row],[Terakhir]],bmri_history[[#This Row],[Volume]],"Tidak Ditemukan")</f>
        <v>109787200</v>
      </c>
      <c r="J188" s="10">
        <f>(B188/'Data Historis IHSG'!$J$3) * 100</f>
        <v>82.16631690567884</v>
      </c>
      <c r="K188" s="2">
        <f>(D188/'Data Historis BBNI'!$J$3) * 100</f>
        <v>64.965145113739524</v>
      </c>
      <c r="L188" s="2">
        <f>(F188/'Data Historis BBRI'!$J$3) * 100</f>
        <v>79.343156868519671</v>
      </c>
      <c r="M188" s="2">
        <f>(H188 / 'Data Historis BMRI'!$J$3) * 100</f>
        <v>79.042745399270814</v>
      </c>
    </row>
    <row r="189" spans="1:13" x14ac:dyDescent="0.3">
      <c r="A189" s="1" t="s">
        <v>212</v>
      </c>
      <c r="B189">
        <f>_xlfn.XLOOKUP(A189,jkse_history[[#This Row],[Tanggal]],jkse_history[[#This Row],[Terakhir]],"Tidak Ditemukan")</f>
        <v>5105.1000000000004</v>
      </c>
      <c r="C189">
        <f>_xlfn.XLOOKUP(B189,jkse_history[[#This Row],[Terakhir]],jkse_history[[#This Row],[Volume]])</f>
        <v>110523700</v>
      </c>
      <c r="D189">
        <f>_xlfn.XLOOKUP(A189,bbni_history[[#This Row],[Tanggal]],bbni_history[[#This Row],[Terakhir]],"Tidak Ditemukan")</f>
        <v>1955.5</v>
      </c>
      <c r="E189">
        <f>_xlfn.XLOOKUP(D189,bbni_history[[#This Row],[Terakhir]],bbni_history[[#This Row],[Volume]])</f>
        <v>106439400</v>
      </c>
      <c r="F189">
        <f>_xlfn.XLOOKUP(A189,bbri_history[[#This Row],[Tanggal]],bbri_history[[#This Row],[Terakhir]],"Tidak Ditemukan")</f>
        <v>2309</v>
      </c>
      <c r="G189">
        <f>_xlfn.XLOOKUP(F189,bbri_history[[#This Row],[Terakhir]],bbri_history[[#This Row],[Volume]],"Tidak Ditemukan")</f>
        <v>201627762</v>
      </c>
      <c r="H189">
        <f>_xlfn.XLOOKUP(A189,bmri_history[[#This Row],[Tanggal]],bmri_history[[#This Row],[Terakhir]],"Tidak Ditemukan")</f>
        <v>2125.4</v>
      </c>
      <c r="I189">
        <f>_xlfn.XLOOKUP('Master Sheet'!H189,bmri_history[[#This Row],[Terakhir]],bmri_history[[#This Row],[Volume]],"Tidak Ditemukan")</f>
        <v>77289200</v>
      </c>
      <c r="J189" s="10">
        <f>(B189/'Data Historis IHSG'!$J$3) * 100</f>
        <v>81.039250484956042</v>
      </c>
      <c r="K189" s="2">
        <f>(D189/'Data Historis BBNI'!$J$3) * 100</f>
        <v>62.732379275056857</v>
      </c>
      <c r="L189" s="2">
        <f>(F189/'Data Historis BBRI'!$J$3) * 100</f>
        <v>78.16175997671057</v>
      </c>
      <c r="M189" s="2">
        <f>(H189 / 'Data Historis BMRI'!$J$3) * 100</f>
        <v>76.648166379966327</v>
      </c>
    </row>
    <row r="190" spans="1:13" x14ac:dyDescent="0.3">
      <c r="A190" s="1" t="s">
        <v>213</v>
      </c>
      <c r="B190">
        <f>_xlfn.XLOOKUP(A190,jkse_history[[#This Row],[Tanggal]],jkse_history[[#This Row],[Terakhir]],"Tidak Ditemukan")</f>
        <v>5103.3999999999996</v>
      </c>
      <c r="C190">
        <f>_xlfn.XLOOKUP(B190,jkse_history[[#This Row],[Terakhir]],jkse_history[[#This Row],[Volume]])</f>
        <v>92480400</v>
      </c>
      <c r="D190">
        <f>_xlfn.XLOOKUP(A190,bbni_history[[#This Row],[Tanggal]],bbni_history[[#This Row],[Terakhir]],"Tidak Ditemukan")</f>
        <v>1967.8</v>
      </c>
      <c r="E190">
        <f>_xlfn.XLOOKUP(D190,bbni_history[[#This Row],[Terakhir]],bbni_history[[#This Row],[Volume]])</f>
        <v>54115000</v>
      </c>
      <c r="F190">
        <f>_xlfn.XLOOKUP(A190,bbri_history[[#This Row],[Tanggal]],bbri_history[[#This Row],[Terakhir]],"Tidak Ditemukan")</f>
        <v>2267.1</v>
      </c>
      <c r="G190">
        <f>_xlfn.XLOOKUP(F190,bbri_history[[#This Row],[Terakhir]],bbri_history[[#This Row],[Volume]],"Tidak Ditemukan")</f>
        <v>154490628</v>
      </c>
      <c r="H190">
        <f>_xlfn.XLOOKUP(A190,bmri_history[[#This Row],[Tanggal]],bmri_history[[#This Row],[Terakhir]],"Tidak Ditemukan")</f>
        <v>2115.9</v>
      </c>
      <c r="I190">
        <f>_xlfn.XLOOKUP('Master Sheet'!H190,bmri_history[[#This Row],[Terakhir]],bmri_history[[#This Row],[Volume]],"Tidak Ditemukan")</f>
        <v>67817800</v>
      </c>
      <c r="J190" s="10">
        <f>(B190/'Data Historis IHSG'!$J$3) * 100</f>
        <v>81.012264387558446</v>
      </c>
      <c r="K190" s="2">
        <f>(D190/'Data Historis BBNI'!$J$3) * 100</f>
        <v>63.126962893099915</v>
      </c>
      <c r="L190" s="2">
        <f>(F190/'Data Historis BBRI'!$J$3) * 100</f>
        <v>76.743406688263548</v>
      </c>
      <c r="M190" s="2">
        <f>(H190 / 'Data Historis BMRI'!$J$3) * 100</f>
        <v>76.305568478108</v>
      </c>
    </row>
    <row r="191" spans="1:13" x14ac:dyDescent="0.3">
      <c r="A191" s="1" t="s">
        <v>214</v>
      </c>
      <c r="B191">
        <f>_xlfn.XLOOKUP(A191,jkse_history[[#This Row],[Tanggal]],jkse_history[[#This Row],[Terakhir]],"Tidak Ditemukan")</f>
        <v>5126.3</v>
      </c>
      <c r="C191">
        <f>_xlfn.XLOOKUP(B191,jkse_history[[#This Row],[Terakhir]],jkse_history[[#This Row],[Volume]])</f>
        <v>111112200</v>
      </c>
      <c r="D191">
        <f>_xlfn.XLOOKUP(A191,bbni_history[[#This Row],[Tanggal]],bbni_history[[#This Row],[Terakhir]],"Tidak Ditemukan")</f>
        <v>2000.5</v>
      </c>
      <c r="E191">
        <f>_xlfn.XLOOKUP(D191,bbni_history[[#This Row],[Terakhir]],bbni_history[[#This Row],[Volume]])</f>
        <v>73015200</v>
      </c>
      <c r="F191">
        <f>_xlfn.XLOOKUP(A191,bbri_history[[#This Row],[Tanggal]],bbri_history[[#This Row],[Terakhir]],"Tidak Ditemukan")</f>
        <v>2288.1</v>
      </c>
      <c r="G191">
        <f>_xlfn.XLOOKUP(F191,bbri_history[[#This Row],[Terakhir]],bbri_history[[#This Row],[Volume]],"Tidak Ditemukan")</f>
        <v>105821057</v>
      </c>
      <c r="H191">
        <f>_xlfn.XLOOKUP(A191,bmri_history[[#This Row],[Tanggal]],bmri_history[[#This Row],[Terakhir]],"Tidak Ditemukan")</f>
        <v>2163.4</v>
      </c>
      <c r="I191">
        <f>_xlfn.XLOOKUP('Master Sheet'!H191,bmri_history[[#This Row],[Terakhir]],bmri_history[[#This Row],[Volume]],"Tidak Ditemukan")</f>
        <v>58936200</v>
      </c>
      <c r="J191" s="10">
        <f>(B191/'Data Historis IHSG'!$J$3) * 100</f>
        <v>81.375782993678897</v>
      </c>
      <c r="K191" s="2">
        <f>(D191/'Data Historis BBNI'!$J$3) * 100</f>
        <v>64.175977877653409</v>
      </c>
      <c r="L191" s="2">
        <f>(F191/'Data Historis BBRI'!$J$3) * 100</f>
        <v>77.454275878177327</v>
      </c>
      <c r="M191" s="2">
        <f>(H191 / 'Data Historis BMRI'!$J$3) * 100</f>
        <v>78.018557987399618</v>
      </c>
    </row>
    <row r="192" spans="1:13" x14ac:dyDescent="0.3">
      <c r="A192" s="1" t="s">
        <v>215</v>
      </c>
      <c r="B192">
        <f>_xlfn.XLOOKUP(A192,jkse_history[[#This Row],[Tanggal]],jkse_history[[#This Row],[Terakhir]],"Tidak Ditemukan")</f>
        <v>5099.8</v>
      </c>
      <c r="C192">
        <f>_xlfn.XLOOKUP(B192,jkse_history[[#This Row],[Terakhir]],jkse_history[[#This Row],[Volume]])</f>
        <v>88592600</v>
      </c>
      <c r="D192">
        <f>_xlfn.XLOOKUP(A192,bbni_history[[#This Row],[Tanggal]],bbni_history[[#This Row],[Terakhir]],"Tidak Ditemukan")</f>
        <v>1967.8</v>
      </c>
      <c r="E192">
        <f>_xlfn.XLOOKUP(D192,bbni_history[[#This Row],[Terakhir]],bbni_history[[#This Row],[Volume]])</f>
        <v>57256800</v>
      </c>
      <c r="F192">
        <f>_xlfn.XLOOKUP(A192,bbri_history[[#This Row],[Tanggal]],bbri_history[[#This Row],[Terakhir]],"Tidak Ditemukan")</f>
        <v>2267.1</v>
      </c>
      <c r="G192">
        <f>_xlfn.XLOOKUP(F192,bbri_history[[#This Row],[Terakhir]],bbri_history[[#This Row],[Volume]],"Tidak Ditemukan")</f>
        <v>147444676</v>
      </c>
      <c r="H192">
        <f>_xlfn.XLOOKUP(A192,bmri_history[[#This Row],[Tanggal]],bmri_history[[#This Row],[Terakhir]],"Tidak Ditemukan")</f>
        <v>2144.4</v>
      </c>
      <c r="I192">
        <f>_xlfn.XLOOKUP('Master Sheet'!H192,bmri_history[[#This Row],[Terakhir]],bmri_history[[#This Row],[Volume]],"Tidak Ditemukan")</f>
        <v>77213200</v>
      </c>
      <c r="J192" s="10">
        <f>(B192/'Data Historis IHSG'!$J$3) * 100</f>
        <v>80.955117357775336</v>
      </c>
      <c r="K192" s="2">
        <f>(D192/'Data Historis BBNI'!$J$3) * 100</f>
        <v>63.126962893099915</v>
      </c>
      <c r="L192" s="2">
        <f>(F192/'Data Historis BBRI'!$J$3) * 100</f>
        <v>76.743406688263548</v>
      </c>
      <c r="M192" s="2">
        <f>(H192 / 'Data Historis BMRI'!$J$3) * 100</f>
        <v>77.333362183682979</v>
      </c>
    </row>
    <row r="193" spans="1:13" x14ac:dyDescent="0.3">
      <c r="A193" s="1" t="s">
        <v>216</v>
      </c>
      <c r="B193">
        <f>_xlfn.XLOOKUP(A193,jkse_history[[#This Row],[Tanggal]],jkse_history[[#This Row],[Terakhir]],"Tidak Ditemukan")</f>
        <v>5096.3999999999996</v>
      </c>
      <c r="C193">
        <f>_xlfn.XLOOKUP(B193,jkse_history[[#This Row],[Terakhir]],jkse_history[[#This Row],[Volume]])</f>
        <v>104786700</v>
      </c>
      <c r="D193">
        <f>_xlfn.XLOOKUP(A193,bbni_history[[#This Row],[Tanggal]],bbni_history[[#This Row],[Terakhir]],"Tidak Ditemukan")</f>
        <v>1996.4</v>
      </c>
      <c r="E193">
        <f>_xlfn.XLOOKUP(D193,bbni_history[[#This Row],[Terakhir]],bbni_history[[#This Row],[Volume]])</f>
        <v>89392600</v>
      </c>
      <c r="F193">
        <f>_xlfn.XLOOKUP(A193,bbri_history[[#This Row],[Tanggal]],bbri_history[[#This Row],[Terakhir]],"Tidak Ditemukan")</f>
        <v>2260.1999999999998</v>
      </c>
      <c r="G193">
        <f>_xlfn.XLOOKUP(F193,bbri_history[[#This Row],[Terakhir]],bbri_history[[#This Row],[Volume]],"Tidak Ditemukan")</f>
        <v>128682202</v>
      </c>
      <c r="H193">
        <f>_xlfn.XLOOKUP(A193,bmri_history[[#This Row],[Tanggal]],bmri_history[[#This Row],[Terakhir]],"Tidak Ditemukan")</f>
        <v>2097</v>
      </c>
      <c r="I193">
        <f>_xlfn.XLOOKUP('Master Sheet'!H193,bmri_history[[#This Row],[Terakhir]],bmri_history[[#This Row],[Volume]],"Tidak Ditemukan")</f>
        <v>113901800</v>
      </c>
      <c r="J193" s="10">
        <f>(B193/'Data Historis IHSG'!$J$3) * 100</f>
        <v>80.901145162980143</v>
      </c>
      <c r="K193" s="2">
        <f>(D193/'Data Historis BBNI'!$J$3) * 100</f>
        <v>64.044450004972404</v>
      </c>
      <c r="L193" s="2">
        <f>(F193/'Data Historis BBRI'!$J$3) * 100</f>
        <v>76.509835383006148</v>
      </c>
      <c r="M193" s="2">
        <f>(H193 / 'Data Historis BMRI'!$J$3) * 100</f>
        <v>75.62397896809513</v>
      </c>
    </row>
    <row r="194" spans="1:13" x14ac:dyDescent="0.3">
      <c r="A194" s="1" t="s">
        <v>217</v>
      </c>
      <c r="B194">
        <f>_xlfn.XLOOKUP(A194,jkse_history[[#This Row],[Tanggal]],jkse_history[[#This Row],[Terakhir]],"Tidak Ditemukan")</f>
        <v>5091.8</v>
      </c>
      <c r="C194">
        <f>_xlfn.XLOOKUP(B194,jkse_history[[#This Row],[Terakhir]],jkse_history[[#This Row],[Volume]])</f>
        <v>122922500</v>
      </c>
      <c r="D194">
        <f>_xlfn.XLOOKUP(A194,bbni_history[[#This Row],[Tanggal]],bbni_history[[#This Row],[Terakhir]],"Tidak Ditemukan")</f>
        <v>1988.3</v>
      </c>
      <c r="E194">
        <f>_xlfn.XLOOKUP(D194,bbni_history[[#This Row],[Terakhir]],bbni_history[[#This Row],[Volume]])</f>
        <v>44578200</v>
      </c>
      <c r="F194">
        <f>_xlfn.XLOOKUP(A194,bbri_history[[#This Row],[Tanggal]],bbri_history[[#This Row],[Terakhir]],"Tidak Ditemukan")</f>
        <v>2302</v>
      </c>
      <c r="G194">
        <f>_xlfn.XLOOKUP(F194,bbri_history[[#This Row],[Terakhir]],bbri_history[[#This Row],[Volume]],"Tidak Ditemukan")</f>
        <v>176153302</v>
      </c>
      <c r="H194">
        <f>_xlfn.XLOOKUP(A194,bmri_history[[#This Row],[Tanggal]],bmri_history[[#This Row],[Terakhir]],"Tidak Ditemukan")</f>
        <v>2068.5</v>
      </c>
      <c r="I194">
        <f>_xlfn.XLOOKUP('Master Sheet'!H194,bmri_history[[#This Row],[Terakhir]],bmri_history[[#This Row],[Volume]],"Tidak Ditemukan")</f>
        <v>138701400</v>
      </c>
      <c r="J194" s="10">
        <f>(B194/'Data Historis IHSG'!$J$3) * 100</f>
        <v>80.828123958257265</v>
      </c>
      <c r="K194" s="2">
        <f>(D194/'Data Historis BBNI'!$J$3) * 100</f>
        <v>63.784602256505018</v>
      </c>
      <c r="L194" s="2">
        <f>(F194/'Data Historis BBRI'!$J$3) * 100</f>
        <v>77.924803580072648</v>
      </c>
      <c r="M194" s="2">
        <f>(H194 / 'Data Historis BMRI'!$J$3) * 100</f>
        <v>74.596185262520152</v>
      </c>
    </row>
    <row r="195" spans="1:13" x14ac:dyDescent="0.3">
      <c r="A195" s="1" t="s">
        <v>218</v>
      </c>
      <c r="B195">
        <f>_xlfn.XLOOKUP(A195,jkse_history[[#This Row],[Tanggal]],jkse_history[[#This Row],[Terakhir]],"Tidak Ditemukan")</f>
        <v>5112.2</v>
      </c>
      <c r="C195">
        <f>_xlfn.XLOOKUP(B195,jkse_history[[#This Row],[Terakhir]],jkse_history[[#This Row],[Volume]])</f>
        <v>95498300</v>
      </c>
      <c r="D195">
        <f>_xlfn.XLOOKUP(A195,bbni_history[[#This Row],[Tanggal]],bbni_history[[#This Row],[Terakhir]],"Tidak Ditemukan")</f>
        <v>1984.2</v>
      </c>
      <c r="E195">
        <f>_xlfn.XLOOKUP(D195,bbni_history[[#This Row],[Terakhir]],bbni_history[[#This Row],[Volume]])</f>
        <v>46222200</v>
      </c>
      <c r="F195">
        <f>_xlfn.XLOOKUP(A195,bbri_history[[#This Row],[Tanggal]],bbri_history[[#This Row],[Terakhir]],"Tidak Ditemukan")</f>
        <v>2295.1</v>
      </c>
      <c r="G195">
        <f>_xlfn.XLOOKUP(F195,bbri_history[[#This Row],[Terakhir]],bbri_history[[#This Row],[Volume]],"Tidak Ditemukan")</f>
        <v>128973377</v>
      </c>
      <c r="H195">
        <f>_xlfn.XLOOKUP(A195,bmri_history[[#This Row],[Tanggal]],bmri_history[[#This Row],[Terakhir]],"Tidak Ditemukan")</f>
        <v>2106.4</v>
      </c>
      <c r="I195">
        <f>_xlfn.XLOOKUP('Master Sheet'!H195,bmri_history[[#This Row],[Terakhir]],bmri_history[[#This Row],[Volume]],"Tidak Ditemukan")</f>
        <v>65900200</v>
      </c>
      <c r="J195" s="10">
        <f>(B195/'Data Historis IHSG'!$J$3) * 100</f>
        <v>81.151957127028311</v>
      </c>
      <c r="K195" s="2">
        <f>(D195/'Data Historis BBNI'!$J$3) * 100</f>
        <v>63.653074383823991</v>
      </c>
      <c r="L195" s="2">
        <f>(F195/'Data Historis BBRI'!$J$3) * 100</f>
        <v>77.691232274815249</v>
      </c>
      <c r="M195" s="2">
        <f>(H195 / 'Data Historis BMRI'!$J$3) * 100</f>
        <v>75.962970576249674</v>
      </c>
    </row>
    <row r="196" spans="1:13" x14ac:dyDescent="0.3">
      <c r="A196" s="1" t="s">
        <v>219</v>
      </c>
      <c r="B196">
        <f>_xlfn.XLOOKUP(A196,jkse_history[[#This Row],[Tanggal]],jkse_history[[#This Row],[Terakhir]],"Tidak Ditemukan")</f>
        <v>5144</v>
      </c>
      <c r="C196">
        <f>_xlfn.XLOOKUP(B196,jkse_history[[#This Row],[Terakhir]],jkse_history[[#This Row],[Volume]])</f>
        <v>103314100</v>
      </c>
      <c r="D196">
        <f>_xlfn.XLOOKUP(A196,bbni_history[[#This Row],[Tanggal]],bbni_history[[#This Row],[Terakhir]],"Tidak Ditemukan")</f>
        <v>1984.2</v>
      </c>
      <c r="E196">
        <f>_xlfn.XLOOKUP(D196,bbni_history[[#This Row],[Terakhir]],bbni_history[[#This Row],[Volume]])</f>
        <v>112967200</v>
      </c>
      <c r="F196">
        <f>_xlfn.XLOOKUP(A196,bbri_history[[#This Row],[Tanggal]],bbri_history[[#This Row],[Terakhir]],"Tidak Ditemukan")</f>
        <v>2329.9</v>
      </c>
      <c r="G196">
        <f>_xlfn.XLOOKUP(F196,bbri_history[[#This Row],[Terakhir]],bbri_history[[#This Row],[Volume]],"Tidak Ditemukan")</f>
        <v>111346673</v>
      </c>
      <c r="H196">
        <f>_xlfn.XLOOKUP(A196,bmri_history[[#This Row],[Tanggal]],bmri_history[[#This Row],[Terakhir]],"Tidak Ditemukan")</f>
        <v>2191.8000000000002</v>
      </c>
      <c r="I196">
        <f>_xlfn.XLOOKUP('Master Sheet'!H196,bmri_history[[#This Row],[Terakhir]],bmri_history[[#This Row],[Volume]],"Tidak Ditemukan")</f>
        <v>188574400</v>
      </c>
      <c r="J196" s="10">
        <f>(B196/'Data Historis IHSG'!$J$3) * 100</f>
        <v>81.656755890112606</v>
      </c>
      <c r="K196" s="2">
        <f>(D196/'Data Historis BBNI'!$J$3) * 100</f>
        <v>63.653074383823991</v>
      </c>
      <c r="L196" s="2">
        <f>(F196/'Data Historis BBRI'!$J$3) * 100</f>
        <v>78.869244075243813</v>
      </c>
      <c r="M196" s="2">
        <f>(H196 / 'Data Historis BMRI'!$J$3) * 100</f>
        <v>79.042745399270814</v>
      </c>
    </row>
    <row r="197" spans="1:13" x14ac:dyDescent="0.3">
      <c r="A197" s="1" t="s">
        <v>220</v>
      </c>
      <c r="B197">
        <f>_xlfn.XLOOKUP(A197,jkse_history[[#This Row],[Tanggal]],jkse_history[[#This Row],[Terakhir]],"Tidak Ditemukan")</f>
        <v>5128.2</v>
      </c>
      <c r="C197">
        <f>_xlfn.XLOOKUP(B197,jkse_history[[#This Row],[Terakhir]],jkse_history[[#This Row],[Volume]])</f>
        <v>107122400</v>
      </c>
      <c r="D197">
        <f>_xlfn.XLOOKUP(A197,bbni_history[[#This Row],[Tanggal]],bbni_history[[#This Row],[Terakhir]],"Tidak Ditemukan")</f>
        <v>1939.2</v>
      </c>
      <c r="E197">
        <f>_xlfn.XLOOKUP(D197,bbni_history[[#This Row],[Terakhir]],bbni_history[[#This Row],[Volume]])</f>
        <v>176476000</v>
      </c>
      <c r="F197">
        <f>_xlfn.XLOOKUP(A197,bbri_history[[#This Row],[Tanggal]],bbri_history[[#This Row],[Terakhir]],"Tidak Ditemukan")</f>
        <v>2343.9</v>
      </c>
      <c r="G197">
        <f>_xlfn.XLOOKUP(F197,bbri_history[[#This Row],[Terakhir]],bbri_history[[#This Row],[Volume]],"Tidak Ditemukan")</f>
        <v>201640192</v>
      </c>
      <c r="H197">
        <f>_xlfn.XLOOKUP(A197,bmri_history[[#This Row],[Tanggal]],bmri_history[[#This Row],[Terakhir]],"Tidak Ditemukan")</f>
        <v>2191.8000000000002</v>
      </c>
      <c r="I197">
        <f>_xlfn.XLOOKUP('Master Sheet'!H197,bmri_history[[#This Row],[Terakhir]],bmri_history[[#This Row],[Volume]],"Tidak Ditemukan")</f>
        <v>112695800</v>
      </c>
      <c r="J197" s="10">
        <f>(B197/'Data Historis IHSG'!$J$3) * 100</f>
        <v>81.405943926064438</v>
      </c>
      <c r="K197" s="2">
        <f>(D197/'Data Historis BBNI'!$J$3) * 100</f>
        <v>62.209475781227439</v>
      </c>
      <c r="L197" s="2">
        <f>(F197/'Data Historis BBRI'!$J$3) * 100</f>
        <v>79.343156868519671</v>
      </c>
      <c r="M197" s="2">
        <f>(H197 / 'Data Historis BMRI'!$J$3) * 100</f>
        <v>79.042745399270814</v>
      </c>
    </row>
    <row r="198" spans="1:13" x14ac:dyDescent="0.3">
      <c r="A198" s="1" t="s">
        <v>221</v>
      </c>
      <c r="B198">
        <f>_xlfn.XLOOKUP(A198,jkse_history[[#This Row],[Tanggal]],jkse_history[[#This Row],[Terakhir]],"Tidak Ditemukan")</f>
        <v>5115.1000000000004</v>
      </c>
      <c r="C198">
        <f>_xlfn.XLOOKUP(B198,jkse_history[[#This Row],[Terakhir]],jkse_history[[#This Row],[Volume]])</f>
        <v>97646200</v>
      </c>
      <c r="D198">
        <f>_xlfn.XLOOKUP(A198,bbni_history[[#This Row],[Tanggal]],bbni_history[[#This Row],[Terakhir]],"Tidak Ditemukan")</f>
        <v>1906.4</v>
      </c>
      <c r="E198">
        <f>_xlfn.XLOOKUP(D198,bbni_history[[#This Row],[Terakhir]],bbni_history[[#This Row],[Volume]])</f>
        <v>145155000</v>
      </c>
      <c r="F198">
        <f>_xlfn.XLOOKUP(A198,bbri_history[[#This Row],[Tanggal]],bbri_history[[#This Row],[Terakhir]],"Tidak Ditemukan")</f>
        <v>2357.8000000000002</v>
      </c>
      <c r="G198">
        <f>_xlfn.XLOOKUP(F198,bbri_history[[#This Row],[Terakhir]],bbri_history[[#This Row],[Volume]],"Tidak Ditemukan")</f>
        <v>172465378</v>
      </c>
      <c r="H198">
        <f>_xlfn.XLOOKUP(A198,bmri_history[[#This Row],[Tanggal]],bmri_history[[#This Row],[Terakhir]],"Tidak Ditemukan")</f>
        <v>2267.6999999999998</v>
      </c>
      <c r="I198">
        <f>_xlfn.XLOOKUP('Master Sheet'!H198,bmri_history[[#This Row],[Terakhir]],bmri_history[[#This Row],[Volume]],"Tidak Ditemukan")</f>
        <v>216862800</v>
      </c>
      <c r="J198" s="10">
        <f>(B198/'Data Historis IHSG'!$J$3) * 100</f>
        <v>81.19799223435362</v>
      </c>
      <c r="K198" s="2">
        <f>(D198/'Data Historis BBNI'!$J$3) * 100</f>
        <v>61.157252799779293</v>
      </c>
      <c r="L198" s="2">
        <f>(F198/'Data Historis BBRI'!$J$3) * 100</f>
        <v>79.813684570414978</v>
      </c>
      <c r="M198" s="2">
        <f>(H198 / 'Data Historis BMRI'!$J$3) * 100</f>
        <v>81.779922320433613</v>
      </c>
    </row>
    <row r="199" spans="1:13" x14ac:dyDescent="0.3">
      <c r="A199" s="1" t="s">
        <v>222</v>
      </c>
      <c r="B199">
        <f>_xlfn.XLOOKUP(A199,jkse_history[[#This Row],[Tanggal]],jkse_history[[#This Row],[Terakhir]],"Tidak Ditemukan")</f>
        <v>5159.5</v>
      </c>
      <c r="C199">
        <f>_xlfn.XLOOKUP(B199,jkse_history[[#This Row],[Terakhir]],jkse_history[[#This Row],[Volume]])</f>
        <v>101351100</v>
      </c>
      <c r="D199">
        <f>_xlfn.XLOOKUP(A199,bbni_history[[#This Row],[Tanggal]],bbni_history[[#This Row],[Terakhir]],"Tidak Ditemukan")</f>
        <v>1910.5</v>
      </c>
      <c r="E199">
        <f>_xlfn.XLOOKUP(D199,bbni_history[[#This Row],[Terakhir]],bbni_history[[#This Row],[Volume]])</f>
        <v>89949600</v>
      </c>
      <c r="F199">
        <f>_xlfn.XLOOKUP(A199,bbri_history[[#This Row],[Tanggal]],bbri_history[[#This Row],[Terakhir]],"Tidak Ditemukan")</f>
        <v>2357.8000000000002</v>
      </c>
      <c r="G199">
        <f>_xlfn.XLOOKUP(F199,bbri_history[[#This Row],[Terakhir]],bbri_history[[#This Row],[Volume]],"Tidak Ditemukan")</f>
        <v>133604017</v>
      </c>
      <c r="H199">
        <f>_xlfn.XLOOKUP(A199,bmri_history[[#This Row],[Tanggal]],bmri_history[[#This Row],[Terakhir]],"Tidak Ditemukan")</f>
        <v>2277.1999999999998</v>
      </c>
      <c r="I199">
        <f>_xlfn.XLOOKUP('Master Sheet'!H199,bmri_history[[#This Row],[Terakhir]],bmri_history[[#This Row],[Volume]],"Tidak Ditemukan")</f>
        <v>75963400</v>
      </c>
      <c r="J199" s="10">
        <f>(B199/'Data Historis IHSG'!$J$3) * 100</f>
        <v>81.90280560167885</v>
      </c>
      <c r="K199" s="2">
        <f>(D199/'Data Historis BBNI'!$J$3) * 100</f>
        <v>61.288780672460305</v>
      </c>
      <c r="L199" s="2">
        <f>(F199/'Data Historis BBRI'!$J$3) * 100</f>
        <v>79.813684570414978</v>
      </c>
      <c r="M199" s="2">
        <f>(H199 / 'Data Historis BMRI'!$J$3) * 100</f>
        <v>82.122520222291939</v>
      </c>
    </row>
    <row r="200" spans="1:13" x14ac:dyDescent="0.3">
      <c r="A200" s="1" t="s">
        <v>223</v>
      </c>
      <c r="B200">
        <f>_xlfn.XLOOKUP(A200,jkse_history[[#This Row],[Tanggal]],jkse_history[[#This Row],[Terakhir]],"Tidak Ditemukan")</f>
        <v>5105.2</v>
      </c>
      <c r="C200">
        <f>_xlfn.XLOOKUP(B200,jkse_history[[#This Row],[Terakhir]],jkse_history[[#This Row],[Volume]])</f>
        <v>103974300</v>
      </c>
      <c r="D200">
        <f>_xlfn.XLOOKUP(A200,bbni_history[[#This Row],[Tanggal]],bbni_history[[#This Row],[Terakhir]],"Tidak Ditemukan")</f>
        <v>1890.1</v>
      </c>
      <c r="E200">
        <f>_xlfn.XLOOKUP(D200,bbni_history[[#This Row],[Terakhir]],bbni_history[[#This Row],[Volume]])</f>
        <v>70802200</v>
      </c>
      <c r="F200">
        <f>_xlfn.XLOOKUP(A200,bbri_history[[#This Row],[Tanggal]],bbri_history[[#This Row],[Terakhir]],"Tidak Ditemukan")</f>
        <v>2295.1</v>
      </c>
      <c r="G200">
        <f>_xlfn.XLOOKUP(F200,bbri_history[[#This Row],[Terakhir]],bbri_history[[#This Row],[Volume]],"Tidak Ditemukan")</f>
        <v>152055736</v>
      </c>
      <c r="H200">
        <f>_xlfn.XLOOKUP(A200,bmri_history[[#This Row],[Tanggal]],bmri_history[[#This Row],[Terakhir]],"Tidak Ditemukan")</f>
        <v>2163.4</v>
      </c>
      <c r="I200">
        <f>_xlfn.XLOOKUP('Master Sheet'!H200,bmri_history[[#This Row],[Terakhir]],bmri_history[[#This Row],[Volume]],"Tidak Ditemukan")</f>
        <v>152817400</v>
      </c>
      <c r="J200" s="10">
        <f>(B200/'Data Historis IHSG'!$J$3) * 100</f>
        <v>81.040837902450008</v>
      </c>
      <c r="K200" s="2">
        <f>(D200/'Data Historis BBNI'!$J$3) * 100</f>
        <v>60.634349305949861</v>
      </c>
      <c r="L200" s="2">
        <f>(F200/'Data Historis BBRI'!$J$3) * 100</f>
        <v>77.691232274815249</v>
      </c>
      <c r="M200" s="2">
        <f>(H200 / 'Data Historis BMRI'!$J$3) * 100</f>
        <v>78.018557987399618</v>
      </c>
    </row>
    <row r="201" spans="1:13" x14ac:dyDescent="0.3">
      <c r="A201" s="1" t="s">
        <v>224</v>
      </c>
      <c r="B201">
        <f>_xlfn.XLOOKUP(A201,jkse_history[[#This Row],[Tanggal]],jkse_history[[#This Row],[Terakhir]],"Tidak Ditemukan")</f>
        <v>5260.3</v>
      </c>
      <c r="C201">
        <f>_xlfn.XLOOKUP(B201,jkse_history[[#This Row],[Terakhir]],jkse_history[[#This Row],[Volume]])</f>
        <v>108832000</v>
      </c>
      <c r="D201">
        <f>_xlfn.XLOOKUP(A201,bbni_history[[#This Row],[Tanggal]],bbni_history[[#This Row],[Terakhir]],"Tidak Ditemukan")</f>
        <v>1976</v>
      </c>
      <c r="E201">
        <f>_xlfn.XLOOKUP(D201,bbni_history[[#This Row],[Terakhir]],bbni_history[[#This Row],[Volume]])</f>
        <v>180563400</v>
      </c>
      <c r="F201">
        <f>_xlfn.XLOOKUP(A201,bbri_history[[#This Row],[Tanggal]],bbri_history[[#This Row],[Terakhir]],"Tidak Ditemukan")</f>
        <v>2434.6</v>
      </c>
      <c r="G201">
        <f>_xlfn.XLOOKUP(F201,bbri_history[[#This Row],[Terakhir]],bbri_history[[#This Row],[Volume]],"Tidak Ditemukan")</f>
        <v>258276321</v>
      </c>
      <c r="H201">
        <f>_xlfn.XLOOKUP(A201,bmri_history[[#This Row],[Tanggal]],bmri_history[[#This Row],[Terakhir]],"Tidak Ditemukan")</f>
        <v>2267.6999999999998</v>
      </c>
      <c r="I201">
        <f>_xlfn.XLOOKUP('Master Sheet'!H201,bmri_history[[#This Row],[Terakhir]],bmri_history[[#This Row],[Volume]],"Tidak Ditemukan")</f>
        <v>175877400</v>
      </c>
      <c r="J201" s="10">
        <f>(B201/'Data Historis IHSG'!$J$3) * 100</f>
        <v>83.502922435606408</v>
      </c>
      <c r="K201" s="2">
        <f>(D201/'Data Historis BBNI'!$J$3) * 100</f>
        <v>63.390018638461953</v>
      </c>
      <c r="L201" s="2">
        <f>(F201/'Data Historis BBRI'!$J$3) * 100</f>
        <v>82.413434750671087</v>
      </c>
      <c r="M201" s="2">
        <f>(H201 / 'Data Historis BMRI'!$J$3) * 100</f>
        <v>81.779922320433613</v>
      </c>
    </row>
    <row r="202" spans="1:13" x14ac:dyDescent="0.3">
      <c r="A202" s="1" t="s">
        <v>225</v>
      </c>
      <c r="B202">
        <f>_xlfn.XLOOKUP(A202,jkse_history[[#This Row],[Tanggal]],jkse_history[[#This Row],[Terakhir]],"Tidak Ditemukan")</f>
        <v>5335.5</v>
      </c>
      <c r="C202">
        <f>_xlfn.XLOOKUP(B202,jkse_history[[#This Row],[Terakhir]],jkse_history[[#This Row],[Volume]])</f>
        <v>104732100</v>
      </c>
      <c r="D202">
        <f>_xlfn.XLOOKUP(A202,bbni_history[[#This Row],[Tanggal]],bbni_history[[#This Row],[Terakhir]],"Tidak Ditemukan")</f>
        <v>2029.2</v>
      </c>
      <c r="E202">
        <f>_xlfn.XLOOKUP(D202,bbni_history[[#This Row],[Terakhir]],bbni_history[[#This Row],[Volume]])</f>
        <v>240710000</v>
      </c>
      <c r="F202">
        <f>_xlfn.XLOOKUP(A202,bbri_history[[#This Row],[Tanggal]],bbri_history[[#This Row],[Terakhir]],"Tidak Ditemukan")</f>
        <v>2483.4</v>
      </c>
      <c r="G202">
        <f>_xlfn.XLOOKUP(F202,bbri_history[[#This Row],[Terakhir]],bbri_history[[#This Row],[Volume]],"Tidak Ditemukan")</f>
        <v>295649686</v>
      </c>
      <c r="H202">
        <f>_xlfn.XLOOKUP(A202,bmri_history[[#This Row],[Tanggal]],bmri_history[[#This Row],[Terakhir]],"Tidak Ditemukan")</f>
        <v>2296.1999999999998</v>
      </c>
      <c r="I202">
        <f>_xlfn.XLOOKUP('Master Sheet'!H202,bmri_history[[#This Row],[Terakhir]],bmri_history[[#This Row],[Volume]],"Tidak Ditemukan")</f>
        <v>164219000</v>
      </c>
      <c r="J202" s="10">
        <f>(B202/'Data Historis IHSG'!$J$3) * 100</f>
        <v>84.696660391076179</v>
      </c>
      <c r="K202" s="2">
        <f>(D202/'Data Historis BBNI'!$J$3) * 100</f>
        <v>65.096672986420543</v>
      </c>
      <c r="L202" s="2">
        <f>(F202/'Data Historis BBRI'!$J$3) * 100</f>
        <v>84.065359344375494</v>
      </c>
      <c r="M202" s="2">
        <f>(H202 / 'Data Historis BMRI'!$J$3) * 100</f>
        <v>82.807716026008592</v>
      </c>
    </row>
    <row r="203" spans="1:13" x14ac:dyDescent="0.3">
      <c r="A203" s="1" t="s">
        <v>226</v>
      </c>
      <c r="B203">
        <f>_xlfn.XLOOKUP(A203,jkse_history[[#This Row],[Tanggal]],jkse_history[[#This Row],[Terakhir]],"Tidak Ditemukan")</f>
        <v>5356</v>
      </c>
      <c r="C203">
        <f>_xlfn.XLOOKUP(B203,jkse_history[[#This Row],[Terakhir]],jkse_history[[#This Row],[Volume]])</f>
        <v>121516500</v>
      </c>
      <c r="D203">
        <f>_xlfn.XLOOKUP(A203,bbni_history[[#This Row],[Tanggal]],bbni_history[[#This Row],[Terakhir]],"Tidak Ditemukan")</f>
        <v>2086.5</v>
      </c>
      <c r="E203">
        <f>_xlfn.XLOOKUP(D203,bbni_history[[#This Row],[Terakhir]],bbni_history[[#This Row],[Volume]])</f>
        <v>166734000</v>
      </c>
      <c r="F203">
        <f>_xlfn.XLOOKUP(A203,bbri_history[[#This Row],[Tanggal]],bbri_history[[#This Row],[Terakhir]],"Tidak Ditemukan")</f>
        <v>2574.1</v>
      </c>
      <c r="G203">
        <f>_xlfn.XLOOKUP(F203,bbri_history[[#This Row],[Terakhir]],bbri_history[[#This Row],[Volume]],"Tidak Ditemukan")</f>
        <v>283205831</v>
      </c>
      <c r="H203">
        <f>_xlfn.XLOOKUP(A203,bmri_history[[#This Row],[Tanggal]],bmri_history[[#This Row],[Terakhir]],"Tidak Ditemukan")</f>
        <v>2334.1999999999998</v>
      </c>
      <c r="I203">
        <f>_xlfn.XLOOKUP('Master Sheet'!H203,bmri_history[[#This Row],[Terakhir]],bmri_history[[#This Row],[Volume]],"Tidak Ditemukan")</f>
        <v>122653200</v>
      </c>
      <c r="J203" s="10">
        <f>(B203/'Data Historis IHSG'!$J$3) * 100</f>
        <v>85.022080977341204</v>
      </c>
      <c r="K203" s="2">
        <f>(D203/'Data Historis BBNI'!$J$3) * 100</f>
        <v>66.934855207060167</v>
      </c>
      <c r="L203" s="2">
        <f>(F203/'Data Historis BBRI'!$J$3) * 100</f>
        <v>87.135637226526924</v>
      </c>
      <c r="M203" s="2">
        <f>(H203 / 'Data Historis BMRI'!$J$3) * 100</f>
        <v>84.178107633441883</v>
      </c>
    </row>
    <row r="204" spans="1:13" x14ac:dyDescent="0.3">
      <c r="A204" s="1" t="s">
        <v>227</v>
      </c>
      <c r="B204">
        <f>_xlfn.XLOOKUP(A204,jkse_history[[#This Row],[Tanggal]],jkse_history[[#This Row],[Terakhir]],"Tidak Ditemukan")</f>
        <v>5462.7</v>
      </c>
      <c r="C204">
        <f>_xlfn.XLOOKUP(B204,jkse_history[[#This Row],[Terakhir]],jkse_history[[#This Row],[Volume]])</f>
        <v>149596500</v>
      </c>
      <c r="D204">
        <f>_xlfn.XLOOKUP(A204,bbni_history[[#This Row],[Tanggal]],bbni_history[[#This Row],[Terakhir]],"Tidak Ditemukan")</f>
        <v>2178.5</v>
      </c>
      <c r="E204">
        <f>_xlfn.XLOOKUP(D204,bbni_history[[#This Row],[Terakhir]],bbni_history[[#This Row],[Volume]])</f>
        <v>251065000</v>
      </c>
      <c r="F204">
        <f>_xlfn.XLOOKUP(A204,bbri_history[[#This Row],[Tanggal]],bbri_history[[#This Row],[Terakhir]],"Tidak Ditemukan")</f>
        <v>2790.3</v>
      </c>
      <c r="G204">
        <f>_xlfn.XLOOKUP(F204,bbri_history[[#This Row],[Terakhir]],bbri_history[[#This Row],[Volume]],"Tidak Ditemukan")</f>
        <v>622129055</v>
      </c>
      <c r="H204">
        <f>_xlfn.XLOOKUP(A204,bmri_history[[#This Row],[Tanggal]],bmri_history[[#This Row],[Terakhir]],"Tidak Ditemukan")</f>
        <v>2419.6</v>
      </c>
      <c r="I204">
        <f>_xlfn.XLOOKUP('Master Sheet'!H204,bmri_history[[#This Row],[Terakhir]],bmri_history[[#This Row],[Volume]],"Tidak Ditemukan")</f>
        <v>249588800</v>
      </c>
      <c r="J204" s="10">
        <f>(B204/'Data Historis IHSG'!$J$3) * 100</f>
        <v>86.715855443413332</v>
      </c>
      <c r="K204" s="2">
        <f>(D204/'Data Historis BBNI'!$J$3) * 100</f>
        <v>69.886212350146451</v>
      </c>
      <c r="L204" s="2">
        <f>(F204/'Data Historis BBRI'!$J$3) * 100</f>
        <v>94.454204791258348</v>
      </c>
      <c r="M204" s="2">
        <f>(H204 / 'Data Historis BMRI'!$J$3) * 100</f>
        <v>87.257882456463022</v>
      </c>
    </row>
    <row r="205" spans="1:13" x14ac:dyDescent="0.3">
      <c r="A205" s="1" t="s">
        <v>228</v>
      </c>
      <c r="B205">
        <f>_xlfn.XLOOKUP(A205,jkse_history[[#This Row],[Tanggal]],jkse_history[[#This Row],[Terakhir]],"Tidak Ditemukan")</f>
        <v>5509.5</v>
      </c>
      <c r="C205">
        <f>_xlfn.XLOOKUP(B205,jkse_history[[#This Row],[Terakhir]],jkse_history[[#This Row],[Volume]])</f>
        <v>165238700</v>
      </c>
      <c r="D205">
        <f>_xlfn.XLOOKUP(A205,bbni_history[[#This Row],[Tanggal]],bbni_history[[#This Row],[Terakhir]],"Tidak Ditemukan")</f>
        <v>2239.9</v>
      </c>
      <c r="E205">
        <f>_xlfn.XLOOKUP(D205,bbni_history[[#This Row],[Terakhir]],bbni_history[[#This Row],[Volume]])</f>
        <v>214751400</v>
      </c>
      <c r="F205">
        <f>_xlfn.XLOOKUP(A205,bbri_history[[#This Row],[Tanggal]],bbri_history[[#This Row],[Terakhir]],"Tidak Ditemukan")</f>
        <v>2874</v>
      </c>
      <c r="G205">
        <f>_xlfn.XLOOKUP(F205,bbri_history[[#This Row],[Terakhir]],bbri_history[[#This Row],[Volume]],"Tidak Ditemukan")</f>
        <v>392814584</v>
      </c>
      <c r="H205">
        <f>_xlfn.XLOOKUP(A205,bmri_history[[#This Row],[Tanggal]],bmri_history[[#This Row],[Terakhir]],"Tidak Ditemukan")</f>
        <v>2419.6</v>
      </c>
      <c r="I205">
        <f>_xlfn.XLOOKUP('Master Sheet'!H205,bmri_history[[#This Row],[Terakhir]],bmri_history[[#This Row],[Volume]],"Tidak Ditemukan")</f>
        <v>166490200</v>
      </c>
      <c r="J205" s="10">
        <f>(B205/'Data Historis IHSG'!$J$3) * 100</f>
        <v>87.458766830593987</v>
      </c>
      <c r="K205" s="2">
        <f>(D205/'Data Historis BBNI'!$J$3) * 100</f>
        <v>71.85592244346708</v>
      </c>
      <c r="L205" s="2">
        <f>(F205/'Data Historis BBRI'!$J$3) * 100</f>
        <v>97.287526276771843</v>
      </c>
      <c r="M205" s="2">
        <f>(H205 / 'Data Historis BMRI'!$J$3) * 100</f>
        <v>87.257882456463022</v>
      </c>
    </row>
    <row r="206" spans="1:13" x14ac:dyDescent="0.3">
      <c r="A206" s="1" t="s">
        <v>229</v>
      </c>
      <c r="B206">
        <f>_xlfn.XLOOKUP(A206,jkse_history[[#This Row],[Tanggal]],jkse_history[[#This Row],[Terakhir]],"Tidak Ditemukan")</f>
        <v>5458.6</v>
      </c>
      <c r="C206">
        <f>_xlfn.XLOOKUP(B206,jkse_history[[#This Row],[Terakhir]],jkse_history[[#This Row],[Volume]])</f>
        <v>119777900</v>
      </c>
      <c r="D206">
        <f>_xlfn.XLOOKUP(A206,bbni_history[[#This Row],[Tanggal]],bbni_history[[#This Row],[Terakhir]],"Tidak Ditemukan")</f>
        <v>2199</v>
      </c>
      <c r="E206">
        <f>_xlfn.XLOOKUP(D206,bbni_history[[#This Row],[Terakhir]],bbni_history[[#This Row],[Volume]])</f>
        <v>133987600</v>
      </c>
      <c r="F206">
        <f>_xlfn.XLOOKUP(A206,bbri_history[[#This Row],[Tanggal]],bbri_history[[#This Row],[Terakhir]],"Tidak Ditemukan")</f>
        <v>2755.5</v>
      </c>
      <c r="G206">
        <f>_xlfn.XLOOKUP(F206,bbri_history[[#This Row],[Terakhir]],bbri_history[[#This Row],[Volume]],"Tidak Ditemukan")</f>
        <v>366633582</v>
      </c>
      <c r="H206">
        <f>_xlfn.XLOOKUP(A206,bmri_history[[#This Row],[Tanggal]],bmri_history[[#This Row],[Terakhir]],"Tidak Ditemukan")</f>
        <v>2343.6999999999998</v>
      </c>
      <c r="I206">
        <f>_xlfn.XLOOKUP('Master Sheet'!H206,bmri_history[[#This Row],[Terakhir]],bmri_history[[#This Row],[Volume]],"Tidak Ditemukan")</f>
        <v>136150600</v>
      </c>
      <c r="J206" s="10">
        <f>(B206/'Data Historis IHSG'!$J$3) * 100</f>
        <v>86.650771326160324</v>
      </c>
      <c r="K206" s="2">
        <f>(D206/'Data Historis BBNI'!$J$3) * 100</f>
        <v>70.543851713551547</v>
      </c>
      <c r="L206" s="2">
        <f>(F206/'Data Historis BBRI'!$J$3) * 100</f>
        <v>93.276192990829784</v>
      </c>
      <c r="M206" s="2">
        <f>(H206 / 'Data Historis BMRI'!$J$3) * 100</f>
        <v>84.520705535300195</v>
      </c>
    </row>
    <row r="207" spans="1:13" x14ac:dyDescent="0.3">
      <c r="A207" s="1" t="s">
        <v>230</v>
      </c>
      <c r="B207">
        <f>_xlfn.XLOOKUP(A207,jkse_history[[#This Row],[Tanggal]],jkse_history[[#This Row],[Terakhir]],"Tidak Ditemukan")</f>
        <v>5461.1</v>
      </c>
      <c r="C207">
        <f>_xlfn.XLOOKUP(B207,jkse_history[[#This Row],[Terakhir]],jkse_history[[#This Row],[Volume]])</f>
        <v>113428800</v>
      </c>
      <c r="D207">
        <f>_xlfn.XLOOKUP(A207,bbni_history[[#This Row],[Tanggal]],bbni_history[[#This Row],[Terakhir]],"Tidak Ditemukan")</f>
        <v>2311.5</v>
      </c>
      <c r="E207">
        <f>_xlfn.XLOOKUP(D207,bbni_history[[#This Row],[Terakhir]],bbni_history[[#This Row],[Volume]])</f>
        <v>198407400</v>
      </c>
      <c r="F207">
        <f>_xlfn.XLOOKUP(A207,bbri_history[[#This Row],[Tanggal]],bbri_history[[#This Row],[Terakhir]],"Tidak Ditemukan")</f>
        <v>2790.3</v>
      </c>
      <c r="G207">
        <f>_xlfn.XLOOKUP(F207,bbri_history[[#This Row],[Terakhir]],bbri_history[[#This Row],[Volume]],"Tidak Ditemukan")</f>
        <v>261115910</v>
      </c>
      <c r="H207">
        <f>_xlfn.XLOOKUP(A207,bmri_history[[#This Row],[Tanggal]],bmri_history[[#This Row],[Terakhir]],"Tidak Ditemukan")</f>
        <v>2372.1</v>
      </c>
      <c r="I207">
        <f>_xlfn.XLOOKUP('Master Sheet'!H207,bmri_history[[#This Row],[Terakhir]],bmri_history[[#This Row],[Volume]],"Tidak Ditemukan")</f>
        <v>122043800</v>
      </c>
      <c r="J207" s="10">
        <f>(B207/'Data Historis IHSG'!$J$3) * 100</f>
        <v>86.690456763509729</v>
      </c>
      <c r="K207" s="2">
        <f>(D207/'Data Historis BBNI'!$J$3) * 100</f>
        <v>74.152848220042927</v>
      </c>
      <c r="L207" s="2">
        <f>(F207/'Data Historis BBRI'!$J$3) * 100</f>
        <v>94.454204791258348</v>
      </c>
      <c r="M207" s="2">
        <f>(H207 / 'Data Historis BMRI'!$J$3) * 100</f>
        <v>85.544892947171405</v>
      </c>
    </row>
    <row r="208" spans="1:13" x14ac:dyDescent="0.3">
      <c r="A208" s="1" t="s">
        <v>231</v>
      </c>
      <c r="B208">
        <f>_xlfn.XLOOKUP(A208,jkse_history[[#This Row],[Tanggal]],jkse_history[[#This Row],[Terakhir]],"Tidak Ditemukan")</f>
        <v>5494.9</v>
      </c>
      <c r="C208">
        <f>_xlfn.XLOOKUP(B208,jkse_history[[#This Row],[Terakhir]],jkse_history[[#This Row],[Volume]])</f>
        <v>119907500</v>
      </c>
      <c r="D208">
        <f>_xlfn.XLOOKUP(A208,bbni_history[[#This Row],[Tanggal]],bbni_history[[#This Row],[Terakhir]],"Tidak Ditemukan")</f>
        <v>2321.6999999999998</v>
      </c>
      <c r="E208">
        <f>_xlfn.XLOOKUP(D208,bbni_history[[#This Row],[Terakhir]],bbni_history[[#This Row],[Volume]])</f>
        <v>173760800</v>
      </c>
      <c r="F208">
        <f>_xlfn.XLOOKUP(A208,bbri_history[[#This Row],[Tanggal]],bbri_history[[#This Row],[Terakhir]],"Tidak Ditemukan")</f>
        <v>2762.4</v>
      </c>
      <c r="G208">
        <f>_xlfn.XLOOKUP(F208,bbri_history[[#This Row],[Terakhir]],bbri_history[[#This Row],[Volume]],"Tidak Ditemukan")</f>
        <v>212327977</v>
      </c>
      <c r="H208">
        <f>_xlfn.XLOOKUP(A208,bmri_history[[#This Row],[Tanggal]],bmri_history[[#This Row],[Terakhir]],"Tidak Ditemukan")</f>
        <v>2353.1</v>
      </c>
      <c r="I208">
        <f>_xlfn.XLOOKUP('Master Sheet'!H208,bmri_history[[#This Row],[Terakhir]],bmri_history[[#This Row],[Volume]],"Tidak Ditemukan")</f>
        <v>133917600</v>
      </c>
      <c r="J208" s="10">
        <f>(B208/'Data Historis IHSG'!$J$3) * 100</f>
        <v>87.227003876473518</v>
      </c>
      <c r="K208" s="2">
        <f>(D208/'Data Historis BBNI'!$J$3) * 100</f>
        <v>74.480063903298131</v>
      </c>
      <c r="L208" s="2">
        <f>(F208/'Data Historis BBRI'!$J$3) * 100</f>
        <v>93.50976429608717</v>
      </c>
      <c r="M208" s="2">
        <f>(H208 / 'Data Historis BMRI'!$J$3) * 100</f>
        <v>84.859697143454753</v>
      </c>
    </row>
    <row r="209" spans="1:13" x14ac:dyDescent="0.3">
      <c r="A209" s="1" t="s">
        <v>232</v>
      </c>
      <c r="B209">
        <f>_xlfn.XLOOKUP(A209,jkse_history[[#This Row],[Tanggal]],jkse_history[[#This Row],[Terakhir]],"Tidak Ditemukan")</f>
        <v>5529.9</v>
      </c>
      <c r="C209">
        <f>_xlfn.XLOOKUP(B209,jkse_history[[#This Row],[Terakhir]],jkse_history[[#This Row],[Volume]])</f>
        <v>146811400</v>
      </c>
      <c r="D209">
        <f>_xlfn.XLOOKUP(A209,bbni_history[[#This Row],[Tanggal]],bbni_history[[#This Row],[Terakhir]],"Tidak Ditemukan")</f>
        <v>2352.4</v>
      </c>
      <c r="E209">
        <f>_xlfn.XLOOKUP(D209,bbni_history[[#This Row],[Terakhir]],bbni_history[[#This Row],[Volume]])</f>
        <v>126882200</v>
      </c>
      <c r="F209">
        <f>_xlfn.XLOOKUP(A209,bbri_history[[#This Row],[Tanggal]],bbri_history[[#This Row],[Terakhir]],"Tidak Ditemukan")</f>
        <v>2762.4</v>
      </c>
      <c r="G209">
        <f>_xlfn.XLOOKUP(F209,bbri_history[[#This Row],[Terakhir]],bbri_history[[#This Row],[Volume]],"Tidak Ditemukan")</f>
        <v>198939646</v>
      </c>
      <c r="H209">
        <f>_xlfn.XLOOKUP(A209,bmri_history[[#This Row],[Tanggal]],bmri_history[[#This Row],[Terakhir]],"Tidak Ditemukan")</f>
        <v>2372.1</v>
      </c>
      <c r="I209">
        <f>_xlfn.XLOOKUP('Master Sheet'!H209,bmri_history[[#This Row],[Terakhir]],bmri_history[[#This Row],[Volume]],"Tidak Ditemukan")</f>
        <v>106261600</v>
      </c>
      <c r="J209" s="10">
        <f>(B209/'Data Historis IHSG'!$J$3) * 100</f>
        <v>87.782599999365033</v>
      </c>
      <c r="K209" s="2">
        <f>(D209/'Data Historis BBNI'!$J$3) * 100</f>
        <v>75.464918949958459</v>
      </c>
      <c r="L209" s="2">
        <f>(F209/'Data Historis BBRI'!$J$3) * 100</f>
        <v>93.50976429608717</v>
      </c>
      <c r="M209" s="2">
        <f>(H209 / 'Data Historis BMRI'!$J$3) * 100</f>
        <v>85.544892947171405</v>
      </c>
    </row>
    <row r="210" spans="1:13" x14ac:dyDescent="0.3">
      <c r="A210" s="1" t="s">
        <v>233</v>
      </c>
      <c r="B210">
        <f>_xlfn.XLOOKUP(A210,jkse_history[[#This Row],[Tanggal]],jkse_history[[#This Row],[Terakhir]],"Tidak Ditemukan")</f>
        <v>5557.5</v>
      </c>
      <c r="C210">
        <f>_xlfn.XLOOKUP(B210,jkse_history[[#This Row],[Terakhir]],jkse_history[[#This Row],[Volume]])</f>
        <v>140753000</v>
      </c>
      <c r="D210">
        <f>_xlfn.XLOOKUP(A210,bbni_history[[#This Row],[Tanggal]],bbni_history[[#This Row],[Terakhir]],"Tidak Ditemukan")</f>
        <v>2342.1</v>
      </c>
      <c r="E210">
        <f>_xlfn.XLOOKUP(D210,bbni_history[[#This Row],[Terakhir]],bbni_history[[#This Row],[Volume]])</f>
        <v>97499400</v>
      </c>
      <c r="F210">
        <f>_xlfn.XLOOKUP(A210,bbri_history[[#This Row],[Tanggal]],bbri_history[[#This Row],[Terakhir]],"Tidak Ditemukan")</f>
        <v>2818.2</v>
      </c>
      <c r="G210">
        <f>_xlfn.XLOOKUP(F210,bbri_history[[#This Row],[Terakhir]],bbri_history[[#This Row],[Volume]],"Tidak Ditemukan")</f>
        <v>200926500</v>
      </c>
      <c r="H210">
        <f>_xlfn.XLOOKUP(A210,bmri_history[[#This Row],[Tanggal]],bmri_history[[#This Row],[Terakhir]],"Tidak Ditemukan")</f>
        <v>2410.1</v>
      </c>
      <c r="I210">
        <f>_xlfn.XLOOKUP('Master Sheet'!H210,bmri_history[[#This Row],[Terakhir]],bmri_history[[#This Row],[Volume]],"Tidak Ditemukan")</f>
        <v>124936000</v>
      </c>
      <c r="J210" s="10">
        <f>(B210/'Data Historis IHSG'!$J$3) * 100</f>
        <v>88.220727227702341</v>
      </c>
      <c r="K210" s="2">
        <f>(D210/'Data Historis BBNI'!$J$3) * 100</f>
        <v>75.134495269808582</v>
      </c>
      <c r="L210" s="2">
        <f>(F210/'Data Historis BBRI'!$J$3) * 100</f>
        <v>95.398645286429499</v>
      </c>
      <c r="M210" s="2">
        <f>(H210 / 'Data Historis BMRI'!$J$3) * 100</f>
        <v>86.915284554604696</v>
      </c>
    </row>
    <row r="211" spans="1:13" x14ac:dyDescent="0.3">
      <c r="A211" s="1" t="s">
        <v>234</v>
      </c>
      <c r="B211">
        <f>_xlfn.XLOOKUP(A211,jkse_history[[#This Row],[Tanggal]],jkse_history[[#This Row],[Terakhir]],"Tidak Ditemukan")</f>
        <v>5594.1</v>
      </c>
      <c r="C211">
        <f>_xlfn.XLOOKUP(B211,jkse_history[[#This Row],[Terakhir]],jkse_history[[#This Row],[Volume]])</f>
        <v>166665200</v>
      </c>
      <c r="D211">
        <f>_xlfn.XLOOKUP(A211,bbni_history[[#This Row],[Tanggal]],bbni_history[[#This Row],[Terakhir]],"Tidak Ditemukan")</f>
        <v>2352.4</v>
      </c>
      <c r="E211">
        <f>_xlfn.XLOOKUP(D211,bbni_history[[#This Row],[Terakhir]],bbni_history[[#This Row],[Volume]])</f>
        <v>122667200</v>
      </c>
      <c r="F211">
        <f>_xlfn.XLOOKUP(A211,bbri_history[[#This Row],[Tanggal]],bbri_history[[#This Row],[Terakhir]],"Tidak Ditemukan")</f>
        <v>2818.2</v>
      </c>
      <c r="G211">
        <f>_xlfn.XLOOKUP(F211,bbri_history[[#This Row],[Terakhir]],bbri_history[[#This Row],[Volume]],"Tidak Ditemukan")</f>
        <v>219674674</v>
      </c>
      <c r="H211">
        <f>_xlfn.XLOOKUP(A211,bmri_history[[#This Row],[Tanggal]],bmri_history[[#This Row],[Terakhir]],"Tidak Ditemukan")</f>
        <v>2400.6</v>
      </c>
      <c r="I211">
        <f>_xlfn.XLOOKUP('Master Sheet'!H211,bmri_history[[#This Row],[Terakhir]],bmri_history[[#This Row],[Volume]],"Tidak Ditemukan")</f>
        <v>94808200</v>
      </c>
      <c r="J211" s="10">
        <f>(B211/'Data Historis IHSG'!$J$3) * 100</f>
        <v>88.801722030497473</v>
      </c>
      <c r="K211" s="2">
        <f>(D211/'Data Historis BBNI'!$J$3) * 100</f>
        <v>75.464918949958459</v>
      </c>
      <c r="L211" s="2">
        <f>(F211/'Data Historis BBRI'!$J$3) * 100</f>
        <v>95.398645286429499</v>
      </c>
      <c r="M211" s="2">
        <f>(H211 / 'Data Historis BMRI'!$J$3) * 100</f>
        <v>86.572686652746384</v>
      </c>
    </row>
    <row r="212" spans="1:13" x14ac:dyDescent="0.3">
      <c r="A212" s="1" t="s">
        <v>235</v>
      </c>
      <c r="B212">
        <f>_xlfn.XLOOKUP(A212,jkse_history[[#This Row],[Tanggal]],jkse_history[[#This Row],[Terakhir]],"Tidak Ditemukan")</f>
        <v>5571.7</v>
      </c>
      <c r="C212">
        <f>_xlfn.XLOOKUP(B212,jkse_history[[#This Row],[Terakhir]],jkse_history[[#This Row],[Volume]])</f>
        <v>215797300</v>
      </c>
      <c r="D212">
        <f>_xlfn.XLOOKUP(A212,bbni_history[[#This Row],[Tanggal]],bbni_history[[#This Row],[Terakhir]],"Tidak Ditemukan")</f>
        <v>2321.6999999999998</v>
      </c>
      <c r="E212">
        <f>_xlfn.XLOOKUP(D212,bbni_history[[#This Row],[Terakhir]],bbni_history[[#This Row],[Volume]])</f>
        <v>106282800</v>
      </c>
      <c r="F212">
        <f>_xlfn.XLOOKUP(A212,bbri_history[[#This Row],[Tanggal]],bbri_history[[#This Row],[Terakhir]],"Tidak Ditemukan")</f>
        <v>2804.3</v>
      </c>
      <c r="G212">
        <f>_xlfn.XLOOKUP(F212,bbri_history[[#This Row],[Terakhir]],bbri_history[[#This Row],[Volume]],"Tidak Ditemukan")</f>
        <v>137266310</v>
      </c>
      <c r="H212">
        <f>_xlfn.XLOOKUP(A212,bmri_history[[#This Row],[Tanggal]],bmri_history[[#This Row],[Terakhir]],"Tidak Ditemukan")</f>
        <v>2391.1</v>
      </c>
      <c r="I212">
        <f>_xlfn.XLOOKUP('Master Sheet'!H212,bmri_history[[#This Row],[Terakhir]],bmri_history[[#This Row],[Volume]],"Tidak Ditemukan")</f>
        <v>100573600</v>
      </c>
      <c r="J212" s="10">
        <f>(B212/'Data Historis IHSG'!$J$3) * 100</f>
        <v>88.446140511846892</v>
      </c>
      <c r="K212" s="2">
        <f>(D212/'Data Historis BBNI'!$J$3) * 100</f>
        <v>74.480063903298131</v>
      </c>
      <c r="L212" s="2">
        <f>(F212/'Data Historis BBRI'!$J$3) * 100</f>
        <v>94.928117584534206</v>
      </c>
      <c r="M212" s="2">
        <f>(H212 / 'Data Historis BMRI'!$J$3) * 100</f>
        <v>86.230088750888058</v>
      </c>
    </row>
    <row r="213" spans="1:13" x14ac:dyDescent="0.3">
      <c r="A213" s="1" t="s">
        <v>236</v>
      </c>
      <c r="B213">
        <f>_xlfn.XLOOKUP(A213,jkse_history[[#This Row],[Tanggal]],jkse_history[[#This Row],[Terakhir]],"Tidak Ditemukan")</f>
        <v>5652.8</v>
      </c>
      <c r="C213">
        <f>_xlfn.XLOOKUP(B213,jkse_history[[#This Row],[Terakhir]],jkse_history[[#This Row],[Volume]])</f>
        <v>189943100</v>
      </c>
      <c r="D213">
        <f>_xlfn.XLOOKUP(A213,bbni_history[[#This Row],[Tanggal]],bbni_history[[#This Row],[Terakhir]],"Tidak Ditemukan")</f>
        <v>2413.6999999999998</v>
      </c>
      <c r="E213">
        <f>_xlfn.XLOOKUP(D213,bbni_history[[#This Row],[Terakhir]],bbni_history[[#This Row],[Volume]])</f>
        <v>165072200</v>
      </c>
      <c r="F213">
        <f>_xlfn.XLOOKUP(A213,bbri_history[[#This Row],[Tanggal]],bbri_history[[#This Row],[Terakhir]],"Tidak Ditemukan")</f>
        <v>2846.1</v>
      </c>
      <c r="G213">
        <f>_xlfn.XLOOKUP(F213,bbri_history[[#This Row],[Terakhir]],bbri_history[[#This Row],[Volume]],"Tidak Ditemukan")</f>
        <v>135864336</v>
      </c>
      <c r="H213">
        <f>_xlfn.XLOOKUP(A213,bmri_history[[#This Row],[Tanggal]],bmri_history[[#This Row],[Terakhir]],"Tidak Ditemukan")</f>
        <v>2429.1</v>
      </c>
      <c r="I213">
        <f>_xlfn.XLOOKUP('Master Sheet'!H213,bmri_history[[#This Row],[Terakhir]],bmri_history[[#This Row],[Volume]],"Tidak Ditemukan")</f>
        <v>106905400</v>
      </c>
      <c r="J213" s="10">
        <f>(B213/'Data Historis IHSG'!$J$3) * 100</f>
        <v>89.733536099461233</v>
      </c>
      <c r="K213" s="2">
        <f>(D213/'Data Historis BBNI'!$J$3) * 100</f>
        <v>77.431421046384415</v>
      </c>
      <c r="L213" s="2">
        <f>(F213/'Data Historis BBRI'!$J$3) * 100</f>
        <v>96.343085781600664</v>
      </c>
      <c r="M213" s="2">
        <f>(H213 / 'Data Historis BMRI'!$J$3) * 100</f>
        <v>87.600480358321349</v>
      </c>
    </row>
    <row r="214" spans="1:13" x14ac:dyDescent="0.3">
      <c r="A214" s="1" t="s">
        <v>237</v>
      </c>
      <c r="B214">
        <f>_xlfn.XLOOKUP(A214,jkse_history[[#This Row],[Tanggal]],jkse_history[[#This Row],[Terakhir]],"Tidak Ditemukan")</f>
        <v>5701</v>
      </c>
      <c r="C214">
        <f>_xlfn.XLOOKUP(B214,jkse_history[[#This Row],[Terakhir]],jkse_history[[#This Row],[Volume]])</f>
        <v>240469400</v>
      </c>
      <c r="D214">
        <f>_xlfn.XLOOKUP(A214,bbni_history[[#This Row],[Tanggal]],bbni_history[[#This Row],[Terakhir]],"Tidak Ditemukan")</f>
        <v>2434.1999999999998</v>
      </c>
      <c r="E214">
        <f>_xlfn.XLOOKUP(D214,bbni_history[[#This Row],[Terakhir]],bbni_history[[#This Row],[Volume]])</f>
        <v>123975400</v>
      </c>
      <c r="F214">
        <f>_xlfn.XLOOKUP(A214,bbri_history[[#This Row],[Tanggal]],bbri_history[[#This Row],[Terakhir]],"Tidak Ditemukan")</f>
        <v>2929.9</v>
      </c>
      <c r="G214">
        <f>_xlfn.XLOOKUP(F214,bbri_history[[#This Row],[Terakhir]],bbri_history[[#This Row],[Volume]],"Tidak Ditemukan")</f>
        <v>226784757</v>
      </c>
      <c r="H214">
        <f>_xlfn.XLOOKUP(A214,bmri_history[[#This Row],[Tanggal]],bmri_history[[#This Row],[Terakhir]],"Tidak Ditemukan")</f>
        <v>2438.5</v>
      </c>
      <c r="I214">
        <f>_xlfn.XLOOKUP('Master Sheet'!H214,bmri_history[[#This Row],[Terakhir]],bmri_history[[#This Row],[Volume]],"Tidak Ditemukan")</f>
        <v>140929200</v>
      </c>
      <c r="J214" s="10">
        <f>(B214/'Data Historis IHSG'!$J$3) * 100</f>
        <v>90.498671331557546</v>
      </c>
      <c r="K214" s="2">
        <f>(D214/'Data Historis BBNI'!$J$3) * 100</f>
        <v>78.089060409789511</v>
      </c>
      <c r="L214" s="2">
        <f>(F214/'Data Historis BBRI'!$J$3) * 100</f>
        <v>99.179792358494709</v>
      </c>
      <c r="M214" s="2">
        <f>(H214 / 'Data Historis BMRI'!$J$3) * 100</f>
        <v>87.939471966475907</v>
      </c>
    </row>
    <row r="215" spans="1:13" x14ac:dyDescent="0.3">
      <c r="A215" s="1" t="s">
        <v>238</v>
      </c>
      <c r="B215">
        <f>_xlfn.XLOOKUP(A215,jkse_history[[#This Row],[Tanggal]],jkse_history[[#This Row],[Terakhir]],"Tidak Ditemukan")</f>
        <v>5679.2</v>
      </c>
      <c r="C215">
        <f>_xlfn.XLOOKUP(B215,jkse_history[[#This Row],[Terakhir]],jkse_history[[#This Row],[Volume]])</f>
        <v>325423300</v>
      </c>
      <c r="D215">
        <f>_xlfn.XLOOKUP(A215,bbni_history[[#This Row],[Tanggal]],bbni_history[[#This Row],[Terakhir]],"Tidak Ditemukan")</f>
        <v>2475.1</v>
      </c>
      <c r="E215">
        <f>_xlfn.XLOOKUP(D215,bbni_history[[#This Row],[Terakhir]],bbni_history[[#This Row],[Volume]])</f>
        <v>202412800</v>
      </c>
      <c r="F215">
        <f>_xlfn.XLOOKUP(A215,bbri_history[[#This Row],[Tanggal]],bbri_history[[#This Row],[Terakhir]],"Tidak Ditemukan")</f>
        <v>3013.6</v>
      </c>
      <c r="G215">
        <f>_xlfn.XLOOKUP(F215,bbri_history[[#This Row],[Terakhir]],bbri_history[[#This Row],[Volume]],"Tidak Ditemukan")</f>
        <v>311676963</v>
      </c>
      <c r="H215">
        <f>_xlfn.XLOOKUP(A215,bmri_history[[#This Row],[Tanggal]],bmri_history[[#This Row],[Terakhir]],"Tidak Ditemukan")</f>
        <v>2476.5</v>
      </c>
      <c r="I215">
        <f>_xlfn.XLOOKUP('Master Sheet'!H215,bmri_history[[#This Row],[Terakhir]],bmri_history[[#This Row],[Volume]],"Tidak Ditemukan")</f>
        <v>197704000</v>
      </c>
      <c r="J215" s="10">
        <f>(B215/'Data Historis IHSG'!$J$3) * 100</f>
        <v>90.152614317870828</v>
      </c>
      <c r="K215" s="2">
        <f>(D215/'Data Historis BBNI'!$J$3) * 100</f>
        <v>79.401131139705043</v>
      </c>
      <c r="L215" s="2">
        <f>(F215/'Data Historis BBRI'!$J$3) * 100</f>
        <v>102.01311384400822</v>
      </c>
      <c r="M215" s="2">
        <f>(H215 / 'Data Historis BMRI'!$J$3) * 100</f>
        <v>89.309863573909183</v>
      </c>
    </row>
    <row r="216" spans="1:13" x14ac:dyDescent="0.3">
      <c r="A216" s="1" t="s">
        <v>239</v>
      </c>
      <c r="B216">
        <f>_xlfn.XLOOKUP(A216,jkse_history[[#This Row],[Tanggal]],jkse_history[[#This Row],[Terakhir]],"Tidak Ditemukan")</f>
        <v>5759.9</v>
      </c>
      <c r="C216">
        <f>_xlfn.XLOOKUP(B216,jkse_history[[#This Row],[Terakhir]],jkse_history[[#This Row],[Volume]])</f>
        <v>248292500</v>
      </c>
      <c r="D216">
        <f>_xlfn.XLOOKUP(A216,bbni_history[[#This Row],[Tanggal]],bbni_history[[#This Row],[Terakhir]],"Tidak Ditemukan")</f>
        <v>2577.4</v>
      </c>
      <c r="E216">
        <f>_xlfn.XLOOKUP(D216,bbni_history[[#This Row],[Terakhir]],bbni_history[[#This Row],[Volume]])</f>
        <v>133546200</v>
      </c>
      <c r="F216">
        <f>_xlfn.XLOOKUP(A216,bbri_history[[#This Row],[Tanggal]],bbri_history[[#This Row],[Terakhir]],"Tidak Ditemukan")</f>
        <v>2992.6</v>
      </c>
      <c r="G216">
        <f>_xlfn.XLOOKUP(F216,bbri_history[[#This Row],[Terakhir]],bbri_history[[#This Row],[Volume]],"Tidak Ditemukan")</f>
        <v>150181303</v>
      </c>
      <c r="H216">
        <f>_xlfn.XLOOKUP(A216,bmri_history[[#This Row],[Tanggal]],bmri_history[[#This Row],[Terakhir]],"Tidak Ditemukan")</f>
        <v>2552.4</v>
      </c>
      <c r="I216">
        <f>_xlfn.XLOOKUP('Master Sheet'!H216,bmri_history[[#This Row],[Terakhir]],bmri_history[[#This Row],[Volume]],"Tidak Ditemukan")</f>
        <v>132275400</v>
      </c>
      <c r="J216" s="10">
        <f>(B216/'Data Historis IHSG'!$J$3) * 100</f>
        <v>91.433660235509251</v>
      </c>
      <c r="K216" s="2">
        <f>(D216/'Data Historis BBNI'!$J$3) * 100</f>
        <v>82.682911962941219</v>
      </c>
      <c r="L216" s="2">
        <f>(F216/'Data Historis BBRI'!$J$3) * 100</f>
        <v>101.30224465409444</v>
      </c>
      <c r="M216" s="2">
        <f>(H216 / 'Data Historis BMRI'!$J$3) * 100</f>
        <v>92.047040495072011</v>
      </c>
    </row>
    <row r="217" spans="1:13" x14ac:dyDescent="0.3">
      <c r="A217" s="1" t="s">
        <v>240</v>
      </c>
      <c r="B217">
        <f>_xlfn.XLOOKUP(A217,jkse_history[[#This Row],[Tanggal]],jkse_history[[#This Row],[Terakhir]],"Tidak Ditemukan")</f>
        <v>5783.3</v>
      </c>
      <c r="C217">
        <f>_xlfn.XLOOKUP(B217,jkse_history[[#This Row],[Terakhir]],jkse_history[[#This Row],[Volume]])</f>
        <v>251434900</v>
      </c>
      <c r="D217">
        <f>_xlfn.XLOOKUP(A217,bbni_history[[#This Row],[Tanggal]],bbni_history[[#This Row],[Terakhir]],"Tidak Ditemukan")</f>
        <v>2597.8000000000002</v>
      </c>
      <c r="E217">
        <f>_xlfn.XLOOKUP(D217,bbni_history[[#This Row],[Terakhir]],bbni_history[[#This Row],[Volume]])</f>
        <v>129836400</v>
      </c>
      <c r="F217">
        <f>_xlfn.XLOOKUP(A217,bbri_history[[#This Row],[Tanggal]],bbri_history[[#This Row],[Terakhir]],"Tidak Ditemukan")</f>
        <v>2978.7</v>
      </c>
      <c r="G217">
        <f>_xlfn.XLOOKUP(F217,bbri_history[[#This Row],[Terakhir]],bbri_history[[#This Row],[Volume]],"Tidak Ditemukan")</f>
        <v>126437063</v>
      </c>
      <c r="H217">
        <f>_xlfn.XLOOKUP(A217,bmri_history[[#This Row],[Tanggal]],bmri_history[[#This Row],[Terakhir]],"Tidak Ditemukan")</f>
        <v>2523.9</v>
      </c>
      <c r="I217">
        <f>_xlfn.XLOOKUP('Master Sheet'!H217,bmri_history[[#This Row],[Terakhir]],bmri_history[[#This Row],[Volume]],"Tidak Ditemukan")</f>
        <v>124346800</v>
      </c>
      <c r="J217" s="10">
        <f>(B217/'Data Historis IHSG'!$J$3) * 100</f>
        <v>91.805115929099586</v>
      </c>
      <c r="K217" s="2">
        <f>(D217/'Data Historis BBNI'!$J$3) * 100</f>
        <v>83.33734332945167</v>
      </c>
      <c r="L217" s="2">
        <f>(F217/'Data Historis BBRI'!$J$3) * 100</f>
        <v>100.83171695219913</v>
      </c>
      <c r="M217" s="2">
        <f>(H217 / 'Data Historis BMRI'!$J$3) * 100</f>
        <v>91.019246789497046</v>
      </c>
    </row>
    <row r="218" spans="1:13" x14ac:dyDescent="0.3">
      <c r="A218" s="1" t="s">
        <v>241</v>
      </c>
      <c r="B218">
        <f>_xlfn.XLOOKUP(A218,jkse_history[[#This Row],[Tanggal]],jkse_history[[#This Row],[Terakhir]],"Tidak Ditemukan")</f>
        <v>5612.4</v>
      </c>
      <c r="C218">
        <f>_xlfn.XLOOKUP(B218,jkse_history[[#This Row],[Terakhir]],jkse_history[[#This Row],[Volume]])</f>
        <v>319900500</v>
      </c>
      <c r="D218">
        <f>_xlfn.XLOOKUP(A218,bbni_history[[#This Row],[Tanggal]],bbni_history[[#This Row],[Terakhir]],"Tidak Ditemukan")</f>
        <v>2454.6</v>
      </c>
      <c r="E218">
        <f>_xlfn.XLOOKUP(D218,bbni_history[[#This Row],[Terakhir]],bbni_history[[#This Row],[Volume]])</f>
        <v>320814200</v>
      </c>
      <c r="F218">
        <f>_xlfn.XLOOKUP(A218,bbri_history[[#This Row],[Tanggal]],bbri_history[[#This Row],[Terakhir]],"Tidak Ditemukan")</f>
        <v>2853.1</v>
      </c>
      <c r="G218">
        <f>_xlfn.XLOOKUP(F218,bbri_history[[#This Row],[Terakhir]],bbri_history[[#This Row],[Volume]],"Tidak Ditemukan")</f>
        <v>493687757</v>
      </c>
      <c r="H218">
        <f>_xlfn.XLOOKUP(A218,bmri_history[[#This Row],[Tanggal]],bmri_history[[#This Row],[Terakhir]],"Tidak Ditemukan")</f>
        <v>2400.6</v>
      </c>
      <c r="I218">
        <f>_xlfn.XLOOKUP('Master Sheet'!H218,bmri_history[[#This Row],[Terakhir]],bmri_history[[#This Row],[Volume]],"Tidak Ditemukan")</f>
        <v>307900800</v>
      </c>
      <c r="J218" s="10">
        <f>(B218/'Data Historis IHSG'!$J$3) * 100</f>
        <v>89.092219431895032</v>
      </c>
      <c r="K218" s="2">
        <f>(D218/'Data Historis BBNI'!$J$3) * 100</f>
        <v>78.743491776299962</v>
      </c>
      <c r="L218" s="2">
        <f>(F218/'Data Historis BBRI'!$J$3) * 100</f>
        <v>96.580042178238585</v>
      </c>
      <c r="M218" s="2">
        <f>(H218 / 'Data Historis BMRI'!$J$3) * 100</f>
        <v>86.572686652746384</v>
      </c>
    </row>
    <row r="219" spans="1:13" x14ac:dyDescent="0.3">
      <c r="A219" s="1" t="s">
        <v>242</v>
      </c>
      <c r="B219">
        <f>_xlfn.XLOOKUP(A219,jkse_history[[#This Row],[Tanggal]],jkse_history[[#This Row],[Terakhir]],"Tidak Ditemukan")</f>
        <v>5724.7</v>
      </c>
      <c r="C219">
        <f>_xlfn.XLOOKUP(B219,jkse_history[[#This Row],[Terakhir]],jkse_history[[#This Row],[Volume]])</f>
        <v>209477700</v>
      </c>
      <c r="D219">
        <f>_xlfn.XLOOKUP(A219,bbni_history[[#This Row],[Tanggal]],bbni_history[[#This Row],[Terakhir]],"Tidak Ditemukan")</f>
        <v>2556.9</v>
      </c>
      <c r="E219">
        <f>_xlfn.XLOOKUP(D219,bbni_history[[#This Row],[Terakhir]],bbni_history[[#This Row],[Volume]])</f>
        <v>199570600</v>
      </c>
      <c r="F219">
        <f>_xlfn.XLOOKUP(A219,bbri_history[[#This Row],[Tanggal]],bbri_history[[#This Row],[Terakhir]],"Tidak Ditemukan")</f>
        <v>2957.8</v>
      </c>
      <c r="G219">
        <f>_xlfn.XLOOKUP(F219,bbri_history[[#This Row],[Terakhir]],bbri_history[[#This Row],[Volume]],"Tidak Ditemukan")</f>
        <v>251258199</v>
      </c>
      <c r="H219">
        <f>_xlfn.XLOOKUP(A219,bmri_history[[#This Row],[Tanggal]],bmri_history[[#This Row],[Terakhir]],"Tidak Ditemukan")</f>
        <v>2476.5</v>
      </c>
      <c r="I219">
        <f>_xlfn.XLOOKUP('Master Sheet'!H219,bmri_history[[#This Row],[Terakhir]],bmri_history[[#This Row],[Volume]],"Tidak Ditemukan")</f>
        <v>176568000</v>
      </c>
      <c r="J219" s="10">
        <f>(B219/'Data Historis IHSG'!$J$3) * 100</f>
        <v>90.874889277629791</v>
      </c>
      <c r="K219" s="2">
        <f>(D219/'Data Historis BBNI'!$J$3) * 100</f>
        <v>82.025272599536123</v>
      </c>
      <c r="L219" s="2">
        <f>(F219/'Data Historis BBRI'!$J$3) * 100</f>
        <v>100.1242328536659</v>
      </c>
      <c r="M219" s="2">
        <f>(H219 / 'Data Historis BMRI'!$J$3) * 100</f>
        <v>89.309863573909183</v>
      </c>
    </row>
    <row r="220" spans="1:13" x14ac:dyDescent="0.3">
      <c r="A220" s="1" t="s">
        <v>243</v>
      </c>
      <c r="B220">
        <f>_xlfn.XLOOKUP(A220,jkse_history[[#This Row],[Tanggal]],jkse_history[[#This Row],[Terakhir]],"Tidak Ditemukan")</f>
        <v>5814</v>
      </c>
      <c r="C220">
        <f>_xlfn.XLOOKUP(B220,jkse_history[[#This Row],[Terakhir]],jkse_history[[#This Row],[Volume]])</f>
        <v>219110200</v>
      </c>
      <c r="D220">
        <f>_xlfn.XLOOKUP(A220,bbni_history[[#This Row],[Tanggal]],bbni_history[[#This Row],[Terakhir]],"Tidak Ditemukan")</f>
        <v>2597.8000000000002</v>
      </c>
      <c r="E220">
        <f>_xlfn.XLOOKUP(D220,bbni_history[[#This Row],[Terakhir]],bbni_history[[#This Row],[Volume]])</f>
        <v>103987400</v>
      </c>
      <c r="F220">
        <f>_xlfn.XLOOKUP(A220,bbri_history[[#This Row],[Tanggal]],bbri_history[[#This Row],[Terakhir]],"Tidak Ditemukan")</f>
        <v>2999.6</v>
      </c>
      <c r="G220">
        <f>_xlfn.XLOOKUP(F220,bbri_history[[#This Row],[Terakhir]],bbri_history[[#This Row],[Volume]],"Tidak Ditemukan")</f>
        <v>149985830</v>
      </c>
      <c r="H220">
        <f>_xlfn.XLOOKUP(A220,bmri_history[[#This Row],[Tanggal]],bmri_history[[#This Row],[Terakhir]],"Tidak Ditemukan")</f>
        <v>2523.9</v>
      </c>
      <c r="I220">
        <f>_xlfn.XLOOKUP('Master Sheet'!H220,bmri_history[[#This Row],[Terakhir]],bmri_history[[#This Row],[Volume]],"Tidak Ditemukan")</f>
        <v>114721600</v>
      </c>
      <c r="J220" s="10">
        <f>(B220/'Data Historis IHSG'!$J$3) * 100</f>
        <v>92.292453099750134</v>
      </c>
      <c r="K220" s="2">
        <f>(D220/'Data Historis BBNI'!$J$3) * 100</f>
        <v>83.33734332945167</v>
      </c>
      <c r="L220" s="2">
        <f>(F220/'Data Historis BBRI'!$J$3) * 100</f>
        <v>101.53920105073236</v>
      </c>
      <c r="M220" s="2">
        <f>(H220 / 'Data Historis BMRI'!$J$3) * 100</f>
        <v>91.019246789497046</v>
      </c>
    </row>
    <row r="221" spans="1:13" x14ac:dyDescent="0.3">
      <c r="A221" s="1" t="s">
        <v>244</v>
      </c>
      <c r="B221">
        <f>_xlfn.XLOOKUP(A221,jkse_history[[#This Row],[Tanggal]],jkse_history[[#This Row],[Terakhir]],"Tidak Ditemukan")</f>
        <v>5822.9</v>
      </c>
      <c r="C221">
        <f>_xlfn.XLOOKUP(B221,jkse_history[[#This Row],[Terakhir]],jkse_history[[#This Row],[Volume]])</f>
        <v>238397400</v>
      </c>
      <c r="D221">
        <f>_xlfn.XLOOKUP(A221,bbni_history[[#This Row],[Tanggal]],bbni_history[[#This Row],[Terakhir]],"Tidak Ditemukan")</f>
        <v>2597.8000000000002</v>
      </c>
      <c r="E221">
        <f>_xlfn.XLOOKUP(D221,bbni_history[[#This Row],[Terakhir]],bbni_history[[#This Row],[Volume]])</f>
        <v>128300400</v>
      </c>
      <c r="F221">
        <f>_xlfn.XLOOKUP(A221,bbri_history[[#This Row],[Tanggal]],bbri_history[[#This Row],[Terakhir]],"Tidak Ditemukan")</f>
        <v>3069.4</v>
      </c>
      <c r="G221">
        <f>_xlfn.XLOOKUP(F221,bbri_history[[#This Row],[Terakhir]],bbri_history[[#This Row],[Volume]],"Tidak Ditemukan")</f>
        <v>218887830</v>
      </c>
      <c r="H221">
        <f>_xlfn.XLOOKUP(A221,bmri_history[[#This Row],[Tanggal]],bmri_history[[#This Row],[Terakhir]],"Tidak Ditemukan")</f>
        <v>2495.5</v>
      </c>
      <c r="I221">
        <f>_xlfn.XLOOKUP('Master Sheet'!H221,bmri_history[[#This Row],[Terakhir]],bmri_history[[#This Row],[Volume]],"Tidak Ditemukan")</f>
        <v>155342400</v>
      </c>
      <c r="J221" s="10">
        <f>(B221/'Data Historis IHSG'!$J$3) * 100</f>
        <v>92.433733256713978</v>
      </c>
      <c r="K221" s="2">
        <f>(D221/'Data Historis BBNI'!$J$3) * 100</f>
        <v>83.33734332945167</v>
      </c>
      <c r="L221" s="2">
        <f>(F221/'Data Historis BBRI'!$J$3) * 100</f>
        <v>103.90199483435055</v>
      </c>
      <c r="M221" s="2">
        <f>(H221 / 'Data Historis BMRI'!$J$3) * 100</f>
        <v>89.995059377625836</v>
      </c>
    </row>
    <row r="222" spans="1:13" x14ac:dyDescent="0.3">
      <c r="A222" s="1" t="s">
        <v>245</v>
      </c>
      <c r="B222">
        <f>_xlfn.XLOOKUP(A222,jkse_history[[#This Row],[Tanggal]],jkse_history[[#This Row],[Terakhir]],"Tidak Ditemukan")</f>
        <v>5810.5</v>
      </c>
      <c r="C222">
        <f>_xlfn.XLOOKUP(B222,jkse_history[[#This Row],[Terakhir]],jkse_history[[#This Row],[Volume]])</f>
        <v>173857900</v>
      </c>
      <c r="D222">
        <f>_xlfn.XLOOKUP(A222,bbni_history[[#This Row],[Tanggal]],bbni_history[[#This Row],[Terakhir]],"Tidak Ditemukan")</f>
        <v>2597.8000000000002</v>
      </c>
      <c r="E222">
        <f>_xlfn.XLOOKUP(D222,bbni_history[[#This Row],[Terakhir]],bbni_history[[#This Row],[Volume]])</f>
        <v>87823400</v>
      </c>
      <c r="F222">
        <f>_xlfn.XLOOKUP(A222,bbri_history[[#This Row],[Tanggal]],bbri_history[[#This Row],[Terakhir]],"Tidak Ditemukan")</f>
        <v>2999.6</v>
      </c>
      <c r="G222">
        <f>_xlfn.XLOOKUP(F222,bbri_history[[#This Row],[Terakhir]],bbri_history[[#This Row],[Volume]],"Tidak Ditemukan")</f>
        <v>165420527</v>
      </c>
      <c r="H222">
        <f>_xlfn.XLOOKUP(A222,bmri_history[[#This Row],[Tanggal]],bmri_history[[#This Row],[Terakhir]],"Tidak Ditemukan")</f>
        <v>2505</v>
      </c>
      <c r="I222">
        <f>_xlfn.XLOOKUP('Master Sheet'!H222,bmri_history[[#This Row],[Terakhir]],bmri_history[[#This Row],[Volume]],"Tidak Ditemukan")</f>
        <v>74976000</v>
      </c>
      <c r="J222" s="10">
        <f>(B222/'Data Historis IHSG'!$J$3) * 100</f>
        <v>92.236893487460989</v>
      </c>
      <c r="K222" s="2">
        <f>(D222/'Data Historis BBNI'!$J$3) * 100</f>
        <v>83.33734332945167</v>
      </c>
      <c r="L222" s="2">
        <f>(F222/'Data Historis BBRI'!$J$3) * 100</f>
        <v>101.53920105073236</v>
      </c>
      <c r="M222" s="2">
        <f>(H222 / 'Data Historis BMRI'!$J$3) * 100</f>
        <v>90.337657279484162</v>
      </c>
    </row>
    <row r="223" spans="1:13" x14ac:dyDescent="0.3">
      <c r="A223" s="1" t="s">
        <v>246</v>
      </c>
      <c r="B223">
        <f>_xlfn.XLOOKUP(A223,jkse_history[[#This Row],[Tanggal]],jkse_history[[#This Row],[Terakhir]],"Tidak Ditemukan")</f>
        <v>5930.8</v>
      </c>
      <c r="C223">
        <f>_xlfn.XLOOKUP(B223,jkse_history[[#This Row],[Terakhir]],jkse_history[[#This Row],[Volume]])</f>
        <v>226790300</v>
      </c>
      <c r="D223">
        <f>_xlfn.XLOOKUP(A223,bbni_history[[#This Row],[Tanggal]],bbni_history[[#This Row],[Terakhir]],"Tidak Ditemukan")</f>
        <v>2720.6</v>
      </c>
      <c r="E223">
        <f>_xlfn.XLOOKUP(D223,bbni_history[[#This Row],[Terakhir]],bbni_history[[#This Row],[Volume]])</f>
        <v>121274800</v>
      </c>
      <c r="F223">
        <f>_xlfn.XLOOKUP(A223,bbri_history[[#This Row],[Tanggal]],bbri_history[[#This Row],[Terakhir]],"Tidak Ditemukan")</f>
        <v>3069.4</v>
      </c>
      <c r="G223">
        <f>_xlfn.XLOOKUP(F223,bbri_history[[#This Row],[Terakhir]],bbri_history[[#This Row],[Volume]],"Tidak Ditemukan")</f>
        <v>154937236</v>
      </c>
      <c r="H223">
        <f>_xlfn.XLOOKUP(A223,bmri_history[[#This Row],[Tanggal]],bmri_history[[#This Row],[Terakhir]],"Tidak Ditemukan")</f>
        <v>2542.9</v>
      </c>
      <c r="I223">
        <f>_xlfn.XLOOKUP('Master Sheet'!H223,bmri_history[[#This Row],[Terakhir]],bmri_history[[#This Row],[Volume]],"Tidak Ditemukan")</f>
        <v>133585800</v>
      </c>
      <c r="J223" s="10">
        <f>(B223/'Data Historis IHSG'!$J$3) * 100</f>
        <v>94.146556732713819</v>
      </c>
      <c r="K223" s="2">
        <f>(D223/'Data Historis BBNI'!$J$3) * 100</f>
        <v>87.276763516092913</v>
      </c>
      <c r="L223" s="2">
        <f>(F223/'Data Historis BBRI'!$J$3) * 100</f>
        <v>103.90199483435055</v>
      </c>
      <c r="M223" s="2">
        <f>(H223 / 'Data Historis BMRI'!$J$3) * 100</f>
        <v>91.704442593213685</v>
      </c>
    </row>
    <row r="224" spans="1:13" x14ac:dyDescent="0.3">
      <c r="A224" s="1" t="s">
        <v>247</v>
      </c>
      <c r="B224">
        <f>_xlfn.XLOOKUP(A224,jkse_history[[#This Row],[Tanggal]],jkse_history[[#This Row],[Terakhir]],"Tidak Ditemukan")</f>
        <v>5944.4</v>
      </c>
      <c r="C224">
        <f>_xlfn.XLOOKUP(B224,jkse_history[[#This Row],[Terakhir]],jkse_history[[#This Row],[Volume]])</f>
        <v>294205100</v>
      </c>
      <c r="D224">
        <f>_xlfn.XLOOKUP(A224,bbni_history[[#This Row],[Tanggal]],bbni_history[[#This Row],[Terakhir]],"Tidak Ditemukan")</f>
        <v>2720.6</v>
      </c>
      <c r="E224">
        <f>_xlfn.XLOOKUP(D224,bbni_history[[#This Row],[Terakhir]],bbni_history[[#This Row],[Volume]])</f>
        <v>70337400</v>
      </c>
      <c r="F224">
        <f>_xlfn.XLOOKUP(A224,bbri_history[[#This Row],[Tanggal]],bbri_history[[#This Row],[Terakhir]],"Tidak Ditemukan")</f>
        <v>3069.4</v>
      </c>
      <c r="G224">
        <f>_xlfn.XLOOKUP(F224,bbri_history[[#This Row],[Terakhir]],bbri_history[[#This Row],[Volume]],"Tidak Ditemukan")</f>
        <v>89400744</v>
      </c>
      <c r="H224">
        <f>_xlfn.XLOOKUP(A224,bmri_history[[#This Row],[Tanggal]],bmri_history[[#This Row],[Terakhir]],"Tidak Ditemukan")</f>
        <v>2533.4</v>
      </c>
      <c r="I224">
        <f>_xlfn.XLOOKUP('Master Sheet'!H224,bmri_history[[#This Row],[Terakhir]],bmri_history[[#This Row],[Volume]],"Tidak Ditemukan")</f>
        <v>70350400</v>
      </c>
      <c r="J224" s="10">
        <f>(B224/'Data Historis IHSG'!$J$3) * 100</f>
        <v>94.362445511894506</v>
      </c>
      <c r="K224" s="2">
        <f>(D224/'Data Historis BBNI'!$J$3) * 100</f>
        <v>87.276763516092913</v>
      </c>
      <c r="L224" s="2">
        <f>(F224/'Data Historis BBRI'!$J$3) * 100</f>
        <v>103.90199483435055</v>
      </c>
      <c r="M224" s="2">
        <f>(H224 / 'Data Historis BMRI'!$J$3) * 100</f>
        <v>91.361844691355358</v>
      </c>
    </row>
    <row r="225" spans="1:13" x14ac:dyDescent="0.3">
      <c r="A225" s="1" t="s">
        <v>248</v>
      </c>
      <c r="B225">
        <f>_xlfn.XLOOKUP(A225,jkse_history[[#This Row],[Tanggal]],jkse_history[[#This Row],[Terakhir]],"Tidak Ditemukan")</f>
        <v>5933.7</v>
      </c>
      <c r="C225">
        <f>_xlfn.XLOOKUP(B225,jkse_history[[#This Row],[Terakhir]],jkse_history[[#This Row],[Volume]])</f>
        <v>264587600</v>
      </c>
      <c r="D225">
        <f>_xlfn.XLOOKUP(A225,bbni_history[[#This Row],[Tanggal]],bbni_history[[#This Row],[Terakhir]],"Tidak Ditemukan")</f>
        <v>2700.1</v>
      </c>
      <c r="E225">
        <f>_xlfn.XLOOKUP(D225,bbni_history[[#This Row],[Terakhir]],bbni_history[[#This Row],[Volume]])</f>
        <v>97416000</v>
      </c>
      <c r="F225">
        <f>_xlfn.XLOOKUP(A225,bbri_history[[#This Row],[Tanggal]],bbri_history[[#This Row],[Terakhir]],"Tidak Ditemukan")</f>
        <v>3020.5</v>
      </c>
      <c r="G225">
        <f>_xlfn.XLOOKUP(F225,bbri_history[[#This Row],[Terakhir]],bbri_history[[#This Row],[Volume]],"Tidak Ditemukan")</f>
        <v>212997338</v>
      </c>
      <c r="H225">
        <f>_xlfn.XLOOKUP(A225,bmri_history[[#This Row],[Tanggal]],bmri_history[[#This Row],[Terakhir]],"Tidak Ditemukan")</f>
        <v>2580.9</v>
      </c>
      <c r="I225">
        <f>_xlfn.XLOOKUP('Master Sheet'!H225,bmri_history[[#This Row],[Terakhir]],bmri_history[[#This Row],[Volume]],"Tidak Ditemukan")</f>
        <v>187847000</v>
      </c>
      <c r="J225" s="10">
        <f>(B225/'Data Historis IHSG'!$J$3) * 100</f>
        <v>94.192591840039114</v>
      </c>
      <c r="K225" s="2">
        <f>(D225/'Data Historis BBNI'!$J$3) * 100</f>
        <v>86.619124152687817</v>
      </c>
      <c r="L225" s="2">
        <f>(F225/'Data Historis BBRI'!$J$3) * 100</f>
        <v>102.2466851492656</v>
      </c>
      <c r="M225" s="2">
        <f>(H225 / 'Data Historis BMRI'!$J$3) * 100</f>
        <v>93.07483420064699</v>
      </c>
    </row>
    <row r="226" spans="1:13" x14ac:dyDescent="0.3">
      <c r="A226" s="1" t="s">
        <v>249</v>
      </c>
      <c r="B226">
        <f>_xlfn.XLOOKUP(A226,jkse_history[[#This Row],[Tanggal]],jkse_history[[#This Row],[Terakhir]],"Tidak Ditemukan")</f>
        <v>5938.3</v>
      </c>
      <c r="C226">
        <f>_xlfn.XLOOKUP(B226,jkse_history[[#This Row],[Terakhir]],jkse_history[[#This Row],[Volume]])</f>
        <v>217654500</v>
      </c>
      <c r="D226">
        <f>_xlfn.XLOOKUP(A226,bbni_history[[#This Row],[Tanggal]],bbni_history[[#This Row],[Terakhir]],"Tidak Ditemukan")</f>
        <v>2689.9</v>
      </c>
      <c r="E226">
        <f>_xlfn.XLOOKUP(D226,bbni_history[[#This Row],[Terakhir]],bbni_history[[#This Row],[Volume]])</f>
        <v>62718600</v>
      </c>
      <c r="F226">
        <f>_xlfn.XLOOKUP(A226,bbri_history[[#This Row],[Tanggal]],bbri_history[[#This Row],[Terakhir]],"Tidak Ditemukan")</f>
        <v>2985.7</v>
      </c>
      <c r="G226">
        <f>_xlfn.XLOOKUP(F226,bbri_history[[#This Row],[Terakhir]],bbri_history[[#This Row],[Volume]],"Tidak Ditemukan")</f>
        <v>191894904</v>
      </c>
      <c r="H226">
        <f>_xlfn.XLOOKUP(A226,bmri_history[[#This Row],[Tanggal]],bmri_history[[#This Row],[Terakhir]],"Tidak Ditemukan")</f>
        <v>2571.4</v>
      </c>
      <c r="I226">
        <f>_xlfn.XLOOKUP('Master Sheet'!H226,bmri_history[[#This Row],[Terakhir]],bmri_history[[#This Row],[Volume]],"Tidak Ditemukan")</f>
        <v>94541800</v>
      </c>
      <c r="J226" s="10">
        <f>(B226/'Data Historis IHSG'!$J$3) * 100</f>
        <v>94.265613044761992</v>
      </c>
      <c r="K226" s="2">
        <f>(D226/'Data Historis BBNI'!$J$3) * 100</f>
        <v>86.291908469432599</v>
      </c>
      <c r="L226" s="2">
        <f>(F226/'Data Historis BBRI'!$J$3) * 100</f>
        <v>101.06867334883705</v>
      </c>
      <c r="M226" s="2">
        <f>(H226 / 'Data Historis BMRI'!$J$3) * 100</f>
        <v>92.732236298788649</v>
      </c>
    </row>
    <row r="227" spans="1:13" x14ac:dyDescent="0.3">
      <c r="A227" s="1" t="s">
        <v>250</v>
      </c>
      <c r="B227">
        <f>_xlfn.XLOOKUP(A227,jkse_history[[#This Row],[Tanggal]],jkse_history[[#This Row],[Terakhir]],"Tidak Ditemukan")</f>
        <v>6012.5</v>
      </c>
      <c r="C227">
        <f>_xlfn.XLOOKUP(B227,jkse_history[[#This Row],[Terakhir]],jkse_history[[#This Row],[Volume]])</f>
        <v>226876100</v>
      </c>
      <c r="D227">
        <f>_xlfn.XLOOKUP(A227,bbni_history[[#This Row],[Tanggal]],bbni_history[[#This Row],[Terakhir]],"Tidak Ditemukan")</f>
        <v>2689.9</v>
      </c>
      <c r="E227">
        <f>_xlfn.XLOOKUP(D227,bbni_history[[#This Row],[Terakhir]],bbni_history[[#This Row],[Volume]])</f>
        <v>118385600</v>
      </c>
      <c r="F227">
        <f>_xlfn.XLOOKUP(A227,bbri_history[[#This Row],[Tanggal]],bbri_history[[#This Row],[Terakhir]],"Tidak Ditemukan")</f>
        <v>2985.7</v>
      </c>
      <c r="G227">
        <f>_xlfn.XLOOKUP(F227,bbri_history[[#This Row],[Terakhir]],bbri_history[[#This Row],[Volume]],"Tidak Ditemukan")</f>
        <v>140126140</v>
      </c>
      <c r="H227">
        <f>_xlfn.XLOOKUP(A227,bmri_history[[#This Row],[Tanggal]],bmri_history[[#This Row],[Terakhir]],"Tidak Ditemukan")</f>
        <v>2552.4</v>
      </c>
      <c r="I227">
        <f>_xlfn.XLOOKUP('Master Sheet'!H227,bmri_history[[#This Row],[Terakhir]],bmri_history[[#This Row],[Volume]],"Tidak Ditemukan")</f>
        <v>94645200</v>
      </c>
      <c r="J227" s="10">
        <f>(B227/'Data Historis IHSG'!$J$3) * 100</f>
        <v>95.443476825292009</v>
      </c>
      <c r="K227" s="2">
        <f>(D227/'Data Historis BBNI'!$J$3) * 100</f>
        <v>86.291908469432599</v>
      </c>
      <c r="L227" s="2">
        <f>(F227/'Data Historis BBRI'!$J$3) * 100</f>
        <v>101.06867334883705</v>
      </c>
      <c r="M227" s="2">
        <f>(H227 / 'Data Historis BMRI'!$J$3) * 100</f>
        <v>92.047040495072011</v>
      </c>
    </row>
    <row r="228" spans="1:13" x14ac:dyDescent="0.3">
      <c r="A228" s="1" t="s">
        <v>251</v>
      </c>
      <c r="B228">
        <f>_xlfn.XLOOKUP(A228,jkse_history[[#This Row],[Tanggal]],jkse_history[[#This Row],[Terakhir]],"Tidak Ditemukan")</f>
        <v>6010.1</v>
      </c>
      <c r="C228">
        <f>_xlfn.XLOOKUP(B228,jkse_history[[#This Row],[Terakhir]],jkse_history[[#This Row],[Volume]])</f>
        <v>194411200</v>
      </c>
      <c r="D228">
        <f>_xlfn.XLOOKUP(A228,bbni_history[[#This Row],[Tanggal]],bbni_history[[#This Row],[Terakhir]],"Tidak Ditemukan")</f>
        <v>2659.2</v>
      </c>
      <c r="E228">
        <f>_xlfn.XLOOKUP(D228,bbni_history[[#This Row],[Terakhir]],bbni_history[[#This Row],[Volume]])</f>
        <v>83508200</v>
      </c>
      <c r="F228">
        <f>_xlfn.XLOOKUP(A228,bbri_history[[#This Row],[Tanggal]],bbri_history[[#This Row],[Terakhir]],"Tidak Ditemukan")</f>
        <v>2985.7</v>
      </c>
      <c r="G228">
        <f>_xlfn.XLOOKUP(F228,bbri_history[[#This Row],[Terakhir]],bbri_history[[#This Row],[Volume]],"Tidak Ditemukan")</f>
        <v>147085740</v>
      </c>
      <c r="H228">
        <f>_xlfn.XLOOKUP(A228,bmri_history[[#This Row],[Tanggal]],bmri_history[[#This Row],[Terakhir]],"Tidak Ditemukan")</f>
        <v>2542.9</v>
      </c>
      <c r="I228">
        <f>_xlfn.XLOOKUP('Master Sheet'!H228,bmri_history[[#This Row],[Terakhir]],bmri_history[[#This Row],[Volume]],"Tidak Ditemukan")</f>
        <v>135663800</v>
      </c>
      <c r="J228" s="10">
        <f>(B228/'Data Historis IHSG'!$J$3) * 100</f>
        <v>95.405378805436598</v>
      </c>
      <c r="K228" s="2">
        <f>(D228/'Data Historis BBNI'!$J$3) * 100</f>
        <v>85.307053422772285</v>
      </c>
      <c r="L228" s="2">
        <f>(F228/'Data Historis BBRI'!$J$3) * 100</f>
        <v>101.06867334883705</v>
      </c>
      <c r="M228" s="2">
        <f>(H228 / 'Data Historis BMRI'!$J$3) * 100</f>
        <v>91.704442593213685</v>
      </c>
    </row>
    <row r="229" spans="1:13" x14ac:dyDescent="0.3">
      <c r="A229" s="1" t="s">
        <v>252</v>
      </c>
      <c r="B229">
        <f>_xlfn.XLOOKUP(A229,jkse_history[[#This Row],[Tanggal]],jkse_history[[#This Row],[Terakhir]],"Tidak Ditemukan")</f>
        <v>6118.4</v>
      </c>
      <c r="C229">
        <f>_xlfn.XLOOKUP(B229,jkse_history[[#This Row],[Terakhir]],jkse_history[[#This Row],[Volume]])</f>
        <v>291042900</v>
      </c>
      <c r="D229">
        <f>_xlfn.XLOOKUP(A229,bbni_history[[#This Row],[Tanggal]],bbni_history[[#This Row],[Terakhir]],"Tidak Ditemukan")</f>
        <v>2730.8</v>
      </c>
      <c r="E229">
        <f>_xlfn.XLOOKUP(D229,bbni_history[[#This Row],[Terakhir]],bbni_history[[#This Row],[Volume]])</f>
        <v>98639200</v>
      </c>
      <c r="F229">
        <f>_xlfn.XLOOKUP(A229,bbri_history[[#This Row],[Tanggal]],bbri_history[[#This Row],[Terakhir]],"Tidak Ditemukan")</f>
        <v>3013.6</v>
      </c>
      <c r="G229">
        <f>_xlfn.XLOOKUP(F229,bbri_history[[#This Row],[Terakhir]],bbri_history[[#This Row],[Volume]],"Tidak Ditemukan")</f>
        <v>143051750</v>
      </c>
      <c r="H229">
        <f>_xlfn.XLOOKUP(A229,bmri_history[[#This Row],[Tanggal]],bmri_history[[#This Row],[Terakhir]],"Tidak Ditemukan")</f>
        <v>2571.4</v>
      </c>
      <c r="I229">
        <f>_xlfn.XLOOKUP('Master Sheet'!H229,bmri_history[[#This Row],[Terakhir]],bmri_history[[#This Row],[Volume]],"Tidak Ditemukan")</f>
        <v>97361800</v>
      </c>
      <c r="J229" s="10">
        <f>(B229/'Data Historis IHSG'!$J$3) * 100</f>
        <v>97.124551951412315</v>
      </c>
      <c r="K229" s="2">
        <f>(D229/'Data Historis BBNI'!$J$3) * 100</f>
        <v>87.603979199348132</v>
      </c>
      <c r="L229" s="2">
        <f>(F229/'Data Historis BBRI'!$J$3) * 100</f>
        <v>102.01311384400822</v>
      </c>
      <c r="M229" s="2">
        <f>(H229 / 'Data Historis BMRI'!$J$3) * 100</f>
        <v>92.732236298788649</v>
      </c>
    </row>
    <row r="230" spans="1:13" x14ac:dyDescent="0.3">
      <c r="A230" s="1" t="s">
        <v>253</v>
      </c>
      <c r="B230">
        <f>_xlfn.XLOOKUP(A230,jkse_history[[#This Row],[Tanggal]],jkse_history[[#This Row],[Terakhir]],"Tidak Ditemukan")</f>
        <v>6113.4</v>
      </c>
      <c r="C230">
        <f>_xlfn.XLOOKUP(B230,jkse_history[[#This Row],[Terakhir]],jkse_history[[#This Row],[Volume]])</f>
        <v>321737000</v>
      </c>
      <c r="D230">
        <f>_xlfn.XLOOKUP(A230,bbni_history[[#This Row],[Tanggal]],bbni_history[[#This Row],[Terakhir]],"Tidak Ditemukan")</f>
        <v>2730.8</v>
      </c>
      <c r="E230">
        <f>_xlfn.XLOOKUP(D230,bbni_history[[#This Row],[Terakhir]],bbni_history[[#This Row],[Volume]])</f>
        <v>81480800</v>
      </c>
      <c r="F230">
        <f>_xlfn.XLOOKUP(A230,bbri_history[[#This Row],[Tanggal]],bbri_history[[#This Row],[Terakhir]],"Tidak Ditemukan")</f>
        <v>3020.5</v>
      </c>
      <c r="G230">
        <f>_xlfn.XLOOKUP(F230,bbri_history[[#This Row],[Terakhir]],bbri_history[[#This Row],[Volume]],"Tidak Ditemukan")</f>
        <v>155902502</v>
      </c>
      <c r="H230">
        <f>_xlfn.XLOOKUP(A230,bmri_history[[#This Row],[Tanggal]],bmri_history[[#This Row],[Terakhir]],"Tidak Ditemukan")</f>
        <v>2609.3000000000002</v>
      </c>
      <c r="I230">
        <f>_xlfn.XLOOKUP('Master Sheet'!H230,bmri_history[[#This Row],[Terakhir]],bmri_history[[#This Row],[Volume]],"Tidak Ditemukan")</f>
        <v>109966000</v>
      </c>
      <c r="J230" s="10">
        <f>(B230/'Data Historis IHSG'!$J$3) * 100</f>
        <v>97.045181076713533</v>
      </c>
      <c r="K230" s="2">
        <f>(D230/'Data Historis BBNI'!$J$3) * 100</f>
        <v>87.603979199348132</v>
      </c>
      <c r="L230" s="2">
        <f>(F230/'Data Historis BBRI'!$J$3) * 100</f>
        <v>102.2466851492656</v>
      </c>
      <c r="M230" s="2">
        <f>(H230 / 'Data Historis BMRI'!$J$3) * 100</f>
        <v>94.099021612518172</v>
      </c>
    </row>
    <row r="231" spans="1:13" x14ac:dyDescent="0.3">
      <c r="A231" s="1" t="s">
        <v>254</v>
      </c>
      <c r="B231">
        <f>_xlfn.XLOOKUP(A231,jkse_history[[#This Row],[Tanggal]],jkse_history[[#This Row],[Terakhir]],"Tidak Ditemukan")</f>
        <v>6104.3</v>
      </c>
      <c r="C231">
        <f>_xlfn.XLOOKUP(B231,jkse_history[[#This Row],[Terakhir]],jkse_history[[#This Row],[Volume]])</f>
        <v>257981400</v>
      </c>
      <c r="D231">
        <f>_xlfn.XLOOKUP(A231,bbni_history[[#This Row],[Tanggal]],bbni_history[[#This Row],[Terakhir]],"Tidak Ditemukan")</f>
        <v>2720.6</v>
      </c>
      <c r="E231">
        <f>_xlfn.XLOOKUP(D231,bbni_history[[#This Row],[Terakhir]],bbni_history[[#This Row],[Volume]])</f>
        <v>56371400</v>
      </c>
      <c r="F231">
        <f>_xlfn.XLOOKUP(A231,bbri_history[[#This Row],[Tanggal]],bbri_history[[#This Row],[Terakhir]],"Tidak Ditemukan")</f>
        <v>2985.7</v>
      </c>
      <c r="G231">
        <f>_xlfn.XLOOKUP(F231,bbri_history[[#This Row],[Terakhir]],bbri_history[[#This Row],[Volume]],"Tidak Ditemukan")</f>
        <v>228155710</v>
      </c>
      <c r="H231">
        <f>_xlfn.XLOOKUP(A231,bmri_history[[#This Row],[Tanggal]],bmri_history[[#This Row],[Terakhir]],"Tidak Ditemukan")</f>
        <v>2542.9</v>
      </c>
      <c r="I231">
        <f>_xlfn.XLOOKUP('Master Sheet'!H231,bmri_history[[#This Row],[Terakhir]],bmri_history[[#This Row],[Volume]],"Tidak Ditemukan")</f>
        <v>142797800</v>
      </c>
      <c r="J231" s="10">
        <f>(B231/'Data Historis IHSG'!$J$3) * 100</f>
        <v>96.900726084761743</v>
      </c>
      <c r="K231" s="2">
        <f>(D231/'Data Historis BBNI'!$J$3) * 100</f>
        <v>87.276763516092913</v>
      </c>
      <c r="L231" s="2">
        <f>(F231/'Data Historis BBRI'!$J$3) * 100</f>
        <v>101.06867334883705</v>
      </c>
      <c r="M231" s="2">
        <f>(H231 / 'Data Historis BMRI'!$J$3) * 100</f>
        <v>91.704442593213685</v>
      </c>
    </row>
    <row r="232" spans="1:13" x14ac:dyDescent="0.3">
      <c r="A232" s="1" t="s">
        <v>255</v>
      </c>
      <c r="B232">
        <f>_xlfn.XLOOKUP(A232,jkse_history[[#This Row],[Tanggal]],jkse_history[[#This Row],[Terakhir]],"Tidak Ditemukan")</f>
        <v>6165.6</v>
      </c>
      <c r="C232">
        <f>_xlfn.XLOOKUP(B232,jkse_history[[#This Row],[Terakhir]],jkse_history[[#This Row],[Volume]])</f>
        <v>238612700</v>
      </c>
      <c r="D232">
        <f>_xlfn.XLOOKUP(A232,bbni_history[[#This Row],[Tanggal]],bbni_history[[#This Row],[Terakhir]],"Tidak Ditemukan")</f>
        <v>2700.1</v>
      </c>
      <c r="E232">
        <f>_xlfn.XLOOKUP(D232,bbni_history[[#This Row],[Terakhir]],bbni_history[[#This Row],[Volume]])</f>
        <v>68494800</v>
      </c>
      <c r="F232">
        <f>_xlfn.XLOOKUP(A232,bbri_history[[#This Row],[Tanggal]],bbri_history[[#This Row],[Terakhir]],"Tidak Ditemukan")</f>
        <v>2936.8</v>
      </c>
      <c r="G232">
        <f>_xlfn.XLOOKUP(F232,bbri_history[[#This Row],[Terakhir]],bbri_history[[#This Row],[Volume]],"Tidak Ditemukan")</f>
        <v>240869950</v>
      </c>
      <c r="H232">
        <f>_xlfn.XLOOKUP(A232,bmri_history[[#This Row],[Tanggal]],bmri_history[[#This Row],[Terakhir]],"Tidak Ditemukan")</f>
        <v>2542.9</v>
      </c>
      <c r="I232">
        <f>_xlfn.XLOOKUP('Master Sheet'!H232,bmri_history[[#This Row],[Terakhir]],bmri_history[[#This Row],[Volume]],"Tidak Ditemukan")</f>
        <v>83174600</v>
      </c>
      <c r="J232" s="10">
        <f>(B232/'Data Historis IHSG'!$J$3) * 100</f>
        <v>97.873813008568888</v>
      </c>
      <c r="K232" s="2">
        <f>(D232/'Data Historis BBNI'!$J$3) * 100</f>
        <v>86.619124152687817</v>
      </c>
      <c r="L232" s="2">
        <f>(F232/'Data Historis BBRI'!$J$3) * 100</f>
        <v>99.413363663752108</v>
      </c>
      <c r="M232" s="2">
        <f>(H232 / 'Data Historis BMRI'!$J$3) * 100</f>
        <v>91.704442593213685</v>
      </c>
    </row>
    <row r="233" spans="1:13" x14ac:dyDescent="0.3">
      <c r="A233" s="1" t="s">
        <v>256</v>
      </c>
      <c r="B233">
        <f>_xlfn.XLOOKUP(A233,jkse_history[[#This Row],[Tanggal]],jkse_history[[#This Row],[Terakhir]],"Tidak Ditemukan")</f>
        <v>6023.3</v>
      </c>
      <c r="C233">
        <f>_xlfn.XLOOKUP(B233,jkse_history[[#This Row],[Terakhir]],jkse_history[[#This Row],[Volume]])</f>
        <v>250085200</v>
      </c>
      <c r="D233">
        <f>_xlfn.XLOOKUP(A233,bbni_history[[#This Row],[Tanggal]],bbni_history[[#This Row],[Terakhir]],"Tidak Ditemukan")</f>
        <v>2577.4</v>
      </c>
      <c r="E233">
        <f>_xlfn.XLOOKUP(D233,bbni_history[[#This Row],[Terakhir]],bbni_history[[#This Row],[Volume]])</f>
        <v>127411600</v>
      </c>
      <c r="F233">
        <f>_xlfn.XLOOKUP(A233,bbri_history[[#This Row],[Tanggal]],bbri_history[[#This Row],[Terakhir]],"Tidak Ditemukan")</f>
        <v>2881</v>
      </c>
      <c r="G233">
        <f>_xlfn.XLOOKUP(F233,bbri_history[[#This Row],[Terakhir]],bbri_history[[#This Row],[Volume]],"Tidak Ditemukan")</f>
        <v>188635658</v>
      </c>
      <c r="H233">
        <f>_xlfn.XLOOKUP(A233,bmri_history[[#This Row],[Tanggal]],bmri_history[[#This Row],[Terakhir]],"Tidak Ditemukan")</f>
        <v>2429.1</v>
      </c>
      <c r="I233">
        <f>_xlfn.XLOOKUP('Master Sheet'!H233,bmri_history[[#This Row],[Terakhir]],bmri_history[[#This Row],[Volume]],"Tidak Ditemukan")</f>
        <v>165929800</v>
      </c>
      <c r="J233" s="10">
        <f>(B233/'Data Historis IHSG'!$J$3) * 100</f>
        <v>95.614917914641396</v>
      </c>
      <c r="K233" s="2">
        <f>(D233/'Data Historis BBNI'!$J$3) * 100</f>
        <v>82.682911962941219</v>
      </c>
      <c r="L233" s="2">
        <f>(F233/'Data Historis BBRI'!$J$3) * 100</f>
        <v>97.524482673409764</v>
      </c>
      <c r="M233" s="2">
        <f>(H233 / 'Data Historis BMRI'!$J$3) * 100</f>
        <v>87.600480358321349</v>
      </c>
    </row>
    <row r="234" spans="1:13" x14ac:dyDescent="0.3">
      <c r="A234" s="1" t="s">
        <v>257</v>
      </c>
      <c r="B234">
        <f>_xlfn.XLOOKUP(A234,jkse_history[[#This Row],[Tanggal]],jkse_history[[#This Row],[Terakhir]],"Tidak Ditemukan")</f>
        <v>6008.7</v>
      </c>
      <c r="C234">
        <f>_xlfn.XLOOKUP(B234,jkse_history[[#This Row],[Terakhir]],jkse_history[[#This Row],[Volume]])</f>
        <v>203528500</v>
      </c>
      <c r="D234">
        <f>_xlfn.XLOOKUP(A234,bbni_history[[#This Row],[Tanggal]],bbni_history[[#This Row],[Terakhir]],"Tidak Ditemukan")</f>
        <v>2556.9</v>
      </c>
      <c r="E234">
        <f>_xlfn.XLOOKUP(D234,bbni_history[[#This Row],[Terakhir]],bbni_history[[#This Row],[Volume]])</f>
        <v>111054800</v>
      </c>
      <c r="F234">
        <f>_xlfn.XLOOKUP(A234,bbri_history[[#This Row],[Tanggal]],bbri_history[[#This Row],[Terakhir]],"Tidak Ditemukan")</f>
        <v>2901.9</v>
      </c>
      <c r="G234">
        <f>_xlfn.XLOOKUP(F234,bbri_history[[#This Row],[Terakhir]],bbri_history[[#This Row],[Volume]],"Tidak Ditemukan")</f>
        <v>187175822</v>
      </c>
      <c r="H234">
        <f>_xlfn.XLOOKUP(A234,bmri_history[[#This Row],[Tanggal]],bmri_history[[#This Row],[Terakhir]],"Tidak Ditemukan")</f>
        <v>2410.1</v>
      </c>
      <c r="I234">
        <f>_xlfn.XLOOKUP('Master Sheet'!H234,bmri_history[[#This Row],[Terakhir]],bmri_history[[#This Row],[Volume]],"Tidak Ditemukan")</f>
        <v>110032400</v>
      </c>
      <c r="J234" s="10">
        <f>(B234/'Data Historis IHSG'!$J$3) * 100</f>
        <v>95.383154960520926</v>
      </c>
      <c r="K234" s="2">
        <f>(D234/'Data Historis BBNI'!$J$3) * 100</f>
        <v>82.025272599536123</v>
      </c>
      <c r="L234" s="2">
        <f>(F234/'Data Historis BBRI'!$J$3) * 100</f>
        <v>98.231966771943007</v>
      </c>
      <c r="M234" s="2">
        <f>(H234 / 'Data Historis BMRI'!$J$3) * 100</f>
        <v>86.915284554604696</v>
      </c>
    </row>
    <row r="235" spans="1:13" x14ac:dyDescent="0.3">
      <c r="A235" s="1" t="s">
        <v>258</v>
      </c>
      <c r="B235">
        <f>_xlfn.XLOOKUP(A235,jkse_history[[#This Row],[Tanggal]],jkse_history[[#This Row],[Terakhir]],"Tidak Ditemukan")</f>
        <v>6093.6</v>
      </c>
      <c r="C235">
        <f>_xlfn.XLOOKUP(B235,jkse_history[[#This Row],[Terakhir]],jkse_history[[#This Row],[Volume]])</f>
        <v>180855700</v>
      </c>
      <c r="D235">
        <f>_xlfn.XLOOKUP(A235,bbni_history[[#This Row],[Tanggal]],bbni_history[[#This Row],[Terakhir]],"Tidak Ditemukan")</f>
        <v>2638.7</v>
      </c>
      <c r="E235">
        <f>_xlfn.XLOOKUP(D235,bbni_history[[#This Row],[Terakhir]],bbni_history[[#This Row],[Volume]])</f>
        <v>61917400</v>
      </c>
      <c r="F235">
        <f>_xlfn.XLOOKUP(A235,bbri_history[[#This Row],[Tanggal]],bbri_history[[#This Row],[Terakhir]],"Tidak Ditemukan")</f>
        <v>2964.7</v>
      </c>
      <c r="G235">
        <f>_xlfn.XLOOKUP(F235,bbri_history[[#This Row],[Terakhir]],bbri_history[[#This Row],[Volume]],"Tidak Ditemukan")</f>
        <v>94730336</v>
      </c>
      <c r="H235">
        <f>_xlfn.XLOOKUP(A235,bmri_history[[#This Row],[Tanggal]],bmri_history[[#This Row],[Terakhir]],"Tidak Ditemukan")</f>
        <v>2476.5</v>
      </c>
      <c r="I235">
        <f>_xlfn.XLOOKUP('Master Sheet'!H235,bmri_history[[#This Row],[Terakhir]],bmri_history[[#This Row],[Volume]],"Tidak Ditemukan")</f>
        <v>75527000</v>
      </c>
      <c r="J235" s="10">
        <f>(B235/'Data Historis IHSG'!$J$3) * 100</f>
        <v>96.730872412906336</v>
      </c>
      <c r="K235" s="2">
        <f>(D235/'Data Historis BBNI'!$J$3) * 100</f>
        <v>84.649414059367174</v>
      </c>
      <c r="L235" s="2">
        <f>(F235/'Data Historis BBRI'!$J$3) * 100</f>
        <v>100.35780415892326</v>
      </c>
      <c r="M235" s="2">
        <f>(H235 / 'Data Historis BMRI'!$J$3) * 100</f>
        <v>89.309863573909183</v>
      </c>
    </row>
    <row r="236" spans="1:13" x14ac:dyDescent="0.3">
      <c r="A236" s="1" t="s">
        <v>259</v>
      </c>
      <c r="B236">
        <f>_xlfn.XLOOKUP(A236,jkse_history[[#This Row],[Tanggal]],jkse_history[[#This Row],[Terakhir]],"Tidak Ditemukan")</f>
        <v>6036.2</v>
      </c>
      <c r="C236">
        <f>_xlfn.XLOOKUP(B236,jkse_history[[#This Row],[Terakhir]],jkse_history[[#This Row],[Volume]])</f>
        <v>175135000</v>
      </c>
      <c r="D236">
        <f>_xlfn.XLOOKUP(A236,bbni_history[[#This Row],[Tanggal]],bbni_history[[#This Row],[Terakhir]],"Tidak Ditemukan")</f>
        <v>2577.4</v>
      </c>
      <c r="E236">
        <f>_xlfn.XLOOKUP(D236,bbni_history[[#This Row],[Terakhir]],bbni_history[[#This Row],[Volume]])</f>
        <v>51736600</v>
      </c>
      <c r="F236">
        <f>_xlfn.XLOOKUP(A236,bbri_history[[#This Row],[Tanggal]],bbri_history[[#This Row],[Terakhir]],"Tidak Ditemukan")</f>
        <v>2915.9</v>
      </c>
      <c r="G236">
        <f>_xlfn.XLOOKUP(F236,bbri_history[[#This Row],[Terakhir]],bbri_history[[#This Row],[Volume]],"Tidak Ditemukan")</f>
        <v>82725388</v>
      </c>
      <c r="H236">
        <f>_xlfn.XLOOKUP(A236,bmri_history[[#This Row],[Tanggal]],bmri_history[[#This Row],[Terakhir]],"Tidak Ditemukan")</f>
        <v>2438.5</v>
      </c>
      <c r="I236">
        <f>_xlfn.XLOOKUP('Master Sheet'!H236,bmri_history[[#This Row],[Terakhir]],bmri_history[[#This Row],[Volume]],"Tidak Ditemukan")</f>
        <v>57422600</v>
      </c>
      <c r="J236" s="10">
        <f>(B236/'Data Historis IHSG'!$J$3) * 100</f>
        <v>95.819694771364254</v>
      </c>
      <c r="K236" s="2">
        <f>(D236/'Data Historis BBNI'!$J$3) * 100</f>
        <v>82.682911962941219</v>
      </c>
      <c r="L236" s="2">
        <f>(F236/'Data Historis BBRI'!$J$3) * 100</f>
        <v>98.705879565218851</v>
      </c>
      <c r="M236" s="2">
        <f>(H236 / 'Data Historis BMRI'!$J$3) * 100</f>
        <v>87.939471966475907</v>
      </c>
    </row>
    <row r="237" spans="1:13" x14ac:dyDescent="0.3">
      <c r="A237" s="1" t="s">
        <v>260</v>
      </c>
      <c r="B237">
        <f>_xlfn.XLOOKUP(A237,jkse_history[[#This Row],[Tanggal]],jkse_history[[#This Row],[Terakhir]],"Tidak Ditemukan")</f>
        <v>5979.1</v>
      </c>
      <c r="C237">
        <f>_xlfn.XLOOKUP(B237,jkse_history[[#This Row],[Terakhir]],jkse_history[[#This Row],[Volume]])</f>
        <v>170039300</v>
      </c>
      <c r="D237">
        <f>_xlfn.XLOOKUP(A237,bbni_history[[#This Row],[Tanggal]],bbni_history[[#This Row],[Terakhir]],"Tidak Ditemukan")</f>
        <v>2526.1999999999998</v>
      </c>
      <c r="E237">
        <f>_xlfn.XLOOKUP(D237,bbni_history[[#This Row],[Terakhir]],bbni_history[[#This Row],[Volume]])</f>
        <v>76480000</v>
      </c>
      <c r="F237">
        <f>_xlfn.XLOOKUP(A237,bbri_history[[#This Row],[Tanggal]],bbri_history[[#This Row],[Terakhir]],"Tidak Ditemukan")</f>
        <v>2908.9</v>
      </c>
      <c r="G237">
        <f>_xlfn.XLOOKUP(F237,bbri_history[[#This Row],[Terakhir]],bbri_history[[#This Row],[Volume]],"Tidak Ditemukan")</f>
        <v>99024700</v>
      </c>
      <c r="H237">
        <f>_xlfn.XLOOKUP(A237,bmri_history[[#This Row],[Tanggal]],bmri_history[[#This Row],[Terakhir]],"Tidak Ditemukan")</f>
        <v>2400.6</v>
      </c>
      <c r="I237">
        <f>_xlfn.XLOOKUP('Master Sheet'!H237,bmri_history[[#This Row],[Terakhir]],bmri_history[[#This Row],[Volume]],"Tidak Ditemukan")</f>
        <v>88941400</v>
      </c>
      <c r="J237" s="10">
        <f>(B237/'Data Historis IHSG'!$J$3) * 100</f>
        <v>94.913279382304111</v>
      </c>
      <c r="K237" s="2">
        <f>(D237/'Data Historis BBNI'!$J$3) * 100</f>
        <v>81.040417552875795</v>
      </c>
      <c r="L237" s="2">
        <f>(F237/'Data Historis BBRI'!$J$3) * 100</f>
        <v>98.468923168580929</v>
      </c>
      <c r="M237" s="2">
        <f>(H237 / 'Data Historis BMRI'!$J$3) * 100</f>
        <v>86.572686652746384</v>
      </c>
    </row>
    <row r="238" spans="1:13" x14ac:dyDescent="0.3">
      <c r="A238" s="1" t="s">
        <v>261</v>
      </c>
      <c r="B238">
        <f>_xlfn.XLOOKUP(A238,jkse_history[[#This Row],[Tanggal]],jkse_history[[#This Row],[Terakhir]],"Tidak Ditemukan")</f>
        <v>6104.9</v>
      </c>
      <c r="C238">
        <f>_xlfn.XLOOKUP(B238,jkse_history[[#This Row],[Terakhir]],jkse_history[[#This Row],[Volume]])</f>
        <v>183917000</v>
      </c>
      <c r="D238">
        <f>_xlfn.XLOOKUP(A238,bbni_history[[#This Row],[Tanggal]],bbni_history[[#This Row],[Terakhir]],"Tidak Ditemukan")</f>
        <v>2608.1</v>
      </c>
      <c r="E238">
        <f>_xlfn.XLOOKUP(D238,bbni_history[[#This Row],[Terakhir]],bbni_history[[#This Row],[Volume]])</f>
        <v>81711400</v>
      </c>
      <c r="F238">
        <f>_xlfn.XLOOKUP(A238,bbri_history[[#This Row],[Tanggal]],bbri_history[[#This Row],[Terakhir]],"Tidak Ditemukan")</f>
        <v>3006.6</v>
      </c>
      <c r="G238">
        <f>_xlfn.XLOOKUP(F238,bbri_history[[#This Row],[Terakhir]],bbri_history[[#This Row],[Volume]],"Tidak Ditemukan")</f>
        <v>106226854</v>
      </c>
      <c r="H238">
        <f>_xlfn.XLOOKUP(A238,bmri_history[[#This Row],[Tanggal]],bmri_history[[#This Row],[Terakhir]],"Tidak Ditemukan")</f>
        <v>2467</v>
      </c>
      <c r="I238">
        <f>_xlfn.XLOOKUP('Master Sheet'!H238,bmri_history[[#This Row],[Terakhir]],bmri_history[[#This Row],[Volume]],"Tidak Ditemukan")</f>
        <v>61058000</v>
      </c>
      <c r="J238" s="10">
        <f>(B238/'Data Historis IHSG'!$J$3) * 100</f>
        <v>96.910250589725592</v>
      </c>
      <c r="K238" s="2">
        <f>(D238/'Data Historis BBNI'!$J$3) * 100</f>
        <v>83.667767009601533</v>
      </c>
      <c r="L238" s="2">
        <f>(F238/'Data Historis BBRI'!$J$3) * 100</f>
        <v>101.77615744737028</v>
      </c>
      <c r="M238" s="2">
        <f>(H238 / 'Data Historis BMRI'!$J$3) * 100</f>
        <v>88.967265672050871</v>
      </c>
    </row>
    <row r="239" spans="1:13" x14ac:dyDescent="0.3">
      <c r="A239" s="1" t="s">
        <v>262</v>
      </c>
      <c r="B239">
        <f>_xlfn.XLOOKUP(A239,jkse_history[[#This Row],[Tanggal]],jkse_history[[#This Row],[Terakhir]],"Tidak Ditemukan")</f>
        <v>6137.3</v>
      </c>
      <c r="C239">
        <f>_xlfn.XLOOKUP(B239,jkse_history[[#This Row],[Terakhir]],jkse_history[[#This Row],[Volume]])</f>
        <v>174687000</v>
      </c>
      <c r="D239">
        <f>_xlfn.XLOOKUP(A239,bbni_history[[#This Row],[Tanggal]],bbni_history[[#This Row],[Terakhir]],"Tidak Ditemukan")</f>
        <v>2659.2</v>
      </c>
      <c r="E239">
        <f>_xlfn.XLOOKUP(D239,bbni_history[[#This Row],[Terakhir]],bbni_history[[#This Row],[Volume]])</f>
        <v>68509200</v>
      </c>
      <c r="F239">
        <f>_xlfn.XLOOKUP(A239,bbri_history[[#This Row],[Tanggal]],bbri_history[[#This Row],[Terakhir]],"Tidak Ditemukan")</f>
        <v>2978.7</v>
      </c>
      <c r="G239">
        <f>_xlfn.XLOOKUP(F239,bbri_history[[#This Row],[Terakhir]],bbri_history[[#This Row],[Volume]],"Tidak Ditemukan")</f>
        <v>106964857</v>
      </c>
      <c r="H239">
        <f>_xlfn.XLOOKUP(A239,bmri_history[[#This Row],[Tanggal]],bmri_history[[#This Row],[Terakhir]],"Tidak Ditemukan")</f>
        <v>2438.5</v>
      </c>
      <c r="I239">
        <f>_xlfn.XLOOKUP('Master Sheet'!H239,bmri_history[[#This Row],[Terakhir]],bmri_history[[#This Row],[Volume]],"Tidak Ditemukan")</f>
        <v>69928200</v>
      </c>
      <c r="J239" s="10">
        <f>(B239/'Data Historis IHSG'!$J$3) * 100</f>
        <v>97.424573857773737</v>
      </c>
      <c r="K239" s="2">
        <f>(D239/'Data Historis BBNI'!$J$3) * 100</f>
        <v>85.307053422772285</v>
      </c>
      <c r="L239" s="2">
        <f>(F239/'Data Historis BBRI'!$J$3) * 100</f>
        <v>100.83171695219913</v>
      </c>
      <c r="M239" s="2">
        <f>(H239 / 'Data Historis BMRI'!$J$3) * 100</f>
        <v>87.939471966475907</v>
      </c>
    </row>
    <row r="240" spans="1:13" x14ac:dyDescent="0.3">
      <c r="A240" s="1" t="s">
        <v>263</v>
      </c>
      <c r="B240">
        <f>_xlfn.XLOOKUP(A240,jkse_history[[#This Row],[Tanggal]],jkse_history[[#This Row],[Terakhir]],"Tidak Ditemukan")</f>
        <v>6065.7</v>
      </c>
      <c r="C240">
        <f>_xlfn.XLOOKUP(B240,jkse_history[[#This Row],[Terakhir]],jkse_history[[#This Row],[Volume]])</f>
        <v>199163800</v>
      </c>
      <c r="D240">
        <f>_xlfn.XLOOKUP(A240,bbni_history[[#This Row],[Tanggal]],bbni_history[[#This Row],[Terakhir]],"Tidak Ditemukan")</f>
        <v>2618.3000000000002</v>
      </c>
      <c r="E240">
        <f>_xlfn.XLOOKUP(D240,bbni_history[[#This Row],[Terakhir]],bbni_history[[#This Row],[Volume]])</f>
        <v>74299600</v>
      </c>
      <c r="F240">
        <f>_xlfn.XLOOKUP(A240,bbri_history[[#This Row],[Tanggal]],bbri_history[[#This Row],[Terakhir]],"Tidak Ditemukan")</f>
        <v>2929.9</v>
      </c>
      <c r="G240">
        <f>_xlfn.XLOOKUP(F240,bbri_history[[#This Row],[Terakhir]],bbri_history[[#This Row],[Volume]],"Tidak Ditemukan")</f>
        <v>128299616</v>
      </c>
      <c r="H240">
        <f>_xlfn.XLOOKUP(A240,bmri_history[[#This Row],[Tanggal]],bmri_history[[#This Row],[Terakhir]],"Tidak Ditemukan")</f>
        <v>2438.5</v>
      </c>
      <c r="I240">
        <f>_xlfn.XLOOKUP('Master Sheet'!H240,bmri_history[[#This Row],[Terakhir]],bmri_history[[#This Row],[Volume]],"Tidak Ditemukan")</f>
        <v>87109000</v>
      </c>
      <c r="J240" s="10">
        <f>(B240/'Data Historis IHSG'!$J$3) * 100</f>
        <v>96.287982932087104</v>
      </c>
      <c r="K240" s="2">
        <f>(D240/'Data Historis BBNI'!$J$3) * 100</f>
        <v>83.994982692856752</v>
      </c>
      <c r="L240" s="2">
        <f>(F240/'Data Historis BBRI'!$J$3) * 100</f>
        <v>99.179792358494709</v>
      </c>
      <c r="M240" s="2">
        <f>(H240 / 'Data Historis BMRI'!$J$3) * 100</f>
        <v>87.939471966475907</v>
      </c>
    </row>
    <row r="241" spans="1:13" x14ac:dyDescent="0.3">
      <c r="A241" s="1" t="s">
        <v>264</v>
      </c>
      <c r="B241">
        <f>_xlfn.XLOOKUP(A241,jkse_history[[#This Row],[Tanggal]],jkse_history[[#This Row],[Terakhir]],"Tidak Ditemukan")</f>
        <v>6153.6</v>
      </c>
      <c r="C241">
        <f>_xlfn.XLOOKUP(B241,jkse_history[[#This Row],[Terakhir]],jkse_history[[#This Row],[Volume]])</f>
        <v>227517900</v>
      </c>
      <c r="D241">
        <f>_xlfn.XLOOKUP(A241,bbni_history[[#This Row],[Tanggal]],bbni_history[[#This Row],[Terakhir]],"Tidak Ditemukan")</f>
        <v>2628.5</v>
      </c>
      <c r="E241">
        <f>_xlfn.XLOOKUP(D241,bbni_history[[#This Row],[Terakhir]],bbni_history[[#This Row],[Volume]])</f>
        <v>74138800</v>
      </c>
      <c r="F241">
        <f>_xlfn.XLOOKUP(A241,bbri_history[[#This Row],[Tanggal]],bbri_history[[#This Row],[Terakhir]],"Tidak Ditemukan")</f>
        <v>2985.7</v>
      </c>
      <c r="G241">
        <f>_xlfn.XLOOKUP(F241,bbri_history[[#This Row],[Terakhir]],bbri_history[[#This Row],[Volume]],"Tidak Ditemukan")</f>
        <v>141798389</v>
      </c>
      <c r="H241">
        <f>_xlfn.XLOOKUP(A241,bmri_history[[#This Row],[Tanggal]],bmri_history[[#This Row],[Terakhir]],"Tidak Ditemukan")</f>
        <v>2457.5</v>
      </c>
      <c r="I241">
        <f>_xlfn.XLOOKUP('Master Sheet'!H241,bmri_history[[#This Row],[Terakhir]],bmri_history[[#This Row],[Volume]],"Tidak Ditemukan")</f>
        <v>80114200</v>
      </c>
      <c r="J241" s="10">
        <f>(B241/'Data Historis IHSG'!$J$3) * 100</f>
        <v>97.683322909291789</v>
      </c>
      <c r="K241" s="2">
        <f>(D241/'Data Historis BBNI'!$J$3) * 100</f>
        <v>84.32219837611197</v>
      </c>
      <c r="L241" s="2">
        <f>(F241/'Data Historis BBRI'!$J$3) * 100</f>
        <v>101.06867334883705</v>
      </c>
      <c r="M241" s="2">
        <f>(H241 / 'Data Historis BMRI'!$J$3) * 100</f>
        <v>88.624667770192545</v>
      </c>
    </row>
    <row r="242" spans="1:13" x14ac:dyDescent="0.3">
      <c r="A242" s="1" t="s">
        <v>265</v>
      </c>
      <c r="B242">
        <f>_xlfn.XLOOKUP(A242,jkse_history[[#This Row],[Tanggal]],jkse_history[[#This Row],[Terakhir]],"Tidak Ditemukan")</f>
        <v>6257.8</v>
      </c>
      <c r="C242">
        <f>_xlfn.XLOOKUP(B242,jkse_history[[#This Row],[Terakhir]],jkse_history[[#This Row],[Volume]])</f>
        <v>221751300</v>
      </c>
      <c r="D242">
        <f>_xlfn.XLOOKUP(A242,bbni_history[[#This Row],[Tanggal]],bbni_history[[#This Row],[Terakhir]],"Tidak Ditemukan")</f>
        <v>2649</v>
      </c>
      <c r="E242">
        <f>_xlfn.XLOOKUP(D242,bbni_history[[#This Row],[Terakhir]],bbni_history[[#This Row],[Volume]])</f>
        <v>72826800</v>
      </c>
      <c r="F242">
        <f>_xlfn.XLOOKUP(A242,bbri_history[[#This Row],[Tanggal]],bbri_history[[#This Row],[Terakhir]],"Tidak Ditemukan")</f>
        <v>3062.4</v>
      </c>
      <c r="G242">
        <f>_xlfn.XLOOKUP(F242,bbri_history[[#This Row],[Terakhir]],bbri_history[[#This Row],[Volume]],"Tidak Ditemukan")</f>
        <v>205011531</v>
      </c>
      <c r="H242">
        <f>_xlfn.XLOOKUP(A242,bmri_history[[#This Row],[Tanggal]],bmri_history[[#This Row],[Terakhir]],"Tidak Ditemukan")</f>
        <v>2486</v>
      </c>
      <c r="I242">
        <f>_xlfn.XLOOKUP('Master Sheet'!H242,bmri_history[[#This Row],[Terakhir]],bmri_history[[#This Row],[Volume]],"Tidak Ditemukan")</f>
        <v>93635600</v>
      </c>
      <c r="J242" s="10">
        <f>(B242/'Data Historis IHSG'!$J$3) * 100</f>
        <v>99.337411938014526</v>
      </c>
      <c r="K242" s="2">
        <f>(D242/'Data Historis BBNI'!$J$3) * 100</f>
        <v>84.979837739517066</v>
      </c>
      <c r="L242" s="2">
        <f>(F242/'Data Historis BBRI'!$J$3) * 100</f>
        <v>103.66503843771262</v>
      </c>
      <c r="M242" s="2">
        <f>(H242 / 'Data Historis BMRI'!$J$3) * 100</f>
        <v>89.652461475767524</v>
      </c>
    </row>
    <row r="243" spans="1:13" x14ac:dyDescent="0.3">
      <c r="A243" s="1" t="s">
        <v>266</v>
      </c>
      <c r="B243">
        <f>_xlfn.XLOOKUP(A243,jkse_history[[#This Row],[Tanggal]],jkse_history[[#This Row],[Terakhir]],"Tidak Ditemukan")</f>
        <v>6382.9</v>
      </c>
      <c r="C243">
        <f>_xlfn.XLOOKUP(B243,jkse_history[[#This Row],[Terakhir]],jkse_history[[#This Row],[Volume]])</f>
        <v>297901100</v>
      </c>
      <c r="D243">
        <f>_xlfn.XLOOKUP(A243,bbni_history[[#This Row],[Tanggal]],bbni_history[[#This Row],[Terakhir]],"Tidak Ditemukan")</f>
        <v>2669.4</v>
      </c>
      <c r="E243">
        <f>_xlfn.XLOOKUP(D243,bbni_history[[#This Row],[Terakhir]],bbni_history[[#This Row],[Volume]])</f>
        <v>149359200</v>
      </c>
      <c r="F243">
        <f>_xlfn.XLOOKUP(A243,bbri_history[[#This Row],[Tanggal]],bbri_history[[#This Row],[Terakhir]],"Tidak Ditemukan")</f>
        <v>3243.8</v>
      </c>
      <c r="G243">
        <f>_xlfn.XLOOKUP(F243,bbri_history[[#This Row],[Terakhir]],bbri_history[[#This Row],[Volume]],"Tidak Ditemukan")</f>
        <v>422093240</v>
      </c>
      <c r="H243">
        <f>_xlfn.XLOOKUP(A243,bmri_history[[#This Row],[Tanggal]],bmri_history[[#This Row],[Terakhir]],"Tidak Ditemukan")</f>
        <v>2599.8000000000002</v>
      </c>
      <c r="I243">
        <f>_xlfn.XLOOKUP('Master Sheet'!H243,bmri_history[[#This Row],[Terakhir]],bmri_history[[#This Row],[Volume]],"Tidak Ditemukan")</f>
        <v>212763000</v>
      </c>
      <c r="J243" s="10">
        <f>(B243/'Data Historis IHSG'!$J$3) * 100</f>
        <v>101.32327122297818</v>
      </c>
      <c r="K243" s="2">
        <f>(D243/'Data Historis BBNI'!$J$3) * 100</f>
        <v>85.634269106027503</v>
      </c>
      <c r="L243" s="2">
        <f>(F243/'Data Historis BBRI'!$J$3) * 100</f>
        <v>109.80559420201547</v>
      </c>
      <c r="M243" s="2">
        <f>(H243 / 'Data Historis BMRI'!$J$3) * 100</f>
        <v>93.75642371065986</v>
      </c>
    </row>
    <row r="244" spans="1:13" x14ac:dyDescent="0.3">
      <c r="A244" s="1" t="s">
        <v>267</v>
      </c>
      <c r="B244">
        <f>_xlfn.XLOOKUP(A244,jkse_history[[#This Row],[Tanggal]],jkse_history[[#This Row],[Terakhir]],"Tidak Ditemukan")</f>
        <v>6395.7</v>
      </c>
      <c r="C244">
        <f>_xlfn.XLOOKUP(B244,jkse_history[[#This Row],[Terakhir]],jkse_history[[#This Row],[Volume]])</f>
        <v>279603400</v>
      </c>
      <c r="D244">
        <f>_xlfn.XLOOKUP(A244,bbni_history[[#This Row],[Tanggal]],bbni_history[[#This Row],[Terakhir]],"Tidak Ditemukan")</f>
        <v>2659.2</v>
      </c>
      <c r="E244">
        <f>_xlfn.XLOOKUP(D244,bbni_history[[#This Row],[Terakhir]],bbni_history[[#This Row],[Volume]])</f>
        <v>120481200</v>
      </c>
      <c r="F244">
        <f>_xlfn.XLOOKUP(A244,bbri_history[[#This Row],[Tanggal]],bbri_history[[#This Row],[Terakhir]],"Tidak Ditemukan")</f>
        <v>3292.6</v>
      </c>
      <c r="G244">
        <f>_xlfn.XLOOKUP(F244,bbri_history[[#This Row],[Terakhir]],bbri_history[[#This Row],[Volume]],"Tidak Ditemukan")</f>
        <v>260390447</v>
      </c>
      <c r="H244">
        <f>_xlfn.XLOOKUP(A244,bmri_history[[#This Row],[Tanggal]],bmri_history[[#This Row],[Terakhir]],"Tidak Ditemukan")</f>
        <v>2637.8</v>
      </c>
      <c r="I244">
        <f>_xlfn.XLOOKUP('Master Sheet'!H244,bmri_history[[#This Row],[Terakhir]],bmri_history[[#This Row],[Volume]],"Tidak Ditemukan")</f>
        <v>168626000</v>
      </c>
      <c r="J244" s="10">
        <f>(B244/'Data Historis IHSG'!$J$3) * 100</f>
        <v>101.52646066220707</v>
      </c>
      <c r="K244" s="2">
        <f>(D244/'Data Historis BBNI'!$J$3) * 100</f>
        <v>85.307053422772285</v>
      </c>
      <c r="L244" s="2">
        <f>(F244/'Data Historis BBRI'!$J$3) * 100</f>
        <v>111.45751879571988</v>
      </c>
      <c r="M244" s="2">
        <f>(H244 / 'Data Historis BMRI'!$J$3) * 100</f>
        <v>95.126815318093151</v>
      </c>
    </row>
    <row r="245" spans="1:13" x14ac:dyDescent="0.3">
      <c r="A245" s="1" t="s">
        <v>268</v>
      </c>
      <c r="B245">
        <f>_xlfn.XLOOKUP(A245,jkse_history[[#This Row],[Tanggal]],jkse_history[[#This Row],[Terakhir]],"Tidak Ditemukan")</f>
        <v>6435.2</v>
      </c>
      <c r="C245">
        <f>_xlfn.XLOOKUP(B245,jkse_history[[#This Row],[Terakhir]],jkse_history[[#This Row],[Volume]])</f>
        <v>343008100</v>
      </c>
      <c r="D245">
        <f>_xlfn.XLOOKUP(A245,bbni_history[[#This Row],[Tanggal]],bbni_history[[#This Row],[Terakhir]],"Tidak Ditemukan")</f>
        <v>2669.4</v>
      </c>
      <c r="E245">
        <f>_xlfn.XLOOKUP(D245,bbni_history[[#This Row],[Terakhir]],bbni_history[[#This Row],[Volume]])</f>
        <v>84618200</v>
      </c>
      <c r="F245">
        <f>_xlfn.XLOOKUP(A245,bbri_history[[#This Row],[Tanggal]],bbri_history[[#This Row],[Terakhir]],"Tidak Ditemukan")</f>
        <v>3341.4</v>
      </c>
      <c r="G245">
        <f>_xlfn.XLOOKUP(F245,bbri_history[[#This Row],[Terakhir]],bbri_history[[#This Row],[Volume]],"Tidak Ditemukan")</f>
        <v>231181533</v>
      </c>
      <c r="H245">
        <f>_xlfn.XLOOKUP(A245,bmri_history[[#This Row],[Tanggal]],bmri_history[[#This Row],[Terakhir]],"Tidak Ditemukan")</f>
        <v>2628.3</v>
      </c>
      <c r="I245">
        <f>_xlfn.XLOOKUP('Master Sheet'!H245,bmri_history[[#This Row],[Terakhir]],bmri_history[[#This Row],[Volume]],"Tidak Ditemukan")</f>
        <v>107392200</v>
      </c>
      <c r="J245" s="10">
        <f>(B245/'Data Historis IHSG'!$J$3) * 100</f>
        <v>102.1534905723275</v>
      </c>
      <c r="K245" s="2">
        <f>(D245/'Data Historis BBNI'!$J$3) * 100</f>
        <v>85.634269106027503</v>
      </c>
      <c r="L245" s="2">
        <f>(F245/'Data Historis BBRI'!$J$3) * 100</f>
        <v>113.1094433894243</v>
      </c>
      <c r="M245" s="2">
        <f>(H245 / 'Data Historis BMRI'!$J$3) * 100</f>
        <v>94.784217416234824</v>
      </c>
    </row>
    <row r="246" spans="1:13" x14ac:dyDescent="0.3">
      <c r="A246" s="1" t="s">
        <v>269</v>
      </c>
      <c r="B246">
        <f>_xlfn.XLOOKUP(A246,jkse_history[[#This Row],[Tanggal]],jkse_history[[#This Row],[Terakhir]],"Tidak Ditemukan")</f>
        <v>6428.3</v>
      </c>
      <c r="C246">
        <f>_xlfn.XLOOKUP(B246,jkse_history[[#This Row],[Terakhir]],jkse_history[[#This Row],[Volume]])</f>
        <v>344812000</v>
      </c>
      <c r="D246">
        <f>_xlfn.XLOOKUP(A246,bbni_history[[#This Row],[Tanggal]],bbni_history[[#This Row],[Terakhir]],"Tidak Ditemukan")</f>
        <v>2638.7</v>
      </c>
      <c r="E246">
        <f>_xlfn.XLOOKUP(D246,bbni_history[[#This Row],[Terakhir]],bbni_history[[#This Row],[Volume]])</f>
        <v>68392400</v>
      </c>
      <c r="F246">
        <f>_xlfn.XLOOKUP(A246,bbri_history[[#This Row],[Tanggal]],bbri_history[[#This Row],[Terakhir]],"Tidak Ditemukan")</f>
        <v>3327.5</v>
      </c>
      <c r="G246">
        <f>_xlfn.XLOOKUP(F246,bbri_history[[#This Row],[Terakhir]],bbri_history[[#This Row],[Volume]],"Tidak Ditemukan")</f>
        <v>146980798</v>
      </c>
      <c r="H246">
        <f>_xlfn.XLOOKUP(A246,bmri_history[[#This Row],[Tanggal]],bmri_history[[#This Row],[Terakhir]],"Tidak Ditemukan")</f>
        <v>2599.8000000000002</v>
      </c>
      <c r="I246">
        <f>_xlfn.XLOOKUP('Master Sheet'!H246,bmri_history[[#This Row],[Terakhir]],bmri_history[[#This Row],[Volume]],"Tidak Ditemukan")</f>
        <v>70295000</v>
      </c>
      <c r="J246" s="10">
        <f>(B246/'Data Historis IHSG'!$J$3) * 100</f>
        <v>102.04395876524318</v>
      </c>
      <c r="K246" s="2">
        <f>(D246/'Data Historis BBNI'!$J$3) * 100</f>
        <v>84.649414059367174</v>
      </c>
      <c r="L246" s="2">
        <f>(F246/'Data Historis BBRI'!$J$3) * 100</f>
        <v>112.63891568752898</v>
      </c>
      <c r="M246" s="2">
        <f>(H246 / 'Data Historis BMRI'!$J$3) * 100</f>
        <v>93.75642371065986</v>
      </c>
    </row>
    <row r="247" spans="1:13" x14ac:dyDescent="0.3">
      <c r="A247" s="1" t="s">
        <v>270</v>
      </c>
      <c r="B247">
        <f>_xlfn.XLOOKUP(A247,jkse_history[[#This Row],[Tanggal]],jkse_history[[#This Row],[Terakhir]],"Tidak Ditemukan")</f>
        <v>6373.4</v>
      </c>
      <c r="C247">
        <f>_xlfn.XLOOKUP(B247,jkse_history[[#This Row],[Terakhir]],jkse_history[[#This Row],[Volume]])</f>
        <v>262275900</v>
      </c>
      <c r="D247">
        <f>_xlfn.XLOOKUP(A247,bbni_history[[#This Row],[Tanggal]],bbni_history[[#This Row],[Terakhir]],"Tidak Ditemukan")</f>
        <v>2587.6</v>
      </c>
      <c r="E247">
        <f>_xlfn.XLOOKUP(D247,bbni_history[[#This Row],[Terakhir]],bbni_history[[#This Row],[Volume]])</f>
        <v>105609800</v>
      </c>
      <c r="F247">
        <f>_xlfn.XLOOKUP(A247,bbri_history[[#This Row],[Tanggal]],bbri_history[[#This Row],[Terakhir]],"Tidak Ditemukan")</f>
        <v>3194.9</v>
      </c>
      <c r="G247">
        <f>_xlfn.XLOOKUP(F247,bbri_history[[#This Row],[Terakhir]],bbri_history[[#This Row],[Volume]],"Tidak Ditemukan")</f>
        <v>225189839</v>
      </c>
      <c r="H247">
        <f>_xlfn.XLOOKUP(A247,bmri_history[[#This Row],[Tanggal]],bmri_history[[#This Row],[Terakhir]],"Tidak Ditemukan")</f>
        <v>2552.4</v>
      </c>
      <c r="I247">
        <f>_xlfn.XLOOKUP('Master Sheet'!H247,bmri_history[[#This Row],[Terakhir]],bmri_history[[#This Row],[Volume]],"Tidak Ditemukan")</f>
        <v>77235600</v>
      </c>
      <c r="J247" s="10">
        <f>(B247/'Data Historis IHSG'!$J$3) * 100</f>
        <v>101.17246656105048</v>
      </c>
      <c r="K247" s="2">
        <f>(D247/'Data Historis BBNI'!$J$3) * 100</f>
        <v>83.010127646196423</v>
      </c>
      <c r="L247" s="2">
        <f>(F247/'Data Historis BBRI'!$J$3) * 100</f>
        <v>108.15028451693054</v>
      </c>
      <c r="M247" s="2">
        <f>(H247 / 'Data Historis BMRI'!$J$3) * 100</f>
        <v>92.047040495072011</v>
      </c>
    </row>
    <row r="248" spans="1:13" x14ac:dyDescent="0.3">
      <c r="A248" s="1" t="s">
        <v>271</v>
      </c>
      <c r="B248">
        <f>_xlfn.XLOOKUP(A248,jkse_history[[#This Row],[Tanggal]],jkse_history[[#This Row],[Terakhir]],"Tidak Ditemukan")</f>
        <v>6389.8</v>
      </c>
      <c r="C248">
        <f>_xlfn.XLOOKUP(B248,jkse_history[[#This Row],[Terakhir]],jkse_history[[#This Row],[Volume]])</f>
        <v>337569400</v>
      </c>
      <c r="D248">
        <f>_xlfn.XLOOKUP(A248,bbni_history[[#This Row],[Tanggal]],bbni_history[[#This Row],[Terakhir]],"Tidak Ditemukan")</f>
        <v>2577.4</v>
      </c>
      <c r="E248">
        <f>_xlfn.XLOOKUP(D248,bbni_history[[#This Row],[Terakhir]],bbni_history[[#This Row],[Volume]])</f>
        <v>80840600</v>
      </c>
      <c r="F248">
        <f>_xlfn.XLOOKUP(A248,bbri_history[[#This Row],[Tanggal]],bbri_history[[#This Row],[Terakhir]],"Tidak Ditemukan")</f>
        <v>3222.8</v>
      </c>
      <c r="G248">
        <f>_xlfn.XLOOKUP(F248,bbri_history[[#This Row],[Terakhir]],bbri_history[[#This Row],[Volume]],"Tidak Ditemukan")</f>
        <v>182568723</v>
      </c>
      <c r="H248">
        <f>_xlfn.XLOOKUP(A248,bmri_history[[#This Row],[Tanggal]],bmri_history[[#This Row],[Terakhir]],"Tidak Ditemukan")</f>
        <v>2628.3</v>
      </c>
      <c r="I248">
        <f>_xlfn.XLOOKUP('Master Sheet'!H248,bmri_history[[#This Row],[Terakhir]],bmri_history[[#This Row],[Volume]],"Tidak Ditemukan")</f>
        <v>119006800</v>
      </c>
      <c r="J248" s="10">
        <f>(B248/'Data Historis IHSG'!$J$3) * 100</f>
        <v>101.43280303006253</v>
      </c>
      <c r="K248" s="2">
        <f>(D248/'Data Historis BBNI'!$J$3) * 100</f>
        <v>82.682911962941219</v>
      </c>
      <c r="L248" s="2">
        <f>(F248/'Data Historis BBRI'!$J$3) * 100</f>
        <v>109.09472501210172</v>
      </c>
      <c r="M248" s="2">
        <f>(H248 / 'Data Historis BMRI'!$J$3) * 100</f>
        <v>94.784217416234824</v>
      </c>
    </row>
    <row r="249" spans="1:13" x14ac:dyDescent="0.3">
      <c r="A249" s="1" t="s">
        <v>272</v>
      </c>
      <c r="B249">
        <f>_xlfn.XLOOKUP(A249,jkse_history[[#This Row],[Tanggal]],jkse_history[[#This Row],[Terakhir]],"Tidak Ditemukan")</f>
        <v>6321.9</v>
      </c>
      <c r="C249">
        <f>_xlfn.XLOOKUP(B249,jkse_history[[#This Row],[Terakhir]],jkse_history[[#This Row],[Volume]])</f>
        <v>223716900</v>
      </c>
      <c r="D249">
        <f>_xlfn.XLOOKUP(A249,bbni_history[[#This Row],[Tanggal]],bbni_history[[#This Row],[Terakhir]],"Tidak Ditemukan")</f>
        <v>2546.6999999999998</v>
      </c>
      <c r="E249">
        <f>_xlfn.XLOOKUP(D249,bbni_history[[#This Row],[Terakhir]],bbni_history[[#This Row],[Volume]])</f>
        <v>88881200</v>
      </c>
      <c r="F249">
        <f>_xlfn.XLOOKUP(A249,bbri_history[[#This Row],[Tanggal]],bbri_history[[#This Row],[Terakhir]],"Tidak Ditemukan")</f>
        <v>3222.8</v>
      </c>
      <c r="G249">
        <f>_xlfn.XLOOKUP(F249,bbri_history[[#This Row],[Terakhir]],bbri_history[[#This Row],[Volume]],"Tidak Ditemukan")</f>
        <v>152430182</v>
      </c>
      <c r="H249">
        <f>_xlfn.XLOOKUP(A249,bmri_history[[#This Row],[Tanggal]],bmri_history[[#This Row],[Terakhir]],"Tidak Ditemukan")</f>
        <v>2647.3</v>
      </c>
      <c r="I249">
        <f>_xlfn.XLOOKUP('Master Sheet'!H249,bmri_history[[#This Row],[Terakhir]],bmri_history[[#This Row],[Volume]],"Tidak Ditemukan")</f>
        <v>77834600</v>
      </c>
      <c r="J249" s="10">
        <f>(B249/'Data Historis IHSG'!$J$3) * 100</f>
        <v>100.35494655165297</v>
      </c>
      <c r="K249" s="2">
        <f>(D249/'Data Historis BBNI'!$J$3) * 100</f>
        <v>81.698056916280905</v>
      </c>
      <c r="L249" s="2">
        <f>(F249/'Data Historis BBRI'!$J$3) * 100</f>
        <v>109.09472501210172</v>
      </c>
      <c r="M249" s="2">
        <f>(H249 / 'Data Historis BMRI'!$J$3) * 100</f>
        <v>95.469413219951477</v>
      </c>
    </row>
    <row r="250" spans="1:13" x14ac:dyDescent="0.3">
      <c r="A250" s="1" t="s">
        <v>273</v>
      </c>
      <c r="B250">
        <f>_xlfn.XLOOKUP(A250,jkse_history[[#This Row],[Tanggal]],jkse_history[[#This Row],[Terakhir]],"Tidak Ditemukan")</f>
        <v>6429.8</v>
      </c>
      <c r="C250">
        <f>_xlfn.XLOOKUP(B250,jkse_history[[#This Row],[Terakhir]],jkse_history[[#This Row],[Volume]])</f>
        <v>190944100</v>
      </c>
      <c r="D250">
        <f>_xlfn.XLOOKUP(A250,bbni_history[[#This Row],[Tanggal]],bbni_history[[#This Row],[Terakhir]],"Tidak Ditemukan")</f>
        <v>2628.5</v>
      </c>
      <c r="E250">
        <f>_xlfn.XLOOKUP(D250,bbni_history[[#This Row],[Terakhir]],bbni_history[[#This Row],[Volume]])</f>
        <v>109658000</v>
      </c>
      <c r="F250">
        <f>_xlfn.XLOOKUP(A250,bbri_history[[#This Row],[Tanggal]],bbri_history[[#This Row],[Terakhir]],"Tidak Ditemukan")</f>
        <v>3411.2</v>
      </c>
      <c r="G250">
        <f>_xlfn.XLOOKUP(F250,bbri_history[[#This Row],[Terakhir]],bbri_history[[#This Row],[Volume]],"Tidak Ditemukan")</f>
        <v>277723446</v>
      </c>
      <c r="H250">
        <f>_xlfn.XLOOKUP(A250,bmri_history[[#This Row],[Tanggal]],bmri_history[[#This Row],[Terakhir]],"Tidak Ditemukan")</f>
        <v>2799.1</v>
      </c>
      <c r="I250">
        <f>_xlfn.XLOOKUP('Master Sheet'!H250,bmri_history[[#This Row],[Terakhir]],bmri_history[[#This Row],[Volume]],"Tidak Ditemukan")</f>
        <v>220934600</v>
      </c>
      <c r="J250" s="10">
        <f>(B250/'Data Historis IHSG'!$J$3) * 100</f>
        <v>102.06777002765281</v>
      </c>
      <c r="K250" s="2">
        <f>(D250/'Data Historis BBNI'!$J$3) * 100</f>
        <v>84.32219837611197</v>
      </c>
      <c r="L250" s="2">
        <f>(F250/'Data Historis BBRI'!$J$3) * 100</f>
        <v>115.47223717304247</v>
      </c>
      <c r="M250" s="2">
        <f>(H250 / 'Data Historis BMRI'!$J$3) * 100</f>
        <v>100.94376706227708</v>
      </c>
    </row>
    <row r="251" spans="1:13" x14ac:dyDescent="0.3">
      <c r="A251" s="1" t="s">
        <v>274</v>
      </c>
      <c r="B251">
        <f>_xlfn.XLOOKUP(A251,jkse_history[[#This Row],[Tanggal]],jkse_history[[#This Row],[Terakhir]],"Tidak Ditemukan")</f>
        <v>6413.9</v>
      </c>
      <c r="C251">
        <f>_xlfn.XLOOKUP(B251,jkse_history[[#This Row],[Terakhir]],jkse_history[[#This Row],[Volume]])</f>
        <v>171080400</v>
      </c>
      <c r="D251">
        <f>_xlfn.XLOOKUP(A251,bbni_history[[#This Row],[Tanggal]],bbni_history[[#This Row],[Terakhir]],"Tidak Ditemukan")</f>
        <v>2628.5</v>
      </c>
      <c r="E251">
        <f>_xlfn.XLOOKUP(D251,bbni_history[[#This Row],[Terakhir]],bbni_history[[#This Row],[Volume]])</f>
        <v>59591200</v>
      </c>
      <c r="F251">
        <f>_xlfn.XLOOKUP(A251,bbri_history[[#This Row],[Tanggal]],bbri_history[[#This Row],[Terakhir]],"Tidak Ditemukan")</f>
        <v>3341.4</v>
      </c>
      <c r="G251">
        <f>_xlfn.XLOOKUP(F251,bbri_history[[#This Row],[Terakhir]],bbri_history[[#This Row],[Volume]],"Tidak Ditemukan")</f>
        <v>177275431</v>
      </c>
      <c r="H251">
        <f>_xlfn.XLOOKUP(A251,bmri_history[[#This Row],[Tanggal]],bmri_history[[#This Row],[Terakhir]],"Tidak Ditemukan")</f>
        <v>2751.7</v>
      </c>
      <c r="I251">
        <f>_xlfn.XLOOKUP('Master Sheet'!H251,bmri_history[[#This Row],[Terakhir]],bmri_history[[#This Row],[Volume]],"Tidak Ditemukan")</f>
        <v>82052000</v>
      </c>
      <c r="J251" s="10">
        <f>(B251/'Data Historis IHSG'!$J$3) * 100</f>
        <v>101.81537064611067</v>
      </c>
      <c r="K251" s="2">
        <f>(D251/'Data Historis BBNI'!$J$3) * 100</f>
        <v>84.32219837611197</v>
      </c>
      <c r="L251" s="2">
        <f>(F251/'Data Historis BBRI'!$J$3) * 100</f>
        <v>113.1094433894243</v>
      </c>
      <c r="M251" s="2">
        <f>(H251 / 'Data Historis BMRI'!$J$3) * 100</f>
        <v>99.234383846689241</v>
      </c>
    </row>
    <row r="252" spans="1:13" x14ac:dyDescent="0.3">
      <c r="A252" s="1" t="s">
        <v>275</v>
      </c>
      <c r="B252">
        <f>_xlfn.XLOOKUP(A252,jkse_history[[#This Row],[Tanggal]],jkse_history[[#This Row],[Terakhir]],"Tidak Ditemukan")</f>
        <v>6307.1</v>
      </c>
      <c r="C252">
        <f>_xlfn.XLOOKUP(B252,jkse_history[[#This Row],[Terakhir]],jkse_history[[#This Row],[Volume]])</f>
        <v>157918500</v>
      </c>
      <c r="D252">
        <f>_xlfn.XLOOKUP(A252,bbni_history[[#This Row],[Tanggal]],bbni_history[[#This Row],[Terakhir]],"Tidak Ditemukan")</f>
        <v>2567.1999999999998</v>
      </c>
      <c r="E252">
        <f>_xlfn.XLOOKUP(D252,bbni_history[[#This Row],[Terakhir]],bbni_history[[#This Row],[Volume]])</f>
        <v>89496000</v>
      </c>
      <c r="F252">
        <f>_xlfn.XLOOKUP(A252,bbri_history[[#This Row],[Tanggal]],bbri_history[[#This Row],[Terakhir]],"Tidak Ditemukan")</f>
        <v>3292.6</v>
      </c>
      <c r="G252">
        <f>_xlfn.XLOOKUP(F252,bbri_history[[#This Row],[Terakhir]],bbri_history[[#This Row],[Volume]],"Tidak Ditemukan")</f>
        <v>183332136</v>
      </c>
      <c r="H252">
        <f>_xlfn.XLOOKUP(A252,bmri_history[[#This Row],[Tanggal]],bmri_history[[#This Row],[Terakhir]],"Tidak Ditemukan")</f>
        <v>2732.7</v>
      </c>
      <c r="I252">
        <f>_xlfn.XLOOKUP('Master Sheet'!H252,bmri_history[[#This Row],[Terakhir]],bmri_history[[#This Row],[Volume]],"Tidak Ditemukan")</f>
        <v>117367200</v>
      </c>
      <c r="J252" s="10">
        <f>(B252/'Data Historis IHSG'!$J$3) * 100</f>
        <v>100.12000876254457</v>
      </c>
      <c r="K252" s="2">
        <f>(D252/'Data Historis BBNI'!$J$3) * 100</f>
        <v>82.355696279686001</v>
      </c>
      <c r="L252" s="2">
        <f>(F252/'Data Historis BBRI'!$J$3) * 100</f>
        <v>111.45751879571988</v>
      </c>
      <c r="M252" s="2">
        <f>(H252 / 'Data Historis BMRI'!$J$3) * 100</f>
        <v>98.549188042972588</v>
      </c>
    </row>
    <row r="253" spans="1:13" x14ac:dyDescent="0.3">
      <c r="A253" s="1" t="s">
        <v>276</v>
      </c>
      <c r="B253">
        <f>_xlfn.XLOOKUP(A253,jkse_history[[#This Row],[Tanggal]],jkse_history[[#This Row],[Terakhir]],"Tidak Ditemukan")</f>
        <v>6258.6</v>
      </c>
      <c r="C253">
        <f>_xlfn.XLOOKUP(B253,jkse_history[[#This Row],[Terakhir]],jkse_history[[#This Row],[Volume]])</f>
        <v>154806200</v>
      </c>
      <c r="D253">
        <f>_xlfn.XLOOKUP(A253,bbni_history[[#This Row],[Tanggal]],bbni_history[[#This Row],[Terakhir]],"Tidak Ditemukan")</f>
        <v>2546.6999999999998</v>
      </c>
      <c r="E253">
        <f>_xlfn.XLOOKUP(D253,bbni_history[[#This Row],[Terakhir]],bbni_history[[#This Row],[Volume]])</f>
        <v>62801600</v>
      </c>
      <c r="F253">
        <f>_xlfn.XLOOKUP(A253,bbri_history[[#This Row],[Tanggal]],bbri_history[[#This Row],[Terakhir]],"Tidak Ditemukan")</f>
        <v>3334.5</v>
      </c>
      <c r="G253">
        <f>_xlfn.XLOOKUP(F253,bbri_history[[#This Row],[Terakhir]],bbri_history[[#This Row],[Volume]],"Tidak Ditemukan")</f>
        <v>165278734</v>
      </c>
      <c r="H253">
        <f>_xlfn.XLOOKUP(A253,bmri_history[[#This Row],[Tanggal]],bmri_history[[#This Row],[Terakhir]],"Tidak Ditemukan")</f>
        <v>2770.6</v>
      </c>
      <c r="I253">
        <f>_xlfn.XLOOKUP('Master Sheet'!H253,bmri_history[[#This Row],[Terakhir]],bmri_history[[#This Row],[Volume]],"Tidak Ditemukan")</f>
        <v>100647600</v>
      </c>
      <c r="J253" s="10">
        <f>(B253/'Data Historis IHSG'!$J$3) * 100</f>
        <v>99.350111277966334</v>
      </c>
      <c r="K253" s="2">
        <f>(D253/'Data Historis BBNI'!$J$3) * 100</f>
        <v>81.698056916280905</v>
      </c>
      <c r="L253" s="2">
        <f>(F253/'Data Historis BBRI'!$J$3) * 100</f>
        <v>112.87587208416691</v>
      </c>
      <c r="M253" s="2">
        <f>(H253 / 'Data Historis BMRI'!$J$3) * 100</f>
        <v>99.915973356702111</v>
      </c>
    </row>
    <row r="254" spans="1:13" x14ac:dyDescent="0.3">
      <c r="A254" s="1" t="s">
        <v>277</v>
      </c>
      <c r="B254">
        <f>_xlfn.XLOOKUP(A254,jkse_history[[#This Row],[Tanggal]],jkse_history[[#This Row],[Terakhir]],"Tidak Ditemukan")</f>
        <v>6140.2</v>
      </c>
      <c r="C254">
        <f>_xlfn.XLOOKUP(B254,jkse_history[[#This Row],[Terakhir]],jkse_history[[#This Row],[Volume]])</f>
        <v>172159800</v>
      </c>
      <c r="D254">
        <f>_xlfn.XLOOKUP(A254,bbni_history[[#This Row],[Tanggal]],bbni_history[[#This Row],[Terakhir]],"Tidak Ditemukan")</f>
        <v>2485.3000000000002</v>
      </c>
      <c r="E254">
        <f>_xlfn.XLOOKUP(D254,bbni_history[[#This Row],[Terakhir]],bbni_history[[#This Row],[Volume]])</f>
        <v>94759800</v>
      </c>
      <c r="F254">
        <f>_xlfn.XLOOKUP(A254,bbri_history[[#This Row],[Tanggal]],bbri_history[[#This Row],[Terakhir]],"Tidak Ditemukan")</f>
        <v>3243.8</v>
      </c>
      <c r="G254">
        <f>_xlfn.XLOOKUP(F254,bbri_history[[#This Row],[Terakhir]],bbri_history[[#This Row],[Volume]],"Tidak Ditemukan")</f>
        <v>163850580</v>
      </c>
      <c r="H254">
        <f>_xlfn.XLOOKUP(A254,bmri_history[[#This Row],[Tanggal]],bmri_history[[#This Row],[Terakhir]],"Tidak Ditemukan")</f>
        <v>2799.1</v>
      </c>
      <c r="I254">
        <f>_xlfn.XLOOKUP('Master Sheet'!H254,bmri_history[[#This Row],[Terakhir]],bmri_history[[#This Row],[Volume]],"Tidak Ditemukan")</f>
        <v>206712400</v>
      </c>
      <c r="J254" s="10">
        <f>(B254/'Data Historis IHSG'!$J$3) * 100</f>
        <v>97.470608965099032</v>
      </c>
      <c r="K254" s="2">
        <f>(D254/'Data Historis BBNI'!$J$3) * 100</f>
        <v>79.728346822960276</v>
      </c>
      <c r="L254" s="2">
        <f>(F254/'Data Historis BBRI'!$J$3) * 100</f>
        <v>109.80559420201547</v>
      </c>
      <c r="M254" s="2">
        <f>(H254 / 'Data Historis BMRI'!$J$3) * 100</f>
        <v>100.94376706227708</v>
      </c>
    </row>
    <row r="255" spans="1:13" x14ac:dyDescent="0.3">
      <c r="A255" s="1" t="s">
        <v>278</v>
      </c>
      <c r="B255">
        <f>_xlfn.XLOOKUP(A255,jkse_history[[#This Row],[Tanggal]],jkse_history[[#This Row],[Terakhir]],"Tidak Ditemukan")</f>
        <v>6109.2</v>
      </c>
      <c r="C255">
        <f>_xlfn.XLOOKUP(B255,jkse_history[[#This Row],[Terakhir]],jkse_history[[#This Row],[Volume]])</f>
        <v>181402600</v>
      </c>
      <c r="D255">
        <f>_xlfn.XLOOKUP(A255,bbni_history[[#This Row],[Tanggal]],bbni_history[[#This Row],[Terakhir]],"Tidak Ditemukan")</f>
        <v>2444.4</v>
      </c>
      <c r="E255">
        <f>_xlfn.XLOOKUP(D255,bbni_history[[#This Row],[Terakhir]],bbni_history[[#This Row],[Volume]])</f>
        <v>121073600</v>
      </c>
      <c r="F255">
        <f>_xlfn.XLOOKUP(A255,bbri_history[[#This Row],[Tanggal]],bbri_history[[#This Row],[Terakhir]],"Tidak Ditemukan")</f>
        <v>3222.8</v>
      </c>
      <c r="G255">
        <f>_xlfn.XLOOKUP(F255,bbri_history[[#This Row],[Terakhir]],bbri_history[[#This Row],[Volume]],"Tidak Ditemukan")</f>
        <v>198692361</v>
      </c>
      <c r="H255">
        <f>_xlfn.XLOOKUP(A255,bmri_history[[#This Row],[Tanggal]],bmri_history[[#This Row],[Terakhir]],"Tidak Ditemukan")</f>
        <v>2770.6</v>
      </c>
      <c r="I255">
        <f>_xlfn.XLOOKUP('Master Sheet'!H255,bmri_history[[#This Row],[Terakhir]],bmri_history[[#This Row],[Volume]],"Tidak Ditemukan")</f>
        <v>171581400</v>
      </c>
      <c r="J255" s="10">
        <f>(B255/'Data Historis IHSG'!$J$3) * 100</f>
        <v>96.978509541966545</v>
      </c>
      <c r="K255" s="2">
        <f>(D255/'Data Historis BBNI'!$J$3) * 100</f>
        <v>78.416276093044743</v>
      </c>
      <c r="L255" s="2">
        <f>(F255/'Data Historis BBRI'!$J$3) * 100</f>
        <v>109.09472501210172</v>
      </c>
      <c r="M255" s="2">
        <f>(H255 / 'Data Historis BMRI'!$J$3) * 100</f>
        <v>99.915973356702111</v>
      </c>
    </row>
    <row r="256" spans="1:13" x14ac:dyDescent="0.3">
      <c r="A256" s="1" t="s">
        <v>279</v>
      </c>
      <c r="B256">
        <f>_xlfn.XLOOKUP(A256,jkse_history[[#This Row],[Tanggal]],jkse_history[[#This Row],[Terakhir]],"Tidak Ditemukan")</f>
        <v>5979.4</v>
      </c>
      <c r="C256">
        <f>_xlfn.XLOOKUP(B256,jkse_history[[#This Row],[Terakhir]],jkse_history[[#This Row],[Volume]])</f>
        <v>157336200</v>
      </c>
      <c r="D256">
        <f>_xlfn.XLOOKUP(A256,bbni_history[[#This Row],[Tanggal]],bbni_history[[#This Row],[Terakhir]],"Tidak Ditemukan")</f>
        <v>2362.6</v>
      </c>
      <c r="E256">
        <f>_xlfn.XLOOKUP(D256,bbni_history[[#This Row],[Terakhir]],bbni_history[[#This Row],[Volume]])</f>
        <v>105682200</v>
      </c>
      <c r="F256">
        <f>_xlfn.XLOOKUP(A256,bbri_history[[#This Row],[Tanggal]],bbri_history[[#This Row],[Terakhir]],"Tidak Ditemukan")</f>
        <v>3118.2</v>
      </c>
      <c r="G256">
        <f>_xlfn.XLOOKUP(F256,bbri_history[[#This Row],[Terakhir]],bbri_history[[#This Row],[Volume]],"Tidak Ditemukan")</f>
        <v>176270344</v>
      </c>
      <c r="H256">
        <f>_xlfn.XLOOKUP(A256,bmri_history[[#This Row],[Tanggal]],bmri_history[[#This Row],[Terakhir]],"Tidak Ditemukan")</f>
        <v>2675.8</v>
      </c>
      <c r="I256">
        <f>_xlfn.XLOOKUP('Master Sheet'!H256,bmri_history[[#This Row],[Terakhir]],bmri_history[[#This Row],[Volume]],"Tidak Ditemukan")</f>
        <v>135745000</v>
      </c>
      <c r="J256" s="10">
        <f>(B256/'Data Historis IHSG'!$J$3) * 100</f>
        <v>94.918041634786036</v>
      </c>
      <c r="K256" s="2">
        <f>(D256/'Data Historis BBNI'!$J$3) * 100</f>
        <v>75.792134633213664</v>
      </c>
      <c r="L256" s="2">
        <f>(F256/'Data Historis BBRI'!$J$3) * 100</f>
        <v>105.55391942805494</v>
      </c>
      <c r="M256" s="2">
        <f>(H256 / 'Data Historis BMRI'!$J$3) * 100</f>
        <v>96.497206925526442</v>
      </c>
    </row>
    <row r="257" spans="1:13" x14ac:dyDescent="0.3">
      <c r="A257" s="1" t="s">
        <v>280</v>
      </c>
      <c r="B257">
        <f>_xlfn.XLOOKUP(A257,jkse_history[[#This Row],[Tanggal]],jkse_history[[#This Row],[Terakhir]],"Tidak Ditemukan")</f>
        <v>5862.4</v>
      </c>
      <c r="C257">
        <f>_xlfn.XLOOKUP(B257,jkse_history[[#This Row],[Terakhir]],jkse_history[[#This Row],[Volume]])</f>
        <v>147664800</v>
      </c>
      <c r="D257">
        <f>_xlfn.XLOOKUP(A257,bbni_history[[#This Row],[Tanggal]],bbni_history[[#This Row],[Terakhir]],"Tidak Ditemukan")</f>
        <v>2270.5</v>
      </c>
      <c r="E257">
        <f>_xlfn.XLOOKUP(D257,bbni_history[[#This Row],[Terakhir]],bbni_history[[#This Row],[Volume]])</f>
        <v>155809200</v>
      </c>
      <c r="F257">
        <f>_xlfn.XLOOKUP(A257,bbri_history[[#This Row],[Tanggal]],bbri_history[[#This Row],[Terakhir]],"Tidak Ditemukan")</f>
        <v>2915.9</v>
      </c>
      <c r="G257">
        <f>_xlfn.XLOOKUP(F257,bbri_history[[#This Row],[Terakhir]],bbri_history[[#This Row],[Volume]],"Tidak Ditemukan")</f>
        <v>308226863</v>
      </c>
      <c r="H257">
        <f>_xlfn.XLOOKUP(A257,bmri_history[[#This Row],[Tanggal]],bmri_history[[#This Row],[Terakhir]],"Tidak Ditemukan")</f>
        <v>2495.5</v>
      </c>
      <c r="I257">
        <f>_xlfn.XLOOKUP('Master Sheet'!H257,bmri_history[[#This Row],[Terakhir]],bmri_history[[#This Row],[Volume]],"Tidak Ditemukan")</f>
        <v>334227600</v>
      </c>
      <c r="J257" s="10">
        <f>(B257/'Data Historis IHSG'!$J$3) * 100</f>
        <v>93.060763166834406</v>
      </c>
      <c r="K257" s="2">
        <f>(D257/'Data Historis BBNI'!$J$3) * 100</f>
        <v>72.837569493232735</v>
      </c>
      <c r="L257" s="2">
        <f>(F257/'Data Historis BBRI'!$J$3) * 100</f>
        <v>98.705879565218851</v>
      </c>
      <c r="M257" s="2">
        <f>(H257 / 'Data Historis BMRI'!$J$3) * 100</f>
        <v>89.995059377625836</v>
      </c>
    </row>
    <row r="258" spans="1:13" x14ac:dyDescent="0.3">
      <c r="A258" s="1" t="s">
        <v>281</v>
      </c>
      <c r="B258">
        <f>_xlfn.XLOOKUP(A258,jkse_history[[#This Row],[Tanggal]],jkse_history[[#This Row],[Terakhir]],"Tidak Ditemukan")</f>
        <v>6067.5</v>
      </c>
      <c r="C258">
        <f>_xlfn.XLOOKUP(B258,jkse_history[[#This Row],[Terakhir]],jkse_history[[#This Row],[Volume]])</f>
        <v>208886800</v>
      </c>
      <c r="D258">
        <f>_xlfn.XLOOKUP(A258,bbni_history[[#This Row],[Tanggal]],bbni_history[[#This Row],[Terakhir]],"Tidak Ditemukan")</f>
        <v>2393.3000000000002</v>
      </c>
      <c r="E258">
        <f>_xlfn.XLOOKUP(D258,bbni_history[[#This Row],[Terakhir]],bbni_history[[#This Row],[Volume]])</f>
        <v>153317600</v>
      </c>
      <c r="F258">
        <f>_xlfn.XLOOKUP(A258,bbri_history[[#This Row],[Tanggal]],bbri_history[[#This Row],[Terakhir]],"Tidak Ditemukan")</f>
        <v>3069.4</v>
      </c>
      <c r="G258">
        <f>_xlfn.XLOOKUP(F258,bbri_history[[#This Row],[Terakhir]],bbri_history[[#This Row],[Volume]],"Tidak Ditemukan")</f>
        <v>355113743</v>
      </c>
      <c r="H258">
        <f>_xlfn.XLOOKUP(A258,bmri_history[[#This Row],[Tanggal]],bmri_history[[#This Row],[Terakhir]],"Tidak Ditemukan")</f>
        <v>2542.9</v>
      </c>
      <c r="I258">
        <f>_xlfn.XLOOKUP('Master Sheet'!H258,bmri_history[[#This Row],[Terakhir]],bmri_history[[#This Row],[Volume]],"Tidak Ditemukan")</f>
        <v>242540200</v>
      </c>
      <c r="J258" s="10">
        <f>(B258/'Data Historis IHSG'!$J$3) * 100</f>
        <v>96.31655644697868</v>
      </c>
      <c r="K258" s="2">
        <f>(D258/'Data Historis BBNI'!$J$3) * 100</f>
        <v>76.776989679873992</v>
      </c>
      <c r="L258" s="2">
        <f>(F258/'Data Historis BBRI'!$J$3) * 100</f>
        <v>103.90199483435055</v>
      </c>
      <c r="M258" s="2">
        <f>(H258 / 'Data Historis BMRI'!$J$3) * 100</f>
        <v>91.704442593213685</v>
      </c>
    </row>
    <row r="259" spans="1:13" x14ac:dyDescent="0.3">
      <c r="A259" s="1" t="s">
        <v>282</v>
      </c>
      <c r="B259">
        <f>_xlfn.XLOOKUP(A259,jkse_history[[#This Row],[Tanggal]],jkse_history[[#This Row],[Terakhir]],"Tidak Ditemukan")</f>
        <v>6043.8</v>
      </c>
      <c r="C259">
        <f>_xlfn.XLOOKUP(B259,jkse_history[[#This Row],[Terakhir]],jkse_history[[#This Row],[Volume]])</f>
        <v>227307800</v>
      </c>
      <c r="D259">
        <f>_xlfn.XLOOKUP(A259,bbni_history[[#This Row],[Tanggal]],bbni_history[[#This Row],[Terakhir]],"Tidak Ditemukan")</f>
        <v>2413.6999999999998</v>
      </c>
      <c r="E259">
        <f>_xlfn.XLOOKUP(D259,bbni_history[[#This Row],[Terakhir]],bbni_history[[#This Row],[Volume]])</f>
        <v>113771800</v>
      </c>
      <c r="F259">
        <f>_xlfn.XLOOKUP(A259,bbri_history[[#This Row],[Tanggal]],bbri_history[[#This Row],[Terakhir]],"Tidak Ditemukan")</f>
        <v>3041.5</v>
      </c>
      <c r="G259">
        <f>_xlfn.XLOOKUP(F259,bbri_history[[#This Row],[Terakhir]],bbri_history[[#This Row],[Volume]],"Tidak Ditemukan")</f>
        <v>167527833</v>
      </c>
      <c r="H259">
        <f>_xlfn.XLOOKUP(A259,bmri_history[[#This Row],[Tanggal]],bmri_history[[#This Row],[Terakhir]],"Tidak Ditemukan")</f>
        <v>2457.5</v>
      </c>
      <c r="I259">
        <f>_xlfn.XLOOKUP('Master Sheet'!H259,bmri_history[[#This Row],[Terakhir]],bmri_history[[#This Row],[Volume]],"Tidak Ditemukan")</f>
        <v>160482800</v>
      </c>
      <c r="J259" s="10">
        <f>(B259/'Data Historis IHSG'!$J$3) * 100</f>
        <v>95.940338500906421</v>
      </c>
      <c r="K259" s="2">
        <f>(D259/'Data Historis BBNI'!$J$3) * 100</f>
        <v>77.431421046384415</v>
      </c>
      <c r="L259" s="2">
        <f>(F259/'Data Historis BBRI'!$J$3) * 100</f>
        <v>102.9575543391794</v>
      </c>
      <c r="M259" s="2">
        <f>(H259 / 'Data Historis BMRI'!$J$3) * 100</f>
        <v>88.624667770192545</v>
      </c>
    </row>
    <row r="260" spans="1:13" x14ac:dyDescent="0.3">
      <c r="A260" s="1" t="s">
        <v>283</v>
      </c>
      <c r="B260">
        <f>_xlfn.XLOOKUP(A260,jkse_history[[#This Row],[Tanggal]],jkse_history[[#This Row],[Terakhir]],"Tidak Ditemukan")</f>
        <v>6077.7</v>
      </c>
      <c r="C260">
        <f>_xlfn.XLOOKUP(B260,jkse_history[[#This Row],[Terakhir]],jkse_history[[#This Row],[Volume]])</f>
        <v>153874400</v>
      </c>
      <c r="D260">
        <f>_xlfn.XLOOKUP(A260,bbni_history[[#This Row],[Tanggal]],bbni_history[[#This Row],[Terakhir]],"Tidak Ditemukan")</f>
        <v>2577.4</v>
      </c>
      <c r="E260">
        <f>_xlfn.XLOOKUP(D260,bbni_history[[#This Row],[Terakhir]],bbni_history[[#This Row],[Volume]])</f>
        <v>239553600</v>
      </c>
      <c r="F260">
        <f>_xlfn.XLOOKUP(A260,bbri_history[[#This Row],[Tanggal]],bbri_history[[#This Row],[Terakhir]],"Tidak Ditemukan")</f>
        <v>3055.4</v>
      </c>
      <c r="G260">
        <f>_xlfn.XLOOKUP(F260,bbri_history[[#This Row],[Terakhir]],bbri_history[[#This Row],[Volume]],"Tidak Ditemukan")</f>
        <v>124241205</v>
      </c>
      <c r="H260">
        <f>_xlfn.XLOOKUP(A260,bmri_history[[#This Row],[Tanggal]],bmri_history[[#This Row],[Terakhir]],"Tidak Ditemukan")</f>
        <v>2467</v>
      </c>
      <c r="I260">
        <f>_xlfn.XLOOKUP('Master Sheet'!H260,bmri_history[[#This Row],[Terakhir]],bmri_history[[#This Row],[Volume]],"Tidak Ditemukan")</f>
        <v>167044600</v>
      </c>
      <c r="J260" s="10">
        <f>(B260/'Data Historis IHSG'!$J$3) * 100</f>
        <v>96.478473031364203</v>
      </c>
      <c r="K260" s="2">
        <f>(D260/'Data Historis BBNI'!$J$3) * 100</f>
        <v>82.682911962941219</v>
      </c>
      <c r="L260" s="2">
        <f>(F260/'Data Historis BBRI'!$J$3) * 100</f>
        <v>103.4280820410747</v>
      </c>
      <c r="M260" s="2">
        <f>(H260 / 'Data Historis BMRI'!$J$3) * 100</f>
        <v>88.967265672050871</v>
      </c>
    </row>
    <row r="261" spans="1:13" x14ac:dyDescent="0.3">
      <c r="A261" s="1" t="s">
        <v>284</v>
      </c>
      <c r="B261">
        <f>_xlfn.XLOOKUP(A261,jkse_history[[#This Row],[Tanggal]],jkse_history[[#This Row],[Terakhir]],"Tidak Ditemukan")</f>
        <v>6107.2</v>
      </c>
      <c r="C261">
        <f>_xlfn.XLOOKUP(B261,jkse_history[[#This Row],[Terakhir]],jkse_history[[#This Row],[Volume]])</f>
        <v>148241900</v>
      </c>
      <c r="D261">
        <f>_xlfn.XLOOKUP(A261,bbni_history[[#This Row],[Tanggal]],bbni_history[[#This Row],[Terakhir]],"Tidak Ditemukan")</f>
        <v>2567.1999999999998</v>
      </c>
      <c r="E261">
        <f>_xlfn.XLOOKUP(D261,bbni_history[[#This Row],[Terakhir]],bbni_history[[#This Row],[Volume]])</f>
        <v>100262200</v>
      </c>
      <c r="F261">
        <f>_xlfn.XLOOKUP(A261,bbri_history[[#This Row],[Tanggal]],bbri_history[[#This Row],[Terakhir]],"Tidak Ditemukan")</f>
        <v>3132.2</v>
      </c>
      <c r="G261">
        <f>_xlfn.XLOOKUP(F261,bbri_history[[#This Row],[Terakhir]],bbri_history[[#This Row],[Volume]],"Tidak Ditemukan")</f>
        <v>162519997</v>
      </c>
      <c r="H261">
        <f>_xlfn.XLOOKUP(A261,bmri_history[[#This Row],[Tanggal]],bmri_history[[#This Row],[Terakhir]],"Tidak Ditemukan")</f>
        <v>2495.5</v>
      </c>
      <c r="I261">
        <f>_xlfn.XLOOKUP('Master Sheet'!H261,bmri_history[[#This Row],[Terakhir]],bmri_history[[#This Row],[Volume]],"Tidak Ditemukan")</f>
        <v>139040400</v>
      </c>
      <c r="J261" s="10">
        <f>(B261/'Data Historis IHSG'!$J$3) * 100</f>
        <v>96.946761192087038</v>
      </c>
      <c r="K261" s="2">
        <f>(D261/'Data Historis BBNI'!$J$3) * 100</f>
        <v>82.355696279686001</v>
      </c>
      <c r="L261" s="2">
        <f>(F261/'Data Historis BBRI'!$J$3) * 100</f>
        <v>106.02783222133081</v>
      </c>
      <c r="M261" s="2">
        <f>(H261 / 'Data Historis BMRI'!$J$3) * 100</f>
        <v>89.995059377625836</v>
      </c>
    </row>
    <row r="262" spans="1:13" x14ac:dyDescent="0.3">
      <c r="A262" s="1" t="s">
        <v>285</v>
      </c>
      <c r="B262">
        <f>_xlfn.XLOOKUP(A262,jkse_history[[#This Row],[Tanggal]],jkse_history[[#This Row],[Terakhir]],"Tidak Ditemukan")</f>
        <v>6151.7</v>
      </c>
      <c r="C262">
        <f>_xlfn.XLOOKUP(B262,jkse_history[[#This Row],[Terakhir]],jkse_history[[#This Row],[Volume]])</f>
        <v>134669100</v>
      </c>
      <c r="D262">
        <f>_xlfn.XLOOKUP(A262,bbni_history[[#This Row],[Tanggal]],bbni_history[[#This Row],[Terakhir]],"Tidak Ditemukan")</f>
        <v>2577.4</v>
      </c>
      <c r="E262">
        <f>_xlfn.XLOOKUP(D262,bbni_history[[#This Row],[Terakhir]],bbni_history[[#This Row],[Volume]])</f>
        <v>46060200</v>
      </c>
      <c r="F262">
        <f>_xlfn.XLOOKUP(A262,bbri_history[[#This Row],[Tanggal]],bbri_history[[#This Row],[Terakhir]],"Tidak Ditemukan")</f>
        <v>3118.2</v>
      </c>
      <c r="G262">
        <f>_xlfn.XLOOKUP(F262,bbri_history[[#This Row],[Terakhir]],bbri_history[[#This Row],[Volume]],"Tidak Ditemukan")</f>
        <v>99005120</v>
      </c>
      <c r="H262">
        <f>_xlfn.XLOOKUP(A262,bmri_history[[#This Row],[Tanggal]],bmri_history[[#This Row],[Terakhir]],"Tidak Ditemukan")</f>
        <v>2486</v>
      </c>
      <c r="I262">
        <f>_xlfn.XLOOKUP('Master Sheet'!H262,bmri_history[[#This Row],[Terakhir]],bmri_history[[#This Row],[Volume]],"Tidak Ditemukan")</f>
        <v>97199600</v>
      </c>
      <c r="J262" s="10">
        <f>(B262/'Data Historis IHSG'!$J$3) * 100</f>
        <v>97.653161976906247</v>
      </c>
      <c r="K262" s="2">
        <f>(D262/'Data Historis BBNI'!$J$3) * 100</f>
        <v>82.682911962941219</v>
      </c>
      <c r="L262" s="2">
        <f>(F262/'Data Historis BBRI'!$J$3) * 100</f>
        <v>105.55391942805494</v>
      </c>
      <c r="M262" s="2">
        <f>(H262 / 'Data Historis BMRI'!$J$3) * 100</f>
        <v>89.652461475767524</v>
      </c>
    </row>
    <row r="263" spans="1:13" x14ac:dyDescent="0.3">
      <c r="A263" s="1" t="s">
        <v>286</v>
      </c>
      <c r="B263">
        <f>_xlfn.XLOOKUP(A263,jkse_history[[#This Row],[Tanggal]],jkse_history[[#This Row],[Terakhir]],"Tidak Ditemukan")</f>
        <v>6208.9</v>
      </c>
      <c r="C263">
        <f>_xlfn.XLOOKUP(B263,jkse_history[[#This Row],[Terakhir]],jkse_history[[#This Row],[Volume]])</f>
        <v>161586900</v>
      </c>
      <c r="D263">
        <f>_xlfn.XLOOKUP(A263,bbni_history[[#This Row],[Tanggal]],bbni_history[[#This Row],[Terakhir]],"Tidak Ditemukan")</f>
        <v>2577.4</v>
      </c>
      <c r="E263">
        <f>_xlfn.XLOOKUP(D263,bbni_history[[#This Row],[Terakhir]],bbni_history[[#This Row],[Volume]])</f>
        <v>44851400</v>
      </c>
      <c r="F263">
        <f>_xlfn.XLOOKUP(A263,bbri_history[[#This Row],[Tanggal]],bbri_history[[#This Row],[Terakhir]],"Tidak Ditemukan")</f>
        <v>3111.2</v>
      </c>
      <c r="G263">
        <f>_xlfn.XLOOKUP(F263,bbri_history[[#This Row],[Terakhir]],bbri_history[[#This Row],[Volume]],"Tidak Ditemukan")</f>
        <v>120218986</v>
      </c>
      <c r="H263">
        <f>_xlfn.XLOOKUP(A263,bmri_history[[#This Row],[Tanggal]],bmri_history[[#This Row],[Terakhir]],"Tidak Ditemukan")</f>
        <v>2495.5</v>
      </c>
      <c r="I263">
        <f>_xlfn.XLOOKUP('Master Sheet'!H263,bmri_history[[#This Row],[Terakhir]],bmri_history[[#This Row],[Volume]],"Tidak Ditemukan")</f>
        <v>125050800</v>
      </c>
      <c r="J263" s="10">
        <f>(B263/'Data Historis IHSG'!$J$3) * 100</f>
        <v>98.56116478346037</v>
      </c>
      <c r="K263" s="2">
        <f>(D263/'Data Historis BBNI'!$J$3) * 100</f>
        <v>82.682911962941219</v>
      </c>
      <c r="L263" s="2">
        <f>(F263/'Data Historis BBRI'!$J$3) * 100</f>
        <v>105.31696303141702</v>
      </c>
      <c r="M263" s="2">
        <f>(H263 / 'Data Historis BMRI'!$J$3) * 100</f>
        <v>89.995059377625836</v>
      </c>
    </row>
    <row r="264" spans="1:13" x14ac:dyDescent="0.3">
      <c r="A264" s="1" t="s">
        <v>287</v>
      </c>
      <c r="B264">
        <f>_xlfn.XLOOKUP(A264,jkse_history[[#This Row],[Tanggal]],jkse_history[[#This Row],[Terakhir]],"Tidak Ditemukan")</f>
        <v>6181.7</v>
      </c>
      <c r="C264">
        <f>_xlfn.XLOOKUP(B264,jkse_history[[#This Row],[Terakhir]],jkse_history[[#This Row],[Volume]])</f>
        <v>175273400</v>
      </c>
      <c r="D264">
        <f>_xlfn.XLOOKUP(A264,bbni_history[[#This Row],[Tanggal]],bbni_history[[#This Row],[Terakhir]],"Tidak Ditemukan")</f>
        <v>2546.6999999999998</v>
      </c>
      <c r="E264">
        <f>_xlfn.XLOOKUP(D264,bbni_history[[#This Row],[Terakhir]],bbni_history[[#This Row],[Volume]])</f>
        <v>86257400</v>
      </c>
      <c r="F264">
        <f>_xlfn.XLOOKUP(A264,bbri_history[[#This Row],[Tanggal]],bbri_history[[#This Row],[Terakhir]],"Tidak Ditemukan")</f>
        <v>3222.8</v>
      </c>
      <c r="G264">
        <f>_xlfn.XLOOKUP(F264,bbri_history[[#This Row],[Terakhir]],bbri_history[[#This Row],[Volume]],"Tidak Ditemukan")</f>
        <v>464366860</v>
      </c>
      <c r="H264">
        <f>_xlfn.XLOOKUP(A264,bmri_history[[#This Row],[Tanggal]],bmri_history[[#This Row],[Terakhir]],"Tidak Ditemukan")</f>
        <v>2467</v>
      </c>
      <c r="I264">
        <f>_xlfn.XLOOKUP('Master Sheet'!H264,bmri_history[[#This Row],[Terakhir]],bmri_history[[#This Row],[Volume]],"Tidak Ditemukan")</f>
        <v>208380400</v>
      </c>
      <c r="J264" s="10">
        <f>(B264/'Data Historis IHSG'!$J$3) * 100</f>
        <v>98.129387225098981</v>
      </c>
      <c r="K264" s="2">
        <f>(D264/'Data Historis BBNI'!$J$3) * 100</f>
        <v>81.698056916280905</v>
      </c>
      <c r="L264" s="2">
        <f>(F264/'Data Historis BBRI'!$J$3) * 100</f>
        <v>109.09472501210172</v>
      </c>
      <c r="M264" s="2">
        <f>(H264 / 'Data Historis BMRI'!$J$3) * 100</f>
        <v>88.967265672050871</v>
      </c>
    </row>
    <row r="265" spans="1:13" x14ac:dyDescent="0.3">
      <c r="A265" s="1" t="s">
        <v>288</v>
      </c>
      <c r="B265">
        <f>_xlfn.XLOOKUP(A265,jkse_history[[#This Row],[Tanggal]],jkse_history[[#This Row],[Terakhir]],"Tidak Ditemukan")</f>
        <v>6201.8</v>
      </c>
      <c r="C265">
        <f>_xlfn.XLOOKUP(B265,jkse_history[[#This Row],[Terakhir]],jkse_history[[#This Row],[Volume]])</f>
        <v>122608700</v>
      </c>
      <c r="D265">
        <f>_xlfn.XLOOKUP(A265,bbni_history[[#This Row],[Tanggal]],bbni_history[[#This Row],[Terakhir]],"Tidak Ditemukan")</f>
        <v>2536.5</v>
      </c>
      <c r="E265">
        <f>_xlfn.XLOOKUP(D265,bbni_history[[#This Row],[Terakhir]],bbni_history[[#This Row],[Volume]])</f>
        <v>30024200</v>
      </c>
      <c r="F265">
        <f>_xlfn.XLOOKUP(A265,bbri_history[[#This Row],[Tanggal]],bbri_history[[#This Row],[Terakhir]],"Tidak Ditemukan")</f>
        <v>3243.8</v>
      </c>
      <c r="G265">
        <f>_xlfn.XLOOKUP(F265,bbri_history[[#This Row],[Terakhir]],bbri_history[[#This Row],[Volume]],"Tidak Ditemukan")</f>
        <v>202155881</v>
      </c>
      <c r="H265">
        <f>_xlfn.XLOOKUP(A265,bmri_history[[#This Row],[Tanggal]],bmri_history[[#This Row],[Terakhir]],"Tidak Ditemukan")</f>
        <v>2467</v>
      </c>
      <c r="I265">
        <f>_xlfn.XLOOKUP('Master Sheet'!H265,bmri_history[[#This Row],[Terakhir]],bmri_history[[#This Row],[Volume]],"Tidak Ditemukan")</f>
        <v>102693600</v>
      </c>
      <c r="J265" s="10">
        <f>(B265/'Data Historis IHSG'!$J$3) * 100</f>
        <v>98.448458141388102</v>
      </c>
      <c r="K265" s="2">
        <f>(D265/'Data Historis BBNI'!$J$3) * 100</f>
        <v>81.370841233025686</v>
      </c>
      <c r="L265" s="2">
        <f>(F265/'Data Historis BBRI'!$J$3) * 100</f>
        <v>109.80559420201547</v>
      </c>
      <c r="M265" s="2">
        <f>(H265 / 'Data Historis BMRI'!$J$3) * 100</f>
        <v>88.967265672050871</v>
      </c>
    </row>
    <row r="266" spans="1:13" x14ac:dyDescent="0.3">
      <c r="A266" s="1" t="s">
        <v>289</v>
      </c>
      <c r="B266">
        <f>_xlfn.XLOOKUP(A266,jkse_history[[#This Row],[Tanggal]],jkse_history[[#This Row],[Terakhir]],"Tidak Ditemukan")</f>
        <v>6222.5</v>
      </c>
      <c r="C266">
        <f>_xlfn.XLOOKUP(B266,jkse_history[[#This Row],[Terakhir]],jkse_history[[#This Row],[Volume]])</f>
        <v>104014000</v>
      </c>
      <c r="D266">
        <f>_xlfn.XLOOKUP(A266,bbni_history[[#This Row],[Tanggal]],bbni_history[[#This Row],[Terakhir]],"Tidak Ditemukan")</f>
        <v>2536.5</v>
      </c>
      <c r="E266">
        <f>_xlfn.XLOOKUP(D266,bbni_history[[#This Row],[Terakhir]],bbni_history[[#This Row],[Volume]])</f>
        <v>26663000</v>
      </c>
      <c r="F266">
        <f>_xlfn.XLOOKUP(A266,bbri_history[[#This Row],[Tanggal]],bbri_history[[#This Row],[Terakhir]],"Tidak Ditemukan")</f>
        <v>3264.7</v>
      </c>
      <c r="G266">
        <f>_xlfn.XLOOKUP(F266,bbri_history[[#This Row],[Terakhir]],bbri_history[[#This Row],[Volume]],"Tidak Ditemukan")</f>
        <v>99681961</v>
      </c>
      <c r="H266">
        <f>_xlfn.XLOOKUP(A266,bmri_history[[#This Row],[Tanggal]],bmri_history[[#This Row],[Terakhir]],"Tidak Ditemukan")</f>
        <v>2467</v>
      </c>
      <c r="I266">
        <f>_xlfn.XLOOKUP('Master Sheet'!H266,bmri_history[[#This Row],[Terakhir]],bmri_history[[#This Row],[Volume]],"Tidak Ditemukan")</f>
        <v>35879400</v>
      </c>
      <c r="J266" s="10">
        <f>(B266/'Data Historis IHSG'!$J$3) * 100</f>
        <v>98.777053562641086</v>
      </c>
      <c r="K266" s="2">
        <f>(D266/'Data Historis BBNI'!$J$3) * 100</f>
        <v>81.370841233025686</v>
      </c>
      <c r="L266" s="2">
        <f>(F266/'Data Historis BBRI'!$J$3) * 100</f>
        <v>110.5130783005487</v>
      </c>
      <c r="M266" s="2">
        <f>(H266 / 'Data Historis BMRI'!$J$3) * 100</f>
        <v>88.967265672050871</v>
      </c>
    </row>
    <row r="267" spans="1:13" x14ac:dyDescent="0.3">
      <c r="A267" s="1" t="s">
        <v>290</v>
      </c>
      <c r="B267">
        <f>_xlfn.XLOOKUP(A267,jkse_history[[#This Row],[Tanggal]],jkse_history[[#This Row],[Terakhir]],"Tidak Ditemukan")</f>
        <v>6270.3</v>
      </c>
      <c r="C267">
        <f>_xlfn.XLOOKUP(B267,jkse_history[[#This Row],[Terakhir]],jkse_history[[#This Row],[Volume]])</f>
        <v>123956100</v>
      </c>
      <c r="D267">
        <f>_xlfn.XLOOKUP(A267,bbni_history[[#This Row],[Tanggal]],bbni_history[[#This Row],[Terakhir]],"Tidak Ditemukan")</f>
        <v>2546.6999999999998</v>
      </c>
      <c r="E267">
        <f>_xlfn.XLOOKUP(D267,bbni_history[[#This Row],[Terakhir]],bbni_history[[#This Row],[Volume]])</f>
        <v>53067000</v>
      </c>
      <c r="F267">
        <f>_xlfn.XLOOKUP(A267,bbri_history[[#This Row],[Tanggal]],bbri_history[[#This Row],[Terakhir]],"Tidak Ditemukan")</f>
        <v>3285.6</v>
      </c>
      <c r="G267">
        <f>_xlfn.XLOOKUP(F267,bbri_history[[#This Row],[Terakhir]],bbri_history[[#This Row],[Volume]],"Tidak Ditemukan")</f>
        <v>93158189</v>
      </c>
      <c r="H267">
        <f>_xlfn.XLOOKUP(A267,bmri_history[[#This Row],[Tanggal]],bmri_history[[#This Row],[Terakhir]],"Tidak Ditemukan")</f>
        <v>2467</v>
      </c>
      <c r="I267">
        <f>_xlfn.XLOOKUP('Master Sheet'!H267,bmri_history[[#This Row],[Terakhir]],bmri_history[[#This Row],[Volume]],"Tidak Ditemukan")</f>
        <v>48995200</v>
      </c>
      <c r="J267" s="10">
        <f>(B267/'Data Historis IHSG'!$J$3) * 100</f>
        <v>99.535839124761495</v>
      </c>
      <c r="K267" s="2">
        <f>(D267/'Data Historis BBNI'!$J$3) * 100</f>
        <v>81.698056916280905</v>
      </c>
      <c r="L267" s="2">
        <f>(F267/'Data Historis BBRI'!$J$3) * 100</f>
        <v>111.22056239908196</v>
      </c>
      <c r="M267" s="2">
        <f>(H267 / 'Data Historis BMRI'!$J$3) * 100</f>
        <v>88.967265672050871</v>
      </c>
    </row>
    <row r="268" spans="1:13" x14ac:dyDescent="0.3">
      <c r="A268" s="1" t="s">
        <v>291</v>
      </c>
      <c r="B268">
        <f>_xlfn.XLOOKUP(A268,jkse_history[[#This Row],[Tanggal]],jkse_history[[#This Row],[Terakhir]],"Tidak Ditemukan")</f>
        <v>6292.4</v>
      </c>
      <c r="C268">
        <f>_xlfn.XLOOKUP(B268,jkse_history[[#This Row],[Terakhir]],jkse_history[[#This Row],[Volume]])</f>
        <v>144173700</v>
      </c>
      <c r="D268">
        <f>_xlfn.XLOOKUP(A268,bbni_history[[#This Row],[Tanggal]],bbni_history[[#This Row],[Terakhir]],"Tidak Ditemukan")</f>
        <v>2597.8000000000002</v>
      </c>
      <c r="E268">
        <f>_xlfn.XLOOKUP(D268,bbni_history[[#This Row],[Terakhir]],bbni_history[[#This Row],[Volume]])</f>
        <v>75821200</v>
      </c>
      <c r="F268">
        <f>_xlfn.XLOOKUP(A268,bbri_history[[#This Row],[Tanggal]],bbri_history[[#This Row],[Terakhir]],"Tidak Ditemukan")</f>
        <v>3257.7</v>
      </c>
      <c r="G268">
        <f>_xlfn.XLOOKUP(F268,bbri_history[[#This Row],[Terakhir]],bbri_history[[#This Row],[Volume]],"Tidak Ditemukan")</f>
        <v>71623667</v>
      </c>
      <c r="H268">
        <f>_xlfn.XLOOKUP(A268,bmri_history[[#This Row],[Tanggal]],bmri_history[[#This Row],[Terakhir]],"Tidak Ditemukan")</f>
        <v>2457.5</v>
      </c>
      <c r="I268">
        <f>_xlfn.XLOOKUP('Master Sheet'!H268,bmri_history[[#This Row],[Terakhir]],bmri_history[[#This Row],[Volume]],"Tidak Ditemukan")</f>
        <v>63202000</v>
      </c>
      <c r="J268" s="10">
        <f>(B268/'Data Historis IHSG'!$J$3) * 100</f>
        <v>99.886658390930123</v>
      </c>
      <c r="K268" s="2">
        <f>(D268/'Data Historis BBNI'!$J$3) * 100</f>
        <v>83.33734332945167</v>
      </c>
      <c r="L268" s="2">
        <f>(F268/'Data Historis BBRI'!$J$3) * 100</f>
        <v>110.27612190391079</v>
      </c>
      <c r="M268" s="2">
        <f>(H268 / 'Data Historis BMRI'!$J$3) * 100</f>
        <v>88.624667770192545</v>
      </c>
    </row>
    <row r="269" spans="1:13" x14ac:dyDescent="0.3">
      <c r="A269" s="1" t="s">
        <v>292</v>
      </c>
      <c r="B269">
        <f>_xlfn.XLOOKUP(A269,jkse_history[[#This Row],[Tanggal]],jkse_history[[#This Row],[Terakhir]],"Tidak Ditemukan")</f>
        <v>6227.7</v>
      </c>
      <c r="C269">
        <f>_xlfn.XLOOKUP(B269,jkse_history[[#This Row],[Terakhir]],jkse_history[[#This Row],[Volume]])</f>
        <v>169907100</v>
      </c>
      <c r="D269">
        <f>_xlfn.XLOOKUP(A269,bbni_history[[#This Row],[Tanggal]],bbni_history[[#This Row],[Terakhir]],"Tidak Ditemukan")</f>
        <v>2516</v>
      </c>
      <c r="E269">
        <f>_xlfn.XLOOKUP(D269,bbni_history[[#This Row],[Terakhir]],bbni_history[[#This Row],[Volume]])</f>
        <v>89886200</v>
      </c>
      <c r="F269">
        <f>_xlfn.XLOOKUP(A269,bbri_history[[#This Row],[Tanggal]],bbri_history[[#This Row],[Terakhir]],"Tidak Ditemukan")</f>
        <v>3229.8</v>
      </c>
      <c r="G269">
        <f>_xlfn.XLOOKUP(F269,bbri_history[[#This Row],[Terakhir]],bbri_history[[#This Row],[Volume]],"Tidak Ditemukan")</f>
        <v>101529553</v>
      </c>
      <c r="H269">
        <f>_xlfn.XLOOKUP(A269,bmri_history[[#This Row],[Tanggal]],bmri_history[[#This Row],[Terakhir]],"Tidak Ditemukan")</f>
        <v>2410.1</v>
      </c>
      <c r="I269">
        <f>_xlfn.XLOOKUP('Master Sheet'!H269,bmri_history[[#This Row],[Terakhir]],bmri_history[[#This Row],[Volume]],"Tidak Ditemukan")</f>
        <v>117413600</v>
      </c>
      <c r="J269" s="10">
        <f>(B269/'Data Historis IHSG'!$J$3) * 100</f>
        <v>98.859599272327813</v>
      </c>
      <c r="K269" s="2">
        <f>(D269/'Data Historis BBNI'!$J$3) * 100</f>
        <v>80.71320186962059</v>
      </c>
      <c r="L269" s="2">
        <f>(F269/'Data Historis BBRI'!$J$3) * 100</f>
        <v>109.33168140873963</v>
      </c>
      <c r="M269" s="2">
        <f>(H269 / 'Data Historis BMRI'!$J$3) * 100</f>
        <v>86.915284554604696</v>
      </c>
    </row>
    <row r="270" spans="1:13" x14ac:dyDescent="0.3">
      <c r="A270" s="1" t="s">
        <v>293</v>
      </c>
      <c r="B270">
        <f>_xlfn.XLOOKUP(A270,jkse_history[[#This Row],[Tanggal]],jkse_history[[#This Row],[Terakhir]],"Tidak Ditemukan")</f>
        <v>6200.3</v>
      </c>
      <c r="C270">
        <f>_xlfn.XLOOKUP(B270,jkse_history[[#This Row],[Terakhir]],jkse_history[[#This Row],[Volume]])</f>
        <v>167455200</v>
      </c>
      <c r="D270">
        <f>_xlfn.XLOOKUP(A270,bbni_history[[#This Row],[Tanggal]],bbni_history[[#This Row],[Terakhir]],"Tidak Ditemukan")</f>
        <v>2464.9</v>
      </c>
      <c r="E270">
        <f>_xlfn.XLOOKUP(D270,bbni_history[[#This Row],[Terakhir]],bbni_history[[#This Row],[Volume]])</f>
        <v>64395600</v>
      </c>
      <c r="F270">
        <f>_xlfn.XLOOKUP(A270,bbri_history[[#This Row],[Tanggal]],bbri_history[[#This Row],[Terakhir]],"Tidak Ditemukan")</f>
        <v>3257.7</v>
      </c>
      <c r="G270">
        <f>_xlfn.XLOOKUP(F270,bbri_history[[#This Row],[Terakhir]],bbri_history[[#This Row],[Volume]],"Tidak Ditemukan")</f>
        <v>152089286</v>
      </c>
      <c r="H270">
        <f>_xlfn.XLOOKUP(A270,bmri_history[[#This Row],[Tanggal]],bmri_history[[#This Row],[Terakhir]],"Tidak Ditemukan")</f>
        <v>2372.1</v>
      </c>
      <c r="I270">
        <f>_xlfn.XLOOKUP('Master Sheet'!H270,bmri_history[[#This Row],[Terakhir]],bmri_history[[#This Row],[Volume]],"Tidak Ditemukan")</f>
        <v>113989000</v>
      </c>
      <c r="J270" s="10">
        <f>(B270/'Data Historis IHSG'!$J$3) * 100</f>
        <v>98.424646878978479</v>
      </c>
      <c r="K270" s="2">
        <f>(D270/'Data Historis BBNI'!$J$3) * 100</f>
        <v>79.073915456449839</v>
      </c>
      <c r="L270" s="2">
        <f>(F270/'Data Historis BBRI'!$J$3) * 100</f>
        <v>110.27612190391079</v>
      </c>
      <c r="M270" s="2">
        <f>(H270 / 'Data Historis BMRI'!$J$3) * 100</f>
        <v>85.544892947171405</v>
      </c>
    </row>
    <row r="271" spans="1:13" x14ac:dyDescent="0.3">
      <c r="A271" s="1" t="s">
        <v>294</v>
      </c>
      <c r="B271">
        <f>_xlfn.XLOOKUP(A271,jkse_history[[#This Row],[Tanggal]],jkse_history[[#This Row],[Terakhir]],"Tidak Ditemukan")</f>
        <v>6231.9</v>
      </c>
      <c r="C271">
        <f>_xlfn.XLOOKUP(B271,jkse_history[[#This Row],[Terakhir]],jkse_history[[#This Row],[Volume]])</f>
        <v>133625600</v>
      </c>
      <c r="D271">
        <f>_xlfn.XLOOKUP(A271,bbni_history[[#This Row],[Tanggal]],bbni_history[[#This Row],[Terakhir]],"Tidak Ditemukan")</f>
        <v>2454.6</v>
      </c>
      <c r="E271">
        <f>_xlfn.XLOOKUP(D271,bbni_history[[#This Row],[Terakhir]],bbni_history[[#This Row],[Volume]])</f>
        <v>51525600</v>
      </c>
      <c r="F271">
        <f>_xlfn.XLOOKUP(A271,bbri_history[[#This Row],[Tanggal]],bbri_history[[#This Row],[Terakhir]],"Tidak Ditemukan")</f>
        <v>3341.4</v>
      </c>
      <c r="G271">
        <f>_xlfn.XLOOKUP(F271,bbri_history[[#This Row],[Terakhir]],bbri_history[[#This Row],[Volume]],"Tidak Ditemukan")</f>
        <v>109884637</v>
      </c>
      <c r="H271">
        <f>_xlfn.XLOOKUP(A271,bmri_history[[#This Row],[Tanggal]],bmri_history[[#This Row],[Terakhir]],"Tidak Ditemukan")</f>
        <v>2419.6</v>
      </c>
      <c r="I271">
        <f>_xlfn.XLOOKUP('Master Sheet'!H271,bmri_history[[#This Row],[Terakhir]],bmri_history[[#This Row],[Volume]],"Tidak Ditemukan")</f>
        <v>102020400</v>
      </c>
      <c r="J271" s="10">
        <f>(B271/'Data Historis IHSG'!$J$3) * 100</f>
        <v>98.9262708070748</v>
      </c>
      <c r="K271" s="2">
        <f>(D271/'Data Historis BBNI'!$J$3) * 100</f>
        <v>78.743491776299962</v>
      </c>
      <c r="L271" s="2">
        <f>(F271/'Data Historis BBRI'!$J$3) * 100</f>
        <v>113.1094433894243</v>
      </c>
      <c r="M271" s="2">
        <f>(H271 / 'Data Historis BMRI'!$J$3) * 100</f>
        <v>87.257882456463022</v>
      </c>
    </row>
    <row r="272" spans="1:13" x14ac:dyDescent="0.3">
      <c r="A272" s="1" t="s">
        <v>295</v>
      </c>
      <c r="B272">
        <f>_xlfn.XLOOKUP(A272,jkse_history[[#This Row],[Tanggal]],jkse_history[[#This Row],[Terakhir]],"Tidak Ditemukan")</f>
        <v>6255.3</v>
      </c>
      <c r="C272">
        <f>_xlfn.XLOOKUP(B272,jkse_history[[#This Row],[Terakhir]],jkse_history[[#This Row],[Volume]])</f>
        <v>145005700</v>
      </c>
      <c r="D272">
        <f>_xlfn.XLOOKUP(A272,bbni_history[[#This Row],[Tanggal]],bbni_history[[#This Row],[Terakhir]],"Tidak Ditemukan")</f>
        <v>2424</v>
      </c>
      <c r="E272">
        <f>_xlfn.XLOOKUP(D272,bbni_history[[#This Row],[Terakhir]],bbni_history[[#This Row],[Volume]])</f>
        <v>69472200</v>
      </c>
      <c r="F272">
        <f>_xlfn.XLOOKUP(A272,bbri_history[[#This Row],[Tanggal]],bbri_history[[#This Row],[Terakhir]],"Tidak Ditemukan")</f>
        <v>3341.4</v>
      </c>
      <c r="G272">
        <f>_xlfn.XLOOKUP(F272,bbri_history[[#This Row],[Terakhir]],bbri_history[[#This Row],[Volume]],"Tidak Ditemukan")</f>
        <v>157619632</v>
      </c>
      <c r="H272">
        <f>_xlfn.XLOOKUP(A272,bmri_history[[#This Row],[Tanggal]],bmri_history[[#This Row],[Terakhir]],"Tidak Ditemukan")</f>
        <v>2419.6</v>
      </c>
      <c r="I272">
        <f>_xlfn.XLOOKUP('Master Sheet'!H272,bmri_history[[#This Row],[Terakhir]],bmri_history[[#This Row],[Volume]],"Tidak Ditemukan")</f>
        <v>107680600</v>
      </c>
      <c r="J272" s="10">
        <f>(B272/'Data Historis IHSG'!$J$3) * 100</f>
        <v>99.297726500665135</v>
      </c>
      <c r="K272" s="2">
        <f>(D272/'Data Historis BBNI'!$J$3) * 100</f>
        <v>77.761844726534306</v>
      </c>
      <c r="L272" s="2">
        <f>(F272/'Data Historis BBRI'!$J$3) * 100</f>
        <v>113.1094433894243</v>
      </c>
      <c r="M272" s="2">
        <f>(H272 / 'Data Historis BMRI'!$J$3) * 100</f>
        <v>87.257882456463022</v>
      </c>
    </row>
    <row r="273" spans="1:13" x14ac:dyDescent="0.3">
      <c r="A273" s="1" t="s">
        <v>296</v>
      </c>
      <c r="B273">
        <f>_xlfn.XLOOKUP(A273,jkse_history[[#This Row],[Tanggal]],jkse_history[[#This Row],[Terakhir]],"Tidak Ditemukan")</f>
        <v>6272.8</v>
      </c>
      <c r="C273">
        <f>_xlfn.XLOOKUP(B273,jkse_history[[#This Row],[Terakhir]],jkse_history[[#This Row],[Volume]])</f>
        <v>126272800</v>
      </c>
      <c r="D273">
        <f>_xlfn.XLOOKUP(A273,bbni_history[[#This Row],[Tanggal]],bbni_history[[#This Row],[Terakhir]],"Tidak Ditemukan")</f>
        <v>2434.1999999999998</v>
      </c>
      <c r="E273">
        <f>_xlfn.XLOOKUP(D273,bbni_history[[#This Row],[Terakhir]],bbni_history[[#This Row],[Volume]])</f>
        <v>38327600</v>
      </c>
      <c r="F273">
        <f>_xlfn.XLOOKUP(A273,bbri_history[[#This Row],[Tanggal]],bbri_history[[#This Row],[Terakhir]],"Tidak Ditemukan")</f>
        <v>3341.4</v>
      </c>
      <c r="G273">
        <f>_xlfn.XLOOKUP(F273,bbri_history[[#This Row],[Terakhir]],bbri_history[[#This Row],[Volume]],"Tidak Ditemukan")</f>
        <v>107810772</v>
      </c>
      <c r="H273">
        <f>_xlfn.XLOOKUP(A273,bmri_history[[#This Row],[Tanggal]],bmri_history[[#This Row],[Terakhir]],"Tidak Ditemukan")</f>
        <v>2400.6</v>
      </c>
      <c r="I273">
        <f>_xlfn.XLOOKUP('Master Sheet'!H273,bmri_history[[#This Row],[Terakhir]],bmri_history[[#This Row],[Volume]],"Tidak Ditemukan")</f>
        <v>89107800</v>
      </c>
      <c r="J273" s="10">
        <f>(B273/'Data Historis IHSG'!$J$3) * 100</f>
        <v>99.575524562110886</v>
      </c>
      <c r="K273" s="2">
        <f>(D273/'Data Historis BBNI'!$J$3) * 100</f>
        <v>78.089060409789511</v>
      </c>
      <c r="L273" s="2">
        <f>(F273/'Data Historis BBRI'!$J$3) * 100</f>
        <v>113.1094433894243</v>
      </c>
      <c r="M273" s="2">
        <f>(H273 / 'Data Historis BMRI'!$J$3) * 100</f>
        <v>86.572686652746384</v>
      </c>
    </row>
    <row r="274" spans="1:13" x14ac:dyDescent="0.3">
      <c r="A274" s="1" t="s">
        <v>297</v>
      </c>
      <c r="B274">
        <f>_xlfn.XLOOKUP(A274,jkse_history[[#This Row],[Tanggal]],jkse_history[[#This Row],[Terakhir]],"Tidak Ditemukan")</f>
        <v>6251.1</v>
      </c>
      <c r="C274">
        <f>_xlfn.XLOOKUP(B274,jkse_history[[#This Row],[Terakhir]],jkse_history[[#This Row],[Volume]])</f>
        <v>152221800</v>
      </c>
      <c r="D274">
        <f>_xlfn.XLOOKUP(A274,bbni_history[[#This Row],[Tanggal]],bbni_history[[#This Row],[Terakhir]],"Tidak Ditemukan")</f>
        <v>2485.3000000000002</v>
      </c>
      <c r="E274">
        <f>_xlfn.XLOOKUP(D274,bbni_history[[#This Row],[Terakhir]],bbni_history[[#This Row],[Volume]])</f>
        <v>62323600</v>
      </c>
      <c r="F274">
        <f>_xlfn.XLOOKUP(A274,bbri_history[[#This Row],[Tanggal]],bbri_history[[#This Row],[Terakhir]],"Tidak Ditemukan")</f>
        <v>3299.6</v>
      </c>
      <c r="G274">
        <f>_xlfn.XLOOKUP(F274,bbri_history[[#This Row],[Terakhir]],bbri_history[[#This Row],[Volume]],"Tidak Ditemukan")</f>
        <v>105582023</v>
      </c>
      <c r="H274">
        <f>_xlfn.XLOOKUP(A274,bmri_history[[#This Row],[Tanggal]],bmri_history[[#This Row],[Terakhir]],"Tidak Ditemukan")</f>
        <v>2419.6</v>
      </c>
      <c r="I274">
        <f>_xlfn.XLOOKUP('Master Sheet'!H274,bmri_history[[#This Row],[Terakhir]],bmri_history[[#This Row],[Volume]],"Tidak Ditemukan")</f>
        <v>82498600</v>
      </c>
      <c r="J274" s="10">
        <f>(B274/'Data Historis IHSG'!$J$3) * 100</f>
        <v>99.231054965918148</v>
      </c>
      <c r="K274" s="2">
        <f>(D274/'Data Historis BBNI'!$J$3) * 100</f>
        <v>79.728346822960276</v>
      </c>
      <c r="L274" s="2">
        <f>(F274/'Data Historis BBRI'!$J$3) * 100</f>
        <v>111.6944751923578</v>
      </c>
      <c r="M274" s="2">
        <f>(H274 / 'Data Historis BMRI'!$J$3) * 100</f>
        <v>87.257882456463022</v>
      </c>
    </row>
    <row r="275" spans="1:13" x14ac:dyDescent="0.3">
      <c r="A275" s="1" t="s">
        <v>298</v>
      </c>
      <c r="B275">
        <f>_xlfn.XLOOKUP(A275,jkse_history[[#This Row],[Tanggal]],jkse_history[[#This Row],[Terakhir]],"Tidak Ditemukan")</f>
        <v>6289.6</v>
      </c>
      <c r="C275">
        <f>_xlfn.XLOOKUP(B275,jkse_history[[#This Row],[Terakhir]],jkse_history[[#This Row],[Volume]])</f>
        <v>237490100</v>
      </c>
      <c r="D275">
        <f>_xlfn.XLOOKUP(A275,bbni_history[[#This Row],[Tanggal]],bbni_history[[#This Row],[Terakhir]],"Tidak Ditemukan")</f>
        <v>2485.3000000000002</v>
      </c>
      <c r="E275">
        <f>_xlfn.XLOOKUP(D275,bbni_history[[#This Row],[Terakhir]],bbni_history[[#This Row],[Volume]])</f>
        <v>68416400</v>
      </c>
      <c r="F275">
        <f>_xlfn.XLOOKUP(A275,bbri_history[[#This Row],[Tanggal]],bbri_history[[#This Row],[Terakhir]],"Tidak Ditemukan")</f>
        <v>3299.6</v>
      </c>
      <c r="G275">
        <f>_xlfn.XLOOKUP(F275,bbri_history[[#This Row],[Terakhir]],bbri_history[[#This Row],[Volume]],"Tidak Ditemukan")</f>
        <v>131635423</v>
      </c>
      <c r="H275">
        <f>_xlfn.XLOOKUP(A275,bmri_history[[#This Row],[Tanggal]],bmri_history[[#This Row],[Terakhir]],"Tidak Ditemukan")</f>
        <v>2381.6</v>
      </c>
      <c r="I275">
        <f>_xlfn.XLOOKUP('Master Sheet'!H275,bmri_history[[#This Row],[Terakhir]],bmri_history[[#This Row],[Volume]],"Tidak Ditemukan")</f>
        <v>133614800</v>
      </c>
      <c r="J275" s="10">
        <f>(B275/'Data Historis IHSG'!$J$3) * 100</f>
        <v>99.842210701098821</v>
      </c>
      <c r="K275" s="2">
        <f>(D275/'Data Historis BBNI'!$J$3) * 100</f>
        <v>79.728346822960276</v>
      </c>
      <c r="L275" s="2">
        <f>(F275/'Data Historis BBRI'!$J$3) * 100</f>
        <v>111.6944751923578</v>
      </c>
      <c r="M275" s="2">
        <f>(H275 / 'Data Historis BMRI'!$J$3) * 100</f>
        <v>85.887490849029717</v>
      </c>
    </row>
    <row r="276" spans="1:13" x14ac:dyDescent="0.3">
      <c r="A276" s="1" t="s">
        <v>299</v>
      </c>
      <c r="B276">
        <f>_xlfn.XLOOKUP(A276,jkse_history[[#This Row],[Tanggal]],jkse_history[[#This Row],[Terakhir]],"Tidak Ditemukan")</f>
        <v>6241.8</v>
      </c>
      <c r="C276">
        <f>_xlfn.XLOOKUP(B276,jkse_history[[#This Row],[Terakhir]],jkse_history[[#This Row],[Volume]])</f>
        <v>219493200</v>
      </c>
      <c r="D276">
        <f>_xlfn.XLOOKUP(A276,bbni_history[[#This Row],[Tanggal]],bbni_history[[#This Row],[Terakhir]],"Tidak Ditemukan")</f>
        <v>2434.1999999999998</v>
      </c>
      <c r="E276">
        <f>_xlfn.XLOOKUP(D276,bbni_history[[#This Row],[Terakhir]],bbni_history[[#This Row],[Volume]])</f>
        <v>135017000</v>
      </c>
      <c r="F276">
        <f>_xlfn.XLOOKUP(A276,bbri_history[[#This Row],[Tanggal]],bbri_history[[#This Row],[Terakhir]],"Tidak Ditemukan")</f>
        <v>3285.6</v>
      </c>
      <c r="G276">
        <f>_xlfn.XLOOKUP(F276,bbri_history[[#This Row],[Terakhir]],bbri_history[[#This Row],[Volume]],"Tidak Ditemukan")</f>
        <v>161796404</v>
      </c>
      <c r="H276">
        <f>_xlfn.XLOOKUP(A276,bmri_history[[#This Row],[Tanggal]],bmri_history[[#This Row],[Terakhir]],"Tidak Ditemukan")</f>
        <v>2334.1999999999998</v>
      </c>
      <c r="I276">
        <f>_xlfn.XLOOKUP('Master Sheet'!H276,bmri_history[[#This Row],[Terakhir]],bmri_history[[#This Row],[Volume]],"Tidak Ditemukan")</f>
        <v>246190600</v>
      </c>
      <c r="J276" s="10">
        <f>(B276/'Data Historis IHSG'!$J$3) * 100</f>
        <v>99.083425138978413</v>
      </c>
      <c r="K276" s="2">
        <f>(D276/'Data Historis BBNI'!$J$3) * 100</f>
        <v>78.089060409789511</v>
      </c>
      <c r="L276" s="2">
        <f>(F276/'Data Historis BBRI'!$J$3) * 100</f>
        <v>111.22056239908196</v>
      </c>
      <c r="M276" s="2">
        <f>(H276 / 'Data Historis BMRI'!$J$3) * 100</f>
        <v>84.178107633441883</v>
      </c>
    </row>
    <row r="277" spans="1:13" x14ac:dyDescent="0.3">
      <c r="A277" s="1" t="s">
        <v>300</v>
      </c>
      <c r="B277">
        <f>_xlfn.XLOOKUP(A277,jkse_history[[#This Row],[Tanggal]],jkse_history[[#This Row],[Terakhir]],"Tidak Ditemukan")</f>
        <v>6338.5</v>
      </c>
      <c r="C277">
        <f>_xlfn.XLOOKUP(B277,jkse_history[[#This Row],[Terakhir]],jkse_history[[#This Row],[Volume]])</f>
        <v>173079500</v>
      </c>
      <c r="D277">
        <f>_xlfn.XLOOKUP(A277,bbni_history[[#This Row],[Tanggal]],bbni_history[[#This Row],[Terakhir]],"Tidak Ditemukan")</f>
        <v>2546.6999999999998</v>
      </c>
      <c r="E277">
        <f>_xlfn.XLOOKUP(D277,bbni_history[[#This Row],[Terakhir]],bbni_history[[#This Row],[Volume]])</f>
        <v>82388800</v>
      </c>
      <c r="F277">
        <f>_xlfn.XLOOKUP(A277,bbri_history[[#This Row],[Tanggal]],bbri_history[[#This Row],[Terakhir]],"Tidak Ditemukan")</f>
        <v>3369.3</v>
      </c>
      <c r="G277">
        <f>_xlfn.XLOOKUP(F277,bbri_history[[#This Row],[Terakhir]],bbri_history[[#This Row],[Volume]],"Tidak Ditemukan")</f>
        <v>127020403</v>
      </c>
      <c r="H277">
        <f>_xlfn.XLOOKUP(A277,bmri_history[[#This Row],[Tanggal]],bmri_history[[#This Row],[Terakhir]],"Tidak Ditemukan")</f>
        <v>2495.5</v>
      </c>
      <c r="I277">
        <f>_xlfn.XLOOKUP('Master Sheet'!H277,bmri_history[[#This Row],[Terakhir]],bmri_history[[#This Row],[Volume]],"Tidak Ditemukan")</f>
        <v>220785400</v>
      </c>
      <c r="J277" s="10">
        <f>(B277/'Data Historis IHSG'!$J$3) * 100</f>
        <v>100.61845785565295</v>
      </c>
      <c r="K277" s="2">
        <f>(D277/'Data Historis BBNI'!$J$3) * 100</f>
        <v>81.698056916280905</v>
      </c>
      <c r="L277" s="2">
        <f>(F277/'Data Historis BBRI'!$J$3) * 100</f>
        <v>114.05388388459548</v>
      </c>
      <c r="M277" s="2">
        <f>(H277 / 'Data Historis BMRI'!$J$3) * 100</f>
        <v>89.995059377625836</v>
      </c>
    </row>
    <row r="278" spans="1:13" x14ac:dyDescent="0.3">
      <c r="A278" s="1" t="s">
        <v>301</v>
      </c>
      <c r="B278">
        <f>_xlfn.XLOOKUP(A278,jkse_history[[#This Row],[Tanggal]],jkse_history[[#This Row],[Terakhir]],"Tidak Ditemukan")</f>
        <v>6359.2</v>
      </c>
      <c r="C278">
        <f>_xlfn.XLOOKUP(B278,jkse_history[[#This Row],[Terakhir]],jkse_history[[#This Row],[Volume]])</f>
        <v>180676700</v>
      </c>
      <c r="D278">
        <f>_xlfn.XLOOKUP(A278,bbni_history[[#This Row],[Tanggal]],bbni_history[[#This Row],[Terakhir]],"Tidak Ditemukan")</f>
        <v>2516</v>
      </c>
      <c r="E278">
        <f>_xlfn.XLOOKUP(D278,bbni_history[[#This Row],[Terakhir]],bbni_history[[#This Row],[Volume]])</f>
        <v>57119200</v>
      </c>
      <c r="F278">
        <f>_xlfn.XLOOKUP(A278,bbri_history[[#This Row],[Tanggal]],bbri_history[[#This Row],[Terakhir]],"Tidak Ditemukan")</f>
        <v>3348.4</v>
      </c>
      <c r="G278">
        <f>_xlfn.XLOOKUP(F278,bbri_history[[#This Row],[Terakhir]],bbri_history[[#This Row],[Volume]],"Tidak Ditemukan")</f>
        <v>75195758</v>
      </c>
      <c r="H278">
        <f>_xlfn.XLOOKUP(A278,bmri_history[[#This Row],[Tanggal]],bmri_history[[#This Row],[Terakhir]],"Tidak Ditemukan")</f>
        <v>2505</v>
      </c>
      <c r="I278">
        <f>_xlfn.XLOOKUP('Master Sheet'!H278,bmri_history[[#This Row],[Terakhir]],bmri_history[[#This Row],[Volume]],"Tidak Ditemukan")</f>
        <v>163296600</v>
      </c>
      <c r="J278" s="10">
        <f>(B278/'Data Historis IHSG'!$J$3) * 100</f>
        <v>100.94705327690593</v>
      </c>
      <c r="K278" s="2">
        <f>(D278/'Data Historis BBNI'!$J$3) * 100</f>
        <v>80.71320186962059</v>
      </c>
      <c r="L278" s="2">
        <f>(F278/'Data Historis BBRI'!$J$3) * 100</f>
        <v>113.34639978606222</v>
      </c>
      <c r="M278" s="2">
        <f>(H278 / 'Data Historis BMRI'!$J$3) * 100</f>
        <v>90.337657279484162</v>
      </c>
    </row>
    <row r="279" spans="1:13" x14ac:dyDescent="0.3">
      <c r="A279" s="1" t="s">
        <v>302</v>
      </c>
      <c r="B279">
        <f>_xlfn.XLOOKUP(A279,jkse_history[[#This Row],[Tanggal]],jkse_history[[#This Row],[Terakhir]],"Tidak Ditemukan")</f>
        <v>6376.8</v>
      </c>
      <c r="C279">
        <f>_xlfn.XLOOKUP(B279,jkse_history[[#This Row],[Terakhir]],jkse_history[[#This Row],[Volume]])</f>
        <v>242358700</v>
      </c>
      <c r="D279">
        <f>_xlfn.XLOOKUP(A279,bbni_history[[#This Row],[Tanggal]],bbni_history[[#This Row],[Terakhir]],"Tidak Ditemukan")</f>
        <v>2464.9</v>
      </c>
      <c r="E279">
        <f>_xlfn.XLOOKUP(D279,bbni_history[[#This Row],[Terakhir]],bbni_history[[#This Row],[Volume]])</f>
        <v>64855000</v>
      </c>
      <c r="F279">
        <f>_xlfn.XLOOKUP(A279,bbri_history[[#This Row],[Tanggal]],bbri_history[[#This Row],[Terakhir]],"Tidak Ditemukan")</f>
        <v>3383.3</v>
      </c>
      <c r="G279">
        <f>_xlfn.XLOOKUP(F279,bbri_history[[#This Row],[Terakhir]],bbri_history[[#This Row],[Volume]],"Tidak Ditemukan")</f>
        <v>85026738</v>
      </c>
      <c r="H279">
        <f>_xlfn.XLOOKUP(A279,bmri_history[[#This Row],[Tanggal]],bmri_history[[#This Row],[Terakhir]],"Tidak Ditemukan")</f>
        <v>2505</v>
      </c>
      <c r="I279">
        <f>_xlfn.XLOOKUP('Master Sheet'!H279,bmri_history[[#This Row],[Terakhir]],bmri_history[[#This Row],[Volume]],"Tidak Ditemukan")</f>
        <v>78532200</v>
      </c>
      <c r="J279" s="10">
        <f>(B279/'Data Historis IHSG'!$J$3) * 100</f>
        <v>101.22643875584568</v>
      </c>
      <c r="K279" s="2">
        <f>(D279/'Data Historis BBNI'!$J$3) * 100</f>
        <v>79.073915456449839</v>
      </c>
      <c r="L279" s="2">
        <f>(F279/'Data Historis BBRI'!$J$3) * 100</f>
        <v>114.52779667787132</v>
      </c>
      <c r="M279" s="2">
        <f>(H279 / 'Data Historis BMRI'!$J$3) * 100</f>
        <v>90.337657279484162</v>
      </c>
    </row>
    <row r="280" spans="1:13" x14ac:dyDescent="0.3">
      <c r="A280" s="1" t="s">
        <v>303</v>
      </c>
      <c r="B280">
        <f>_xlfn.XLOOKUP(A280,jkse_history[[#This Row],[Tanggal]],jkse_history[[#This Row],[Terakhir]],"Tidak Ditemukan")</f>
        <v>6290.8</v>
      </c>
      <c r="C280">
        <f>_xlfn.XLOOKUP(B280,jkse_history[[#This Row],[Terakhir]],jkse_history[[#This Row],[Volume]])</f>
        <v>238207200</v>
      </c>
      <c r="D280">
        <f>_xlfn.XLOOKUP(A280,bbni_history[[#This Row],[Tanggal]],bbni_history[[#This Row],[Terakhir]],"Tidak Ditemukan")</f>
        <v>2454.6</v>
      </c>
      <c r="E280">
        <f>_xlfn.XLOOKUP(D280,bbni_history[[#This Row],[Terakhir]],bbni_history[[#This Row],[Volume]])</f>
        <v>35366800</v>
      </c>
      <c r="F280">
        <f>_xlfn.XLOOKUP(A280,bbri_history[[#This Row],[Tanggal]],bbri_history[[#This Row],[Terakhir]],"Tidak Ditemukan")</f>
        <v>3320.5</v>
      </c>
      <c r="G280">
        <f>_xlfn.XLOOKUP(F280,bbri_history[[#This Row],[Terakhir]],bbri_history[[#This Row],[Volume]],"Tidak Ditemukan")</f>
        <v>117897176</v>
      </c>
      <c r="H280">
        <f>_xlfn.XLOOKUP(A280,bmri_history[[#This Row],[Tanggal]],bmri_history[[#This Row],[Terakhir]],"Tidak Ditemukan")</f>
        <v>2486</v>
      </c>
      <c r="I280">
        <f>_xlfn.XLOOKUP('Master Sheet'!H280,bmri_history[[#This Row],[Terakhir]],bmri_history[[#This Row],[Volume]],"Tidak Ditemukan")</f>
        <v>120612600</v>
      </c>
      <c r="J280" s="10">
        <f>(B280/'Data Historis IHSG'!$J$3) * 100</f>
        <v>99.86125971102652</v>
      </c>
      <c r="K280" s="2">
        <f>(D280/'Data Historis BBNI'!$J$3) * 100</f>
        <v>78.743491776299962</v>
      </c>
      <c r="L280" s="2">
        <f>(F280/'Data Historis BBRI'!$J$3) * 100</f>
        <v>112.40195929089106</v>
      </c>
      <c r="M280" s="2">
        <f>(H280 / 'Data Historis BMRI'!$J$3) * 100</f>
        <v>89.652461475767524</v>
      </c>
    </row>
    <row r="281" spans="1:13" x14ac:dyDescent="0.3">
      <c r="A281" s="1" t="s">
        <v>304</v>
      </c>
      <c r="B281">
        <f>_xlfn.XLOOKUP(A281,jkse_history[[#This Row],[Tanggal]],jkse_history[[#This Row],[Terakhir]],"Tidak Ditemukan")</f>
        <v>6258.7</v>
      </c>
      <c r="C281">
        <f>_xlfn.XLOOKUP(B281,jkse_history[[#This Row],[Terakhir]],jkse_history[[#This Row],[Volume]])</f>
        <v>153557700</v>
      </c>
      <c r="D281">
        <f>_xlfn.XLOOKUP(A281,bbni_history[[#This Row],[Tanggal]],bbni_history[[#This Row],[Terakhir]],"Tidak Ditemukan")</f>
        <v>2454.6</v>
      </c>
      <c r="E281">
        <f>_xlfn.XLOOKUP(D281,bbni_history[[#This Row],[Terakhir]],bbni_history[[#This Row],[Volume]])</f>
        <v>48207200</v>
      </c>
      <c r="F281">
        <f>_xlfn.XLOOKUP(A281,bbri_history[[#This Row],[Tanggal]],bbri_history[[#This Row],[Terakhir]],"Tidak Ditemukan")</f>
        <v>3327.5</v>
      </c>
      <c r="G281">
        <f>_xlfn.XLOOKUP(F281,bbri_history[[#This Row],[Terakhir]],bbri_history[[#This Row],[Volume]],"Tidak Ditemukan")</f>
        <v>71188389</v>
      </c>
      <c r="H281">
        <f>_xlfn.XLOOKUP(A281,bmri_history[[#This Row],[Tanggal]],bmri_history[[#This Row],[Terakhir]],"Tidak Ditemukan")</f>
        <v>2457.5</v>
      </c>
      <c r="I281">
        <f>_xlfn.XLOOKUP('Master Sheet'!H281,bmri_history[[#This Row],[Terakhir]],bmri_history[[#This Row],[Volume]],"Tidak Ditemukan")</f>
        <v>87239000</v>
      </c>
      <c r="J281" s="10">
        <f>(B281/'Data Historis IHSG'!$J$3) * 100</f>
        <v>99.3516986954603</v>
      </c>
      <c r="K281" s="2">
        <f>(D281/'Data Historis BBNI'!$J$3) * 100</f>
        <v>78.743491776299962</v>
      </c>
      <c r="L281" s="2">
        <f>(F281/'Data Historis BBRI'!$J$3) * 100</f>
        <v>112.63891568752898</v>
      </c>
      <c r="M281" s="2">
        <f>(H281 / 'Data Historis BMRI'!$J$3) * 100</f>
        <v>88.624667770192545</v>
      </c>
    </row>
    <row r="282" spans="1:13" x14ac:dyDescent="0.3">
      <c r="A282" s="1" t="s">
        <v>305</v>
      </c>
      <c r="B282">
        <f>_xlfn.XLOOKUP(A282,jkse_history[[#This Row],[Tanggal]],jkse_history[[#This Row],[Terakhir]],"Tidak Ditemukan")</f>
        <v>6248.5</v>
      </c>
      <c r="C282">
        <f>_xlfn.XLOOKUP(B282,jkse_history[[#This Row],[Terakhir]],jkse_history[[#This Row],[Volume]])</f>
        <v>155718400</v>
      </c>
      <c r="D282">
        <f>_xlfn.XLOOKUP(A282,bbni_history[[#This Row],[Tanggal]],bbni_history[[#This Row],[Terakhir]],"Tidak Ditemukan")</f>
        <v>2454.6</v>
      </c>
      <c r="E282">
        <f>_xlfn.XLOOKUP(D282,bbni_history[[#This Row],[Terakhir]],bbni_history[[#This Row],[Volume]])</f>
        <v>24737800</v>
      </c>
      <c r="F282">
        <f>_xlfn.XLOOKUP(A282,bbri_history[[#This Row],[Tanggal]],bbri_history[[#This Row],[Terakhir]],"Tidak Ditemukan")</f>
        <v>3299.6</v>
      </c>
      <c r="G282">
        <f>_xlfn.XLOOKUP(F282,bbri_history[[#This Row],[Terakhir]],bbri_history[[#This Row],[Volume]],"Tidak Ditemukan")</f>
        <v>69917647</v>
      </c>
      <c r="H282">
        <f>_xlfn.XLOOKUP(A282,bmri_history[[#This Row],[Tanggal]],bmri_history[[#This Row],[Terakhir]],"Tidak Ditemukan")</f>
        <v>2438.5</v>
      </c>
      <c r="I282">
        <f>_xlfn.XLOOKUP('Master Sheet'!H282,bmri_history[[#This Row],[Terakhir]],bmri_history[[#This Row],[Volume]],"Tidak Ditemukan")</f>
        <v>54098000</v>
      </c>
      <c r="J282" s="10">
        <f>(B282/'Data Historis IHSG'!$J$3) * 100</f>
        <v>99.189782111074777</v>
      </c>
      <c r="K282" s="2">
        <f>(D282/'Data Historis BBNI'!$J$3) * 100</f>
        <v>78.743491776299962</v>
      </c>
      <c r="L282" s="2">
        <f>(F282/'Data Historis BBRI'!$J$3) * 100</f>
        <v>111.6944751923578</v>
      </c>
      <c r="M282" s="2">
        <f>(H282 / 'Data Historis BMRI'!$J$3) * 100</f>
        <v>87.939471966475907</v>
      </c>
    </row>
    <row r="283" spans="1:13" x14ac:dyDescent="0.3">
      <c r="A283" s="1" t="s">
        <v>306</v>
      </c>
      <c r="B283">
        <f>_xlfn.XLOOKUP(A283,jkse_history[[#This Row],[Tanggal]],jkse_history[[#This Row],[Terakhir]],"Tidak Ditemukan")</f>
        <v>6199.6</v>
      </c>
      <c r="C283">
        <f>_xlfn.XLOOKUP(B283,jkse_history[[#This Row],[Terakhir]],jkse_history[[#This Row],[Volume]])</f>
        <v>188106700</v>
      </c>
      <c r="D283">
        <f>_xlfn.XLOOKUP(A283,bbni_history[[#This Row],[Tanggal]],bbni_history[[#This Row],[Terakhir]],"Tidak Ditemukan")</f>
        <v>2444.4</v>
      </c>
      <c r="E283">
        <f>_xlfn.XLOOKUP(D283,bbni_history[[#This Row],[Terakhir]],bbni_history[[#This Row],[Volume]])</f>
        <v>43320000</v>
      </c>
      <c r="F283">
        <f>_xlfn.XLOOKUP(A283,bbri_history[[#This Row],[Tanggal]],bbri_history[[#This Row],[Terakhir]],"Tidak Ditemukan")</f>
        <v>3194.9</v>
      </c>
      <c r="G283">
        <f>_xlfn.XLOOKUP(F283,bbri_history[[#This Row],[Terakhir]],bbri_history[[#This Row],[Volume]],"Tidak Ditemukan")</f>
        <v>165527119</v>
      </c>
      <c r="H283">
        <f>_xlfn.XLOOKUP(A283,bmri_history[[#This Row],[Tanggal]],bmri_history[[#This Row],[Terakhir]],"Tidak Ditemukan")</f>
        <v>2438.5</v>
      </c>
      <c r="I283">
        <f>_xlfn.XLOOKUP('Master Sheet'!H283,bmri_history[[#This Row],[Terakhir]],bmri_history[[#This Row],[Volume]],"Tidak Ditemukan")</f>
        <v>111838800</v>
      </c>
      <c r="J283" s="10">
        <f>(B283/'Data Historis IHSG'!$J$3) * 100</f>
        <v>98.41353495652065</v>
      </c>
      <c r="K283" s="2">
        <f>(D283/'Data Historis BBNI'!$J$3) * 100</f>
        <v>78.416276093044743</v>
      </c>
      <c r="L283" s="2">
        <f>(F283/'Data Historis BBRI'!$J$3) * 100</f>
        <v>108.15028451693054</v>
      </c>
      <c r="M283" s="2">
        <f>(H283 / 'Data Historis BMRI'!$J$3) * 100</f>
        <v>87.939471966475907</v>
      </c>
    </row>
    <row r="284" spans="1:13" x14ac:dyDescent="0.3">
      <c r="A284" s="1" t="s">
        <v>307</v>
      </c>
      <c r="B284">
        <f>_xlfn.XLOOKUP(A284,jkse_history[[#This Row],[Tanggal]],jkse_history[[#This Row],[Terakhir]],"Tidak Ditemukan")</f>
        <v>6264.7</v>
      </c>
      <c r="C284">
        <f>_xlfn.XLOOKUP(B284,jkse_history[[#This Row],[Terakhir]],jkse_history[[#This Row],[Volume]])</f>
        <v>121957600</v>
      </c>
      <c r="D284">
        <f>_xlfn.XLOOKUP(A284,bbni_history[[#This Row],[Tanggal]],bbni_history[[#This Row],[Terakhir]],"Tidak Ditemukan")</f>
        <v>2475.1</v>
      </c>
      <c r="E284">
        <f>_xlfn.XLOOKUP(D284,bbni_history[[#This Row],[Terakhir]],bbni_history[[#This Row],[Volume]])</f>
        <v>30935000</v>
      </c>
      <c r="F284">
        <f>_xlfn.XLOOKUP(A284,bbri_history[[#This Row],[Tanggal]],bbri_history[[#This Row],[Terakhir]],"Tidak Ditemukan")</f>
        <v>3229.8</v>
      </c>
      <c r="G284">
        <f>_xlfn.XLOOKUP(F284,bbri_history[[#This Row],[Terakhir]],bbri_history[[#This Row],[Volume]],"Tidak Ditemukan")</f>
        <v>77405916</v>
      </c>
      <c r="H284">
        <f>_xlfn.XLOOKUP(A284,bmri_history[[#This Row],[Tanggal]],bmri_history[[#This Row],[Terakhir]],"Tidak Ditemukan")</f>
        <v>2467</v>
      </c>
      <c r="I284">
        <f>_xlfn.XLOOKUP('Master Sheet'!H284,bmri_history[[#This Row],[Terakhir]],bmri_history[[#This Row],[Volume]],"Tidak Ditemukan")</f>
        <v>51903000</v>
      </c>
      <c r="J284" s="10">
        <f>(B284/'Data Historis IHSG'!$J$3) * 100</f>
        <v>99.446943745098849</v>
      </c>
      <c r="K284" s="2">
        <f>(D284/'Data Historis BBNI'!$J$3) * 100</f>
        <v>79.401131139705043</v>
      </c>
      <c r="L284" s="2">
        <f>(F284/'Data Historis BBRI'!$J$3) * 100</f>
        <v>109.33168140873963</v>
      </c>
      <c r="M284" s="2">
        <f>(H284 / 'Data Historis BMRI'!$J$3) * 100</f>
        <v>88.967265672050871</v>
      </c>
    </row>
    <row r="285" spans="1:13" x14ac:dyDescent="0.3">
      <c r="A285" s="1" t="s">
        <v>308</v>
      </c>
      <c r="B285">
        <f>_xlfn.XLOOKUP(A285,jkse_history[[#This Row],[Tanggal]],jkse_history[[#This Row],[Terakhir]],"Tidak Ditemukan")</f>
        <v>6358.2</v>
      </c>
      <c r="C285">
        <f>_xlfn.XLOOKUP(B285,jkse_history[[#This Row],[Terakhir]],jkse_history[[#This Row],[Volume]])</f>
        <v>186241800</v>
      </c>
      <c r="D285">
        <f>_xlfn.XLOOKUP(A285,bbni_history[[#This Row],[Tanggal]],bbni_history[[#This Row],[Terakhir]],"Tidak Ditemukan")</f>
        <v>2516</v>
      </c>
      <c r="E285">
        <f>_xlfn.XLOOKUP(D285,bbni_history[[#This Row],[Terakhir]],bbni_history[[#This Row],[Volume]])</f>
        <v>74997200</v>
      </c>
      <c r="F285">
        <f>_xlfn.XLOOKUP(A285,bbri_history[[#This Row],[Tanggal]],bbri_history[[#This Row],[Terakhir]],"Tidak Ditemukan")</f>
        <v>3194.9</v>
      </c>
      <c r="G285">
        <f>_xlfn.XLOOKUP(F285,bbri_history[[#This Row],[Terakhir]],bbri_history[[#This Row],[Volume]],"Tidak Ditemukan")</f>
        <v>152360111</v>
      </c>
      <c r="H285">
        <f>_xlfn.XLOOKUP(A285,bmri_history[[#This Row],[Tanggal]],bmri_history[[#This Row],[Terakhir]],"Tidak Ditemukan")</f>
        <v>2552.4</v>
      </c>
      <c r="I285">
        <f>_xlfn.XLOOKUP('Master Sheet'!H285,bmri_history[[#This Row],[Terakhir]],bmri_history[[#This Row],[Volume]],"Tidak Ditemukan")</f>
        <v>159202400</v>
      </c>
      <c r="J285" s="10">
        <f>(B285/'Data Historis IHSG'!$J$3) * 100</f>
        <v>100.93117910196617</v>
      </c>
      <c r="K285" s="2">
        <f>(D285/'Data Historis BBNI'!$J$3) * 100</f>
        <v>80.71320186962059</v>
      </c>
      <c r="L285" s="2">
        <f>(F285/'Data Historis BBRI'!$J$3) * 100</f>
        <v>108.15028451693054</v>
      </c>
      <c r="M285" s="2">
        <f>(H285 / 'Data Historis BMRI'!$J$3) * 100</f>
        <v>92.047040495072011</v>
      </c>
    </row>
    <row r="286" spans="1:13" x14ac:dyDescent="0.3">
      <c r="A286" s="1" t="s">
        <v>309</v>
      </c>
      <c r="B286">
        <f>_xlfn.XLOOKUP(A286,jkse_history[[#This Row],[Tanggal]],jkse_history[[#This Row],[Terakhir]],"Tidak Ditemukan")</f>
        <v>6324.3</v>
      </c>
      <c r="C286">
        <f>_xlfn.XLOOKUP(B286,jkse_history[[#This Row],[Terakhir]],jkse_history[[#This Row],[Volume]])</f>
        <v>137895500</v>
      </c>
      <c r="D286">
        <f>_xlfn.XLOOKUP(A286,bbni_history[[#This Row],[Tanggal]],bbni_history[[#This Row],[Terakhir]],"Tidak Ditemukan")</f>
        <v>2587.6</v>
      </c>
      <c r="E286">
        <f>_xlfn.XLOOKUP(D286,bbni_history[[#This Row],[Terakhir]],bbni_history[[#This Row],[Volume]])</f>
        <v>133769600</v>
      </c>
      <c r="F286">
        <f>_xlfn.XLOOKUP(A286,bbri_history[[#This Row],[Tanggal]],bbri_history[[#This Row],[Terakhir]],"Tidak Ditemukan")</f>
        <v>3188</v>
      </c>
      <c r="G286">
        <f>_xlfn.XLOOKUP(F286,bbri_history[[#This Row],[Terakhir]],bbri_history[[#This Row],[Volume]],"Tidak Ditemukan")</f>
        <v>95483079</v>
      </c>
      <c r="H286">
        <f>_xlfn.XLOOKUP(A286,bmri_history[[#This Row],[Tanggal]],bmri_history[[#This Row],[Terakhir]],"Tidak Ditemukan")</f>
        <v>2523.9</v>
      </c>
      <c r="I286">
        <f>_xlfn.XLOOKUP('Master Sheet'!H286,bmri_history[[#This Row],[Terakhir]],bmri_history[[#This Row],[Volume]],"Tidak Ditemukan")</f>
        <v>79922400</v>
      </c>
      <c r="J286" s="10">
        <f>(B286/'Data Historis IHSG'!$J$3) * 100</f>
        <v>100.3930445715084</v>
      </c>
      <c r="K286" s="2">
        <f>(D286/'Data Historis BBNI'!$J$3) * 100</f>
        <v>83.010127646196423</v>
      </c>
      <c r="L286" s="2">
        <f>(F286/'Data Historis BBRI'!$J$3) * 100</f>
        <v>107.91671321167316</v>
      </c>
      <c r="M286" s="2">
        <f>(H286 / 'Data Historis BMRI'!$J$3) * 100</f>
        <v>91.019246789497046</v>
      </c>
    </row>
    <row r="287" spans="1:13" x14ac:dyDescent="0.3">
      <c r="A287" s="1" t="s">
        <v>310</v>
      </c>
      <c r="B287">
        <f>_xlfn.XLOOKUP(A287,jkse_history[[#This Row],[Tanggal]],jkse_history[[#This Row],[Terakhir]],"Tidak Ditemukan")</f>
        <v>6309.7</v>
      </c>
      <c r="C287">
        <f>_xlfn.XLOOKUP(B287,jkse_history[[#This Row],[Terakhir]],jkse_history[[#This Row],[Volume]])</f>
        <v>155061500</v>
      </c>
      <c r="D287">
        <f>_xlfn.XLOOKUP(A287,bbni_history[[#This Row],[Tanggal]],bbni_history[[#This Row],[Terakhir]],"Tidak Ditemukan")</f>
        <v>2546.6999999999998</v>
      </c>
      <c r="E287">
        <f>_xlfn.XLOOKUP(D287,bbni_history[[#This Row],[Terakhir]],bbni_history[[#This Row],[Volume]])</f>
        <v>56139400</v>
      </c>
      <c r="F287">
        <f>_xlfn.XLOOKUP(A287,bbri_history[[#This Row],[Tanggal]],bbri_history[[#This Row],[Terakhir]],"Tidak Ditemukan")</f>
        <v>3292.6</v>
      </c>
      <c r="G287">
        <f>_xlfn.XLOOKUP(F287,bbri_history[[#This Row],[Terakhir]],bbri_history[[#This Row],[Volume]],"Tidak Ditemukan")</f>
        <v>151028868</v>
      </c>
      <c r="H287">
        <f>_xlfn.XLOOKUP(A287,bmri_history[[#This Row],[Tanggal]],bmri_history[[#This Row],[Terakhir]],"Tidak Ditemukan")</f>
        <v>2486</v>
      </c>
      <c r="I287">
        <f>_xlfn.XLOOKUP('Master Sheet'!H287,bmri_history[[#This Row],[Terakhir]],bmri_history[[#This Row],[Volume]],"Tidak Ditemukan")</f>
        <v>112248400</v>
      </c>
      <c r="J287" s="10">
        <f>(B287/'Data Historis IHSG'!$J$3) * 100</f>
        <v>100.16128161738793</v>
      </c>
      <c r="K287" s="2">
        <f>(D287/'Data Historis BBNI'!$J$3) * 100</f>
        <v>81.698056916280905</v>
      </c>
      <c r="L287" s="2">
        <f>(F287/'Data Historis BBRI'!$J$3) * 100</f>
        <v>111.45751879571988</v>
      </c>
      <c r="M287" s="2">
        <f>(H287 / 'Data Historis BMRI'!$J$3) * 100</f>
        <v>89.652461475767524</v>
      </c>
    </row>
    <row r="288" spans="1:13" x14ac:dyDescent="0.3">
      <c r="A288" s="1" t="s">
        <v>311</v>
      </c>
      <c r="B288">
        <f>_xlfn.XLOOKUP(A288,jkse_history[[#This Row],[Tanggal]],jkse_history[[#This Row],[Terakhir]],"Tidak Ditemukan")</f>
        <v>6277.2</v>
      </c>
      <c r="C288">
        <f>_xlfn.XLOOKUP(B288,jkse_history[[#This Row],[Terakhir]],jkse_history[[#This Row],[Volume]])</f>
        <v>138044900</v>
      </c>
      <c r="D288">
        <f>_xlfn.XLOOKUP(A288,bbni_history[[#This Row],[Tanggal]],bbni_history[[#This Row],[Terakhir]],"Tidak Ditemukan")</f>
        <v>2495.6</v>
      </c>
      <c r="E288">
        <f>_xlfn.XLOOKUP(D288,bbni_history[[#This Row],[Terakhir]],bbni_history[[#This Row],[Volume]])</f>
        <v>44703400</v>
      </c>
      <c r="F288">
        <f>_xlfn.XLOOKUP(A288,bbri_history[[#This Row],[Tanggal]],bbri_history[[#This Row],[Terakhir]],"Tidak Ditemukan")</f>
        <v>3257.7</v>
      </c>
      <c r="G288">
        <f>_xlfn.XLOOKUP(F288,bbri_history[[#This Row],[Terakhir]],bbri_history[[#This Row],[Volume]],"Tidak Ditemukan")</f>
        <v>116245827</v>
      </c>
      <c r="H288">
        <f>_xlfn.XLOOKUP(A288,bmri_history[[#This Row],[Tanggal]],bmri_history[[#This Row],[Terakhir]],"Tidak Ditemukan")</f>
        <v>2476.5</v>
      </c>
      <c r="I288">
        <f>_xlfn.XLOOKUP('Master Sheet'!H288,bmri_history[[#This Row],[Terakhir]],bmri_history[[#This Row],[Volume]],"Tidak Ditemukan")</f>
        <v>50841200</v>
      </c>
      <c r="J288" s="10">
        <f>(B288/'Data Historis IHSG'!$J$3) * 100</f>
        <v>99.645370931845818</v>
      </c>
      <c r="K288" s="2">
        <f>(D288/'Data Historis BBNI'!$J$3) * 100</f>
        <v>80.058770503110139</v>
      </c>
      <c r="L288" s="2">
        <f>(F288/'Data Historis BBRI'!$J$3) * 100</f>
        <v>110.27612190391079</v>
      </c>
      <c r="M288" s="2">
        <f>(H288 / 'Data Historis BMRI'!$J$3) * 100</f>
        <v>89.309863573909183</v>
      </c>
    </row>
    <row r="289" spans="1:13" x14ac:dyDescent="0.3">
      <c r="A289" s="1" t="s">
        <v>312</v>
      </c>
      <c r="B289">
        <f>_xlfn.XLOOKUP(A289,jkse_history[[#This Row],[Tanggal]],jkse_history[[#This Row],[Terakhir]],"Tidak Ditemukan")</f>
        <v>6347.8</v>
      </c>
      <c r="C289">
        <f>_xlfn.XLOOKUP(B289,jkse_history[[#This Row],[Terakhir]],jkse_history[[#This Row],[Volume]])</f>
        <v>149718200</v>
      </c>
      <c r="D289">
        <f>_xlfn.XLOOKUP(A289,bbni_history[[#This Row],[Tanggal]],bbni_history[[#This Row],[Terakhir]],"Tidak Ditemukan")</f>
        <v>2567.1999999999998</v>
      </c>
      <c r="E289">
        <f>_xlfn.XLOOKUP(D289,bbni_history[[#This Row],[Terakhir]],bbni_history[[#This Row],[Volume]])</f>
        <v>88289600</v>
      </c>
      <c r="F289">
        <f>_xlfn.XLOOKUP(A289,bbri_history[[#This Row],[Tanggal]],bbri_history[[#This Row],[Terakhir]],"Tidak Ditemukan")</f>
        <v>3320.5</v>
      </c>
      <c r="G289">
        <f>_xlfn.XLOOKUP(F289,bbri_history[[#This Row],[Terakhir]],bbri_history[[#This Row],[Volume]],"Tidak Ditemukan")</f>
        <v>95635541</v>
      </c>
      <c r="H289">
        <f>_xlfn.XLOOKUP(A289,bmri_history[[#This Row],[Tanggal]],bmri_history[[#This Row],[Terakhir]],"Tidak Ditemukan")</f>
        <v>2580.9</v>
      </c>
      <c r="I289">
        <f>_xlfn.XLOOKUP('Master Sheet'!H289,bmri_history[[#This Row],[Terakhir]],bmri_history[[#This Row],[Volume]],"Tidak Ditemukan")</f>
        <v>152427600</v>
      </c>
      <c r="J289" s="10">
        <f>(B289/'Data Historis IHSG'!$J$3) * 100</f>
        <v>100.7660876825927</v>
      </c>
      <c r="K289" s="2">
        <f>(D289/'Data Historis BBNI'!$J$3) * 100</f>
        <v>82.355696279686001</v>
      </c>
      <c r="L289" s="2">
        <f>(F289/'Data Historis BBRI'!$J$3) * 100</f>
        <v>112.40195929089106</v>
      </c>
      <c r="M289" s="2">
        <f>(H289 / 'Data Historis BMRI'!$J$3) * 100</f>
        <v>93.07483420064699</v>
      </c>
    </row>
    <row r="290" spans="1:13" x14ac:dyDescent="0.3">
      <c r="A290" s="1" t="s">
        <v>313</v>
      </c>
      <c r="B290">
        <f>_xlfn.XLOOKUP(A290,jkse_history[[#This Row],[Tanggal]],jkse_history[[#This Row],[Terakhir]],"Tidak Ditemukan")</f>
        <v>6356.2</v>
      </c>
      <c r="C290">
        <f>_xlfn.XLOOKUP(B290,jkse_history[[#This Row],[Terakhir]],jkse_history[[#This Row],[Volume]])</f>
        <v>162089200</v>
      </c>
      <c r="D290">
        <f>_xlfn.XLOOKUP(A290,bbni_history[[#This Row],[Tanggal]],bbni_history[[#This Row],[Terakhir]],"Tidak Ditemukan")</f>
        <v>2516</v>
      </c>
      <c r="E290">
        <f>_xlfn.XLOOKUP(D290,bbni_history[[#This Row],[Terakhir]],bbni_history[[#This Row],[Volume]])</f>
        <v>59625600</v>
      </c>
      <c r="F290">
        <f>_xlfn.XLOOKUP(A290,bbri_history[[#This Row],[Tanggal]],bbri_history[[#This Row],[Terakhir]],"Tidak Ditemukan")</f>
        <v>3257.7</v>
      </c>
      <c r="G290">
        <f>_xlfn.XLOOKUP(F290,bbri_history[[#This Row],[Terakhir]],bbri_history[[#This Row],[Volume]],"Tidak Ditemukan")</f>
        <v>166398004</v>
      </c>
      <c r="H290">
        <f>_xlfn.XLOOKUP(A290,bmri_history[[#This Row],[Tanggal]],bmri_history[[#This Row],[Terakhir]],"Tidak Ditemukan")</f>
        <v>2571.4</v>
      </c>
      <c r="I290">
        <f>_xlfn.XLOOKUP('Master Sheet'!H290,bmri_history[[#This Row],[Terakhir]],bmri_history[[#This Row],[Volume]],"Tidak Ditemukan")</f>
        <v>150713800</v>
      </c>
      <c r="J290" s="10">
        <f>(B290/'Data Historis IHSG'!$J$3) * 100</f>
        <v>100.89943075208664</v>
      </c>
      <c r="K290" s="2">
        <f>(D290/'Data Historis BBNI'!$J$3) * 100</f>
        <v>80.71320186962059</v>
      </c>
      <c r="L290" s="2">
        <f>(F290/'Data Historis BBRI'!$J$3) * 100</f>
        <v>110.27612190391079</v>
      </c>
      <c r="M290" s="2">
        <f>(H290 / 'Data Historis BMRI'!$J$3) * 100</f>
        <v>92.732236298788649</v>
      </c>
    </row>
    <row r="291" spans="1:13" x14ac:dyDescent="0.3">
      <c r="A291" s="1" t="s">
        <v>314</v>
      </c>
      <c r="B291">
        <f>_xlfn.XLOOKUP(A291,jkse_history[[#This Row],[Tanggal]],jkse_history[[#This Row],[Terakhir]],"Tidak Ditemukan")</f>
        <v>6301.1</v>
      </c>
      <c r="C291">
        <f>_xlfn.XLOOKUP(B291,jkse_history[[#This Row],[Terakhir]],jkse_history[[#This Row],[Volume]])</f>
        <v>128638500</v>
      </c>
      <c r="D291">
        <f>_xlfn.XLOOKUP(A291,bbni_history[[#This Row],[Tanggal]],bbni_history[[#This Row],[Terakhir]],"Tidak Ditemukan")</f>
        <v>2495.6</v>
      </c>
      <c r="E291">
        <f>_xlfn.XLOOKUP(D291,bbni_history[[#This Row],[Terakhir]],bbni_history[[#This Row],[Volume]])</f>
        <v>40516200</v>
      </c>
      <c r="F291">
        <f>_xlfn.XLOOKUP(A291,bbri_history[[#This Row],[Tanggal]],bbri_history[[#This Row],[Terakhir]],"Tidak Ditemukan")</f>
        <v>3229.8</v>
      </c>
      <c r="G291">
        <f>_xlfn.XLOOKUP(F291,bbri_history[[#This Row],[Terakhir]],bbri_history[[#This Row],[Volume]],"Tidak Ditemukan")</f>
        <v>67100278</v>
      </c>
      <c r="H291">
        <f>_xlfn.XLOOKUP(A291,bmri_history[[#This Row],[Tanggal]],bmri_history[[#This Row],[Terakhir]],"Tidak Ditemukan")</f>
        <v>2514.4</v>
      </c>
      <c r="I291">
        <f>_xlfn.XLOOKUP('Master Sheet'!H291,bmri_history[[#This Row],[Terakhir]],bmri_history[[#This Row],[Volume]],"Tidak Ditemukan")</f>
        <v>115979200</v>
      </c>
      <c r="J291" s="10">
        <f>(B291/'Data Historis IHSG'!$J$3) * 100</f>
        <v>100.02476371290602</v>
      </c>
      <c r="K291" s="2">
        <f>(D291/'Data Historis BBNI'!$J$3) * 100</f>
        <v>80.058770503110139</v>
      </c>
      <c r="L291" s="2">
        <f>(F291/'Data Historis BBRI'!$J$3) * 100</f>
        <v>109.33168140873963</v>
      </c>
      <c r="M291" s="2">
        <f>(H291 / 'Data Historis BMRI'!$J$3) * 100</f>
        <v>90.676648887638706</v>
      </c>
    </row>
    <row r="292" spans="1:13" x14ac:dyDescent="0.3">
      <c r="A292" s="1" t="s">
        <v>315</v>
      </c>
      <c r="B292">
        <f>_xlfn.XLOOKUP(A292,jkse_history[[#This Row],[Tanggal]],jkse_history[[#This Row],[Terakhir]],"Tidak Ditemukan")</f>
        <v>6252.7</v>
      </c>
      <c r="C292">
        <f>_xlfn.XLOOKUP(B292,jkse_history[[#This Row],[Terakhir]],jkse_history[[#This Row],[Volume]])</f>
        <v>173805000</v>
      </c>
      <c r="D292">
        <f>_xlfn.XLOOKUP(A292,bbni_history[[#This Row],[Tanggal]],bbni_history[[#This Row],[Terakhir]],"Tidak Ditemukan")</f>
        <v>2495.6</v>
      </c>
      <c r="E292">
        <f>_xlfn.XLOOKUP(D292,bbni_history[[#This Row],[Terakhir]],bbni_history[[#This Row],[Volume]])</f>
        <v>38971000</v>
      </c>
      <c r="F292">
        <f>_xlfn.XLOOKUP(A292,bbri_history[[#This Row],[Tanggal]],bbri_history[[#This Row],[Terakhir]],"Tidak Ditemukan")</f>
        <v>3257.7</v>
      </c>
      <c r="G292">
        <f>_xlfn.XLOOKUP(F292,bbri_history[[#This Row],[Terakhir]],bbri_history[[#This Row],[Volume]],"Tidak Ditemukan")</f>
        <v>115036356</v>
      </c>
      <c r="H292">
        <f>_xlfn.XLOOKUP(A292,bmri_history[[#This Row],[Tanggal]],bmri_history[[#This Row],[Terakhir]],"Tidak Ditemukan")</f>
        <v>2533.4</v>
      </c>
      <c r="I292">
        <f>_xlfn.XLOOKUP('Master Sheet'!H292,bmri_history[[#This Row],[Terakhir]],bmri_history[[#This Row],[Volume]],"Tidak Ditemukan")</f>
        <v>97289600</v>
      </c>
      <c r="J292" s="10">
        <f>(B292/'Data Historis IHSG'!$J$3) * 100</f>
        <v>99.25645364582175</v>
      </c>
      <c r="K292" s="2">
        <f>(D292/'Data Historis BBNI'!$J$3) * 100</f>
        <v>80.058770503110139</v>
      </c>
      <c r="L292" s="2">
        <f>(F292/'Data Historis BBRI'!$J$3) * 100</f>
        <v>110.27612190391079</v>
      </c>
      <c r="M292" s="2">
        <f>(H292 / 'Data Historis BMRI'!$J$3) * 100</f>
        <v>91.361844691355358</v>
      </c>
    </row>
    <row r="293" spans="1:13" x14ac:dyDescent="0.3">
      <c r="A293" s="1" t="s">
        <v>316</v>
      </c>
      <c r="B293">
        <f>_xlfn.XLOOKUP(A293,jkse_history[[#This Row],[Tanggal]],jkse_history[[#This Row],[Terakhir]],"Tidak Ditemukan")</f>
        <v>6156.1</v>
      </c>
      <c r="C293">
        <f>_xlfn.XLOOKUP(B293,jkse_history[[#This Row],[Terakhir]],jkse_history[[#This Row],[Volume]])</f>
        <v>138290000</v>
      </c>
      <c r="D293">
        <f>_xlfn.XLOOKUP(A293,bbni_history[[#This Row],[Tanggal]],bbni_history[[#This Row],[Terakhir]],"Tidak Ditemukan")</f>
        <v>2434.1999999999998</v>
      </c>
      <c r="E293">
        <f>_xlfn.XLOOKUP(D293,bbni_history[[#This Row],[Terakhir]],bbni_history[[#This Row],[Volume]])</f>
        <v>64499200</v>
      </c>
      <c r="F293">
        <f>_xlfn.XLOOKUP(A293,bbri_history[[#This Row],[Tanggal]],bbri_history[[#This Row],[Terakhir]],"Tidak Ditemukan")</f>
        <v>3257.7</v>
      </c>
      <c r="G293">
        <f>_xlfn.XLOOKUP(F293,bbri_history[[#This Row],[Terakhir]],bbri_history[[#This Row],[Volume]],"Tidak Ditemukan")</f>
        <v>120514341</v>
      </c>
      <c r="H293">
        <f>_xlfn.XLOOKUP(A293,bmri_history[[#This Row],[Tanggal]],bmri_history[[#This Row],[Terakhir]],"Tidak Ditemukan")</f>
        <v>2521.8000000000002</v>
      </c>
      <c r="I293">
        <f>_xlfn.XLOOKUP('Master Sheet'!H293,bmri_history[[#This Row],[Terakhir]],bmri_history[[#This Row],[Volume]],"Tidak Ditemukan")</f>
        <v>115254200</v>
      </c>
      <c r="J293" s="10">
        <f>(B293/'Data Historis IHSG'!$J$3) * 100</f>
        <v>97.723008346641194</v>
      </c>
      <c r="K293" s="2">
        <f>(D293/'Data Historis BBNI'!$J$3) * 100</f>
        <v>78.089060409789511</v>
      </c>
      <c r="L293" s="2">
        <f>(F293/'Data Historis BBRI'!$J$3) * 100</f>
        <v>110.27612190391079</v>
      </c>
      <c r="M293" s="2">
        <f>(H293 / 'Data Historis BMRI'!$J$3) * 100</f>
        <v>90.943514621717839</v>
      </c>
    </row>
    <row r="294" spans="1:13" x14ac:dyDescent="0.3">
      <c r="A294" s="1" t="s">
        <v>317</v>
      </c>
      <c r="B294">
        <f>_xlfn.XLOOKUP(A294,jkse_history[[#This Row],[Tanggal]],jkse_history[[#This Row],[Terakhir]],"Tidak Ditemukan")</f>
        <v>6122.9</v>
      </c>
      <c r="C294">
        <f>_xlfn.XLOOKUP(B294,jkse_history[[#This Row],[Terakhir]],jkse_history[[#This Row],[Volume]])</f>
        <v>147353000</v>
      </c>
      <c r="D294">
        <f>_xlfn.XLOOKUP(A294,bbni_history[[#This Row],[Tanggal]],bbni_history[[#This Row],[Terakhir]],"Tidak Ditemukan")</f>
        <v>2413.6999999999998</v>
      </c>
      <c r="E294">
        <f>_xlfn.XLOOKUP(D294,bbni_history[[#This Row],[Terakhir]],bbni_history[[#This Row],[Volume]])</f>
        <v>46671400</v>
      </c>
      <c r="F294">
        <f>_xlfn.XLOOKUP(A294,bbri_history[[#This Row],[Tanggal]],bbri_history[[#This Row],[Terakhir]],"Tidak Ditemukan")</f>
        <v>3222.8</v>
      </c>
      <c r="G294">
        <f>_xlfn.XLOOKUP(F294,bbri_history[[#This Row],[Terakhir]],bbri_history[[#This Row],[Volume]],"Tidak Ditemukan")</f>
        <v>95145043</v>
      </c>
      <c r="H294">
        <f>_xlfn.XLOOKUP(A294,bmri_history[[#This Row],[Tanggal]],bmri_history[[#This Row],[Terakhir]],"Tidak Ditemukan")</f>
        <v>2511.9</v>
      </c>
      <c r="I294">
        <f>_xlfn.XLOOKUP('Master Sheet'!H294,bmri_history[[#This Row],[Terakhir]],bmri_history[[#This Row],[Volume]],"Tidak Ditemukan")</f>
        <v>71666600</v>
      </c>
      <c r="J294" s="10">
        <f>(B294/'Data Historis IHSG'!$J$3) * 100</f>
        <v>97.195985738641227</v>
      </c>
      <c r="K294" s="2">
        <f>(D294/'Data Historis BBNI'!$J$3) * 100</f>
        <v>77.431421046384415</v>
      </c>
      <c r="L294" s="2">
        <f>(F294/'Data Historis BBRI'!$J$3) * 100</f>
        <v>109.09472501210172</v>
      </c>
      <c r="M294" s="2">
        <f>(H294 / 'Data Historis BMRI'!$J$3) * 100</f>
        <v>90.586491545044424</v>
      </c>
    </row>
    <row r="295" spans="1:13" x14ac:dyDescent="0.3">
      <c r="A295" s="1" t="s">
        <v>318</v>
      </c>
      <c r="B295">
        <f>_xlfn.XLOOKUP(A295,jkse_history[[#This Row],[Tanggal]],jkse_history[[#This Row],[Terakhir]],"Tidak Ditemukan")</f>
        <v>6195.6</v>
      </c>
      <c r="C295">
        <f>_xlfn.XLOOKUP(B295,jkse_history[[#This Row],[Terakhir]],jkse_history[[#This Row],[Volume]])</f>
        <v>124284100</v>
      </c>
      <c r="D295">
        <f>_xlfn.XLOOKUP(A295,bbni_history[[#This Row],[Tanggal]],bbni_history[[#This Row],[Terakhir]],"Tidak Ditemukan")</f>
        <v>2475.1</v>
      </c>
      <c r="E295">
        <f>_xlfn.XLOOKUP(D295,bbni_history[[#This Row],[Terakhir]],bbni_history[[#This Row],[Volume]])</f>
        <v>37882400</v>
      </c>
      <c r="F295">
        <f>_xlfn.XLOOKUP(A295,bbri_history[[#This Row],[Tanggal]],bbri_history[[#This Row],[Terakhir]],"Tidak Ditemukan")</f>
        <v>3292.6</v>
      </c>
      <c r="G295">
        <f>_xlfn.XLOOKUP(F295,bbri_history[[#This Row],[Terakhir]],bbri_history[[#This Row],[Volume]],"Tidak Ditemukan")</f>
        <v>106978057</v>
      </c>
      <c r="H295">
        <f>_xlfn.XLOOKUP(A295,bmri_history[[#This Row],[Tanggal]],bmri_history[[#This Row],[Terakhir]],"Tidak Ditemukan")</f>
        <v>2521.8000000000002</v>
      </c>
      <c r="I295">
        <f>_xlfn.XLOOKUP('Master Sheet'!H295,bmri_history[[#This Row],[Terakhir]],bmri_history[[#This Row],[Volume]],"Tidak Ditemukan")</f>
        <v>84478000</v>
      </c>
      <c r="J295" s="10">
        <f>(B295/'Data Historis IHSG'!$J$3) * 100</f>
        <v>98.350038256761607</v>
      </c>
      <c r="K295" s="2">
        <f>(D295/'Data Historis BBNI'!$J$3) * 100</f>
        <v>79.401131139705043</v>
      </c>
      <c r="L295" s="2">
        <f>(F295/'Data Historis BBRI'!$J$3) * 100</f>
        <v>111.45751879571988</v>
      </c>
      <c r="M295" s="2">
        <f>(H295 / 'Data Historis BMRI'!$J$3) * 100</f>
        <v>90.943514621717839</v>
      </c>
    </row>
    <row r="296" spans="1:13" x14ac:dyDescent="0.3">
      <c r="A296" s="1" t="s">
        <v>319</v>
      </c>
      <c r="B296">
        <f>_xlfn.XLOOKUP(A296,jkse_history[[#This Row],[Tanggal]],jkse_history[[#This Row],[Terakhir]],"Tidak Ditemukan")</f>
        <v>6166.8</v>
      </c>
      <c r="C296">
        <f>_xlfn.XLOOKUP(B296,jkse_history[[#This Row],[Terakhir]],jkse_history[[#This Row],[Volume]])</f>
        <v>114609800</v>
      </c>
      <c r="D296">
        <f>_xlfn.XLOOKUP(A296,bbni_history[[#This Row],[Tanggal]],bbni_history[[#This Row],[Terakhir]],"Tidak Ditemukan")</f>
        <v>2475.1</v>
      </c>
      <c r="E296">
        <f>_xlfn.XLOOKUP(D296,bbni_history[[#This Row],[Terakhir]],bbni_history[[#This Row],[Volume]])</f>
        <v>34467400</v>
      </c>
      <c r="F296">
        <f>_xlfn.XLOOKUP(A296,bbri_history[[#This Row],[Tanggal]],bbri_history[[#This Row],[Terakhir]],"Tidak Ditemukan")</f>
        <v>3292.6</v>
      </c>
      <c r="G296">
        <f>_xlfn.XLOOKUP(F296,bbri_history[[#This Row],[Terakhir]],bbri_history[[#This Row],[Volume]],"Tidak Ditemukan")</f>
        <v>106807554</v>
      </c>
      <c r="H296">
        <f>_xlfn.XLOOKUP(A296,bmri_history[[#This Row],[Tanggal]],bmri_history[[#This Row],[Terakhir]],"Tidak Ditemukan")</f>
        <v>2502.1</v>
      </c>
      <c r="I296">
        <f>_xlfn.XLOOKUP('Master Sheet'!H296,bmri_history[[#This Row],[Terakhir]],bmri_history[[#This Row],[Volume]],"Tidak Ditemukan")</f>
        <v>79520400</v>
      </c>
      <c r="J296" s="10">
        <f>(B296/'Data Historis IHSG'!$J$3) * 100</f>
        <v>97.892862018496601</v>
      </c>
      <c r="K296" s="2">
        <f>(D296/'Data Historis BBNI'!$J$3) * 100</f>
        <v>79.401131139705043</v>
      </c>
      <c r="L296" s="2">
        <f>(F296/'Data Historis BBRI'!$J$3) * 100</f>
        <v>111.45751879571988</v>
      </c>
      <c r="M296" s="2">
        <f>(H296 / 'Data Historis BMRI'!$J$3) * 100</f>
        <v>90.233074762074779</v>
      </c>
    </row>
    <row r="297" spans="1:13" x14ac:dyDescent="0.3">
      <c r="A297" s="1" t="s">
        <v>320</v>
      </c>
      <c r="B297">
        <f>_xlfn.XLOOKUP(A297,jkse_history[[#This Row],[Tanggal]],jkse_history[[#This Row],[Terakhir]],"Tidak Ditemukan")</f>
        <v>6071.4</v>
      </c>
      <c r="C297">
        <f>_xlfn.XLOOKUP(B297,jkse_history[[#This Row],[Terakhir]],jkse_history[[#This Row],[Volume]])</f>
        <v>118686600</v>
      </c>
      <c r="D297">
        <f>_xlfn.XLOOKUP(A297,bbni_history[[#This Row],[Tanggal]],bbni_history[[#This Row],[Terakhir]],"Tidak Ditemukan")</f>
        <v>2372.8000000000002</v>
      </c>
      <c r="E297">
        <f>_xlfn.XLOOKUP(D297,bbni_history[[#This Row],[Terakhir]],bbni_history[[#This Row],[Volume]])</f>
        <v>80632200</v>
      </c>
      <c r="F297">
        <f>_xlfn.XLOOKUP(A297,bbri_history[[#This Row],[Tanggal]],bbri_history[[#This Row],[Terakhir]],"Tidak Ditemukan")</f>
        <v>3139.1</v>
      </c>
      <c r="G297">
        <f>_xlfn.XLOOKUP(F297,bbri_history[[#This Row],[Terakhir]],bbri_history[[#This Row],[Volume]],"Tidak Ditemukan")</f>
        <v>214898061</v>
      </c>
      <c r="H297">
        <f>_xlfn.XLOOKUP(A297,bmri_history[[#This Row],[Tanggal]],bmri_history[[#This Row],[Terakhir]],"Tidak Ditemukan")</f>
        <v>2482.5</v>
      </c>
      <c r="I297">
        <f>_xlfn.XLOOKUP('Master Sheet'!H297,bmri_history[[#This Row],[Terakhir]],bmri_history[[#This Row],[Volume]],"Tidak Ditemukan")</f>
        <v>41180600</v>
      </c>
      <c r="J297" s="10">
        <f>(B297/'Data Historis IHSG'!$J$3) * 100</f>
        <v>96.378465729243715</v>
      </c>
      <c r="K297" s="2">
        <f>(D297/'Data Historis BBNI'!$J$3) * 100</f>
        <v>76.11935031646891</v>
      </c>
      <c r="L297" s="2">
        <f>(F297/'Data Historis BBRI'!$J$3) * 100</f>
        <v>106.2614035265882</v>
      </c>
      <c r="M297" s="2">
        <f>(H297 / 'Data Historis BMRI'!$J$3) * 100</f>
        <v>89.526241196135501</v>
      </c>
    </row>
    <row r="298" spans="1:13" x14ac:dyDescent="0.3">
      <c r="A298" s="1" t="s">
        <v>321</v>
      </c>
      <c r="B298">
        <f>_xlfn.XLOOKUP(A298,jkse_history[[#This Row],[Tanggal]],jkse_history[[#This Row],[Terakhir]],"Tidak Ditemukan")</f>
        <v>5985.5</v>
      </c>
      <c r="C298">
        <f>_xlfn.XLOOKUP(B298,jkse_history[[#This Row],[Terakhir]],jkse_history[[#This Row],[Volume]])</f>
        <v>123071400</v>
      </c>
      <c r="D298">
        <f>_xlfn.XLOOKUP(A298,bbni_history[[#This Row],[Tanggal]],bbni_history[[#This Row],[Terakhir]],"Tidak Ditemukan")</f>
        <v>2342.1</v>
      </c>
      <c r="E298">
        <f>_xlfn.XLOOKUP(D298,bbni_history[[#This Row],[Terakhir]],bbni_history[[#This Row],[Volume]])</f>
        <v>87859400</v>
      </c>
      <c r="F298">
        <f>_xlfn.XLOOKUP(A298,bbri_history[[#This Row],[Tanggal]],bbri_history[[#This Row],[Terakhir]],"Tidak Ditemukan")</f>
        <v>3069.4</v>
      </c>
      <c r="G298">
        <f>_xlfn.XLOOKUP(F298,bbri_history[[#This Row],[Terakhir]],bbri_history[[#This Row],[Volume]],"Tidak Ditemukan")</f>
        <v>323139711</v>
      </c>
      <c r="H298">
        <f>_xlfn.XLOOKUP(A298,bmri_history[[#This Row],[Tanggal]],bmri_history[[#This Row],[Terakhir]],"Tidak Ditemukan")</f>
        <v>2413.8000000000002</v>
      </c>
      <c r="I298">
        <f>_xlfn.XLOOKUP('Master Sheet'!H298,bmri_history[[#This Row],[Terakhir]],bmri_history[[#This Row],[Volume]],"Tidak Ditemukan")</f>
        <v>159155800</v>
      </c>
      <c r="J298" s="10">
        <f>(B298/'Data Historis IHSG'!$J$3) * 100</f>
        <v>95.014874101918551</v>
      </c>
      <c r="K298" s="2">
        <f>(D298/'Data Historis BBNI'!$J$3) * 100</f>
        <v>75.134495269808582</v>
      </c>
      <c r="L298" s="2">
        <f>(F298/'Data Historis BBRI'!$J$3) * 100</f>
        <v>103.90199483435055</v>
      </c>
      <c r="M298" s="2">
        <f>(H298 / 'Data Historis BMRI'!$J$3) * 100</f>
        <v>87.048717421644255</v>
      </c>
    </row>
    <row r="299" spans="1:13" x14ac:dyDescent="0.3">
      <c r="A299" s="1" t="s">
        <v>322</v>
      </c>
      <c r="B299">
        <f>_xlfn.XLOOKUP(A299,jkse_history[[#This Row],[Tanggal]],jkse_history[[#This Row],[Terakhir]],"Tidak Ditemukan")</f>
        <v>6011.5</v>
      </c>
      <c r="C299">
        <f>_xlfn.XLOOKUP(B299,jkse_history[[#This Row],[Terakhir]],jkse_history[[#This Row],[Volume]])</f>
        <v>106367400</v>
      </c>
      <c r="D299">
        <f>_xlfn.XLOOKUP(A299,bbni_history[[#This Row],[Tanggal]],bbni_history[[#This Row],[Terakhir]],"Tidak Ditemukan")</f>
        <v>2321.6999999999998</v>
      </c>
      <c r="E299">
        <f>_xlfn.XLOOKUP(D299,bbni_history[[#This Row],[Terakhir]],bbni_history[[#This Row],[Volume]])</f>
        <v>42609800</v>
      </c>
      <c r="F299">
        <f>_xlfn.XLOOKUP(A299,bbri_history[[#This Row],[Tanggal]],bbri_history[[#This Row],[Terakhir]],"Tidak Ditemukan")</f>
        <v>2992.6</v>
      </c>
      <c r="G299">
        <f>_xlfn.XLOOKUP(F299,bbri_history[[#This Row],[Terakhir]],bbri_history[[#This Row],[Volume]],"Tidak Ditemukan")</f>
        <v>340183845</v>
      </c>
      <c r="H299">
        <f>_xlfn.XLOOKUP(A299,bmri_history[[#This Row],[Tanggal]],bmri_history[[#This Row],[Terakhir]],"Tidak Ditemukan")</f>
        <v>2433.4</v>
      </c>
      <c r="I299">
        <f>_xlfn.XLOOKUP('Master Sheet'!H299,bmri_history[[#This Row],[Terakhir]],bmri_history[[#This Row],[Volume]],"Tidak Ditemukan")</f>
        <v>77715200</v>
      </c>
      <c r="J299" s="10">
        <f>(B299/'Data Historis IHSG'!$J$3) * 100</f>
        <v>95.427602650352256</v>
      </c>
      <c r="K299" s="2">
        <f>(D299/'Data Historis BBNI'!$J$3) * 100</f>
        <v>74.480063903298131</v>
      </c>
      <c r="L299" s="2">
        <f>(F299/'Data Historis BBRI'!$J$3) * 100</f>
        <v>101.30224465409444</v>
      </c>
      <c r="M299" s="2">
        <f>(H299 / 'Data Historis BMRI'!$J$3) * 100</f>
        <v>87.755550987583547</v>
      </c>
    </row>
    <row r="300" spans="1:13" x14ac:dyDescent="0.3">
      <c r="A300" s="1" t="s">
        <v>323</v>
      </c>
      <c r="B300">
        <f>_xlfn.XLOOKUP(A300,jkse_history[[#This Row],[Tanggal]],jkse_history[[#This Row],[Terakhir]],"Tidak Ditemukan")</f>
        <v>5970.3</v>
      </c>
      <c r="C300">
        <f>_xlfn.XLOOKUP(B300,jkse_history[[#This Row],[Terakhir]],jkse_history[[#This Row],[Volume]])</f>
        <v>122053600</v>
      </c>
      <c r="D300">
        <f>_xlfn.XLOOKUP(A300,bbni_history[[#This Row],[Tanggal]],bbni_history[[#This Row],[Terakhir]],"Tidak Ditemukan")</f>
        <v>2352.4</v>
      </c>
      <c r="E300">
        <f>_xlfn.XLOOKUP(D300,bbni_history[[#This Row],[Terakhir]],bbni_history[[#This Row],[Volume]])</f>
        <v>29858600</v>
      </c>
      <c r="F300">
        <f>_xlfn.XLOOKUP(A300,bbri_history[[#This Row],[Tanggal]],bbri_history[[#This Row],[Terakhir]],"Tidak Ditemukan")</f>
        <v>2929.9</v>
      </c>
      <c r="G300">
        <f>_xlfn.XLOOKUP(F300,bbri_history[[#This Row],[Terakhir]],bbri_history[[#This Row],[Volume]],"Tidak Ditemukan")</f>
        <v>345533898</v>
      </c>
      <c r="H300">
        <f>_xlfn.XLOOKUP(A300,bmri_history[[#This Row],[Tanggal]],bmri_history[[#This Row],[Terakhir]],"Tidak Ditemukan")</f>
        <v>2443.3000000000002</v>
      </c>
      <c r="I300">
        <f>_xlfn.XLOOKUP('Master Sheet'!H300,bmri_history[[#This Row],[Terakhir]],bmri_history[[#This Row],[Volume]],"Tidak Ditemukan")</f>
        <v>39468400</v>
      </c>
      <c r="J300" s="10">
        <f>(B300/'Data Historis IHSG'!$J$3) * 100</f>
        <v>94.773586642834246</v>
      </c>
      <c r="K300" s="2">
        <f>(D300/'Data Historis BBNI'!$J$3) * 100</f>
        <v>75.464918949958459</v>
      </c>
      <c r="L300" s="2">
        <f>(F300/'Data Historis BBRI'!$J$3) * 100</f>
        <v>99.179792358494709</v>
      </c>
      <c r="M300" s="2">
        <f>(H300 / 'Data Historis BMRI'!$J$3) * 100</f>
        <v>88.112574064256961</v>
      </c>
    </row>
    <row r="301" spans="1:13" x14ac:dyDescent="0.3">
      <c r="A301" s="1" t="s">
        <v>324</v>
      </c>
      <c r="B301">
        <f>_xlfn.XLOOKUP(A301,jkse_history[[#This Row],[Tanggal]],jkse_history[[#This Row],[Terakhir]],"Tidak Ditemukan")</f>
        <v>6002.8</v>
      </c>
      <c r="C301">
        <f>_xlfn.XLOOKUP(B301,jkse_history[[#This Row],[Terakhir]],jkse_history[[#This Row],[Volume]])</f>
        <v>126386100</v>
      </c>
      <c r="D301">
        <f>_xlfn.XLOOKUP(A301,bbni_history[[#This Row],[Tanggal]],bbni_history[[#This Row],[Terakhir]],"Tidak Ditemukan")</f>
        <v>2383.1</v>
      </c>
      <c r="E301">
        <f>_xlfn.XLOOKUP(D301,bbni_history[[#This Row],[Terakhir]],bbni_history[[#This Row],[Volume]])</f>
        <v>36015000</v>
      </c>
      <c r="F301">
        <f>_xlfn.XLOOKUP(A301,bbri_history[[#This Row],[Tanggal]],bbri_history[[#This Row],[Terakhir]],"Tidak Ditemukan")</f>
        <v>3000.5</v>
      </c>
      <c r="G301">
        <f>_xlfn.XLOOKUP(F301,bbri_history[[#This Row],[Terakhir]],bbri_history[[#This Row],[Volume]],"Tidak Ditemukan")</f>
        <v>167319270</v>
      </c>
      <c r="H301">
        <f>_xlfn.XLOOKUP(A301,bmri_history[[#This Row],[Tanggal]],bmri_history[[#This Row],[Terakhir]],"Tidak Ditemukan")</f>
        <v>2462.9</v>
      </c>
      <c r="I301">
        <f>_xlfn.XLOOKUP('Master Sheet'!H301,bmri_history[[#This Row],[Terakhir]],bmri_history[[#This Row],[Volume]],"Tidak Ditemukan")</f>
        <v>29650600</v>
      </c>
      <c r="J301" s="10">
        <f>(B301/'Data Historis IHSG'!$J$3) * 100</f>
        <v>95.289497328376356</v>
      </c>
      <c r="K301" s="2">
        <f>(D301/'Data Historis BBNI'!$J$3) * 100</f>
        <v>76.449773996618759</v>
      </c>
      <c r="L301" s="2">
        <f>(F301/'Data Historis BBRI'!$J$3) * 100</f>
        <v>101.56966687315723</v>
      </c>
      <c r="M301" s="2">
        <f>(H301 / 'Data Historis BMRI'!$J$3) * 100</f>
        <v>88.819407630196224</v>
      </c>
    </row>
    <row r="302" spans="1:13" x14ac:dyDescent="0.3">
      <c r="A302" s="1" t="s">
        <v>325</v>
      </c>
      <c r="B302">
        <f>_xlfn.XLOOKUP(A302,jkse_history[[#This Row],[Tanggal]],jkse_history[[#This Row],[Terakhir]],"Tidak Ditemukan")</f>
        <v>6036.6</v>
      </c>
      <c r="C302">
        <f>_xlfn.XLOOKUP(B302,jkse_history[[#This Row],[Terakhir]],jkse_history[[#This Row],[Volume]])</f>
        <v>141523800</v>
      </c>
      <c r="D302">
        <f>_xlfn.XLOOKUP(A302,bbni_history[[#This Row],[Tanggal]],bbni_history[[#This Row],[Terakhir]],"Tidak Ditemukan")</f>
        <v>2362.6</v>
      </c>
      <c r="E302">
        <f>_xlfn.XLOOKUP(D302,bbni_history[[#This Row],[Terakhir]],bbni_history[[#This Row],[Volume]])</f>
        <v>35170000</v>
      </c>
      <c r="F302">
        <f>_xlfn.XLOOKUP(A302,bbri_history[[#This Row],[Tanggal]],bbri_history[[#This Row],[Terakhir]],"Tidak Ditemukan")</f>
        <v>3000.5</v>
      </c>
      <c r="G302">
        <f>_xlfn.XLOOKUP(F302,bbri_history[[#This Row],[Terakhir]],bbri_history[[#This Row],[Volume]],"Tidak Ditemukan")</f>
        <v>116953800</v>
      </c>
      <c r="H302">
        <f>_xlfn.XLOOKUP(A302,bmri_history[[#This Row],[Tanggal]],bmri_history[[#This Row],[Terakhir]],"Tidak Ditemukan")</f>
        <v>2482.5</v>
      </c>
      <c r="I302">
        <f>_xlfn.XLOOKUP('Master Sheet'!H302,bmri_history[[#This Row],[Terakhir]],bmri_history[[#This Row],[Volume]],"Tidak Ditemukan")</f>
        <v>46420200</v>
      </c>
      <c r="J302" s="10">
        <f>(B302/'Data Historis IHSG'!$J$3) * 100</f>
        <v>95.826044441340159</v>
      </c>
      <c r="K302" s="2">
        <f>(D302/'Data Historis BBNI'!$J$3) * 100</f>
        <v>75.792134633213664</v>
      </c>
      <c r="L302" s="2">
        <f>(F302/'Data Historis BBRI'!$J$3) * 100</f>
        <v>101.56966687315723</v>
      </c>
      <c r="M302" s="2">
        <f>(H302 / 'Data Historis BMRI'!$J$3) * 100</f>
        <v>89.526241196135501</v>
      </c>
    </row>
    <row r="303" spans="1:13" x14ac:dyDescent="0.3">
      <c r="A303" s="1" t="s">
        <v>326</v>
      </c>
      <c r="B303">
        <f>_xlfn.XLOOKUP(A303,jkse_history[[#This Row],[Tanggal]],jkse_history[[#This Row],[Terakhir]],"Tidak Ditemukan")</f>
        <v>6071.7</v>
      </c>
      <c r="C303">
        <f>_xlfn.XLOOKUP(B303,jkse_history[[#This Row],[Terakhir]],jkse_history[[#This Row],[Volume]])</f>
        <v>169546400</v>
      </c>
      <c r="D303">
        <f>_xlfn.XLOOKUP(A303,bbni_history[[#This Row],[Tanggal]],bbni_history[[#This Row],[Terakhir]],"Tidak Ditemukan")</f>
        <v>2391.1</v>
      </c>
      <c r="E303">
        <f>_xlfn.XLOOKUP(D303,bbni_history[[#This Row],[Terakhir]],bbni_history[[#This Row],[Volume]])</f>
        <v>32473000</v>
      </c>
      <c r="F303">
        <f>_xlfn.XLOOKUP(A303,bbri_history[[#This Row],[Tanggal]],bbri_history[[#This Row],[Terakhir]],"Tidak Ditemukan")</f>
        <v>3107.7</v>
      </c>
      <c r="G303">
        <f>_xlfn.XLOOKUP(F303,bbri_history[[#This Row],[Terakhir]],bbri_history[[#This Row],[Volume]],"Tidak Ditemukan")</f>
        <v>158572578</v>
      </c>
      <c r="H303">
        <f>_xlfn.XLOOKUP(A303,bmri_history[[#This Row],[Tanggal]],bmri_history[[#This Row],[Terakhir]],"Tidak Ditemukan")</f>
        <v>2462.9</v>
      </c>
      <c r="I303">
        <f>_xlfn.XLOOKUP('Master Sheet'!H303,bmri_history[[#This Row],[Terakhir]],bmri_history[[#This Row],[Volume]],"Tidak Ditemukan")</f>
        <v>88449600</v>
      </c>
      <c r="J303" s="10">
        <f>(B303/'Data Historis IHSG'!$J$3) * 100</f>
        <v>96.383227981725653</v>
      </c>
      <c r="K303" s="2">
        <f>(D303/'Data Historis BBNI'!$J$3) * 100</f>
        <v>76.706413748191494</v>
      </c>
      <c r="L303" s="2">
        <f>(F303/'Data Historis BBRI'!$J$3) * 100</f>
        <v>105.19848483309806</v>
      </c>
      <c r="M303" s="2">
        <f>(H303 / 'Data Historis BMRI'!$J$3) * 100</f>
        <v>88.819407630196224</v>
      </c>
    </row>
    <row r="304" spans="1:13" x14ac:dyDescent="0.3">
      <c r="A304" s="1" t="s">
        <v>327</v>
      </c>
      <c r="B304">
        <f>_xlfn.XLOOKUP(A304,jkse_history[[#This Row],[Tanggal]],jkse_history[[#This Row],[Terakhir]],"Tidak Ditemukan")</f>
        <v>6070.2</v>
      </c>
      <c r="C304">
        <f>_xlfn.XLOOKUP(B304,jkse_history[[#This Row],[Terakhir]],jkse_history[[#This Row],[Volume]])</f>
        <v>161275600</v>
      </c>
      <c r="D304">
        <f>_xlfn.XLOOKUP(A304,bbni_history[[#This Row],[Tanggal]],bbni_history[[#This Row],[Terakhir]],"Tidak Ditemukan")</f>
        <v>2473.5</v>
      </c>
      <c r="E304">
        <f>_xlfn.XLOOKUP(D304,bbni_history[[#This Row],[Terakhir]],bbni_history[[#This Row],[Volume]])</f>
        <v>99272400</v>
      </c>
      <c r="F304">
        <f>_xlfn.XLOOKUP(A304,bbri_history[[#This Row],[Tanggal]],bbri_history[[#This Row],[Terakhir]],"Tidak Ditemukan")</f>
        <v>3107.7</v>
      </c>
      <c r="G304">
        <f>_xlfn.XLOOKUP(F304,bbri_history[[#This Row],[Terakhir]],bbri_history[[#This Row],[Volume]],"Tidak Ditemukan")</f>
        <v>125277643</v>
      </c>
      <c r="H304">
        <f>_xlfn.XLOOKUP(A304,bmri_history[[#This Row],[Tanggal]],bmri_history[[#This Row],[Terakhir]],"Tidak Ditemukan")</f>
        <v>2541.4</v>
      </c>
      <c r="I304">
        <f>_xlfn.XLOOKUP('Master Sheet'!H304,bmri_history[[#This Row],[Terakhir]],bmri_history[[#This Row],[Volume]],"Tidak Ditemukan")</f>
        <v>126420200</v>
      </c>
      <c r="J304" s="10">
        <f>(B304/'Data Historis IHSG'!$J$3) * 100</f>
        <v>96.359416719316016</v>
      </c>
      <c r="K304" s="2">
        <f>(D304/'Data Historis BBNI'!$J$3) * 100</f>
        <v>79.349803189390514</v>
      </c>
      <c r="L304" s="2">
        <f>(F304/'Data Historis BBRI'!$J$3) * 100</f>
        <v>105.19848483309806</v>
      </c>
      <c r="M304" s="2">
        <f>(H304 / 'Data Historis BMRI'!$J$3) * 100</f>
        <v>91.650348187657102</v>
      </c>
    </row>
    <row r="305" spans="1:13" x14ac:dyDescent="0.3">
      <c r="A305" s="1" t="s">
        <v>328</v>
      </c>
      <c r="B305">
        <f>_xlfn.XLOOKUP(A305,jkse_history[[#This Row],[Tanggal]],jkse_history[[#This Row],[Terakhir]],"Tidak Ditemukan")</f>
        <v>5948.6</v>
      </c>
      <c r="C305">
        <f>_xlfn.XLOOKUP(B305,jkse_history[[#This Row],[Terakhir]],jkse_history[[#This Row],[Volume]])</f>
        <v>130244200</v>
      </c>
      <c r="D305">
        <f>_xlfn.XLOOKUP(A305,bbni_history[[#This Row],[Tanggal]],bbni_history[[#This Row],[Terakhir]],"Tidak Ditemukan")</f>
        <v>2411.6999999999998</v>
      </c>
      <c r="E305">
        <f>_xlfn.XLOOKUP(D305,bbni_history[[#This Row],[Terakhir]],bbni_history[[#This Row],[Volume]])</f>
        <v>43708800</v>
      </c>
      <c r="F305">
        <f>_xlfn.XLOOKUP(A305,bbri_history[[#This Row],[Tanggal]],bbri_history[[#This Row],[Terakhir]],"Tidak Ditemukan")</f>
        <v>3007.7</v>
      </c>
      <c r="G305">
        <f>_xlfn.XLOOKUP(F305,bbri_history[[#This Row],[Terakhir]],bbri_history[[#This Row],[Volume]],"Tidak Ditemukan")</f>
        <v>115119078</v>
      </c>
      <c r="H305">
        <f>_xlfn.XLOOKUP(A305,bmri_history[[#This Row],[Tanggal]],bmri_history[[#This Row],[Terakhir]],"Tidak Ditemukan")</f>
        <v>2472.6999999999998</v>
      </c>
      <c r="I305">
        <f>_xlfn.XLOOKUP('Master Sheet'!H305,bmri_history[[#This Row],[Terakhir]],bmri_history[[#This Row],[Volume]],"Tidak Ditemukan")</f>
        <v>48429000</v>
      </c>
      <c r="J305" s="10">
        <f>(B305/'Data Historis IHSG'!$J$3) * 100</f>
        <v>94.429117046641508</v>
      </c>
      <c r="K305" s="2">
        <f>(D305/'Data Historis BBNI'!$J$3) * 100</f>
        <v>77.367261108491235</v>
      </c>
      <c r="L305" s="2">
        <f>(F305/'Data Historis BBRI'!$J$3) * 100</f>
        <v>101.81339345255624</v>
      </c>
      <c r="M305" s="2">
        <f>(H305 / 'Data Historis BMRI'!$J$3) * 100</f>
        <v>89.172824413165856</v>
      </c>
    </row>
    <row r="306" spans="1:13" x14ac:dyDescent="0.3">
      <c r="A306" s="1" t="s">
        <v>329</v>
      </c>
      <c r="B306">
        <f>_xlfn.XLOOKUP(A306,jkse_history[[#This Row],[Tanggal]],jkse_history[[#This Row],[Terakhir]],"Tidak Ditemukan")</f>
        <v>5927.4</v>
      </c>
      <c r="C306">
        <f>_xlfn.XLOOKUP(B306,jkse_history[[#This Row],[Terakhir]],jkse_history[[#This Row],[Volume]])</f>
        <v>107375400</v>
      </c>
      <c r="D306">
        <f>_xlfn.XLOOKUP(A306,bbni_history[[#This Row],[Tanggal]],bbni_history[[#This Row],[Terakhir]],"Tidak Ditemukan")</f>
        <v>2391.1</v>
      </c>
      <c r="E306">
        <f>_xlfn.XLOOKUP(D306,bbni_history[[#This Row],[Terakhir]],bbni_history[[#This Row],[Volume]])</f>
        <v>36617000</v>
      </c>
      <c r="F306">
        <f>_xlfn.XLOOKUP(A306,bbri_history[[#This Row],[Tanggal]],bbri_history[[#This Row],[Terakhir]],"Tidak Ditemukan")</f>
        <v>2971.9</v>
      </c>
      <c r="G306">
        <f>_xlfn.XLOOKUP(F306,bbri_history[[#This Row],[Terakhir]],bbri_history[[#This Row],[Volume]],"Tidak Ditemukan")</f>
        <v>120186645</v>
      </c>
      <c r="H306">
        <f>_xlfn.XLOOKUP(A306,bmri_history[[#This Row],[Tanggal]],bmri_history[[#This Row],[Terakhir]],"Tidak Ditemukan")</f>
        <v>2472.6999999999998</v>
      </c>
      <c r="I306">
        <f>_xlfn.XLOOKUP('Master Sheet'!H306,bmri_history[[#This Row],[Terakhir]],bmri_history[[#This Row],[Volume]],"Tidak Ditemukan")</f>
        <v>76327000</v>
      </c>
      <c r="J306" s="10">
        <f>(B306/'Data Historis IHSG'!$J$3) * 100</f>
        <v>94.09258453791864</v>
      </c>
      <c r="K306" s="2">
        <f>(D306/'Data Historis BBNI'!$J$3) * 100</f>
        <v>76.706413748191494</v>
      </c>
      <c r="L306" s="2">
        <f>(F306/'Data Historis BBRI'!$J$3) * 100</f>
        <v>100.60153073832228</v>
      </c>
      <c r="M306" s="2">
        <f>(H306 / 'Data Historis BMRI'!$J$3) * 100</f>
        <v>89.172824413165856</v>
      </c>
    </row>
    <row r="307" spans="1:13" x14ac:dyDescent="0.3">
      <c r="A307" s="1" t="s">
        <v>330</v>
      </c>
      <c r="B307">
        <f>_xlfn.XLOOKUP(A307,jkse_history[[#This Row],[Tanggal]],jkse_history[[#This Row],[Terakhir]],"Tidak Ditemukan")</f>
        <v>6050.3</v>
      </c>
      <c r="C307">
        <f>_xlfn.XLOOKUP(B307,jkse_history[[#This Row],[Terakhir]],jkse_history[[#This Row],[Volume]])</f>
        <v>141883200</v>
      </c>
      <c r="D307">
        <f>_xlfn.XLOOKUP(A307,bbni_history[[#This Row],[Tanggal]],bbni_history[[#This Row],[Terakhir]],"Tidak Ditemukan")</f>
        <v>2432.3000000000002</v>
      </c>
      <c r="E307">
        <f>_xlfn.XLOOKUP(D307,bbni_history[[#This Row],[Terakhir]],bbni_history[[#This Row],[Volume]])</f>
        <v>42649600</v>
      </c>
      <c r="F307">
        <f>_xlfn.XLOOKUP(A307,bbri_history[[#This Row],[Tanggal]],bbri_history[[#This Row],[Terakhir]],"Tidak Ditemukan")</f>
        <v>3107.7</v>
      </c>
      <c r="G307">
        <f>_xlfn.XLOOKUP(F307,bbri_history[[#This Row],[Terakhir]],bbri_history[[#This Row],[Volume]],"Tidak Ditemukan")</f>
        <v>113531640</v>
      </c>
      <c r="H307">
        <f>_xlfn.XLOOKUP(A307,bmri_history[[#This Row],[Tanggal]],bmri_history[[#This Row],[Terakhir]],"Tidak Ditemukan")</f>
        <v>2482.5</v>
      </c>
      <c r="I307">
        <f>_xlfn.XLOOKUP('Master Sheet'!H307,bmri_history[[#This Row],[Terakhir]],bmri_history[[#This Row],[Volume]],"Tidak Ditemukan")</f>
        <v>80914000</v>
      </c>
      <c r="J307" s="10">
        <f>(B307/'Data Historis IHSG'!$J$3) * 100</f>
        <v>96.04352063801484</v>
      </c>
      <c r="K307" s="2">
        <f>(D307/'Data Historis BBNI'!$J$3) * 100</f>
        <v>78.028108468791004</v>
      </c>
      <c r="L307" s="2">
        <f>(F307/'Data Historis BBRI'!$J$3) * 100</f>
        <v>105.19848483309806</v>
      </c>
      <c r="M307" s="2">
        <f>(H307 / 'Data Historis BMRI'!$J$3) * 100</f>
        <v>89.526241196135501</v>
      </c>
    </row>
    <row r="308" spans="1:13" x14ac:dyDescent="0.3">
      <c r="A308" s="1" t="s">
        <v>331</v>
      </c>
      <c r="B308">
        <f>_xlfn.XLOOKUP(A308,jkse_history[[#This Row],[Tanggal]],jkse_history[[#This Row],[Terakhir]],"Tidak Ditemukan")</f>
        <v>6079.5</v>
      </c>
      <c r="C308">
        <f>_xlfn.XLOOKUP(B308,jkse_history[[#This Row],[Terakhir]],jkse_history[[#This Row],[Volume]])</f>
        <v>132167700</v>
      </c>
      <c r="D308">
        <f>_xlfn.XLOOKUP(A308,bbni_history[[#This Row],[Tanggal]],bbni_history[[#This Row],[Terakhir]],"Tidak Ditemukan")</f>
        <v>2463.1999999999998</v>
      </c>
      <c r="E308">
        <f>_xlfn.XLOOKUP(D308,bbni_history[[#This Row],[Terakhir]],bbni_history[[#This Row],[Volume]])</f>
        <v>35951800</v>
      </c>
      <c r="F308">
        <f>_xlfn.XLOOKUP(A308,bbri_history[[#This Row],[Tanggal]],bbri_history[[#This Row],[Terakhir]],"Tidak Ditemukan")</f>
        <v>3150.5</v>
      </c>
      <c r="G308">
        <f>_xlfn.XLOOKUP(F308,bbri_history[[#This Row],[Terakhir]],bbri_history[[#This Row],[Volume]],"Tidak Ditemukan")</f>
        <v>86272180</v>
      </c>
      <c r="H308">
        <f>_xlfn.XLOOKUP(A308,bmri_history[[#This Row],[Tanggal]],bmri_history[[#This Row],[Terakhir]],"Tidak Ditemukan")</f>
        <v>2472.6999999999998</v>
      </c>
      <c r="I308">
        <f>_xlfn.XLOOKUP('Master Sheet'!H308,bmri_history[[#This Row],[Terakhir]],bmri_history[[#This Row],[Volume]],"Tidak Ditemukan")</f>
        <v>68337400</v>
      </c>
      <c r="J308" s="10">
        <f>(B308/'Data Historis IHSG'!$J$3) * 100</f>
        <v>96.507046546255765</v>
      </c>
      <c r="K308" s="2">
        <f>(D308/'Data Historis BBNI'!$J$3) * 100</f>
        <v>79.019379509240622</v>
      </c>
      <c r="L308" s="2">
        <f>(F308/'Data Historis BBRI'!$J$3) * 100</f>
        <v>106.64730394396997</v>
      </c>
      <c r="M308" s="2">
        <f>(H308 / 'Data Historis BMRI'!$J$3) * 100</f>
        <v>89.172824413165856</v>
      </c>
    </row>
    <row r="309" spans="1:13" x14ac:dyDescent="0.3">
      <c r="A309" s="1" t="s">
        <v>332</v>
      </c>
      <c r="B309">
        <f>_xlfn.XLOOKUP(A309,jkse_history[[#This Row],[Tanggal]],jkse_history[[#This Row],[Terakhir]],"Tidak Ditemukan")</f>
        <v>6086.3</v>
      </c>
      <c r="C309">
        <f>_xlfn.XLOOKUP(B309,jkse_history[[#This Row],[Terakhir]],jkse_history[[#This Row],[Volume]])</f>
        <v>158024500</v>
      </c>
      <c r="D309">
        <f>_xlfn.XLOOKUP(A309,bbni_history[[#This Row],[Tanggal]],bbni_history[[#This Row],[Terakhir]],"Tidak Ditemukan")</f>
        <v>2452.9</v>
      </c>
      <c r="E309">
        <f>_xlfn.XLOOKUP(D309,bbni_history[[#This Row],[Terakhir]],bbni_history[[#This Row],[Volume]])</f>
        <v>35331800</v>
      </c>
      <c r="F309">
        <f>_xlfn.XLOOKUP(A309,bbri_history[[#This Row],[Tanggal]],bbri_history[[#This Row],[Terakhir]],"Tidak Ditemukan")</f>
        <v>3100.5</v>
      </c>
      <c r="G309">
        <f>_xlfn.XLOOKUP(F309,bbri_history[[#This Row],[Terakhir]],bbri_history[[#This Row],[Volume]],"Tidak Ditemukan")</f>
        <v>74495706</v>
      </c>
      <c r="H309">
        <f>_xlfn.XLOOKUP(A309,bmri_history[[#This Row],[Tanggal]],bmri_history[[#This Row],[Terakhir]],"Tidak Ditemukan")</f>
        <v>2472.6999999999998</v>
      </c>
      <c r="I309">
        <f>_xlfn.XLOOKUP('Master Sheet'!H309,bmri_history[[#This Row],[Terakhir]],bmri_history[[#This Row],[Volume]],"Tidak Ditemukan")</f>
        <v>63194400</v>
      </c>
      <c r="J309" s="10">
        <f>(B309/'Data Historis IHSG'!$J$3) * 100</f>
        <v>96.614990935846109</v>
      </c>
      <c r="K309" s="2">
        <f>(D309/'Data Historis BBNI'!$J$3) * 100</f>
        <v>78.688955829090759</v>
      </c>
      <c r="L309" s="2">
        <f>(F309/'Data Historis BBRI'!$J$3) * 100</f>
        <v>104.95475825369907</v>
      </c>
      <c r="M309" s="2">
        <f>(H309 / 'Data Historis BMRI'!$J$3) * 100</f>
        <v>89.172824413165856</v>
      </c>
    </row>
    <row r="310" spans="1:13" x14ac:dyDescent="0.3">
      <c r="A310" s="1" t="s">
        <v>333</v>
      </c>
      <c r="B310">
        <f>_xlfn.XLOOKUP(A310,jkse_history[[#This Row],[Tanggal]],jkse_history[[#This Row],[Terakhir]],"Tidak Ditemukan")</f>
        <v>6052.5</v>
      </c>
      <c r="C310">
        <f>_xlfn.XLOOKUP(B310,jkse_history[[#This Row],[Terakhir]],jkse_history[[#This Row],[Volume]])</f>
        <v>159845500</v>
      </c>
      <c r="D310">
        <f>_xlfn.XLOOKUP(A310,bbni_history[[#This Row],[Tanggal]],bbni_history[[#This Row],[Terakhir]],"Tidak Ditemukan")</f>
        <v>2422</v>
      </c>
      <c r="E310">
        <f>_xlfn.XLOOKUP(D310,bbni_history[[#This Row],[Terakhir]],bbni_history[[#This Row],[Volume]])</f>
        <v>23835600</v>
      </c>
      <c r="F310">
        <f>_xlfn.XLOOKUP(A310,bbri_history[[#This Row],[Tanggal]],bbri_history[[#This Row],[Terakhir]],"Tidak Ditemukan")</f>
        <v>3129.1</v>
      </c>
      <c r="G310">
        <f>_xlfn.XLOOKUP(F310,bbri_history[[#This Row],[Terakhir]],bbri_history[[#This Row],[Volume]],"Tidak Ditemukan")</f>
        <v>62185614</v>
      </c>
      <c r="H310">
        <f>_xlfn.XLOOKUP(A310,bmri_history[[#This Row],[Tanggal]],bmri_history[[#This Row],[Terakhir]],"Tidak Ditemukan")</f>
        <v>2443.3000000000002</v>
      </c>
      <c r="I310">
        <f>_xlfn.XLOOKUP('Master Sheet'!H310,bmri_history[[#This Row],[Terakhir]],bmri_history[[#This Row],[Volume]],"Tidak Ditemukan")</f>
        <v>43598600</v>
      </c>
      <c r="J310" s="10">
        <f>(B310/'Data Historis IHSG'!$J$3) * 100</f>
        <v>96.078443822882306</v>
      </c>
      <c r="K310" s="2">
        <f>(D310/'Data Historis BBNI'!$J$3) * 100</f>
        <v>77.697684788641112</v>
      </c>
      <c r="L310" s="2">
        <f>(F310/'Data Historis BBRI'!$J$3) * 100</f>
        <v>105.92289438853402</v>
      </c>
      <c r="M310" s="2">
        <f>(H310 / 'Data Historis BMRI'!$J$3) * 100</f>
        <v>88.112574064256961</v>
      </c>
    </row>
    <row r="311" spans="1:13" x14ac:dyDescent="0.3">
      <c r="A311" s="1" t="s">
        <v>334</v>
      </c>
      <c r="B311">
        <f>_xlfn.XLOOKUP(A311,jkse_history[[#This Row],[Tanggal]],jkse_history[[#This Row],[Terakhir]],"Tidak Ditemukan")</f>
        <v>6038.3</v>
      </c>
      <c r="C311">
        <f>_xlfn.XLOOKUP(B311,jkse_history[[#This Row],[Terakhir]],jkse_history[[#This Row],[Volume]])</f>
        <v>106712400</v>
      </c>
      <c r="D311">
        <f>_xlfn.XLOOKUP(A311,bbni_history[[#This Row],[Tanggal]],bbni_history[[#This Row],[Terakhir]],"Tidak Ditemukan")</f>
        <v>2442.6</v>
      </c>
      <c r="E311">
        <f>_xlfn.XLOOKUP(D311,bbni_history[[#This Row],[Terakhir]],bbni_history[[#This Row],[Volume]])</f>
        <v>16545000</v>
      </c>
      <c r="F311">
        <f>_xlfn.XLOOKUP(A311,bbri_history[[#This Row],[Tanggal]],bbri_history[[#This Row],[Terakhir]],"Tidak Ditemukan")</f>
        <v>3079.1</v>
      </c>
      <c r="G311">
        <f>_xlfn.XLOOKUP(F311,bbri_history[[#This Row],[Terakhir]],bbri_history[[#This Row],[Volume]],"Tidak Ditemukan")</f>
        <v>98216076</v>
      </c>
      <c r="H311">
        <f>_xlfn.XLOOKUP(A311,bmri_history[[#This Row],[Tanggal]],bmri_history[[#This Row],[Terakhir]],"Tidak Ditemukan")</f>
        <v>2433.4</v>
      </c>
      <c r="I311">
        <f>_xlfn.XLOOKUP('Master Sheet'!H311,bmri_history[[#This Row],[Terakhir]],bmri_history[[#This Row],[Volume]],"Tidak Ditemukan")</f>
        <v>63882600</v>
      </c>
      <c r="J311" s="10">
        <f>(B311/'Data Historis IHSG'!$J$3) * 100</f>
        <v>95.853030538737755</v>
      </c>
      <c r="K311" s="2">
        <f>(D311/'Data Historis BBNI'!$J$3) * 100</f>
        <v>78.358532148940867</v>
      </c>
      <c r="L311" s="2">
        <f>(F311/'Data Historis BBRI'!$J$3) * 100</f>
        <v>104.23034869826311</v>
      </c>
      <c r="M311" s="2">
        <f>(H311 / 'Data Historis BMRI'!$J$3) * 100</f>
        <v>87.755550987583547</v>
      </c>
    </row>
    <row r="312" spans="1:13" x14ac:dyDescent="0.3">
      <c r="A312" s="1" t="s">
        <v>335</v>
      </c>
      <c r="B312">
        <f>_xlfn.XLOOKUP(A312,jkse_history[[#This Row],[Tanggal]],jkse_history[[#This Row],[Terakhir]],"Tidak Ditemukan")</f>
        <v>5993.2</v>
      </c>
      <c r="C312">
        <f>_xlfn.XLOOKUP(B312,jkse_history[[#This Row],[Terakhir]],jkse_history[[#This Row],[Volume]])</f>
        <v>117327800</v>
      </c>
      <c r="D312">
        <f>_xlfn.XLOOKUP(A312,bbni_history[[#This Row],[Tanggal]],bbni_history[[#This Row],[Terakhir]],"Tidak Ditemukan")</f>
        <v>2380.6999999999998</v>
      </c>
      <c r="E312">
        <f>_xlfn.XLOOKUP(D312,bbni_history[[#This Row],[Terakhir]],bbni_history[[#This Row],[Volume]])</f>
        <v>26455400</v>
      </c>
      <c r="F312">
        <f>_xlfn.XLOOKUP(A312,bbri_history[[#This Row],[Tanggal]],bbri_history[[#This Row],[Terakhir]],"Tidak Ditemukan")</f>
        <v>3021.9</v>
      </c>
      <c r="G312">
        <f>_xlfn.XLOOKUP(F312,bbri_history[[#This Row],[Terakhir]],bbri_history[[#This Row],[Volume]],"Tidak Ditemukan")</f>
        <v>51954007</v>
      </c>
      <c r="H312">
        <f>_xlfn.XLOOKUP(A312,bmri_history[[#This Row],[Tanggal]],bmri_history[[#This Row],[Terakhir]],"Tidak Ditemukan")</f>
        <v>2404</v>
      </c>
      <c r="I312">
        <f>_xlfn.XLOOKUP('Master Sheet'!H312,bmri_history[[#This Row],[Terakhir]],bmri_history[[#This Row],[Volume]],"Tidak Ditemukan")</f>
        <v>65425600</v>
      </c>
      <c r="J312" s="10">
        <f>(B312/'Data Historis IHSG'!$J$3) * 100</f>
        <v>95.137105248954683</v>
      </c>
      <c r="K312" s="2">
        <f>(D312/'Data Historis BBNI'!$J$3) * 100</f>
        <v>76.372782071146943</v>
      </c>
      <c r="L312" s="2">
        <f>(F312/'Data Historis BBRI'!$J$3) * 100</f>
        <v>102.29407642859319</v>
      </c>
      <c r="M312" s="2">
        <f>(H312 / 'Data Historis BMRI'!$J$3) * 100</f>
        <v>86.695300638674624</v>
      </c>
    </row>
    <row r="313" spans="1:13" x14ac:dyDescent="0.3">
      <c r="A313" s="1" t="s">
        <v>336</v>
      </c>
      <c r="B313">
        <f>_xlfn.XLOOKUP(A313,jkse_history[[#This Row],[Tanggal]],jkse_history[[#This Row],[Terakhir]],"Tidak Ditemukan")</f>
        <v>5994.2</v>
      </c>
      <c r="C313">
        <f>_xlfn.XLOOKUP(B313,jkse_history[[#This Row],[Terakhir]],jkse_history[[#This Row],[Volume]])</f>
        <v>139778300</v>
      </c>
      <c r="D313">
        <f>_xlfn.XLOOKUP(A313,bbni_history[[#This Row],[Tanggal]],bbni_history[[#This Row],[Terakhir]],"Tidak Ditemukan")</f>
        <v>2339.5</v>
      </c>
      <c r="E313">
        <f>_xlfn.XLOOKUP(D313,bbni_history[[#This Row],[Terakhir]],bbni_history[[#This Row],[Volume]])</f>
        <v>57216600</v>
      </c>
      <c r="F313">
        <f>_xlfn.XLOOKUP(A313,bbri_history[[#This Row],[Tanggal]],bbri_history[[#This Row],[Terakhir]],"Tidak Ditemukan")</f>
        <v>3000.5</v>
      </c>
      <c r="G313">
        <f>_xlfn.XLOOKUP(F313,bbri_history[[#This Row],[Terakhir]],bbri_history[[#This Row],[Volume]],"Tidak Ditemukan")</f>
        <v>118813822</v>
      </c>
      <c r="H313">
        <f>_xlfn.XLOOKUP(A313,bmri_history[[#This Row],[Tanggal]],bmri_history[[#This Row],[Terakhir]],"Tidak Ditemukan")</f>
        <v>2404</v>
      </c>
      <c r="I313">
        <f>_xlfn.XLOOKUP('Master Sheet'!H313,bmri_history[[#This Row],[Terakhir]],bmri_history[[#This Row],[Volume]],"Tidak Ditemukan")</f>
        <v>71452000</v>
      </c>
      <c r="J313" s="10">
        <f>(B313/'Data Historis IHSG'!$J$3) * 100</f>
        <v>95.15297942389445</v>
      </c>
      <c r="K313" s="2">
        <f>(D313/'Data Historis BBNI'!$J$3) * 100</f>
        <v>75.051087350547448</v>
      </c>
      <c r="L313" s="2">
        <f>(F313/'Data Historis BBRI'!$J$3) * 100</f>
        <v>101.56966687315723</v>
      </c>
      <c r="M313" s="2">
        <f>(H313 / 'Data Historis BMRI'!$J$3) * 100</f>
        <v>86.695300638674624</v>
      </c>
    </row>
    <row r="314" spans="1:13" x14ac:dyDescent="0.3">
      <c r="A314" s="1" t="s">
        <v>337</v>
      </c>
      <c r="B314">
        <f>_xlfn.XLOOKUP(A314,jkse_history[[#This Row],[Tanggal]],jkse_history[[#This Row],[Terakhir]],"Tidak Ditemukan")</f>
        <v>6016.9</v>
      </c>
      <c r="C314">
        <f>_xlfn.XLOOKUP(B314,jkse_history[[#This Row],[Terakhir]],jkse_history[[#This Row],[Volume]])</f>
        <v>151530300</v>
      </c>
      <c r="D314">
        <f>_xlfn.XLOOKUP(A314,bbni_history[[#This Row],[Tanggal]],bbni_history[[#This Row],[Terakhir]],"Tidak Ditemukan")</f>
        <v>2380.6999999999998</v>
      </c>
      <c r="E314">
        <f>_xlfn.XLOOKUP(D314,bbni_history[[#This Row],[Terakhir]],bbni_history[[#This Row],[Volume]])</f>
        <v>37571600</v>
      </c>
      <c r="F314">
        <f>_xlfn.XLOOKUP(A314,bbri_history[[#This Row],[Tanggal]],bbri_history[[#This Row],[Terakhir]],"Tidak Ditemukan")</f>
        <v>3036.2</v>
      </c>
      <c r="G314">
        <f>_xlfn.XLOOKUP(F314,bbri_history[[#This Row],[Terakhir]],bbri_history[[#This Row],[Volume]],"Tidak Ditemukan")</f>
        <v>120513461</v>
      </c>
      <c r="H314">
        <f>_xlfn.XLOOKUP(A314,bmri_history[[#This Row],[Tanggal]],bmri_history[[#This Row],[Terakhir]],"Tidak Ditemukan")</f>
        <v>2413.8000000000002</v>
      </c>
      <c r="I314">
        <f>_xlfn.XLOOKUP('Master Sheet'!H314,bmri_history[[#This Row],[Terakhir]],bmri_history[[#This Row],[Volume]],"Tidak Ditemukan")</f>
        <v>104928400</v>
      </c>
      <c r="J314" s="10">
        <f>(B314/'Data Historis IHSG'!$J$3) * 100</f>
        <v>95.513323195026928</v>
      </c>
      <c r="K314" s="2">
        <f>(D314/'Data Historis BBNI'!$J$3) * 100</f>
        <v>76.372782071146943</v>
      </c>
      <c r="L314" s="2">
        <f>(F314/'Data Historis BBRI'!$J$3) * 100</f>
        <v>102.77814449601065</v>
      </c>
      <c r="M314" s="2">
        <f>(H314 / 'Data Historis BMRI'!$J$3) * 100</f>
        <v>87.048717421644255</v>
      </c>
    </row>
    <row r="315" spans="1:13" x14ac:dyDescent="0.3">
      <c r="A315" s="1" t="s">
        <v>338</v>
      </c>
      <c r="B315">
        <f>_xlfn.XLOOKUP(A315,jkse_history[[#This Row],[Tanggal]],jkse_history[[#This Row],[Terakhir]],"Tidak Ditemukan")</f>
        <v>5964.8</v>
      </c>
      <c r="C315">
        <f>_xlfn.XLOOKUP(B315,jkse_history[[#This Row],[Terakhir]],jkse_history[[#This Row],[Volume]])</f>
        <v>122797700</v>
      </c>
      <c r="D315">
        <f>_xlfn.XLOOKUP(A315,bbni_history[[#This Row],[Tanggal]],bbni_history[[#This Row],[Terakhir]],"Tidak Ditemukan")</f>
        <v>2360.1</v>
      </c>
      <c r="E315">
        <f>_xlfn.XLOOKUP(D315,bbni_history[[#This Row],[Terakhir]],bbni_history[[#This Row],[Volume]])</f>
        <v>29762200</v>
      </c>
      <c r="F315">
        <f>_xlfn.XLOOKUP(A315,bbri_history[[#This Row],[Tanggal]],bbri_history[[#This Row],[Terakhir]],"Tidak Ditemukan")</f>
        <v>2957.6</v>
      </c>
      <c r="G315">
        <f>_xlfn.XLOOKUP(F315,bbri_history[[#This Row],[Terakhir]],bbri_history[[#This Row],[Volume]],"Tidak Ditemukan")</f>
        <v>157367288</v>
      </c>
      <c r="H315">
        <f>_xlfn.XLOOKUP(A315,bmri_history[[#This Row],[Tanggal]],bmri_history[[#This Row],[Terakhir]],"Tidak Ditemukan")</f>
        <v>2345.1</v>
      </c>
      <c r="I315">
        <f>_xlfn.XLOOKUP('Master Sheet'!H315,bmri_history[[#This Row],[Terakhir]],bmri_history[[#This Row],[Volume]],"Tidak Ditemukan")</f>
        <v>115305000</v>
      </c>
      <c r="J315" s="10">
        <f>(B315/'Data Historis IHSG'!$J$3) * 100</f>
        <v>94.686278680665581</v>
      </c>
      <c r="K315" s="2">
        <f>(D315/'Data Historis BBNI'!$J$3) * 100</f>
        <v>75.711934710847189</v>
      </c>
      <c r="L315" s="2">
        <f>(F315/'Data Historis BBRI'!$J$3) * 100</f>
        <v>100.1174626709048</v>
      </c>
      <c r="M315" s="2">
        <f>(H315 / 'Data Historis BMRI'!$J$3) * 100</f>
        <v>84.571193647153009</v>
      </c>
    </row>
    <row r="316" spans="1:13" x14ac:dyDescent="0.3">
      <c r="A316" s="1" t="s">
        <v>339</v>
      </c>
      <c r="B316">
        <f>_xlfn.XLOOKUP(A316,jkse_history[[#This Row],[Tanggal]],jkse_history[[#This Row],[Terakhir]],"Tidak Ditemukan")</f>
        <v>5959.6</v>
      </c>
      <c r="C316">
        <f>_xlfn.XLOOKUP(B316,jkse_history[[#This Row],[Terakhir]],jkse_history[[#This Row],[Volume]])</f>
        <v>122928600</v>
      </c>
      <c r="D316">
        <f>_xlfn.XLOOKUP(A316,bbni_history[[#This Row],[Tanggal]],bbni_history[[#This Row],[Terakhir]],"Tidak Ditemukan")</f>
        <v>2432.3000000000002</v>
      </c>
      <c r="E316">
        <f>_xlfn.XLOOKUP(D316,bbni_history[[#This Row],[Terakhir]],bbni_history[[#This Row],[Volume]])</f>
        <v>61601400</v>
      </c>
      <c r="F316">
        <f>_xlfn.XLOOKUP(A316,bbri_history[[#This Row],[Tanggal]],bbri_history[[#This Row],[Terakhir]],"Tidak Ditemukan")</f>
        <v>2979.1</v>
      </c>
      <c r="G316">
        <f>_xlfn.XLOOKUP(F316,bbri_history[[#This Row],[Terakhir]],bbri_history[[#This Row],[Volume]],"Tidak Ditemukan")</f>
        <v>146082083</v>
      </c>
      <c r="H316">
        <f>_xlfn.XLOOKUP(A316,bmri_history[[#This Row],[Tanggal]],bmri_history[[#This Row],[Terakhir]],"Tidak Ditemukan")</f>
        <v>2374.6</v>
      </c>
      <c r="I316">
        <f>_xlfn.XLOOKUP('Master Sheet'!H316,bmri_history[[#This Row],[Terakhir]],bmri_history[[#This Row],[Volume]],"Tidak Ditemukan")</f>
        <v>96850800</v>
      </c>
      <c r="J316" s="10">
        <f>(B316/'Data Historis IHSG'!$J$3) * 100</f>
        <v>94.603732970978839</v>
      </c>
      <c r="K316" s="2">
        <f>(D316/'Data Historis BBNI'!$J$3) * 100</f>
        <v>78.028108468791004</v>
      </c>
      <c r="L316" s="2">
        <f>(F316/'Data Historis BBRI'!$J$3) * 100</f>
        <v>100.84525731772129</v>
      </c>
      <c r="M316" s="2">
        <f>(H316 / 'Data Historis BMRI'!$J$3) * 100</f>
        <v>85.635050289765701</v>
      </c>
    </row>
    <row r="317" spans="1:13" x14ac:dyDescent="0.3">
      <c r="A317" s="1" t="s">
        <v>340</v>
      </c>
      <c r="B317">
        <f>_xlfn.XLOOKUP(A317,jkse_history[[#This Row],[Tanggal]],jkse_history[[#This Row],[Terakhir]],"Tidak Ditemukan")</f>
        <v>5974.5</v>
      </c>
      <c r="C317">
        <f>_xlfn.XLOOKUP(B317,jkse_history[[#This Row],[Terakhir]],jkse_history[[#This Row],[Volume]])</f>
        <v>127681000</v>
      </c>
      <c r="D317">
        <f>_xlfn.XLOOKUP(A317,bbni_history[[#This Row],[Tanggal]],bbni_history[[#This Row],[Terakhir]],"Tidak Ditemukan")</f>
        <v>2401.4</v>
      </c>
      <c r="E317">
        <f>_xlfn.XLOOKUP(D317,bbni_history[[#This Row],[Terakhir]],bbni_history[[#This Row],[Volume]])</f>
        <v>34861800</v>
      </c>
      <c r="F317">
        <f>_xlfn.XLOOKUP(A317,bbri_history[[#This Row],[Tanggal]],bbri_history[[#This Row],[Terakhir]],"Tidak Ditemukan")</f>
        <v>2950.5</v>
      </c>
      <c r="G317">
        <f>_xlfn.XLOOKUP(F317,bbri_history[[#This Row],[Terakhir]],bbri_history[[#This Row],[Volume]],"Tidak Ditemukan")</f>
        <v>126586116</v>
      </c>
      <c r="H317">
        <f>_xlfn.XLOOKUP(A317,bmri_history[[#This Row],[Tanggal]],bmri_history[[#This Row],[Terakhir]],"Tidak Ditemukan")</f>
        <v>2433.4</v>
      </c>
      <c r="I317">
        <f>_xlfn.XLOOKUP('Master Sheet'!H317,bmri_history[[#This Row],[Terakhir]],bmri_history[[#This Row],[Volume]],"Tidak Ditemukan")</f>
        <v>161162600</v>
      </c>
      <c r="J317" s="10">
        <f>(B317/'Data Historis IHSG'!$J$3) * 100</f>
        <v>94.840258177581219</v>
      </c>
      <c r="K317" s="2">
        <f>(D317/'Data Historis BBNI'!$J$3) * 100</f>
        <v>77.036837428341371</v>
      </c>
      <c r="L317" s="2">
        <f>(F317/'Data Historis BBRI'!$J$3) * 100</f>
        <v>99.877121182886327</v>
      </c>
      <c r="M317" s="2">
        <f>(H317 / 'Data Historis BMRI'!$J$3) * 100</f>
        <v>87.755550987583547</v>
      </c>
    </row>
    <row r="318" spans="1:13" x14ac:dyDescent="0.3">
      <c r="A318" s="1" t="s">
        <v>341</v>
      </c>
      <c r="B318">
        <f>_xlfn.XLOOKUP(A318,jkse_history[[#This Row],[Tanggal]],jkse_history[[#This Row],[Terakhir]],"Tidak Ditemukan")</f>
        <v>6013</v>
      </c>
      <c r="C318">
        <f>_xlfn.XLOOKUP(B318,jkse_history[[#This Row],[Terakhir]],jkse_history[[#This Row],[Volume]])</f>
        <v>130962400</v>
      </c>
      <c r="D318">
        <f>_xlfn.XLOOKUP(A318,bbni_history[[#This Row],[Tanggal]],bbni_history[[#This Row],[Terakhir]],"Tidak Ditemukan")</f>
        <v>2422</v>
      </c>
      <c r="E318">
        <f>_xlfn.XLOOKUP(D318,bbni_history[[#This Row],[Terakhir]],bbni_history[[#This Row],[Volume]])</f>
        <v>22594200</v>
      </c>
      <c r="F318">
        <f>_xlfn.XLOOKUP(A318,bbri_history[[#This Row],[Tanggal]],bbri_history[[#This Row],[Terakhir]],"Tidak Ditemukan")</f>
        <v>2971.9</v>
      </c>
      <c r="G318">
        <f>_xlfn.XLOOKUP(F318,bbri_history[[#This Row],[Terakhir]],bbri_history[[#This Row],[Volume]],"Tidak Ditemukan")</f>
        <v>124711354</v>
      </c>
      <c r="H318">
        <f>_xlfn.XLOOKUP(A318,bmri_history[[#This Row],[Tanggal]],bmri_history[[#This Row],[Terakhir]],"Tidak Ditemukan")</f>
        <v>2443.3000000000002</v>
      </c>
      <c r="I318">
        <f>_xlfn.XLOOKUP('Master Sheet'!H318,bmri_history[[#This Row],[Terakhir]],bmri_history[[#This Row],[Volume]],"Tidak Ditemukan")</f>
        <v>82870600</v>
      </c>
      <c r="J318" s="10">
        <f>(B318/'Data Historis IHSG'!$J$3) * 100</f>
        <v>95.451413912761879</v>
      </c>
      <c r="K318" s="2">
        <f>(D318/'Data Historis BBNI'!$J$3) * 100</f>
        <v>77.697684788641112</v>
      </c>
      <c r="L318" s="2">
        <f>(F318/'Data Historis BBRI'!$J$3) * 100</f>
        <v>100.60153073832228</v>
      </c>
      <c r="M318" s="2">
        <f>(H318 / 'Data Historis BMRI'!$J$3) * 100</f>
        <v>88.112574064256961</v>
      </c>
    </row>
    <row r="319" spans="1:13" x14ac:dyDescent="0.3">
      <c r="A319" s="1" t="s">
        <v>342</v>
      </c>
      <c r="B319">
        <f>_xlfn.XLOOKUP(A319,jkse_history[[#This Row],[Tanggal]],jkse_history[[#This Row],[Terakhir]],"Tidak Ditemukan")</f>
        <v>5995.6</v>
      </c>
      <c r="C319">
        <f>_xlfn.XLOOKUP(B319,jkse_history[[#This Row],[Terakhir]],jkse_history[[#This Row],[Volume]])</f>
        <v>136841700</v>
      </c>
      <c r="D319">
        <f>_xlfn.XLOOKUP(A319,bbni_history[[#This Row],[Tanggal]],bbni_history[[#This Row],[Terakhir]],"Tidak Ditemukan")</f>
        <v>2349.8000000000002</v>
      </c>
      <c r="E319">
        <f>_xlfn.XLOOKUP(D319,bbni_history[[#This Row],[Terakhir]],bbni_history[[#This Row],[Volume]])</f>
        <v>51811400</v>
      </c>
      <c r="F319">
        <f>_xlfn.XLOOKUP(A319,bbri_history[[#This Row],[Tanggal]],bbri_history[[#This Row],[Terakhir]],"Tidak Ditemukan")</f>
        <v>2893.4</v>
      </c>
      <c r="G319">
        <f>_xlfn.XLOOKUP(F319,bbri_history[[#This Row],[Terakhir]],bbri_history[[#This Row],[Volume]],"Tidak Ditemukan")</f>
        <v>257497837</v>
      </c>
      <c r="H319">
        <f>_xlfn.XLOOKUP(A319,bmri_history[[#This Row],[Tanggal]],bmri_history[[#This Row],[Terakhir]],"Tidak Ditemukan")</f>
        <v>2423.6</v>
      </c>
      <c r="I319">
        <f>_xlfn.XLOOKUP('Master Sheet'!H319,bmri_history[[#This Row],[Terakhir]],bmri_history[[#This Row],[Volume]],"Tidak Ditemukan")</f>
        <v>69941600</v>
      </c>
      <c r="J319" s="10">
        <f>(B319/'Data Historis IHSG'!$J$3) * 100</f>
        <v>95.175203268810108</v>
      </c>
      <c r="K319" s="2">
        <f>(D319/'Data Historis BBNI'!$J$3) * 100</f>
        <v>75.381511030697325</v>
      </c>
      <c r="L319" s="2">
        <f>(F319/'Data Historis BBRI'!$J$3) * 100</f>
        <v>97.94423400459695</v>
      </c>
      <c r="M319" s="2">
        <f>(H319 / 'Data Historis BMRI'!$J$3) * 100</f>
        <v>87.402134204613887</v>
      </c>
    </row>
    <row r="320" spans="1:13" x14ac:dyDescent="0.3">
      <c r="A320" s="1" t="s">
        <v>343</v>
      </c>
      <c r="B320">
        <f>_xlfn.XLOOKUP(A320,jkse_history[[#This Row],[Tanggal]],jkse_history[[#This Row],[Terakhir]],"Tidak Ditemukan")</f>
        <v>5952.6</v>
      </c>
      <c r="C320">
        <f>_xlfn.XLOOKUP(B320,jkse_history[[#This Row],[Terakhir]],jkse_history[[#This Row],[Volume]])</f>
        <v>152015700</v>
      </c>
      <c r="D320">
        <f>_xlfn.XLOOKUP(A320,bbni_history[[#This Row],[Tanggal]],bbni_history[[#This Row],[Terakhir]],"Tidak Ditemukan")</f>
        <v>2298.3000000000002</v>
      </c>
      <c r="E320">
        <f>_xlfn.XLOOKUP(D320,bbni_history[[#This Row],[Terakhir]],bbni_history[[#This Row],[Volume]])</f>
        <v>47424400</v>
      </c>
      <c r="F320">
        <f>_xlfn.XLOOKUP(A320,bbri_history[[#This Row],[Tanggal]],bbri_history[[#This Row],[Terakhir]],"Tidak Ditemukan")</f>
        <v>2864.8</v>
      </c>
      <c r="G320">
        <f>_xlfn.XLOOKUP(F320,bbri_history[[#This Row],[Terakhir]],bbri_history[[#This Row],[Volume]],"Tidak Ditemukan")</f>
        <v>124235705</v>
      </c>
      <c r="H320">
        <f>_xlfn.XLOOKUP(A320,bmri_history[[#This Row],[Tanggal]],bmri_history[[#This Row],[Terakhir]],"Tidak Ditemukan")</f>
        <v>2374.6</v>
      </c>
      <c r="I320">
        <f>_xlfn.XLOOKUP('Master Sheet'!H320,bmri_history[[#This Row],[Terakhir]],bmri_history[[#This Row],[Volume]],"Tidak Ditemukan")</f>
        <v>65334000</v>
      </c>
      <c r="J320" s="10">
        <f>(B320/'Data Historis IHSG'!$J$3) * 100</f>
        <v>94.492613746400536</v>
      </c>
      <c r="K320" s="2">
        <f>(D320/'Data Historis BBNI'!$J$3) * 100</f>
        <v>73.729392629947938</v>
      </c>
      <c r="L320" s="2">
        <f>(F320/'Data Historis BBRI'!$J$3) * 100</f>
        <v>96.976097869762</v>
      </c>
      <c r="M320" s="2">
        <f>(H320 / 'Data Historis BMRI'!$J$3) * 100</f>
        <v>85.635050289765701</v>
      </c>
    </row>
    <row r="321" spans="1:13" x14ac:dyDescent="0.3">
      <c r="A321" s="1" t="s">
        <v>344</v>
      </c>
      <c r="B321">
        <f>_xlfn.XLOOKUP(A321,jkse_history[[#This Row],[Tanggal]],jkse_history[[#This Row],[Terakhir]],"Tidak Ditemukan")</f>
        <v>5963.8</v>
      </c>
      <c r="C321">
        <f>_xlfn.XLOOKUP(B321,jkse_history[[#This Row],[Terakhir]],jkse_history[[#This Row],[Volume]])</f>
        <v>141538100</v>
      </c>
      <c r="D321">
        <f>_xlfn.XLOOKUP(A321,bbni_history[[#This Row],[Tanggal]],bbni_history[[#This Row],[Terakhir]],"Tidak Ditemukan")</f>
        <v>2318.9</v>
      </c>
      <c r="E321">
        <f>_xlfn.XLOOKUP(D321,bbni_history[[#This Row],[Terakhir]],bbni_history[[#This Row],[Volume]])</f>
        <v>34481200</v>
      </c>
      <c r="F321">
        <f>_xlfn.XLOOKUP(A321,bbri_history[[#This Row],[Tanggal]],bbri_history[[#This Row],[Terakhir]],"Tidak Ditemukan")</f>
        <v>2900.5</v>
      </c>
      <c r="G321">
        <f>_xlfn.XLOOKUP(F321,bbri_history[[#This Row],[Terakhir]],bbri_history[[#This Row],[Volume]],"Tidak Ditemukan")</f>
        <v>84287635</v>
      </c>
      <c r="H321">
        <f>_xlfn.XLOOKUP(A321,bmri_history[[#This Row],[Tanggal]],bmri_history[[#This Row],[Terakhir]],"Tidak Ditemukan")</f>
        <v>2394.1999999999998</v>
      </c>
      <c r="I321">
        <f>_xlfn.XLOOKUP('Master Sheet'!H321,bmri_history[[#This Row],[Terakhir]],bmri_history[[#This Row],[Volume]],"Tidak Ditemukan")</f>
        <v>56355200</v>
      </c>
      <c r="J321" s="10">
        <f>(B321/'Data Historis IHSG'!$J$3) * 100</f>
        <v>94.670404505725813</v>
      </c>
      <c r="K321" s="2">
        <f>(D321/'Data Historis BBNI'!$J$3) * 100</f>
        <v>74.390239990247693</v>
      </c>
      <c r="L321" s="2">
        <f>(F321/'Data Historis BBRI'!$J$3) * 100</f>
        <v>98.184575492615423</v>
      </c>
      <c r="M321" s="2">
        <f>(H321 / 'Data Historis BMRI'!$J$3) * 100</f>
        <v>86.341883855704964</v>
      </c>
    </row>
    <row r="322" spans="1:13" x14ac:dyDescent="0.3">
      <c r="A322" s="1" t="s">
        <v>345</v>
      </c>
      <c r="B322">
        <f>_xlfn.XLOOKUP(A322,jkse_history[[#This Row],[Tanggal]],jkse_history[[#This Row],[Terakhir]],"Tidak Ditemukan")</f>
        <v>5975.9</v>
      </c>
      <c r="C322">
        <f>_xlfn.XLOOKUP(B322,jkse_history[[#This Row],[Terakhir]],jkse_history[[#This Row],[Volume]])</f>
        <v>131241100</v>
      </c>
      <c r="D322">
        <f>_xlfn.XLOOKUP(A322,bbni_history[[#This Row],[Tanggal]],bbni_history[[#This Row],[Terakhir]],"Tidak Ditemukan")</f>
        <v>2339.5</v>
      </c>
      <c r="E322">
        <f>_xlfn.XLOOKUP(D322,bbni_history[[#This Row],[Terakhir]],bbni_history[[#This Row],[Volume]])</f>
        <v>38031800</v>
      </c>
      <c r="F322">
        <f>_xlfn.XLOOKUP(A322,bbri_history[[#This Row],[Tanggal]],bbri_history[[#This Row],[Terakhir]],"Tidak Ditemukan")</f>
        <v>2921.9</v>
      </c>
      <c r="G322">
        <f>_xlfn.XLOOKUP(F322,bbri_history[[#This Row],[Terakhir]],bbri_history[[#This Row],[Volume]],"Tidak Ditemukan")</f>
        <v>117321536</v>
      </c>
      <c r="H322">
        <f>_xlfn.XLOOKUP(A322,bmri_history[[#This Row],[Tanggal]],bmri_history[[#This Row],[Terakhir]],"Tidak Ditemukan")</f>
        <v>2374.6</v>
      </c>
      <c r="I322">
        <f>_xlfn.XLOOKUP('Master Sheet'!H322,bmri_history[[#This Row],[Terakhir]],bmri_history[[#This Row],[Volume]],"Tidak Ditemukan")</f>
        <v>45851800</v>
      </c>
      <c r="J322" s="10">
        <f>(B322/'Data Historis IHSG'!$J$3) * 100</f>
        <v>94.862482022496877</v>
      </c>
      <c r="K322" s="2">
        <f>(D322/'Data Historis BBNI'!$J$3) * 100</f>
        <v>75.051087350547448</v>
      </c>
      <c r="L322" s="2">
        <f>(F322/'Data Historis BBRI'!$J$3) * 100</f>
        <v>98.908985048051363</v>
      </c>
      <c r="M322" s="2">
        <f>(H322 / 'Data Historis BMRI'!$J$3) * 100</f>
        <v>85.635050289765701</v>
      </c>
    </row>
    <row r="323" spans="1:13" x14ac:dyDescent="0.3">
      <c r="A323" s="1" t="s">
        <v>346</v>
      </c>
      <c r="B323">
        <f>_xlfn.XLOOKUP(A323,jkse_history[[#This Row],[Tanggal]],jkse_history[[#This Row],[Terakhir]],"Tidak Ditemukan")</f>
        <v>5970.2</v>
      </c>
      <c r="C323">
        <f>_xlfn.XLOOKUP(B323,jkse_history[[#This Row],[Terakhir]],jkse_history[[#This Row],[Volume]])</f>
        <v>120448300</v>
      </c>
      <c r="D323">
        <f>_xlfn.XLOOKUP(A323,bbni_history[[#This Row],[Tanggal]],bbni_history[[#This Row],[Terakhir]],"Tidak Ditemukan")</f>
        <v>2349.8000000000002</v>
      </c>
      <c r="E323">
        <f>_xlfn.XLOOKUP(D323,bbni_history[[#This Row],[Terakhir]],bbni_history[[#This Row],[Volume]])</f>
        <v>30785200</v>
      </c>
      <c r="F323">
        <f>_xlfn.XLOOKUP(A323,bbri_history[[#This Row],[Tanggal]],bbri_history[[#This Row],[Terakhir]],"Tidak Ditemukan")</f>
        <v>2936.2</v>
      </c>
      <c r="G323">
        <f>_xlfn.XLOOKUP(F323,bbri_history[[#This Row],[Terakhir]],bbri_history[[#This Row],[Volume]],"Tidak Ditemukan")</f>
        <v>86226199</v>
      </c>
      <c r="H323">
        <f>_xlfn.XLOOKUP(A323,bmri_history[[#This Row],[Tanggal]],bmri_history[[#This Row],[Terakhir]],"Tidak Ditemukan")</f>
        <v>2384.4</v>
      </c>
      <c r="I323">
        <f>_xlfn.XLOOKUP('Master Sheet'!H323,bmri_history[[#This Row],[Terakhir]],bmri_history[[#This Row],[Volume]],"Tidak Ditemukan")</f>
        <v>37091000</v>
      </c>
      <c r="J323" s="10">
        <f>(B323/'Data Historis IHSG'!$J$3) * 100</f>
        <v>94.771999225340267</v>
      </c>
      <c r="K323" s="2">
        <f>(D323/'Data Historis BBNI'!$J$3) * 100</f>
        <v>75.381511030697325</v>
      </c>
      <c r="L323" s="2">
        <f>(F323/'Data Historis BBRI'!$J$3) * 100</f>
        <v>99.393053115468845</v>
      </c>
      <c r="M323" s="2">
        <f>(H323 / 'Data Historis BMRI'!$J$3) * 100</f>
        <v>85.988467072735347</v>
      </c>
    </row>
    <row r="324" spans="1:13" x14ac:dyDescent="0.3">
      <c r="A324" s="1" t="s">
        <v>347</v>
      </c>
      <c r="B324">
        <f>_xlfn.XLOOKUP(A324,jkse_history[[#This Row],[Tanggal]],jkse_history[[#This Row],[Terakhir]],"Tidak Ditemukan")</f>
        <v>5928.3</v>
      </c>
      <c r="C324">
        <f>_xlfn.XLOOKUP(B324,jkse_history[[#This Row],[Terakhir]],jkse_history[[#This Row],[Volume]])</f>
        <v>121835200</v>
      </c>
      <c r="D324">
        <f>_xlfn.XLOOKUP(A324,bbni_history[[#This Row],[Tanggal]],bbni_history[[#This Row],[Terakhir]],"Tidak Ditemukan")</f>
        <v>2308.6</v>
      </c>
      <c r="E324">
        <f>_xlfn.XLOOKUP(D324,bbni_history[[#This Row],[Terakhir]],bbni_history[[#This Row],[Volume]])</f>
        <v>29105000</v>
      </c>
      <c r="F324">
        <f>_xlfn.XLOOKUP(A324,bbri_history[[#This Row],[Tanggal]],bbri_history[[#This Row],[Terakhir]],"Tidak Ditemukan")</f>
        <v>2893.4</v>
      </c>
      <c r="G324">
        <f>_xlfn.XLOOKUP(F324,bbri_history[[#This Row],[Terakhir]],bbri_history[[#This Row],[Volume]],"Tidak Ditemukan")</f>
        <v>83358229</v>
      </c>
      <c r="H324">
        <f>_xlfn.XLOOKUP(A324,bmri_history[[#This Row],[Tanggal]],bmri_history[[#This Row],[Terakhir]],"Tidak Ditemukan")</f>
        <v>2335.3000000000002</v>
      </c>
      <c r="I324">
        <f>_xlfn.XLOOKUP('Master Sheet'!H324,bmri_history[[#This Row],[Terakhir]],bmri_history[[#This Row],[Volume]],"Tidak Ditemukan")</f>
        <v>65331800</v>
      </c>
      <c r="J324" s="10">
        <f>(B324/'Data Historis IHSG'!$J$3) * 100</f>
        <v>94.106871295364428</v>
      </c>
      <c r="K324" s="2">
        <f>(D324/'Data Historis BBNI'!$J$3) * 100</f>
        <v>74.059816310097801</v>
      </c>
      <c r="L324" s="2">
        <f>(F324/'Data Historis BBRI'!$J$3) * 100</f>
        <v>97.94423400459695</v>
      </c>
      <c r="M324" s="2">
        <f>(H324 / 'Data Historis BMRI'!$J$3) * 100</f>
        <v>84.217776864183378</v>
      </c>
    </row>
    <row r="325" spans="1:13" x14ac:dyDescent="0.3">
      <c r="A325" s="1" t="s">
        <v>348</v>
      </c>
      <c r="B325">
        <f>_xlfn.XLOOKUP(A325,jkse_history[[#This Row],[Tanggal]],jkse_history[[#This Row],[Terakhir]],"Tidak Ditemukan")</f>
        <v>5975.8</v>
      </c>
      <c r="C325">
        <f>_xlfn.XLOOKUP(B325,jkse_history[[#This Row],[Terakhir]],jkse_history[[#This Row],[Volume]])</f>
        <v>120144700</v>
      </c>
      <c r="D325">
        <f>_xlfn.XLOOKUP(A325,bbni_history[[#This Row],[Tanggal]],bbni_history[[#This Row],[Terakhir]],"Tidak Ditemukan")</f>
        <v>2298.3000000000002</v>
      </c>
      <c r="E325">
        <f>_xlfn.XLOOKUP(D325,bbni_history[[#This Row],[Terakhir]],bbni_history[[#This Row],[Volume]])</f>
        <v>28382000</v>
      </c>
      <c r="F325">
        <f>_xlfn.XLOOKUP(A325,bbri_history[[#This Row],[Tanggal]],bbri_history[[#This Row],[Terakhir]],"Tidak Ditemukan")</f>
        <v>2893.4</v>
      </c>
      <c r="G325">
        <f>_xlfn.XLOOKUP(F325,bbri_history[[#This Row],[Terakhir]],bbri_history[[#This Row],[Volume]],"Tidak Ditemukan")</f>
        <v>81377755</v>
      </c>
      <c r="H325">
        <f>_xlfn.XLOOKUP(A325,bmri_history[[#This Row],[Tanggal]],bmri_history[[#This Row],[Terakhir]],"Tidak Ditemukan")</f>
        <v>2345.1</v>
      </c>
      <c r="I325">
        <f>_xlfn.XLOOKUP('Master Sheet'!H325,bmri_history[[#This Row],[Terakhir]],bmri_history[[#This Row],[Volume]],"Tidak Ditemukan")</f>
        <v>35481400</v>
      </c>
      <c r="J325" s="10">
        <f>(B325/'Data Historis IHSG'!$J$3) * 100</f>
        <v>94.860894605002912</v>
      </c>
      <c r="K325" s="2">
        <f>(D325/'Data Historis BBNI'!$J$3) * 100</f>
        <v>73.729392629947938</v>
      </c>
      <c r="L325" s="2">
        <f>(F325/'Data Historis BBRI'!$J$3) * 100</f>
        <v>97.94423400459695</v>
      </c>
      <c r="M325" s="2">
        <f>(H325 / 'Data Historis BMRI'!$J$3) * 100</f>
        <v>84.571193647153009</v>
      </c>
    </row>
    <row r="326" spans="1:13" x14ac:dyDescent="0.3">
      <c r="A326" s="1" t="s">
        <v>349</v>
      </c>
      <c r="B326">
        <f>_xlfn.XLOOKUP(A326,jkse_history[[#This Row],[Tanggal]],jkse_history[[#This Row],[Terakhir]],"Tidak Ditemukan")</f>
        <v>5938.4</v>
      </c>
      <c r="C326">
        <f>_xlfn.XLOOKUP(B326,jkse_history[[#This Row],[Terakhir]],jkse_history[[#This Row],[Volume]])</f>
        <v>120811100</v>
      </c>
      <c r="D326">
        <f>_xlfn.XLOOKUP(A326,bbni_history[[#This Row],[Tanggal]],bbni_history[[#This Row],[Terakhir]],"Tidak Ditemukan")</f>
        <v>2277.6999999999998</v>
      </c>
      <c r="E326">
        <f>_xlfn.XLOOKUP(D326,bbni_history[[#This Row],[Terakhir]],bbni_history[[#This Row],[Volume]])</f>
        <v>25122800</v>
      </c>
      <c r="F326">
        <f>_xlfn.XLOOKUP(A326,bbri_history[[#This Row],[Tanggal]],bbri_history[[#This Row],[Terakhir]],"Tidak Ditemukan")</f>
        <v>2850.5</v>
      </c>
      <c r="G326">
        <f>_xlfn.XLOOKUP(F326,bbri_history[[#This Row],[Terakhir]],bbri_history[[#This Row],[Volume]],"Tidak Ditemukan")</f>
        <v>167031505</v>
      </c>
      <c r="H326">
        <f>_xlfn.XLOOKUP(A326,bmri_history[[#This Row],[Tanggal]],bmri_history[[#This Row],[Terakhir]],"Tidak Ditemukan")</f>
        <v>2315.6999999999998</v>
      </c>
      <c r="I326">
        <f>_xlfn.XLOOKUP('Master Sheet'!H326,bmri_history[[#This Row],[Terakhir]],bmri_history[[#This Row],[Volume]],"Tidak Ditemukan")</f>
        <v>69381800</v>
      </c>
      <c r="J326" s="10">
        <f>(B326/'Data Historis IHSG'!$J$3) * 100</f>
        <v>94.267200462255971</v>
      </c>
      <c r="K326" s="2">
        <f>(D326/'Data Historis BBNI'!$J$3) * 100</f>
        <v>73.068545269648183</v>
      </c>
      <c r="L326" s="2">
        <f>(F326/'Data Historis BBRI'!$J$3) * 100</f>
        <v>96.492029802344518</v>
      </c>
      <c r="M326" s="2">
        <f>(H326 / 'Data Historis BMRI'!$J$3) * 100</f>
        <v>83.510943298244086</v>
      </c>
    </row>
    <row r="327" spans="1:13" x14ac:dyDescent="0.3">
      <c r="A327" s="1" t="s">
        <v>350</v>
      </c>
      <c r="B327">
        <f>_xlfn.XLOOKUP(A327,jkse_history[[#This Row],[Tanggal]],jkse_history[[#This Row],[Terakhir]],"Tidak Ditemukan")</f>
        <v>5833.9</v>
      </c>
      <c r="C327">
        <f>_xlfn.XLOOKUP(B327,jkse_history[[#This Row],[Terakhir]],jkse_history[[#This Row],[Volume]])</f>
        <v>150604900</v>
      </c>
      <c r="D327">
        <f>_xlfn.XLOOKUP(A327,bbni_history[[#This Row],[Tanggal]],bbni_history[[#This Row],[Terakhir]],"Tidak Ditemukan")</f>
        <v>2267.4</v>
      </c>
      <c r="E327">
        <f>_xlfn.XLOOKUP(D327,bbni_history[[#This Row],[Terakhir]],bbni_history[[#This Row],[Volume]])</f>
        <v>53778600</v>
      </c>
      <c r="F327">
        <f>_xlfn.XLOOKUP(A327,bbri_history[[#This Row],[Tanggal]],bbri_history[[#This Row],[Terakhir]],"Tidak Ditemukan")</f>
        <v>2786.2</v>
      </c>
      <c r="G327">
        <f>_xlfn.XLOOKUP(F327,bbri_history[[#This Row],[Terakhir]],bbri_history[[#This Row],[Volume]],"Tidak Ditemukan")</f>
        <v>214824800</v>
      </c>
      <c r="H327">
        <f>_xlfn.XLOOKUP(A327,bmri_history[[#This Row],[Tanggal]],bmri_history[[#This Row],[Terakhir]],"Tidak Ditemukan")</f>
        <v>2325.5</v>
      </c>
      <c r="I327">
        <f>_xlfn.XLOOKUP('Master Sheet'!H327,bmri_history[[#This Row],[Terakhir]],bmri_history[[#This Row],[Volume]],"Tidak Ditemukan")</f>
        <v>95099800</v>
      </c>
      <c r="J327" s="10">
        <f>(B327/'Data Historis IHSG'!$J$3) * 100</f>
        <v>92.60834918105131</v>
      </c>
      <c r="K327" s="2">
        <f>(D327/'Data Historis BBNI'!$J$3) * 100</f>
        <v>72.738121589498306</v>
      </c>
      <c r="L327" s="2">
        <f>(F327/'Data Historis BBRI'!$J$3) * 100</f>
        <v>94.315416044656118</v>
      </c>
      <c r="M327" s="2">
        <f>(H327 / 'Data Historis BMRI'!$J$3) * 100</f>
        <v>83.864360081213746</v>
      </c>
    </row>
    <row r="328" spans="1:13" x14ac:dyDescent="0.3">
      <c r="A328" s="1" t="s">
        <v>351</v>
      </c>
      <c r="B328">
        <f>_xlfn.XLOOKUP(A328,jkse_history[[#This Row],[Tanggal]],jkse_history[[#This Row],[Terakhir]],"Tidak Ditemukan")</f>
        <v>5834.4</v>
      </c>
      <c r="C328">
        <f>_xlfn.XLOOKUP(B328,jkse_history[[#This Row],[Terakhir]],jkse_history[[#This Row],[Volume]])</f>
        <v>160329900</v>
      </c>
      <c r="D328">
        <f>_xlfn.XLOOKUP(A328,bbni_history[[#This Row],[Tanggal]],bbni_history[[#This Row],[Terakhir]],"Tidak Ditemukan")</f>
        <v>2246.8000000000002</v>
      </c>
      <c r="E328">
        <f>_xlfn.XLOOKUP(D328,bbni_history[[#This Row],[Terakhir]],bbni_history[[#This Row],[Volume]])</f>
        <v>26061200</v>
      </c>
      <c r="F328">
        <f>_xlfn.XLOOKUP(A328,bbri_history[[#This Row],[Tanggal]],bbri_history[[#This Row],[Terakhir]],"Tidak Ditemukan")</f>
        <v>2786.2</v>
      </c>
      <c r="G328">
        <f>_xlfn.XLOOKUP(F328,bbri_history[[#This Row],[Terakhir]],bbri_history[[#This Row],[Volume]],"Tidak Ditemukan")</f>
        <v>127276708</v>
      </c>
      <c r="H328">
        <f>_xlfn.XLOOKUP(A328,bmri_history[[#This Row],[Tanggal]],bmri_history[[#This Row],[Terakhir]],"Tidak Ditemukan")</f>
        <v>2315.6999999999998</v>
      </c>
      <c r="I328">
        <f>_xlfn.XLOOKUP('Master Sheet'!H328,bmri_history[[#This Row],[Terakhir]],bmri_history[[#This Row],[Volume]],"Tidak Ditemukan")</f>
        <v>73965200</v>
      </c>
      <c r="J328" s="10">
        <f>(B328/'Data Historis IHSG'!$J$3) * 100</f>
        <v>92.616286268521179</v>
      </c>
      <c r="K328" s="2">
        <f>(D328/'Data Historis BBNI'!$J$3) * 100</f>
        <v>72.077274229198551</v>
      </c>
      <c r="L328" s="2">
        <f>(F328/'Data Historis BBRI'!$J$3) * 100</f>
        <v>94.315416044656118</v>
      </c>
      <c r="M328" s="2">
        <f>(H328 / 'Data Historis BMRI'!$J$3) * 100</f>
        <v>83.510943298244086</v>
      </c>
    </row>
    <row r="329" spans="1:13" x14ac:dyDescent="0.3">
      <c r="A329" s="1" t="s">
        <v>352</v>
      </c>
      <c r="B329">
        <f>_xlfn.XLOOKUP(A329,jkse_history[[#This Row],[Tanggal]],jkse_history[[#This Row],[Terakhir]],"Tidak Ditemukan")</f>
        <v>5760.6</v>
      </c>
      <c r="C329">
        <f>_xlfn.XLOOKUP(B329,jkse_history[[#This Row],[Terakhir]],jkse_history[[#This Row],[Volume]])</f>
        <v>138298600</v>
      </c>
      <c r="D329">
        <f>_xlfn.XLOOKUP(A329,bbni_history[[#This Row],[Tanggal]],bbni_history[[#This Row],[Terakhir]],"Tidak Ditemukan")</f>
        <v>2164.3000000000002</v>
      </c>
      <c r="E329">
        <f>_xlfn.XLOOKUP(D329,bbni_history[[#This Row],[Terakhir]],bbni_history[[#This Row],[Volume]])</f>
        <v>58396200</v>
      </c>
      <c r="F329">
        <f>_xlfn.XLOOKUP(A329,bbri_history[[#This Row],[Tanggal]],bbri_history[[#This Row],[Terakhir]],"Tidak Ditemukan")</f>
        <v>2764.8</v>
      </c>
      <c r="G329">
        <f>_xlfn.XLOOKUP(F329,bbri_history[[#This Row],[Terakhir]],bbri_history[[#This Row],[Volume]],"Tidak Ditemukan")</f>
        <v>135307947</v>
      </c>
      <c r="H329">
        <f>_xlfn.XLOOKUP(A329,bmri_history[[#This Row],[Tanggal]],bmri_history[[#This Row],[Terakhir]],"Tidak Ditemukan")</f>
        <v>2227.4</v>
      </c>
      <c r="I329">
        <f>_xlfn.XLOOKUP('Master Sheet'!H329,bmri_history[[#This Row],[Terakhir]],bmri_history[[#This Row],[Volume]],"Tidak Ditemukan")</f>
        <v>98436000</v>
      </c>
      <c r="J329" s="10">
        <f>(B329/'Data Historis IHSG'!$J$3) * 100</f>
        <v>91.444772157967094</v>
      </c>
      <c r="K329" s="2">
        <f>(D329/'Data Historis BBNI'!$J$3) * 100</f>
        <v>69.430676791104872</v>
      </c>
      <c r="L329" s="2">
        <f>(F329/'Data Historis BBRI'!$J$3) * 100</f>
        <v>93.591006489220177</v>
      </c>
      <c r="M329" s="2">
        <f>(H329 / 'Data Historis BMRI'!$J$3) * 100</f>
        <v>80.326585957813577</v>
      </c>
    </row>
    <row r="330" spans="1:13" x14ac:dyDescent="0.3">
      <c r="A330" s="1" t="s">
        <v>353</v>
      </c>
      <c r="B330">
        <f>_xlfn.XLOOKUP(A330,jkse_history[[#This Row],[Tanggal]],jkse_history[[#This Row],[Terakhir]],"Tidak Ditemukan")</f>
        <v>5797.6</v>
      </c>
      <c r="C330">
        <f>_xlfn.XLOOKUP(B330,jkse_history[[#This Row],[Terakhir]],jkse_history[[#This Row],[Volume]])</f>
        <v>114025600</v>
      </c>
      <c r="D330">
        <f>_xlfn.XLOOKUP(A330,bbni_history[[#This Row],[Tanggal]],bbni_history[[#This Row],[Terakhir]],"Tidak Ditemukan")</f>
        <v>2164.3000000000002</v>
      </c>
      <c r="E330">
        <f>_xlfn.XLOOKUP(D330,bbni_history[[#This Row],[Terakhir]],bbni_history[[#This Row],[Volume]])</f>
        <v>47329400</v>
      </c>
      <c r="F330">
        <f>_xlfn.XLOOKUP(A330,bbri_history[[#This Row],[Tanggal]],bbri_history[[#This Row],[Terakhir]],"Tidak Ditemukan")</f>
        <v>2771.9</v>
      </c>
      <c r="G330">
        <f>_xlfn.XLOOKUP(F330,bbri_history[[#This Row],[Terakhir]],bbri_history[[#This Row],[Volume]],"Tidak Ditemukan")</f>
        <v>164832677</v>
      </c>
      <c r="H330">
        <f>_xlfn.XLOOKUP(A330,bmri_history[[#This Row],[Tanggal]],bmri_history[[#This Row],[Terakhir]],"Tidak Ditemukan")</f>
        <v>2217.6</v>
      </c>
      <c r="I330">
        <f>_xlfn.XLOOKUP('Master Sheet'!H330,bmri_history[[#This Row],[Terakhir]],bmri_history[[#This Row],[Volume]],"Tidak Ditemukan")</f>
        <v>69610000</v>
      </c>
      <c r="J330" s="10">
        <f>(B330/'Data Historis IHSG'!$J$3) * 100</f>
        <v>92.03211663073813</v>
      </c>
      <c r="K330" s="2">
        <f>(D330/'Data Historis BBNI'!$J$3) * 100</f>
        <v>69.430676791104872</v>
      </c>
      <c r="L330" s="2">
        <f>(F330/'Data Historis BBRI'!$J$3) * 100</f>
        <v>93.83134797723865</v>
      </c>
      <c r="M330" s="2">
        <f>(H330 / 'Data Historis BMRI'!$J$3) * 100</f>
        <v>79.973169174843946</v>
      </c>
    </row>
    <row r="331" spans="1:13" x14ac:dyDescent="0.3">
      <c r="A331" s="1" t="s">
        <v>354</v>
      </c>
      <c r="B331">
        <f>_xlfn.XLOOKUP(A331,jkse_history[[#This Row],[Tanggal]],jkse_history[[#This Row],[Terakhir]],"Tidak Ditemukan")</f>
        <v>5773.1</v>
      </c>
      <c r="C331">
        <f>_xlfn.XLOOKUP(B331,jkse_history[[#This Row],[Terakhir]],jkse_history[[#This Row],[Volume]])</f>
        <v>133703000</v>
      </c>
      <c r="D331">
        <f>_xlfn.XLOOKUP(A331,bbni_history[[#This Row],[Tanggal]],bbni_history[[#This Row],[Terakhir]],"Tidak Ditemukan")</f>
        <v>2195.1999999999998</v>
      </c>
      <c r="E331">
        <f>_xlfn.XLOOKUP(D331,bbni_history[[#This Row],[Terakhir]],bbni_history[[#This Row],[Volume]])</f>
        <v>51714600</v>
      </c>
      <c r="F331">
        <f>_xlfn.XLOOKUP(A331,bbri_history[[#This Row],[Tanggal]],bbri_history[[#This Row],[Terakhir]],"Tidak Ditemukan")</f>
        <v>2779</v>
      </c>
      <c r="G331">
        <f>_xlfn.XLOOKUP(F331,bbri_history[[#This Row],[Terakhir]],bbri_history[[#This Row],[Volume]],"Tidak Ditemukan")</f>
        <v>121124632</v>
      </c>
      <c r="H331">
        <f>_xlfn.XLOOKUP(A331,bmri_history[[#This Row],[Tanggal]],bmri_history[[#This Row],[Terakhir]],"Tidak Ditemukan")</f>
        <v>2286.3000000000002</v>
      </c>
      <c r="I331">
        <f>_xlfn.XLOOKUP('Master Sheet'!H331,bmri_history[[#This Row],[Terakhir]],bmri_history[[#This Row],[Volume]],"Tidak Ditemukan")</f>
        <v>140453000</v>
      </c>
      <c r="J331" s="10">
        <f>(B331/'Data Historis IHSG'!$J$3) * 100</f>
        <v>91.643199344714063</v>
      </c>
      <c r="K331" s="2">
        <f>(D331/'Data Historis BBNI'!$J$3) * 100</f>
        <v>70.42194783155449</v>
      </c>
      <c r="L331" s="2">
        <f>(F331/'Data Historis BBRI'!$J$3) * 100</f>
        <v>94.071689465257109</v>
      </c>
      <c r="M331" s="2">
        <f>(H331 / 'Data Historis BMRI'!$J$3) * 100</f>
        <v>82.450692949335192</v>
      </c>
    </row>
    <row r="332" spans="1:13" x14ac:dyDescent="0.3">
      <c r="A332" s="1" t="s">
        <v>355</v>
      </c>
      <c r="B332">
        <f>_xlfn.XLOOKUP(A332,jkse_history[[#This Row],[Tanggal]],jkse_history[[#This Row],[Terakhir]],"Tidak Ditemukan")</f>
        <v>5763.6</v>
      </c>
      <c r="C332">
        <f>_xlfn.XLOOKUP(B332,jkse_history[[#This Row],[Terakhir]],jkse_history[[#This Row],[Volume]])</f>
        <v>141371900</v>
      </c>
      <c r="D332">
        <f>_xlfn.XLOOKUP(A332,bbni_history[[#This Row],[Tanggal]],bbni_history[[#This Row],[Terakhir]],"Tidak Ditemukan")</f>
        <v>2184.9</v>
      </c>
      <c r="E332">
        <f>_xlfn.XLOOKUP(D332,bbni_history[[#This Row],[Terakhir]],bbni_history[[#This Row],[Volume]])</f>
        <v>29090200</v>
      </c>
      <c r="F332">
        <f>_xlfn.XLOOKUP(A332,bbri_history[[#This Row],[Tanggal]],bbri_history[[#This Row],[Terakhir]],"Tidak Ditemukan")</f>
        <v>2886.2</v>
      </c>
      <c r="G332">
        <f>_xlfn.XLOOKUP(F332,bbri_history[[#This Row],[Terakhir]],bbri_history[[#This Row],[Volume]],"Tidak Ditemukan")</f>
        <v>147190132</v>
      </c>
      <c r="H332">
        <f>_xlfn.XLOOKUP(A332,bmri_history[[#This Row],[Tanggal]],bmri_history[[#This Row],[Terakhir]],"Tidak Ditemukan")</f>
        <v>2256.8000000000002</v>
      </c>
      <c r="I332">
        <f>_xlfn.XLOOKUP('Master Sheet'!H332,bmri_history[[#This Row],[Terakhir]],bmri_history[[#This Row],[Volume]],"Tidak Ditemukan")</f>
        <v>54897600</v>
      </c>
      <c r="J332" s="10">
        <f>(B332/'Data Historis IHSG'!$J$3) * 100</f>
        <v>91.492394682786369</v>
      </c>
      <c r="K332" s="2">
        <f>(D332/'Data Historis BBNI'!$J$3) * 100</f>
        <v>70.091524151404627</v>
      </c>
      <c r="L332" s="2">
        <f>(F332/'Data Historis BBRI'!$J$3) * 100</f>
        <v>97.700507425197941</v>
      </c>
      <c r="M332" s="2">
        <f>(H332 / 'Data Historis BMRI'!$J$3) * 100</f>
        <v>81.3868363067225</v>
      </c>
    </row>
    <row r="333" spans="1:13" x14ac:dyDescent="0.3">
      <c r="A333" s="1" t="s">
        <v>356</v>
      </c>
      <c r="B333">
        <f>_xlfn.XLOOKUP(A333,jkse_history[[#This Row],[Tanggal]],jkse_history[[#This Row],[Terakhir]],"Tidak Ditemukan")</f>
        <v>5815.8</v>
      </c>
      <c r="C333">
        <f>_xlfn.XLOOKUP(B333,jkse_history[[#This Row],[Terakhir]],jkse_history[[#This Row],[Volume]])</f>
        <v>144613700</v>
      </c>
      <c r="D333">
        <f>_xlfn.XLOOKUP(A333,bbni_history[[#This Row],[Tanggal]],bbni_history[[#This Row],[Terakhir]],"Tidak Ditemukan")</f>
        <v>2195.1999999999998</v>
      </c>
      <c r="E333">
        <f>_xlfn.XLOOKUP(D333,bbni_history[[#This Row],[Terakhir]],bbni_history[[#This Row],[Volume]])</f>
        <v>47884600</v>
      </c>
      <c r="F333">
        <f>_xlfn.XLOOKUP(A333,bbri_history[[#This Row],[Tanggal]],bbri_history[[#This Row],[Terakhir]],"Tidak Ditemukan")</f>
        <v>2900.5</v>
      </c>
      <c r="G333">
        <f>_xlfn.XLOOKUP(F333,bbri_history[[#This Row],[Terakhir]],bbri_history[[#This Row],[Volume]],"Tidak Ditemukan")</f>
        <v>168676803</v>
      </c>
      <c r="H333">
        <f>_xlfn.XLOOKUP(A333,bmri_history[[#This Row],[Tanggal]],bmri_history[[#This Row],[Terakhir]],"Tidak Ditemukan")</f>
        <v>2315.6999999999998</v>
      </c>
      <c r="I333">
        <f>_xlfn.XLOOKUP('Master Sheet'!H333,bmri_history[[#This Row],[Terakhir]],bmri_history[[#This Row],[Volume]],"Tidak Ditemukan")</f>
        <v>90594400</v>
      </c>
      <c r="J333" s="10">
        <f>(B333/'Data Historis IHSG'!$J$3) * 100</f>
        <v>92.32102661464171</v>
      </c>
      <c r="K333" s="2">
        <f>(D333/'Data Historis BBNI'!$J$3) * 100</f>
        <v>70.42194783155449</v>
      </c>
      <c r="L333" s="2">
        <f>(F333/'Data Historis BBRI'!$J$3) * 100</f>
        <v>98.184575492615423</v>
      </c>
      <c r="M333" s="2">
        <f>(H333 / 'Data Historis BMRI'!$J$3) * 100</f>
        <v>83.510943298244086</v>
      </c>
    </row>
    <row r="334" spans="1:13" x14ac:dyDescent="0.3">
      <c r="A334" s="1" t="s">
        <v>357</v>
      </c>
      <c r="B334">
        <f>_xlfn.XLOOKUP(A334,jkse_history[[#This Row],[Tanggal]],jkse_history[[#This Row],[Terakhir]],"Tidak Ditemukan")</f>
        <v>5841.8</v>
      </c>
      <c r="C334">
        <f>_xlfn.XLOOKUP(B334,jkse_history[[#This Row],[Terakhir]],jkse_history[[#This Row],[Volume]])</f>
        <v>211859200</v>
      </c>
      <c r="D334">
        <f>_xlfn.XLOOKUP(A334,bbni_history[[#This Row],[Tanggal]],bbni_history[[#This Row],[Terakhir]],"Tidak Ditemukan")</f>
        <v>2123.1</v>
      </c>
      <c r="E334">
        <f>_xlfn.XLOOKUP(D334,bbni_history[[#This Row],[Terakhir]],bbni_history[[#This Row],[Volume]])</f>
        <v>161699000</v>
      </c>
      <c r="F334">
        <f>_xlfn.XLOOKUP(A334,bbri_history[[#This Row],[Tanggal]],bbri_history[[#This Row],[Terakhir]],"Tidak Ditemukan")</f>
        <v>2821.9</v>
      </c>
      <c r="G334">
        <f>_xlfn.XLOOKUP(F334,bbri_history[[#This Row],[Terakhir]],bbri_history[[#This Row],[Volume]],"Tidak Ditemukan")</f>
        <v>622692705</v>
      </c>
      <c r="H334">
        <f>_xlfn.XLOOKUP(A334,bmri_history[[#This Row],[Tanggal]],bmri_history[[#This Row],[Terakhir]],"Tidak Ditemukan")</f>
        <v>2256.8000000000002</v>
      </c>
      <c r="I334">
        <f>_xlfn.XLOOKUP('Master Sheet'!H334,bmri_history[[#This Row],[Terakhir]],bmri_history[[#This Row],[Volume]],"Tidak Ditemukan")</f>
        <v>353889800</v>
      </c>
      <c r="J334" s="10">
        <f>(B334/'Data Historis IHSG'!$J$3) * 100</f>
        <v>92.733755163075401</v>
      </c>
      <c r="K334" s="2">
        <f>(D334/'Data Historis BBNI'!$J$3) * 100</f>
        <v>68.108982070505348</v>
      </c>
      <c r="L334" s="2">
        <f>(F334/'Data Historis BBRI'!$J$3) * 100</f>
        <v>95.523893667509554</v>
      </c>
      <c r="M334" s="2">
        <f>(H334 / 'Data Historis BMRI'!$J$3) * 100</f>
        <v>81.3868363067225</v>
      </c>
    </row>
    <row r="335" spans="1:13" x14ac:dyDescent="0.3">
      <c r="A335" s="1" t="s">
        <v>358</v>
      </c>
      <c r="B335">
        <f>_xlfn.XLOOKUP(A335,jkse_history[[#This Row],[Tanggal]],jkse_history[[#This Row],[Terakhir]],"Tidak Ditemukan")</f>
        <v>5848.6</v>
      </c>
      <c r="C335">
        <f>_xlfn.XLOOKUP(B335,jkse_history[[#This Row],[Terakhir]],jkse_history[[#This Row],[Volume]])</f>
        <v>181542500</v>
      </c>
      <c r="D335">
        <f>_xlfn.XLOOKUP(A335,bbni_history[[#This Row],[Tanggal]],bbni_history[[#This Row],[Terakhir]],"Tidak Ditemukan")</f>
        <v>2143.6999999999998</v>
      </c>
      <c r="E335">
        <f>_xlfn.XLOOKUP(D335,bbni_history[[#This Row],[Terakhir]],bbni_history[[#This Row],[Volume]])</f>
        <v>43171200</v>
      </c>
      <c r="F335">
        <f>_xlfn.XLOOKUP(A335,bbri_history[[#This Row],[Tanggal]],bbri_history[[#This Row],[Terakhir]],"Tidak Ditemukan")</f>
        <v>2907.6</v>
      </c>
      <c r="G335">
        <f>_xlfn.XLOOKUP(F335,bbri_history[[#This Row],[Terakhir]],bbri_history[[#This Row],[Volume]],"Tidak Ditemukan")</f>
        <v>274099434</v>
      </c>
      <c r="H335">
        <f>_xlfn.XLOOKUP(A335,bmri_history[[#This Row],[Tanggal]],bmri_history[[#This Row],[Terakhir]],"Tidak Ditemukan")</f>
        <v>2276.5</v>
      </c>
      <c r="I335">
        <f>_xlfn.XLOOKUP('Master Sheet'!H335,bmri_history[[#This Row],[Terakhir]],bmri_history[[#This Row],[Volume]],"Tidak Ditemukan")</f>
        <v>78305800</v>
      </c>
      <c r="J335" s="10">
        <f>(B335/'Data Historis IHSG'!$J$3) * 100</f>
        <v>92.841699552665759</v>
      </c>
      <c r="K335" s="2">
        <f>(D335/'Data Historis BBNI'!$J$3) * 100</f>
        <v>68.769829430805103</v>
      </c>
      <c r="L335" s="2">
        <f>(F335/'Data Historis BBRI'!$J$3) * 100</f>
        <v>98.424916980633881</v>
      </c>
      <c r="M335" s="2">
        <f>(H335 / 'Data Historis BMRI'!$J$3) * 100</f>
        <v>82.097276166365546</v>
      </c>
    </row>
    <row r="336" spans="1:13" x14ac:dyDescent="0.3">
      <c r="A336" s="1" t="s">
        <v>359</v>
      </c>
      <c r="B336">
        <f>_xlfn.XLOOKUP(A336,jkse_history[[#This Row],[Tanggal]],jkse_history[[#This Row],[Terakhir]],"Tidak Ditemukan")</f>
        <v>5947.5</v>
      </c>
      <c r="C336">
        <f>_xlfn.XLOOKUP(B336,jkse_history[[#This Row],[Terakhir]],jkse_history[[#This Row],[Volume]])</f>
        <v>169049900</v>
      </c>
      <c r="D336">
        <f>_xlfn.XLOOKUP(A336,bbni_history[[#This Row],[Tanggal]],bbni_history[[#This Row],[Terakhir]],"Tidak Ditemukan")</f>
        <v>2226.1999999999998</v>
      </c>
      <c r="E336">
        <f>_xlfn.XLOOKUP(D336,bbni_history[[#This Row],[Terakhir]],bbni_history[[#This Row],[Volume]])</f>
        <v>69536200</v>
      </c>
      <c r="F336">
        <f>_xlfn.XLOOKUP(A336,bbri_history[[#This Row],[Tanggal]],bbri_history[[#This Row],[Terakhir]],"Tidak Ditemukan")</f>
        <v>3043.4</v>
      </c>
      <c r="G336">
        <f>_xlfn.XLOOKUP(F336,bbri_history[[#This Row],[Terakhir]],bbri_history[[#This Row],[Volume]],"Tidak Ditemukan")</f>
        <v>326538660</v>
      </c>
      <c r="H336">
        <f>_xlfn.XLOOKUP(A336,bmri_history[[#This Row],[Tanggal]],bmri_history[[#This Row],[Terakhir]],"Tidak Ditemukan")</f>
        <v>2354.9</v>
      </c>
      <c r="I336">
        <f>_xlfn.XLOOKUP('Master Sheet'!H336,bmri_history[[#This Row],[Terakhir]],bmri_history[[#This Row],[Volume]],"Tidak Ditemukan")</f>
        <v>96660000</v>
      </c>
      <c r="J336" s="10">
        <f>(B336/'Data Historis IHSG'!$J$3) * 100</f>
        <v>94.411655454207761</v>
      </c>
      <c r="K336" s="2">
        <f>(D336/'Data Historis BBNI'!$J$3) * 100</f>
        <v>71.416426868898782</v>
      </c>
      <c r="L336" s="2">
        <f>(F336/'Data Historis BBRI'!$J$3) * 100</f>
        <v>103.02187107540968</v>
      </c>
      <c r="M336" s="2">
        <f>(H336 / 'Data Historis BMRI'!$J$3) * 100</f>
        <v>84.924610430122655</v>
      </c>
    </row>
    <row r="337" spans="1:13" x14ac:dyDescent="0.3">
      <c r="A337" s="1" t="s">
        <v>360</v>
      </c>
      <c r="B337">
        <f>_xlfn.XLOOKUP(A337,jkse_history[[#This Row],[Tanggal]],jkse_history[[#This Row],[Terakhir]],"Tidak Ditemukan")</f>
        <v>6031.6</v>
      </c>
      <c r="C337">
        <f>_xlfn.XLOOKUP(B337,jkse_history[[#This Row],[Terakhir]],jkse_history[[#This Row],[Volume]])</f>
        <v>178537100</v>
      </c>
      <c r="D337">
        <f>_xlfn.XLOOKUP(A337,bbni_history[[#This Row],[Tanggal]],bbni_history[[#This Row],[Terakhir]],"Tidak Ditemukan")</f>
        <v>2288</v>
      </c>
      <c r="E337">
        <f>_xlfn.XLOOKUP(D337,bbni_history[[#This Row],[Terakhir]],bbni_history[[#This Row],[Volume]])</f>
        <v>76636200</v>
      </c>
      <c r="F337">
        <f>_xlfn.XLOOKUP(A337,bbri_history[[#This Row],[Tanggal]],bbri_history[[#This Row],[Terakhir]],"Tidak Ditemukan")</f>
        <v>3043.4</v>
      </c>
      <c r="G337">
        <f>_xlfn.XLOOKUP(F337,bbri_history[[#This Row],[Terakhir]],bbri_history[[#This Row],[Volume]],"Tidak Ditemukan")</f>
        <v>312257333</v>
      </c>
      <c r="H337">
        <f>_xlfn.XLOOKUP(A337,bmri_history[[#This Row],[Tanggal]],bmri_history[[#This Row],[Terakhir]],"Tidak Ditemukan")</f>
        <v>2394.1999999999998</v>
      </c>
      <c r="I337">
        <f>_xlfn.XLOOKUP('Master Sheet'!H337,bmri_history[[#This Row],[Terakhir]],bmri_history[[#This Row],[Volume]],"Tidak Ditemukan")</f>
        <v>157335600</v>
      </c>
      <c r="J337" s="10">
        <f>(B337/'Data Historis IHSG'!$J$3) * 100</f>
        <v>95.746673566641377</v>
      </c>
      <c r="K337" s="2">
        <f>(D337/'Data Historis BBNI'!$J$3) * 100</f>
        <v>73.398968949798061</v>
      </c>
      <c r="L337" s="2">
        <f>(F337/'Data Historis BBRI'!$J$3) * 100</f>
        <v>103.02187107540968</v>
      </c>
      <c r="M337" s="2">
        <f>(H337 / 'Data Historis BMRI'!$J$3) * 100</f>
        <v>86.341883855704964</v>
      </c>
    </row>
    <row r="338" spans="1:13" x14ac:dyDescent="0.3">
      <c r="A338" s="1" t="s">
        <v>361</v>
      </c>
      <c r="B338">
        <f>_xlfn.XLOOKUP(A338,jkse_history[[#This Row],[Tanggal]],jkse_history[[#This Row],[Terakhir]],"Tidak Ditemukan")</f>
        <v>6091.5</v>
      </c>
      <c r="C338">
        <f>_xlfn.XLOOKUP(B338,jkse_history[[#This Row],[Terakhir]],jkse_history[[#This Row],[Volume]])</f>
        <v>181262300</v>
      </c>
      <c r="D338">
        <f>_xlfn.XLOOKUP(A338,bbni_history[[#This Row],[Tanggal]],bbni_history[[#This Row],[Terakhir]],"Tidak Ditemukan")</f>
        <v>2370.4</v>
      </c>
      <c r="E338">
        <f>_xlfn.XLOOKUP(D338,bbni_history[[#This Row],[Terakhir]],bbni_history[[#This Row],[Volume]])</f>
        <v>54852600</v>
      </c>
      <c r="F338">
        <f>_xlfn.XLOOKUP(A338,bbri_history[[#This Row],[Tanggal]],bbri_history[[#This Row],[Terakhir]],"Tidak Ditemukan")</f>
        <v>3114.8</v>
      </c>
      <c r="G338">
        <f>_xlfn.XLOOKUP(F338,bbri_history[[#This Row],[Terakhir]],bbri_history[[#This Row],[Volume]],"Tidak Ditemukan")</f>
        <v>173444725</v>
      </c>
      <c r="H338">
        <f>_xlfn.XLOOKUP(A338,bmri_history[[#This Row],[Tanggal]],bmri_history[[#This Row],[Terakhir]],"Tidak Ditemukan")</f>
        <v>2453.1</v>
      </c>
      <c r="I338">
        <f>_xlfn.XLOOKUP('Master Sheet'!H338,bmri_history[[#This Row],[Terakhir]],bmri_history[[#This Row],[Volume]],"Tidak Ditemukan")</f>
        <v>86426400</v>
      </c>
      <c r="J338" s="10">
        <f>(B338/'Data Historis IHSG'!$J$3) * 100</f>
        <v>96.69753664553285</v>
      </c>
      <c r="K338" s="2">
        <f>(D338/'Data Historis BBNI'!$J$3) * 100</f>
        <v>76.04235839099708</v>
      </c>
      <c r="L338" s="2">
        <f>(F338/'Data Historis BBRI'!$J$3) * 100</f>
        <v>105.43882632111654</v>
      </c>
      <c r="M338" s="2">
        <f>(H338 / 'Data Historis BMRI'!$J$3) * 100</f>
        <v>88.465990847226578</v>
      </c>
    </row>
    <row r="339" spans="1:13" x14ac:dyDescent="0.3">
      <c r="A339" s="1" t="s">
        <v>362</v>
      </c>
      <c r="B339">
        <f>_xlfn.XLOOKUP(A339,jkse_history[[#This Row],[Tanggal]],jkse_history[[#This Row],[Terakhir]],"Tidak Ditemukan")</f>
        <v>6065.2</v>
      </c>
      <c r="C339">
        <f>_xlfn.XLOOKUP(B339,jkse_history[[#This Row],[Terakhir]],jkse_history[[#This Row],[Volume]])</f>
        <v>158659400</v>
      </c>
      <c r="D339">
        <f>_xlfn.XLOOKUP(A339,bbni_history[[#This Row],[Tanggal]],bbni_history[[#This Row],[Terakhir]],"Tidak Ditemukan")</f>
        <v>2318.9</v>
      </c>
      <c r="E339">
        <f>_xlfn.XLOOKUP(D339,bbni_history[[#This Row],[Terakhir]],bbni_history[[#This Row],[Volume]])</f>
        <v>60249000</v>
      </c>
      <c r="F339">
        <f>_xlfn.XLOOKUP(A339,bbri_history[[#This Row],[Tanggal]],bbri_history[[#This Row],[Terakhir]],"Tidak Ditemukan")</f>
        <v>3100.5</v>
      </c>
      <c r="G339">
        <f>_xlfn.XLOOKUP(F339,bbri_history[[#This Row],[Terakhir]],bbri_history[[#This Row],[Volume]],"Tidak Ditemukan")</f>
        <v>138144236</v>
      </c>
      <c r="H339">
        <f>_xlfn.XLOOKUP(A339,bmri_history[[#This Row],[Tanggal]],bmri_history[[#This Row],[Terakhir]],"Tidak Ditemukan")</f>
        <v>2404</v>
      </c>
      <c r="I339">
        <f>_xlfn.XLOOKUP('Master Sheet'!H339,bmri_history[[#This Row],[Terakhir]],bmri_history[[#This Row],[Volume]],"Tidak Ditemukan")</f>
        <v>76307800</v>
      </c>
      <c r="J339" s="10">
        <f>(B339/'Data Historis IHSG'!$J$3) * 100</f>
        <v>96.28004584461722</v>
      </c>
      <c r="K339" s="2">
        <f>(D339/'Data Historis BBNI'!$J$3) * 100</f>
        <v>74.390239990247693</v>
      </c>
      <c r="L339" s="2">
        <f>(F339/'Data Historis BBRI'!$J$3) * 100</f>
        <v>104.95475825369907</v>
      </c>
      <c r="M339" s="2">
        <f>(H339 / 'Data Historis BMRI'!$J$3) * 100</f>
        <v>86.695300638674624</v>
      </c>
    </row>
    <row r="340" spans="1:13" x14ac:dyDescent="0.3">
      <c r="A340" s="1" t="s">
        <v>363</v>
      </c>
      <c r="B340">
        <f>_xlfn.XLOOKUP(A340,jkse_history[[#This Row],[Tanggal]],jkse_history[[#This Row],[Terakhir]],"Tidak Ditemukan")</f>
        <v>6069.9</v>
      </c>
      <c r="C340">
        <f>_xlfn.XLOOKUP(B340,jkse_history[[#This Row],[Terakhir]],jkse_history[[#This Row],[Volume]])</f>
        <v>200000700</v>
      </c>
      <c r="D340">
        <f>_xlfn.XLOOKUP(A340,bbni_history[[#This Row],[Tanggal]],bbni_history[[#This Row],[Terakhir]],"Tidak Ditemukan")</f>
        <v>2277.6999999999998</v>
      </c>
      <c r="E340">
        <f>_xlfn.XLOOKUP(D340,bbni_history[[#This Row],[Terakhir]],bbni_history[[#This Row],[Volume]])</f>
        <v>29282200</v>
      </c>
      <c r="F340">
        <f>_xlfn.XLOOKUP(A340,bbri_history[[#This Row],[Tanggal]],bbri_history[[#This Row],[Terakhir]],"Tidak Ditemukan")</f>
        <v>3036.2</v>
      </c>
      <c r="G340">
        <f>_xlfn.XLOOKUP(F340,bbri_history[[#This Row],[Terakhir]],bbri_history[[#This Row],[Volume]],"Tidak Ditemukan")</f>
        <v>152755788</v>
      </c>
      <c r="H340">
        <f>_xlfn.XLOOKUP(A340,bmri_history[[#This Row],[Tanggal]],bmri_history[[#This Row],[Terakhir]],"Tidak Ditemukan")</f>
        <v>2404</v>
      </c>
      <c r="I340">
        <f>_xlfn.XLOOKUP('Master Sheet'!H340,bmri_history[[#This Row],[Terakhir]],bmri_history[[#This Row],[Volume]],"Tidak Ditemukan")</f>
        <v>42514400</v>
      </c>
      <c r="J340" s="10">
        <f>(B340/'Data Historis IHSG'!$J$3) * 100</f>
        <v>96.354654466834077</v>
      </c>
      <c r="K340" s="2">
        <f>(D340/'Data Historis BBNI'!$J$3) * 100</f>
        <v>73.068545269648183</v>
      </c>
      <c r="L340" s="2">
        <f>(F340/'Data Historis BBRI'!$J$3) * 100</f>
        <v>102.77814449601065</v>
      </c>
      <c r="M340" s="2">
        <f>(H340 / 'Data Historis BMRI'!$J$3) * 100</f>
        <v>86.695300638674624</v>
      </c>
    </row>
    <row r="341" spans="1:13" x14ac:dyDescent="0.3">
      <c r="A341" s="1" t="s">
        <v>364</v>
      </c>
      <c r="B341">
        <f>_xlfn.XLOOKUP(A341,jkse_history[[#This Row],[Tanggal]],jkse_history[[#This Row],[Terakhir]],"Tidak Ditemukan")</f>
        <v>5999.4</v>
      </c>
      <c r="C341">
        <f>_xlfn.XLOOKUP(B341,jkse_history[[#This Row],[Terakhir]],jkse_history[[#This Row],[Volume]])</f>
        <v>265159600</v>
      </c>
      <c r="D341">
        <f>_xlfn.XLOOKUP(A341,bbni_history[[#This Row],[Tanggal]],bbni_history[[#This Row],[Terakhir]],"Tidak Ditemukan")</f>
        <v>2277.6999999999998</v>
      </c>
      <c r="E341">
        <f>_xlfn.XLOOKUP(D341,bbni_history[[#This Row],[Terakhir]],bbni_history[[#This Row],[Volume]])</f>
        <v>39074200</v>
      </c>
      <c r="F341">
        <f>_xlfn.XLOOKUP(A341,bbri_history[[#This Row],[Tanggal]],bbri_history[[#This Row],[Terakhir]],"Tidak Ditemukan")</f>
        <v>3000.5</v>
      </c>
      <c r="G341">
        <f>_xlfn.XLOOKUP(F341,bbri_history[[#This Row],[Terakhir]],bbri_history[[#This Row],[Volume]],"Tidak Ditemukan")</f>
        <v>108888570</v>
      </c>
      <c r="H341">
        <f>_xlfn.XLOOKUP(A341,bmri_history[[#This Row],[Tanggal]],bmri_history[[#This Row],[Terakhir]],"Tidak Ditemukan")</f>
        <v>2354.9</v>
      </c>
      <c r="I341">
        <f>_xlfn.XLOOKUP('Master Sheet'!H341,bmri_history[[#This Row],[Terakhir]],bmri_history[[#This Row],[Volume]],"Tidak Ditemukan")</f>
        <v>57084000</v>
      </c>
      <c r="J341" s="10">
        <f>(B341/'Data Historis IHSG'!$J$3) * 100</f>
        <v>95.235525133581177</v>
      </c>
      <c r="K341" s="2">
        <f>(D341/'Data Historis BBNI'!$J$3) * 100</f>
        <v>73.068545269648183</v>
      </c>
      <c r="L341" s="2">
        <f>(F341/'Data Historis BBRI'!$J$3) * 100</f>
        <v>101.56966687315723</v>
      </c>
      <c r="M341" s="2">
        <f>(H341 / 'Data Historis BMRI'!$J$3) * 100</f>
        <v>84.924610430122655</v>
      </c>
    </row>
    <row r="342" spans="1:13" x14ac:dyDescent="0.3">
      <c r="A342" s="1" t="s">
        <v>365</v>
      </c>
      <c r="B342">
        <f>_xlfn.XLOOKUP(A342,jkse_history[[#This Row],[Tanggal]],jkse_history[[#This Row],[Terakhir]],"Tidak Ditemukan")</f>
        <v>6047.5</v>
      </c>
      <c r="C342">
        <f>_xlfn.XLOOKUP(B342,jkse_history[[#This Row],[Terakhir]],jkse_history[[#This Row],[Volume]])</f>
        <v>239289300</v>
      </c>
      <c r="D342">
        <f>_xlfn.XLOOKUP(A342,bbni_history[[#This Row],[Tanggal]],bbni_history[[#This Row],[Terakhir]],"Tidak Ditemukan")</f>
        <v>2318.9</v>
      </c>
      <c r="E342">
        <f>_xlfn.XLOOKUP(D342,bbni_history[[#This Row],[Terakhir]],bbni_history[[#This Row],[Volume]])</f>
        <v>31051200</v>
      </c>
      <c r="F342">
        <f>_xlfn.XLOOKUP(A342,bbri_history[[#This Row],[Tanggal]],bbri_history[[#This Row],[Terakhir]],"Tidak Ditemukan")</f>
        <v>3014.8</v>
      </c>
      <c r="G342">
        <f>_xlfn.XLOOKUP(F342,bbri_history[[#This Row],[Terakhir]],bbri_history[[#This Row],[Volume]],"Tidak Ditemukan")</f>
        <v>107433795</v>
      </c>
      <c r="H342">
        <f>_xlfn.XLOOKUP(A342,bmri_history[[#This Row],[Tanggal]],bmri_history[[#This Row],[Terakhir]],"Tidak Ditemukan")</f>
        <v>2413.8000000000002</v>
      </c>
      <c r="I342">
        <f>_xlfn.XLOOKUP('Master Sheet'!H342,bmri_history[[#This Row],[Terakhir]],bmri_history[[#This Row],[Volume]],"Tidak Ditemukan")</f>
        <v>47078600</v>
      </c>
      <c r="J342" s="10">
        <f>(B342/'Data Historis IHSG'!$J$3) * 100</f>
        <v>95.99907294818351</v>
      </c>
      <c r="K342" s="2">
        <f>(D342/'Data Historis BBNI'!$J$3) * 100</f>
        <v>74.390239990247693</v>
      </c>
      <c r="L342" s="2">
        <f>(F342/'Data Historis BBRI'!$J$3) * 100</f>
        <v>102.05373494057473</v>
      </c>
      <c r="M342" s="2">
        <f>(H342 / 'Data Historis BMRI'!$J$3) * 100</f>
        <v>87.048717421644255</v>
      </c>
    </row>
    <row r="343" spans="1:13" x14ac:dyDescent="0.3">
      <c r="A343" s="1" t="s">
        <v>366</v>
      </c>
      <c r="B343">
        <f>_xlfn.XLOOKUP(A343,jkse_history[[#This Row],[Tanggal]],jkse_history[[#This Row],[Terakhir]],"Tidak Ditemukan")</f>
        <v>6107.5</v>
      </c>
      <c r="C343">
        <f>_xlfn.XLOOKUP(B343,jkse_history[[#This Row],[Terakhir]],jkse_history[[#This Row],[Volume]])</f>
        <v>215823100</v>
      </c>
      <c r="D343">
        <f>_xlfn.XLOOKUP(A343,bbni_history[[#This Row],[Tanggal]],bbni_history[[#This Row],[Terakhir]],"Tidak Ditemukan")</f>
        <v>2339.5</v>
      </c>
      <c r="E343">
        <f>_xlfn.XLOOKUP(D343,bbni_history[[#This Row],[Terakhir]],bbni_history[[#This Row],[Volume]])</f>
        <v>36977200</v>
      </c>
      <c r="F343">
        <f>_xlfn.XLOOKUP(A343,bbri_history[[#This Row],[Tanggal]],bbri_history[[#This Row],[Terakhir]],"Tidak Ditemukan")</f>
        <v>3072</v>
      </c>
      <c r="G343">
        <f>_xlfn.XLOOKUP(F343,bbri_history[[#This Row],[Terakhir]],bbri_history[[#This Row],[Volume]],"Tidak Ditemukan")</f>
        <v>106984877</v>
      </c>
      <c r="H343">
        <f>_xlfn.XLOOKUP(A343,bmri_history[[#This Row],[Tanggal]],bmri_history[[#This Row],[Terakhir]],"Tidak Ditemukan")</f>
        <v>2433.4</v>
      </c>
      <c r="I343">
        <f>_xlfn.XLOOKUP('Master Sheet'!H343,bmri_history[[#This Row],[Terakhir]],bmri_history[[#This Row],[Volume]],"Tidak Ditemukan")</f>
        <v>43543600</v>
      </c>
      <c r="J343" s="10">
        <f>(B343/'Data Historis IHSG'!$J$3) * 100</f>
        <v>96.951523444568963</v>
      </c>
      <c r="K343" s="2">
        <f>(D343/'Data Historis BBNI'!$J$3) * 100</f>
        <v>75.051087350547448</v>
      </c>
      <c r="L343" s="2">
        <f>(F343/'Data Historis BBRI'!$J$3) * 100</f>
        <v>103.99000721024463</v>
      </c>
      <c r="M343" s="2">
        <f>(H343 / 'Data Historis BMRI'!$J$3) * 100</f>
        <v>87.755550987583547</v>
      </c>
    </row>
    <row r="344" spans="1:13" x14ac:dyDescent="0.3">
      <c r="A344" s="1" t="s">
        <v>367</v>
      </c>
      <c r="B344">
        <f>_xlfn.XLOOKUP(A344,jkse_history[[#This Row],[Tanggal]],jkse_history[[#This Row],[Terakhir]],"Tidak Ditemukan")</f>
        <v>6095.5</v>
      </c>
      <c r="C344">
        <f>_xlfn.XLOOKUP(B344,jkse_history[[#This Row],[Terakhir]],jkse_history[[#This Row],[Volume]])</f>
        <v>196526600</v>
      </c>
      <c r="D344">
        <f>_xlfn.XLOOKUP(A344,bbni_history[[#This Row],[Tanggal]],bbni_history[[#This Row],[Terakhir]],"Tidak Ditemukan")</f>
        <v>2339.5</v>
      </c>
      <c r="E344">
        <f>_xlfn.XLOOKUP(D344,bbni_history[[#This Row],[Terakhir]],bbni_history[[#This Row],[Volume]])</f>
        <v>37208800</v>
      </c>
      <c r="F344">
        <f>_xlfn.XLOOKUP(A344,bbri_history[[#This Row],[Tanggal]],bbri_history[[#This Row],[Terakhir]],"Tidak Ditemukan")</f>
        <v>3057.7</v>
      </c>
      <c r="G344">
        <f>_xlfn.XLOOKUP(F344,bbri_history[[#This Row],[Terakhir]],bbri_history[[#This Row],[Volume]],"Tidak Ditemukan")</f>
        <v>57809408</v>
      </c>
      <c r="H344">
        <f>_xlfn.XLOOKUP(A344,bmri_history[[#This Row],[Tanggal]],bmri_history[[#This Row],[Terakhir]],"Tidak Ditemukan")</f>
        <v>2462.9</v>
      </c>
      <c r="I344">
        <f>_xlfn.XLOOKUP('Master Sheet'!H344,bmri_history[[#This Row],[Terakhir]],bmri_history[[#This Row],[Volume]],"Tidak Ditemukan")</f>
        <v>77757800</v>
      </c>
      <c r="J344" s="10">
        <f>(B344/'Data Historis IHSG'!$J$3) * 100</f>
        <v>96.761033345291878</v>
      </c>
      <c r="K344" s="2">
        <f>(D344/'Data Historis BBNI'!$J$3) * 100</f>
        <v>75.051087350547448</v>
      </c>
      <c r="L344" s="2">
        <f>(F344/'Data Historis BBRI'!$J$3) * 100</f>
        <v>103.50593914282715</v>
      </c>
      <c r="M344" s="2">
        <f>(H344 / 'Data Historis BMRI'!$J$3) * 100</f>
        <v>88.819407630196224</v>
      </c>
    </row>
    <row r="345" spans="1:13" x14ac:dyDescent="0.3">
      <c r="A345" s="1" t="s">
        <v>368</v>
      </c>
      <c r="B345">
        <f>_xlfn.XLOOKUP(A345,jkse_history[[#This Row],[Tanggal]],jkse_history[[#This Row],[Terakhir]],"Tidak Ditemukan")</f>
        <v>6080.4</v>
      </c>
      <c r="C345">
        <f>_xlfn.XLOOKUP(B345,jkse_history[[#This Row],[Terakhir]],jkse_history[[#This Row],[Volume]])</f>
        <v>196186700</v>
      </c>
      <c r="D345">
        <f>_xlfn.XLOOKUP(A345,bbni_history[[#This Row],[Tanggal]],bbni_history[[#This Row],[Terakhir]],"Tidak Ditemukan")</f>
        <v>2288</v>
      </c>
      <c r="E345">
        <f>_xlfn.XLOOKUP(D345,bbni_history[[#This Row],[Terakhir]],bbni_history[[#This Row],[Volume]])</f>
        <v>37052800</v>
      </c>
      <c r="F345">
        <f>_xlfn.XLOOKUP(A345,bbri_history[[#This Row],[Tanggal]],bbri_history[[#This Row],[Terakhir]],"Tidak Ditemukan")</f>
        <v>3107.7</v>
      </c>
      <c r="G345">
        <f>_xlfn.XLOOKUP(F345,bbri_history[[#This Row],[Terakhir]],bbri_history[[#This Row],[Volume]],"Tidak Ditemukan")</f>
        <v>133363443</v>
      </c>
      <c r="H345">
        <f>_xlfn.XLOOKUP(A345,bmri_history[[#This Row],[Tanggal]],bmri_history[[#This Row],[Terakhir]],"Tidak Ditemukan")</f>
        <v>2462.9</v>
      </c>
      <c r="I345">
        <f>_xlfn.XLOOKUP('Master Sheet'!H345,bmri_history[[#This Row],[Terakhir]],bmri_history[[#This Row],[Volume]],"Tidak Ditemukan")</f>
        <v>50043400</v>
      </c>
      <c r="J345" s="10">
        <f>(B345/'Data Historis IHSG'!$J$3) * 100</f>
        <v>96.521333303701539</v>
      </c>
      <c r="K345" s="2">
        <f>(D345/'Data Historis BBNI'!$J$3) * 100</f>
        <v>73.398968949798061</v>
      </c>
      <c r="L345" s="2">
        <f>(F345/'Data Historis BBRI'!$J$3) * 100</f>
        <v>105.19848483309806</v>
      </c>
      <c r="M345" s="2">
        <f>(H345 / 'Data Historis BMRI'!$J$3) * 100</f>
        <v>88.819407630196224</v>
      </c>
    </row>
    <row r="346" spans="1:13" x14ac:dyDescent="0.3">
      <c r="A346" s="1" t="s">
        <v>369</v>
      </c>
      <c r="B346">
        <f>_xlfn.XLOOKUP(A346,jkse_history[[#This Row],[Tanggal]],jkse_history[[#This Row],[Terakhir]],"Tidak Ditemukan")</f>
        <v>6089</v>
      </c>
      <c r="C346">
        <f>_xlfn.XLOOKUP(B346,jkse_history[[#This Row],[Terakhir]],jkse_history[[#This Row],[Volume]])</f>
        <v>163564500</v>
      </c>
      <c r="D346">
        <f>_xlfn.XLOOKUP(A346,bbni_history[[#This Row],[Tanggal]],bbni_history[[#This Row],[Terakhir]],"Tidak Ditemukan")</f>
        <v>2277.6999999999998</v>
      </c>
      <c r="E346">
        <f>_xlfn.XLOOKUP(D346,bbni_history[[#This Row],[Terakhir]],bbni_history[[#This Row],[Volume]])</f>
        <v>28499000</v>
      </c>
      <c r="F346">
        <f>_xlfn.XLOOKUP(A346,bbri_history[[#This Row],[Tanggal]],bbri_history[[#This Row],[Terakhir]],"Tidak Ditemukan")</f>
        <v>3021.9</v>
      </c>
      <c r="G346">
        <f>_xlfn.XLOOKUP(F346,bbri_history[[#This Row],[Terakhir]],bbri_history[[#This Row],[Volume]],"Tidak Ditemukan")</f>
        <v>200713646</v>
      </c>
      <c r="H346">
        <f>_xlfn.XLOOKUP(A346,bmri_history[[#This Row],[Tanggal]],bmri_history[[#This Row],[Terakhir]],"Tidak Ditemukan")</f>
        <v>2482.5</v>
      </c>
      <c r="I346">
        <f>_xlfn.XLOOKUP('Master Sheet'!H346,bmri_history[[#This Row],[Terakhir]],bmri_history[[#This Row],[Volume]],"Tidak Ditemukan")</f>
        <v>107187800</v>
      </c>
      <c r="J346" s="10">
        <f>(B346/'Data Historis IHSG'!$J$3) * 100</f>
        <v>96.657851208183459</v>
      </c>
      <c r="K346" s="2">
        <f>(D346/'Data Historis BBNI'!$J$3) * 100</f>
        <v>73.068545269648183</v>
      </c>
      <c r="L346" s="2">
        <f>(F346/'Data Historis BBRI'!$J$3) * 100</f>
        <v>102.29407642859319</v>
      </c>
      <c r="M346" s="2">
        <f>(H346 / 'Data Historis BMRI'!$J$3) * 100</f>
        <v>89.526241196135501</v>
      </c>
    </row>
    <row r="347" spans="1:13" x14ac:dyDescent="0.3">
      <c r="A347" s="1" t="s">
        <v>370</v>
      </c>
      <c r="B347">
        <f>_xlfn.XLOOKUP(A347,jkse_history[[#This Row],[Tanggal]],jkse_history[[#This Row],[Terakhir]],"Tidak Ditemukan")</f>
        <v>6078.6</v>
      </c>
      <c r="C347">
        <f>_xlfn.XLOOKUP(B347,jkse_history[[#This Row],[Terakhir]],jkse_history[[#This Row],[Volume]])</f>
        <v>152950200</v>
      </c>
      <c r="D347">
        <f>_xlfn.XLOOKUP(A347,bbni_history[[#This Row],[Tanggal]],bbni_history[[#This Row],[Terakhir]],"Tidak Ditemukan")</f>
        <v>2215.8000000000002</v>
      </c>
      <c r="E347">
        <f>_xlfn.XLOOKUP(D347,bbni_history[[#This Row],[Terakhir]],bbni_history[[#This Row],[Volume]])</f>
        <v>41794200</v>
      </c>
      <c r="F347">
        <f>_xlfn.XLOOKUP(A347,bbri_history[[#This Row],[Tanggal]],bbri_history[[#This Row],[Terakhir]],"Tidak Ditemukan")</f>
        <v>2864.8</v>
      </c>
      <c r="G347">
        <f>_xlfn.XLOOKUP(F347,bbri_history[[#This Row],[Terakhir]],bbri_history[[#This Row],[Volume]],"Tidak Ditemukan")</f>
        <v>481002668</v>
      </c>
      <c r="H347">
        <f>_xlfn.XLOOKUP(A347,bmri_history[[#This Row],[Tanggal]],bmri_history[[#This Row],[Terakhir]],"Tidak Ditemukan")</f>
        <v>2462.9</v>
      </c>
      <c r="I347">
        <f>_xlfn.XLOOKUP('Master Sheet'!H347,bmri_history[[#This Row],[Terakhir]],bmri_history[[#This Row],[Volume]],"Tidak Ditemukan")</f>
        <v>90051600</v>
      </c>
      <c r="J347" s="10">
        <f>(B347/'Data Historis IHSG'!$J$3) * 100</f>
        <v>96.492759788809977</v>
      </c>
      <c r="K347" s="2">
        <f>(D347/'Data Historis BBNI'!$J$3) * 100</f>
        <v>71.08279519185426</v>
      </c>
      <c r="L347" s="2">
        <f>(F347/'Data Historis BBRI'!$J$3) * 100</f>
        <v>96.976097869762</v>
      </c>
      <c r="M347" s="2">
        <f>(H347 / 'Data Historis BMRI'!$J$3) * 100</f>
        <v>88.819407630196224</v>
      </c>
    </row>
    <row r="348" spans="1:13" x14ac:dyDescent="0.3">
      <c r="A348" s="1" t="s">
        <v>371</v>
      </c>
      <c r="B348">
        <f>_xlfn.XLOOKUP(A348,jkse_history[[#This Row],[Tanggal]],jkse_history[[#This Row],[Terakhir]],"Tidak Ditemukan")</f>
        <v>6068.4</v>
      </c>
      <c r="C348">
        <f>_xlfn.XLOOKUP(B348,jkse_history[[#This Row],[Terakhir]],jkse_history[[#This Row],[Volume]])</f>
        <v>205095900</v>
      </c>
      <c r="D348">
        <f>_xlfn.XLOOKUP(A348,bbni_history[[#This Row],[Tanggal]],bbni_history[[#This Row],[Terakhir]],"Tidak Ditemukan")</f>
        <v>2164.3000000000002</v>
      </c>
      <c r="E348">
        <f>_xlfn.XLOOKUP(D348,bbni_history[[#This Row],[Terakhir]],bbni_history[[#This Row],[Volume]])</f>
        <v>51324600</v>
      </c>
      <c r="F348">
        <f>_xlfn.XLOOKUP(A348,bbri_history[[#This Row],[Tanggal]],bbri_history[[#This Row],[Terakhir]],"Tidak Ditemukan")</f>
        <v>2879.1</v>
      </c>
      <c r="G348">
        <f>_xlfn.XLOOKUP(F348,bbri_history[[#This Row],[Terakhir]],bbri_history[[#This Row],[Volume]],"Tidak Ditemukan")</f>
        <v>336253477</v>
      </c>
      <c r="H348">
        <f>_xlfn.XLOOKUP(A348,bmri_history[[#This Row],[Tanggal]],bmri_history[[#This Row],[Terakhir]],"Tidak Ditemukan")</f>
        <v>2433.4</v>
      </c>
      <c r="I348">
        <f>_xlfn.XLOOKUP('Master Sheet'!H348,bmri_history[[#This Row],[Terakhir]],bmri_history[[#This Row],[Volume]],"Tidak Ditemukan")</f>
        <v>146517200</v>
      </c>
      <c r="J348" s="10">
        <f>(B348/'Data Historis IHSG'!$J$3) * 100</f>
        <v>96.33084320442444</v>
      </c>
      <c r="K348" s="2">
        <f>(D348/'Data Historis BBNI'!$J$3) * 100</f>
        <v>69.430676791104872</v>
      </c>
      <c r="L348" s="2">
        <f>(F348/'Data Historis BBRI'!$J$3) * 100</f>
        <v>97.460165937179468</v>
      </c>
      <c r="M348" s="2">
        <f>(H348 / 'Data Historis BMRI'!$J$3) * 100</f>
        <v>87.755550987583547</v>
      </c>
    </row>
    <row r="349" spans="1:13" x14ac:dyDescent="0.3">
      <c r="A349" s="1" t="s">
        <v>372</v>
      </c>
      <c r="B349">
        <f>_xlfn.XLOOKUP(A349,jkse_history[[#This Row],[Tanggal]],jkse_history[[#This Row],[Terakhir]],"Tidak Ditemukan")</f>
        <v>6007.1</v>
      </c>
      <c r="C349">
        <f>_xlfn.XLOOKUP(B349,jkse_history[[#This Row],[Terakhir]],jkse_history[[#This Row],[Volume]])</f>
        <v>238006900</v>
      </c>
      <c r="D349">
        <f>_xlfn.XLOOKUP(A349,bbni_history[[#This Row],[Tanggal]],bbni_history[[#This Row],[Terakhir]],"Tidak Ditemukan")</f>
        <v>2036.5</v>
      </c>
      <c r="E349">
        <f>_xlfn.XLOOKUP(D349,bbni_history[[#This Row],[Terakhir]],bbni_history[[#This Row],[Volume]])</f>
        <v>309557000</v>
      </c>
      <c r="F349">
        <f>_xlfn.XLOOKUP(A349,bbri_history[[#This Row],[Tanggal]],bbri_history[[#This Row],[Terakhir]],"Tidak Ditemukan")</f>
        <v>2793.3</v>
      </c>
      <c r="G349">
        <f>_xlfn.XLOOKUP(F349,bbri_history[[#This Row],[Terakhir]],bbri_history[[#This Row],[Volume]],"Tidak Ditemukan")</f>
        <v>325605954</v>
      </c>
      <c r="H349">
        <f>_xlfn.XLOOKUP(A349,bmri_history[[#This Row],[Tanggal]],bmri_history[[#This Row],[Terakhir]],"Tidak Ditemukan")</f>
        <v>2433.4</v>
      </c>
      <c r="I349">
        <f>_xlfn.XLOOKUP('Master Sheet'!H349,bmri_history[[#This Row],[Terakhir]],bmri_history[[#This Row],[Volume]],"Tidak Ditemukan")</f>
        <v>201335400</v>
      </c>
      <c r="J349" s="10">
        <f>(B349/'Data Historis IHSG'!$J$3) * 100</f>
        <v>95.357756280617323</v>
      </c>
      <c r="K349" s="2">
        <f>(D349/'Data Historis BBNI'!$J$3) * 100</f>
        <v>65.330856759730665</v>
      </c>
      <c r="L349" s="2">
        <f>(F349/'Data Historis BBRI'!$J$3) * 100</f>
        <v>94.555757532674605</v>
      </c>
      <c r="M349" s="2">
        <f>(H349 / 'Data Historis BMRI'!$J$3) * 100</f>
        <v>87.755550987583547</v>
      </c>
    </row>
    <row r="350" spans="1:13" x14ac:dyDescent="0.3">
      <c r="A350" s="1" t="s">
        <v>373</v>
      </c>
      <c r="B350">
        <f>_xlfn.XLOOKUP(A350,jkse_history[[#This Row],[Tanggal]],jkse_history[[#This Row],[Terakhir]],"Tidak Ditemukan")</f>
        <v>5996.3</v>
      </c>
      <c r="C350">
        <f>_xlfn.XLOOKUP(B350,jkse_history[[#This Row],[Terakhir]],jkse_history[[#This Row],[Volume]])</f>
        <v>159997500</v>
      </c>
      <c r="D350">
        <f>_xlfn.XLOOKUP(A350,bbni_history[[#This Row],[Tanggal]],bbni_history[[#This Row],[Terakhir]],"Tidak Ditemukan")</f>
        <v>2048.9</v>
      </c>
      <c r="E350">
        <f>_xlfn.XLOOKUP(D350,bbni_history[[#This Row],[Terakhir]],bbni_history[[#This Row],[Volume]])</f>
        <v>106378400</v>
      </c>
      <c r="F350">
        <f>_xlfn.XLOOKUP(A350,bbri_history[[#This Row],[Tanggal]],bbri_history[[#This Row],[Terakhir]],"Tidak Ditemukan")</f>
        <v>2814.8</v>
      </c>
      <c r="G350">
        <f>_xlfn.XLOOKUP(F350,bbri_history[[#This Row],[Terakhir]],bbri_history[[#This Row],[Volume]],"Tidak Ditemukan")</f>
        <v>159544775</v>
      </c>
      <c r="H350">
        <f>_xlfn.XLOOKUP(A350,bmri_history[[#This Row],[Tanggal]],bmri_history[[#This Row],[Terakhir]],"Tidak Ditemukan")</f>
        <v>2364.8000000000002</v>
      </c>
      <c r="I350">
        <f>_xlfn.XLOOKUP('Master Sheet'!H350,bmri_history[[#This Row],[Terakhir]],bmri_history[[#This Row],[Volume]],"Tidak Ditemukan")</f>
        <v>138949200</v>
      </c>
      <c r="J350" s="10">
        <f>(B350/'Data Historis IHSG'!$J$3) * 100</f>
        <v>95.186315191267937</v>
      </c>
      <c r="K350" s="2">
        <f>(D350/'Data Historis BBNI'!$J$3) * 100</f>
        <v>65.728648374668381</v>
      </c>
      <c r="L350" s="2">
        <f>(F350/'Data Historis BBRI'!$J$3) * 100</f>
        <v>95.283552179491096</v>
      </c>
      <c r="M350" s="2">
        <f>(H350 / 'Data Historis BMRI'!$J$3) * 100</f>
        <v>85.281633506796069</v>
      </c>
    </row>
    <row r="351" spans="1:13" x14ac:dyDescent="0.3">
      <c r="A351" s="1" t="s">
        <v>374</v>
      </c>
      <c r="B351">
        <f>_xlfn.XLOOKUP(A351,jkse_history[[#This Row],[Tanggal]],jkse_history[[#This Row],[Terakhir]],"Tidak Ditemukan")</f>
        <v>6087.8</v>
      </c>
      <c r="C351">
        <f>_xlfn.XLOOKUP(B351,jkse_history[[#This Row],[Terakhir]],jkse_history[[#This Row],[Volume]])</f>
        <v>151167900</v>
      </c>
      <c r="D351">
        <f>_xlfn.XLOOKUP(A351,bbni_history[[#This Row],[Tanggal]],bbni_history[[#This Row],[Terakhir]],"Tidak Ditemukan")</f>
        <v>2040.6</v>
      </c>
      <c r="E351">
        <f>_xlfn.XLOOKUP(D351,bbni_history[[#This Row],[Terakhir]],bbni_history[[#This Row],[Volume]])</f>
        <v>73577200</v>
      </c>
      <c r="F351">
        <f>_xlfn.XLOOKUP(A351,bbri_history[[#This Row],[Tanggal]],bbri_history[[#This Row],[Terakhir]],"Tidak Ditemukan")</f>
        <v>2886.2</v>
      </c>
      <c r="G351">
        <f>_xlfn.XLOOKUP(F351,bbri_history[[#This Row],[Terakhir]],bbri_history[[#This Row],[Volume]],"Tidak Ditemukan")</f>
        <v>132832794</v>
      </c>
      <c r="H351">
        <f>_xlfn.XLOOKUP(A351,bmri_history[[#This Row],[Tanggal]],bmri_history[[#This Row],[Terakhir]],"Tidak Ditemukan")</f>
        <v>2423.6</v>
      </c>
      <c r="I351">
        <f>_xlfn.XLOOKUP('Master Sheet'!H351,bmri_history[[#This Row],[Terakhir]],bmri_history[[#This Row],[Volume]],"Tidak Ditemukan")</f>
        <v>96680600</v>
      </c>
      <c r="J351" s="10">
        <f>(B351/'Data Historis IHSG'!$J$3) * 100</f>
        <v>96.638802198255746</v>
      </c>
      <c r="K351" s="2">
        <f>(D351/'Data Historis BBNI'!$J$3) * 100</f>
        <v>65.46238463241167</v>
      </c>
      <c r="L351" s="2">
        <f>(F351/'Data Historis BBRI'!$J$3) * 100</f>
        <v>97.700507425197941</v>
      </c>
      <c r="M351" s="2">
        <f>(H351 / 'Data Historis BMRI'!$J$3) * 100</f>
        <v>87.402134204613887</v>
      </c>
    </row>
    <row r="352" spans="1:13" x14ac:dyDescent="0.3">
      <c r="A352" s="1" t="s">
        <v>375</v>
      </c>
      <c r="B352">
        <f>_xlfn.XLOOKUP(A352,jkse_history[[#This Row],[Tanggal]],jkse_history[[#This Row],[Terakhir]],"Tidak Ditemukan")</f>
        <v>6034.5</v>
      </c>
      <c r="C352">
        <f>_xlfn.XLOOKUP(B352,jkse_history[[#This Row],[Terakhir]],jkse_history[[#This Row],[Volume]])</f>
        <v>199578400</v>
      </c>
      <c r="D352">
        <f>_xlfn.XLOOKUP(A352,bbni_history[[#This Row],[Tanggal]],bbni_history[[#This Row],[Terakhir]],"Tidak Ditemukan")</f>
        <v>1999.4</v>
      </c>
      <c r="E352">
        <f>_xlfn.XLOOKUP(D352,bbni_history[[#This Row],[Terakhir]],bbni_history[[#This Row],[Volume]])</f>
        <v>79150800</v>
      </c>
      <c r="F352">
        <f>_xlfn.XLOOKUP(A352,bbri_history[[#This Row],[Tanggal]],bbri_history[[#This Row],[Terakhir]],"Tidak Ditemukan")</f>
        <v>2814.8</v>
      </c>
      <c r="G352">
        <f>_xlfn.XLOOKUP(F352,bbri_history[[#This Row],[Terakhir]],bbri_history[[#This Row],[Volume]],"Tidak Ditemukan")</f>
        <v>178751767</v>
      </c>
      <c r="H352">
        <f>_xlfn.XLOOKUP(A352,bmri_history[[#This Row],[Tanggal]],bmri_history[[#This Row],[Terakhir]],"Tidak Ditemukan")</f>
        <v>2364.8000000000002</v>
      </c>
      <c r="I352">
        <f>_xlfn.XLOOKUP('Master Sheet'!H352,bmri_history[[#This Row],[Terakhir]],bmri_history[[#This Row],[Volume]],"Tidak Ditemukan")</f>
        <v>66074200</v>
      </c>
      <c r="J352" s="10">
        <f>(B352/'Data Historis IHSG'!$J$3) * 100</f>
        <v>95.792708673966672</v>
      </c>
      <c r="K352" s="2">
        <f>(D352/'Data Historis BBNI'!$J$3) * 100</f>
        <v>64.14068991181216</v>
      </c>
      <c r="L352" s="2">
        <f>(F352/'Data Historis BBRI'!$J$3) * 100</f>
        <v>95.283552179491096</v>
      </c>
      <c r="M352" s="2">
        <f>(H352 / 'Data Historis BMRI'!$J$3) * 100</f>
        <v>85.281633506796069</v>
      </c>
    </row>
    <row r="353" spans="1:13" x14ac:dyDescent="0.3">
      <c r="A353" s="1" t="s">
        <v>376</v>
      </c>
      <c r="B353">
        <f>_xlfn.XLOOKUP(A353,jkse_history[[#This Row],[Tanggal]],jkse_history[[#This Row],[Terakhir]],"Tidak Ditemukan")</f>
        <v>6012.1</v>
      </c>
      <c r="C353">
        <f>_xlfn.XLOOKUP(B353,jkse_history[[#This Row],[Terakhir]],jkse_history[[#This Row],[Volume]])</f>
        <v>168548200</v>
      </c>
      <c r="D353">
        <f>_xlfn.XLOOKUP(A353,bbni_history[[#This Row],[Tanggal]],bbni_history[[#This Row],[Terakhir]],"Tidak Ditemukan")</f>
        <v>1987</v>
      </c>
      <c r="E353">
        <f>_xlfn.XLOOKUP(D353,bbni_history[[#This Row],[Terakhir]],bbni_history[[#This Row],[Volume]])</f>
        <v>58488200</v>
      </c>
      <c r="F353">
        <f>_xlfn.XLOOKUP(A353,bbri_history[[#This Row],[Tanggal]],bbri_history[[#This Row],[Terakhir]],"Tidak Ditemukan")</f>
        <v>2850.5</v>
      </c>
      <c r="G353">
        <f>_xlfn.XLOOKUP(F353,bbri_history[[#This Row],[Terakhir]],bbri_history[[#This Row],[Volume]],"Tidak Ditemukan")</f>
        <v>55421157</v>
      </c>
      <c r="H353">
        <f>_xlfn.XLOOKUP(A353,bmri_history[[#This Row],[Tanggal]],bmri_history[[#This Row],[Terakhir]],"Tidak Ditemukan")</f>
        <v>2345.1</v>
      </c>
      <c r="I353">
        <f>_xlfn.XLOOKUP('Master Sheet'!H353,bmri_history[[#This Row],[Terakhir]],bmri_history[[#This Row],[Volume]],"Tidak Ditemukan")</f>
        <v>52248000</v>
      </c>
      <c r="J353" s="10">
        <f>(B353/'Data Historis IHSG'!$J$3) * 100</f>
        <v>95.437127155316105</v>
      </c>
      <c r="K353" s="2">
        <f>(D353/'Data Historis BBNI'!$J$3) * 100</f>
        <v>63.742898296874451</v>
      </c>
      <c r="L353" s="2">
        <f>(F353/'Data Historis BBRI'!$J$3) * 100</f>
        <v>96.492029802344518</v>
      </c>
      <c r="M353" s="2">
        <f>(H353 / 'Data Historis BMRI'!$J$3) * 100</f>
        <v>84.571193647153009</v>
      </c>
    </row>
    <row r="354" spans="1:13" x14ac:dyDescent="0.3">
      <c r="A354" s="1" t="s">
        <v>377</v>
      </c>
      <c r="B354">
        <f>_xlfn.XLOOKUP(A354,jkse_history[[#This Row],[Tanggal]],jkse_history[[#This Row],[Terakhir]],"Tidak Ditemukan")</f>
        <v>6022.4</v>
      </c>
      <c r="C354">
        <f>_xlfn.XLOOKUP(B354,jkse_history[[#This Row],[Terakhir]],jkse_history[[#This Row],[Volume]])</f>
        <v>172441600</v>
      </c>
      <c r="D354">
        <f>_xlfn.XLOOKUP(A354,bbni_history[[#This Row],[Tanggal]],bbni_history[[#This Row],[Terakhir]],"Tidak Ditemukan")</f>
        <v>1962.3</v>
      </c>
      <c r="E354">
        <f>_xlfn.XLOOKUP(D354,bbni_history[[#This Row],[Terakhir]],bbni_history[[#This Row],[Volume]])</f>
        <v>55871200</v>
      </c>
      <c r="F354">
        <f>_xlfn.XLOOKUP(A354,bbri_history[[#This Row],[Tanggal]],bbri_history[[#This Row],[Terakhir]],"Tidak Ditemukan")</f>
        <v>2850.5</v>
      </c>
      <c r="G354">
        <f>_xlfn.XLOOKUP(F354,bbri_history[[#This Row],[Terakhir]],bbri_history[[#This Row],[Volume]],"Tidak Ditemukan")</f>
        <v>83150216</v>
      </c>
      <c r="H354">
        <f>_xlfn.XLOOKUP(A354,bmri_history[[#This Row],[Tanggal]],bmri_history[[#This Row],[Terakhir]],"Tidak Ditemukan")</f>
        <v>2315.6999999999998</v>
      </c>
      <c r="I354">
        <f>_xlfn.XLOOKUP('Master Sheet'!H354,bmri_history[[#This Row],[Terakhir]],bmri_history[[#This Row],[Volume]],"Tidak Ditemukan")</f>
        <v>61052000</v>
      </c>
      <c r="J354" s="10">
        <f>(B354/'Data Historis IHSG'!$J$3) * 100</f>
        <v>95.600631157195608</v>
      </c>
      <c r="K354" s="2">
        <f>(D354/'Data Historis BBNI'!$J$3) * 100</f>
        <v>62.950523063893669</v>
      </c>
      <c r="L354" s="2">
        <f>(F354/'Data Historis BBRI'!$J$3) * 100</f>
        <v>96.492029802344518</v>
      </c>
      <c r="M354" s="2">
        <f>(H354 / 'Data Historis BMRI'!$J$3) * 100</f>
        <v>83.510943298244086</v>
      </c>
    </row>
    <row r="355" spans="1:13" x14ac:dyDescent="0.3">
      <c r="A355" s="1" t="s">
        <v>378</v>
      </c>
      <c r="B355">
        <f>_xlfn.XLOOKUP(A355,jkse_history[[#This Row],[Tanggal]],jkse_history[[#This Row],[Terakhir]],"Tidak Ditemukan")</f>
        <v>5939.5</v>
      </c>
      <c r="C355">
        <f>_xlfn.XLOOKUP(B355,jkse_history[[#This Row],[Terakhir]],jkse_history[[#This Row],[Volume]])</f>
        <v>145849200</v>
      </c>
      <c r="D355">
        <f>_xlfn.XLOOKUP(A355,bbni_history[[#This Row],[Tanggal]],bbni_history[[#This Row],[Terakhir]],"Tidak Ditemukan")</f>
        <v>1888.1</v>
      </c>
      <c r="E355">
        <f>_xlfn.XLOOKUP(D355,bbni_history[[#This Row],[Terakhir]],bbni_history[[#This Row],[Volume]])</f>
        <v>107955600</v>
      </c>
      <c r="F355">
        <f>_xlfn.XLOOKUP(A355,bbri_history[[#This Row],[Tanggal]],bbri_history[[#This Row],[Terakhir]],"Tidak Ditemukan")</f>
        <v>2807.6</v>
      </c>
      <c r="G355">
        <f>_xlfn.XLOOKUP(F355,bbri_history[[#This Row],[Terakhir]],bbri_history[[#This Row],[Volume]],"Tidak Ditemukan")</f>
        <v>155357663</v>
      </c>
      <c r="H355">
        <f>_xlfn.XLOOKUP(A355,bmri_history[[#This Row],[Tanggal]],bmri_history[[#This Row],[Terakhir]],"Tidak Ditemukan")</f>
        <v>2237.1999999999998</v>
      </c>
      <c r="I355">
        <f>_xlfn.XLOOKUP('Master Sheet'!H355,bmri_history[[#This Row],[Terakhir]],bmri_history[[#This Row],[Volume]],"Tidak Ditemukan")</f>
        <v>127109000</v>
      </c>
      <c r="J355" s="10">
        <f>(B355/'Data Historis IHSG'!$J$3) * 100</f>
        <v>94.284662054689704</v>
      </c>
      <c r="K355" s="2">
        <f>(D355/'Data Historis BBNI'!$J$3) * 100</f>
        <v>60.570189368056695</v>
      </c>
      <c r="L355" s="2">
        <f>(F355/'Data Historis BBRI'!$J$3) * 100</f>
        <v>95.039825600092058</v>
      </c>
      <c r="M355" s="2">
        <f>(H355 / 'Data Historis BMRI'!$J$3) * 100</f>
        <v>80.680002740783209</v>
      </c>
    </row>
    <row r="356" spans="1:13" x14ac:dyDescent="0.3">
      <c r="A356" s="1" t="s">
        <v>379</v>
      </c>
      <c r="B356">
        <f>_xlfn.XLOOKUP(A356,jkse_history[[#This Row],[Tanggal]],jkse_history[[#This Row],[Terakhir]],"Tidak Ditemukan")</f>
        <v>5949</v>
      </c>
      <c r="C356">
        <f>_xlfn.XLOOKUP(B356,jkse_history[[#This Row],[Terakhir]],jkse_history[[#This Row],[Volume]])</f>
        <v>188801800</v>
      </c>
      <c r="D356">
        <f>_xlfn.XLOOKUP(A356,bbni_history[[#This Row],[Tanggal]],bbni_history[[#This Row],[Terakhir]],"Tidak Ditemukan")</f>
        <v>1888.1</v>
      </c>
      <c r="E356">
        <f>_xlfn.XLOOKUP(D356,bbni_history[[#This Row],[Terakhir]],bbni_history[[#This Row],[Volume]])</f>
        <v>51061600</v>
      </c>
      <c r="F356">
        <f>_xlfn.XLOOKUP(A356,bbri_history[[#This Row],[Tanggal]],bbri_history[[#This Row],[Terakhir]],"Tidak Ditemukan")</f>
        <v>2786.2</v>
      </c>
      <c r="G356">
        <f>_xlfn.XLOOKUP(F356,bbri_history[[#This Row],[Terakhir]],bbri_history[[#This Row],[Volume]],"Tidak Ditemukan")</f>
        <v>133952393</v>
      </c>
      <c r="H356">
        <f>_xlfn.XLOOKUP(A356,bmri_history[[#This Row],[Tanggal]],bmri_history[[#This Row],[Terakhir]],"Tidak Ditemukan")</f>
        <v>2266.6</v>
      </c>
      <c r="I356">
        <f>_xlfn.XLOOKUP('Master Sheet'!H356,bmri_history[[#This Row],[Terakhir]],bmri_history[[#This Row],[Volume]],"Tidak Ditemukan")</f>
        <v>96970800</v>
      </c>
      <c r="J356" s="10">
        <f>(B356/'Data Historis IHSG'!$J$3) * 100</f>
        <v>94.435466716617398</v>
      </c>
      <c r="K356" s="2">
        <f>(D356/'Data Historis BBNI'!$J$3) * 100</f>
        <v>60.570189368056695</v>
      </c>
      <c r="L356" s="2">
        <f>(F356/'Data Historis BBRI'!$J$3) * 100</f>
        <v>94.315416044656118</v>
      </c>
      <c r="M356" s="2">
        <f>(H356 / 'Data Historis BMRI'!$J$3) * 100</f>
        <v>81.740253089692132</v>
      </c>
    </row>
    <row r="357" spans="1:13" x14ac:dyDescent="0.3">
      <c r="A357" s="1" t="s">
        <v>380</v>
      </c>
      <c r="B357">
        <f>_xlfn.XLOOKUP(A357,jkse_history[[#This Row],[Tanggal]],jkse_history[[#This Row],[Terakhir]],"Tidak Ditemukan")</f>
        <v>5985.5</v>
      </c>
      <c r="C357">
        <f>_xlfn.XLOOKUP(B357,jkse_history[[#This Row],[Terakhir]],jkse_history[[#This Row],[Volume]])</f>
        <v>203167100</v>
      </c>
      <c r="D357">
        <f>_xlfn.XLOOKUP(A357,bbni_history[[#This Row],[Tanggal]],bbni_history[[#This Row],[Terakhir]],"Tidak Ditemukan")</f>
        <v>1908.7</v>
      </c>
      <c r="E357">
        <f>_xlfn.XLOOKUP(D357,bbni_history[[#This Row],[Terakhir]],bbni_history[[#This Row],[Volume]])</f>
        <v>75289400</v>
      </c>
      <c r="F357">
        <f>_xlfn.XLOOKUP(A357,bbri_history[[#This Row],[Tanggal]],bbri_history[[#This Row],[Terakhir]],"Tidak Ditemukan")</f>
        <v>2814.8</v>
      </c>
      <c r="G357">
        <f>_xlfn.XLOOKUP(F357,bbri_history[[#This Row],[Terakhir]],bbri_history[[#This Row],[Volume]],"Tidak Ditemukan")</f>
        <v>124133954</v>
      </c>
      <c r="H357">
        <f>_xlfn.XLOOKUP(A357,bmri_history[[#This Row],[Tanggal]],bmri_history[[#This Row],[Terakhir]],"Tidak Ditemukan")</f>
        <v>2315.6999999999998</v>
      </c>
      <c r="I357">
        <f>_xlfn.XLOOKUP('Master Sheet'!H357,bmri_history[[#This Row],[Terakhir]],bmri_history[[#This Row],[Volume]],"Tidak Ditemukan")</f>
        <v>146560200</v>
      </c>
      <c r="J357" s="10">
        <f>(B357/'Data Historis IHSG'!$J$3) * 100</f>
        <v>95.014874101918551</v>
      </c>
      <c r="K357" s="2">
        <f>(D357/'Data Historis BBNI'!$J$3) * 100</f>
        <v>61.23103672835645</v>
      </c>
      <c r="L357" s="2">
        <f>(F357/'Data Historis BBRI'!$J$3) * 100</f>
        <v>95.283552179491096</v>
      </c>
      <c r="M357" s="2">
        <f>(H357 / 'Data Historis BMRI'!$J$3) * 100</f>
        <v>83.510943298244086</v>
      </c>
    </row>
    <row r="358" spans="1:13" x14ac:dyDescent="0.3">
      <c r="A358" s="1" t="s">
        <v>381</v>
      </c>
      <c r="B358">
        <f>_xlfn.XLOOKUP(A358,jkse_history[[#This Row],[Tanggal]],jkse_history[[#This Row],[Terakhir]],"Tidak Ditemukan")</f>
        <v>6006</v>
      </c>
      <c r="C358">
        <f>_xlfn.XLOOKUP(B358,jkse_history[[#This Row],[Terakhir]],jkse_history[[#This Row],[Volume]])</f>
        <v>140966500</v>
      </c>
      <c r="D358">
        <f>_xlfn.XLOOKUP(A358,bbni_history[[#This Row],[Tanggal]],bbni_history[[#This Row],[Terakhir]],"Tidak Ditemukan")</f>
        <v>1937.6</v>
      </c>
      <c r="E358">
        <f>_xlfn.XLOOKUP(D358,bbni_history[[#This Row],[Terakhir]],bbni_history[[#This Row],[Volume]])</f>
        <v>58895400</v>
      </c>
      <c r="F358">
        <f>_xlfn.XLOOKUP(A358,bbri_history[[#This Row],[Tanggal]],bbri_history[[#This Row],[Terakhir]],"Tidak Ditemukan")</f>
        <v>2814.8</v>
      </c>
      <c r="G358">
        <f>_xlfn.XLOOKUP(F358,bbri_history[[#This Row],[Terakhir]],bbri_history[[#This Row],[Volume]],"Tidak Ditemukan")</f>
        <v>105240907</v>
      </c>
      <c r="H358">
        <f>_xlfn.XLOOKUP(A358,bmri_history[[#This Row],[Tanggal]],bmri_history[[#This Row],[Terakhir]],"Tidak Ditemukan")</f>
        <v>2345.1</v>
      </c>
      <c r="I358">
        <f>_xlfn.XLOOKUP('Master Sheet'!H358,bmri_history[[#This Row],[Terakhir]],bmri_history[[#This Row],[Volume]],"Tidak Ditemukan")</f>
        <v>87385400</v>
      </c>
      <c r="J358" s="10">
        <f>(B358/'Data Historis IHSG'!$J$3) * 100</f>
        <v>95.340294688183576</v>
      </c>
      <c r="K358" s="2">
        <f>(D358/'Data Historis BBNI'!$J$3) * 100</f>
        <v>62.158147830912888</v>
      </c>
      <c r="L358" s="2">
        <f>(F358/'Data Historis BBRI'!$J$3) * 100</f>
        <v>95.283552179491096</v>
      </c>
      <c r="M358" s="2">
        <f>(H358 / 'Data Historis BMRI'!$J$3) * 100</f>
        <v>84.571193647153009</v>
      </c>
    </row>
    <row r="359" spans="1:13" x14ac:dyDescent="0.3">
      <c r="A359" s="1" t="s">
        <v>382</v>
      </c>
      <c r="B359">
        <f>_xlfn.XLOOKUP(A359,jkse_history[[#This Row],[Tanggal]],jkse_history[[#This Row],[Terakhir]],"Tidak Ditemukan")</f>
        <v>6023</v>
      </c>
      <c r="C359">
        <f>_xlfn.XLOOKUP(B359,jkse_history[[#This Row],[Terakhir]],jkse_history[[#This Row],[Volume]])</f>
        <v>146766100</v>
      </c>
      <c r="D359">
        <f>_xlfn.XLOOKUP(A359,bbni_history[[#This Row],[Tanggal]],bbni_history[[#This Row],[Terakhir]],"Tidak Ditemukan")</f>
        <v>1991.2</v>
      </c>
      <c r="E359">
        <f>_xlfn.XLOOKUP(D359,bbni_history[[#This Row],[Terakhir]],bbni_history[[#This Row],[Volume]])</f>
        <v>70071000</v>
      </c>
      <c r="F359">
        <f>_xlfn.XLOOKUP(A359,bbri_history[[#This Row],[Tanggal]],bbri_history[[#This Row],[Terakhir]],"Tidak Ditemukan")</f>
        <v>2850.5</v>
      </c>
      <c r="G359">
        <f>_xlfn.XLOOKUP(F359,bbri_history[[#This Row],[Terakhir]],bbri_history[[#This Row],[Volume]],"Tidak Ditemukan")</f>
        <v>93832940</v>
      </c>
      <c r="H359">
        <f>_xlfn.XLOOKUP(A359,bmri_history[[#This Row],[Tanggal]],bmri_history[[#This Row],[Terakhir]],"Tidak Ditemukan")</f>
        <v>2335.3000000000002</v>
      </c>
      <c r="I359">
        <f>_xlfn.XLOOKUP('Master Sheet'!H359,bmri_history[[#This Row],[Terakhir]],bmri_history[[#This Row],[Volume]],"Tidak Ditemukan")</f>
        <v>80422400</v>
      </c>
      <c r="J359" s="10">
        <f>(B359/'Data Historis IHSG'!$J$3) * 100</f>
        <v>95.610155662159457</v>
      </c>
      <c r="K359" s="2">
        <f>(D359/'Data Historis BBNI'!$J$3) * 100</f>
        <v>63.877634166450129</v>
      </c>
      <c r="L359" s="2">
        <f>(F359/'Data Historis BBRI'!$J$3) * 100</f>
        <v>96.492029802344518</v>
      </c>
      <c r="M359" s="2">
        <f>(H359 / 'Data Historis BMRI'!$J$3) * 100</f>
        <v>84.217776864183378</v>
      </c>
    </row>
    <row r="360" spans="1:13" x14ac:dyDescent="0.3">
      <c r="A360" s="1" t="s">
        <v>383</v>
      </c>
      <c r="B360">
        <f>_xlfn.XLOOKUP(A360,jkse_history[[#This Row],[Tanggal]],jkse_history[[#This Row],[Terakhir]],"Tidak Ditemukan")</f>
        <v>6005.6</v>
      </c>
      <c r="C360">
        <f>_xlfn.XLOOKUP(B360,jkse_history[[#This Row],[Terakhir]],jkse_history[[#This Row],[Volume]])</f>
        <v>131732000</v>
      </c>
      <c r="D360">
        <f>_xlfn.XLOOKUP(A360,bbni_history[[#This Row],[Tanggal]],bbni_history[[#This Row],[Terakhir]],"Tidak Ditemukan")</f>
        <v>1945.8</v>
      </c>
      <c r="E360">
        <f>_xlfn.XLOOKUP(D360,bbni_history[[#This Row],[Terakhir]],bbni_history[[#This Row],[Volume]])</f>
        <v>49599400</v>
      </c>
      <c r="F360">
        <f>_xlfn.XLOOKUP(A360,bbri_history[[#This Row],[Tanggal]],bbri_history[[#This Row],[Terakhir]],"Tidak Ditemukan")</f>
        <v>2786.2</v>
      </c>
      <c r="G360">
        <f>_xlfn.XLOOKUP(F360,bbri_history[[#This Row],[Terakhir]],bbri_history[[#This Row],[Volume]],"Tidak Ditemukan")</f>
        <v>93466744</v>
      </c>
      <c r="H360">
        <f>_xlfn.XLOOKUP(A360,bmri_history[[#This Row],[Tanggal]],bmri_history[[#This Row],[Terakhir]],"Tidak Ditemukan")</f>
        <v>2296.1</v>
      </c>
      <c r="I360">
        <f>_xlfn.XLOOKUP('Master Sheet'!H360,bmri_history[[#This Row],[Terakhir]],bmri_history[[#This Row],[Volume]],"Tidak Ditemukan")</f>
        <v>29242400</v>
      </c>
      <c r="J360" s="10">
        <f>(B360/'Data Historis IHSG'!$J$3) * 100</f>
        <v>95.333945018207686</v>
      </c>
      <c r="K360" s="2">
        <f>(D360/'Data Historis BBNI'!$J$3) * 100</f>
        <v>62.421203576274934</v>
      </c>
      <c r="L360" s="2">
        <f>(F360/'Data Historis BBRI'!$J$3) * 100</f>
        <v>94.315416044656118</v>
      </c>
      <c r="M360" s="2">
        <f>(H360 / 'Data Historis BMRI'!$J$3) * 100</f>
        <v>82.804109732304823</v>
      </c>
    </row>
    <row r="361" spans="1:13" x14ac:dyDescent="0.3">
      <c r="A361" s="1" t="s">
        <v>384</v>
      </c>
      <c r="B361">
        <f>_xlfn.XLOOKUP(A361,jkse_history[[#This Row],[Tanggal]],jkse_history[[#This Row],[Terakhir]],"Tidak Ditemukan")</f>
        <v>6047.1</v>
      </c>
      <c r="C361">
        <f>_xlfn.XLOOKUP(B361,jkse_history[[#This Row],[Terakhir]],jkse_history[[#This Row],[Volume]])</f>
        <v>161021000</v>
      </c>
      <c r="D361">
        <f>_xlfn.XLOOKUP(A361,bbni_history[[#This Row],[Tanggal]],bbni_history[[#This Row],[Terakhir]],"Tidak Ditemukan")</f>
        <v>1941.7</v>
      </c>
      <c r="E361">
        <f>_xlfn.XLOOKUP(D361,bbni_history[[#This Row],[Terakhir]],bbni_history[[#This Row],[Volume]])</f>
        <v>53836400</v>
      </c>
      <c r="F361">
        <f>_xlfn.XLOOKUP(A361,bbri_history[[#This Row],[Tanggal]],bbri_history[[#This Row],[Terakhir]],"Tidak Ditemukan")</f>
        <v>2779</v>
      </c>
      <c r="G361">
        <f>_xlfn.XLOOKUP(F361,bbri_history[[#This Row],[Terakhir]],bbri_history[[#This Row],[Volume]],"Tidak Ditemukan")</f>
        <v>60849751</v>
      </c>
      <c r="H361">
        <f>_xlfn.XLOOKUP(A361,bmri_history[[#This Row],[Tanggal]],bmri_history[[#This Row],[Terakhir]],"Tidak Ditemukan")</f>
        <v>2266.6</v>
      </c>
      <c r="I361">
        <f>_xlfn.XLOOKUP('Master Sheet'!H361,bmri_history[[#This Row],[Terakhir]],bmri_history[[#This Row],[Volume]],"Tidak Ditemukan")</f>
        <v>56066200</v>
      </c>
      <c r="J361" s="10">
        <f>(B361/'Data Historis IHSG'!$J$3) * 100</f>
        <v>95.99272327820762</v>
      </c>
      <c r="K361" s="2">
        <f>(D361/'Data Historis BBNI'!$J$3) * 100</f>
        <v>62.289675703593915</v>
      </c>
      <c r="L361" s="2">
        <f>(F361/'Data Historis BBRI'!$J$3) * 100</f>
        <v>94.071689465257109</v>
      </c>
      <c r="M361" s="2">
        <f>(H361 / 'Data Historis BMRI'!$J$3) * 100</f>
        <v>81.740253089692132</v>
      </c>
    </row>
    <row r="362" spans="1:13" x14ac:dyDescent="0.3">
      <c r="A362" s="1" t="s">
        <v>385</v>
      </c>
      <c r="B362">
        <f>_xlfn.XLOOKUP(A362,jkse_history[[#This Row],[Tanggal]],jkse_history[[#This Row],[Terakhir]],"Tidak Ditemukan")</f>
        <v>6044</v>
      </c>
      <c r="C362">
        <f>_xlfn.XLOOKUP(B362,jkse_history[[#This Row],[Terakhir]],jkse_history[[#This Row],[Volume]])</f>
        <v>165513600</v>
      </c>
      <c r="D362">
        <f>_xlfn.XLOOKUP(A362,bbni_history[[#This Row],[Tanggal]],bbni_history[[#This Row],[Terakhir]],"Tidak Ditemukan")</f>
        <v>1949.9</v>
      </c>
      <c r="E362">
        <f>_xlfn.XLOOKUP(D362,bbni_history[[#This Row],[Terakhir]],bbni_history[[#This Row],[Volume]])</f>
        <v>40015800</v>
      </c>
      <c r="F362">
        <f>_xlfn.XLOOKUP(A362,bbri_history[[#This Row],[Tanggal]],bbri_history[[#This Row],[Terakhir]],"Tidak Ditemukan")</f>
        <v>2729</v>
      </c>
      <c r="G362">
        <f>_xlfn.XLOOKUP(F362,bbri_history[[#This Row],[Terakhir]],bbri_history[[#This Row],[Volume]],"Tidak Ditemukan")</f>
        <v>163599005</v>
      </c>
      <c r="H362">
        <f>_xlfn.XLOOKUP(A362,bmri_history[[#This Row],[Tanggal]],bmri_history[[#This Row],[Terakhir]],"Tidak Ditemukan")</f>
        <v>2256.8000000000002</v>
      </c>
      <c r="I362">
        <f>_xlfn.XLOOKUP('Master Sheet'!H362,bmri_history[[#This Row],[Terakhir]],bmri_history[[#This Row],[Volume]],"Tidak Ditemukan")</f>
        <v>96691000</v>
      </c>
      <c r="J362" s="10">
        <f>(B362/'Data Historis IHSG'!$J$3) * 100</f>
        <v>95.943513335894366</v>
      </c>
      <c r="K362" s="2">
        <f>(D362/'Data Historis BBNI'!$J$3) * 100</f>
        <v>62.552731448955953</v>
      </c>
      <c r="L362" s="2">
        <f>(F362/'Data Historis BBRI'!$J$3) * 100</f>
        <v>92.379143774986204</v>
      </c>
      <c r="M362" s="2">
        <f>(H362 / 'Data Historis BMRI'!$J$3) * 100</f>
        <v>81.3868363067225</v>
      </c>
    </row>
    <row r="363" spans="1:13" x14ac:dyDescent="0.3">
      <c r="A363" s="1" t="s">
        <v>386</v>
      </c>
      <c r="B363">
        <f>_xlfn.XLOOKUP(A363,jkse_history[[#This Row],[Tanggal]],jkse_history[[#This Row],[Terakhir]],"Tidak Ditemukan")</f>
        <v>6039.9</v>
      </c>
      <c r="C363">
        <f>_xlfn.XLOOKUP(B363,jkse_history[[#This Row],[Terakhir]],jkse_history[[#This Row],[Volume]])</f>
        <v>159513500</v>
      </c>
      <c r="D363">
        <f>_xlfn.XLOOKUP(A363,bbni_history[[#This Row],[Tanggal]],bbni_history[[#This Row],[Terakhir]],"Tidak Ditemukan")</f>
        <v>1962.3</v>
      </c>
      <c r="E363">
        <f>_xlfn.XLOOKUP(D363,bbni_history[[#This Row],[Terakhir]],bbni_history[[#This Row],[Volume]])</f>
        <v>50402000</v>
      </c>
      <c r="F363">
        <f>_xlfn.XLOOKUP(A363,bbri_history[[#This Row],[Tanggal]],bbri_history[[#This Row],[Terakhir]],"Tidak Ditemukan")</f>
        <v>2764.8</v>
      </c>
      <c r="G363">
        <f>_xlfn.XLOOKUP(F363,bbri_history[[#This Row],[Terakhir]],bbri_history[[#This Row],[Volume]],"Tidak Ditemukan")</f>
        <v>162349164</v>
      </c>
      <c r="H363">
        <f>_xlfn.XLOOKUP(A363,bmri_history[[#This Row],[Tanggal]],bmri_history[[#This Row],[Terakhir]],"Tidak Ditemukan")</f>
        <v>2315.6999999999998</v>
      </c>
      <c r="I363">
        <f>_xlfn.XLOOKUP('Master Sheet'!H363,bmri_history[[#This Row],[Terakhir]],bmri_history[[#This Row],[Volume]],"Tidak Ditemukan")</f>
        <v>81459000</v>
      </c>
      <c r="J363" s="10">
        <f>(B363/'Data Historis IHSG'!$J$3) * 100</f>
        <v>95.878429218641358</v>
      </c>
      <c r="K363" s="2">
        <f>(D363/'Data Historis BBNI'!$J$3) * 100</f>
        <v>62.950523063893669</v>
      </c>
      <c r="L363" s="2">
        <f>(F363/'Data Historis BBRI'!$J$3) * 100</f>
        <v>93.591006489220177</v>
      </c>
      <c r="M363" s="2">
        <f>(H363 / 'Data Historis BMRI'!$J$3) * 100</f>
        <v>83.510943298244086</v>
      </c>
    </row>
    <row r="364" spans="1:13" x14ac:dyDescent="0.3">
      <c r="A364" s="1" t="s">
        <v>387</v>
      </c>
      <c r="B364">
        <f>_xlfn.XLOOKUP(A364,jkse_history[[#This Row],[Tanggal]],jkse_history[[#This Row],[Terakhir]],"Tidak Ditemukan")</f>
        <v>6039.8</v>
      </c>
      <c r="C364">
        <f>_xlfn.XLOOKUP(B364,jkse_history[[#This Row],[Terakhir]],jkse_history[[#This Row],[Volume]])</f>
        <v>136425200</v>
      </c>
      <c r="D364">
        <f>_xlfn.XLOOKUP(A364,bbni_history[[#This Row],[Tanggal]],bbni_history[[#This Row],[Terakhir]],"Tidak Ditemukan")</f>
        <v>1912.8</v>
      </c>
      <c r="E364">
        <f>_xlfn.XLOOKUP(D364,bbni_history[[#This Row],[Terakhir]],bbni_history[[#This Row],[Volume]])</f>
        <v>56642000</v>
      </c>
      <c r="F364">
        <f>_xlfn.XLOOKUP(A364,bbri_history[[#This Row],[Tanggal]],bbri_history[[#This Row],[Terakhir]],"Tidak Ditemukan")</f>
        <v>2714.7</v>
      </c>
      <c r="G364">
        <f>_xlfn.XLOOKUP(F364,bbri_history[[#This Row],[Terakhir]],bbri_history[[#This Row],[Volume]],"Tidak Ditemukan")</f>
        <v>140611578</v>
      </c>
      <c r="H364">
        <f>_xlfn.XLOOKUP(A364,bmri_history[[#This Row],[Tanggal]],bmri_history[[#This Row],[Terakhir]],"Tidak Ditemukan")</f>
        <v>2266.6</v>
      </c>
      <c r="I364">
        <f>_xlfn.XLOOKUP('Master Sheet'!H364,bmri_history[[#This Row],[Terakhir]],bmri_history[[#This Row],[Volume]],"Tidak Ditemukan")</f>
        <v>50822400</v>
      </c>
      <c r="J364" s="10">
        <f>(B364/'Data Historis IHSG'!$J$3) * 100</f>
        <v>95.876841801147378</v>
      </c>
      <c r="K364" s="2">
        <f>(D364/'Data Historis BBNI'!$J$3) * 100</f>
        <v>61.362564601037462</v>
      </c>
      <c r="L364" s="2">
        <f>(F364/'Data Historis BBRI'!$J$3) * 100</f>
        <v>91.895075707568722</v>
      </c>
      <c r="M364" s="2">
        <f>(H364 / 'Data Historis BMRI'!$J$3) * 100</f>
        <v>81.740253089692132</v>
      </c>
    </row>
    <row r="365" spans="1:13" x14ac:dyDescent="0.3">
      <c r="A365" s="1" t="s">
        <v>388</v>
      </c>
      <c r="B365">
        <f>_xlfn.XLOOKUP(A365,jkse_history[[#This Row],[Tanggal]],jkse_history[[#This Row],[Terakhir]],"Tidak Ditemukan")</f>
        <v>6078.6</v>
      </c>
      <c r="C365">
        <f>_xlfn.XLOOKUP(B365,jkse_history[[#This Row],[Terakhir]],jkse_history[[#This Row],[Volume]])</f>
        <v>135385400</v>
      </c>
      <c r="D365">
        <f>_xlfn.XLOOKUP(A365,bbni_history[[#This Row],[Tanggal]],bbni_history[[#This Row],[Terakhir]],"Tidak Ditemukan")</f>
        <v>1937.6</v>
      </c>
      <c r="E365">
        <f>_xlfn.XLOOKUP(D365,bbni_history[[#This Row],[Terakhir]],bbni_history[[#This Row],[Volume]])</f>
        <v>50318200</v>
      </c>
      <c r="F365">
        <f>_xlfn.XLOOKUP(A365,bbri_history[[#This Row],[Tanggal]],bbri_history[[#This Row],[Terakhir]],"Tidak Ditemukan")</f>
        <v>2686.2</v>
      </c>
      <c r="G365">
        <f>_xlfn.XLOOKUP(F365,bbri_history[[#This Row],[Terakhir]],bbri_history[[#This Row],[Volume]],"Tidak Ditemukan")</f>
        <v>131702194</v>
      </c>
      <c r="H365">
        <f>_xlfn.XLOOKUP(A365,bmri_history[[#This Row],[Tanggal]],bmri_history[[#This Row],[Terakhir]],"Tidak Ditemukan")</f>
        <v>2276.5</v>
      </c>
      <c r="I365">
        <f>_xlfn.XLOOKUP('Master Sheet'!H365,bmri_history[[#This Row],[Terakhir]],bmri_history[[#This Row],[Volume]],"Tidak Ditemukan")</f>
        <v>39692600</v>
      </c>
      <c r="J365" s="10">
        <f>(B365/'Data Historis IHSG'!$J$3) * 100</f>
        <v>96.492759788809977</v>
      </c>
      <c r="K365" s="2">
        <f>(D365/'Data Historis BBNI'!$J$3) * 100</f>
        <v>62.158147830912888</v>
      </c>
      <c r="L365" s="2">
        <f>(F365/'Data Historis BBRI'!$J$3) * 100</f>
        <v>90.930324664114309</v>
      </c>
      <c r="M365" s="2">
        <f>(H365 / 'Data Historis BMRI'!$J$3) * 100</f>
        <v>82.097276166365546</v>
      </c>
    </row>
    <row r="366" spans="1:13" x14ac:dyDescent="0.3">
      <c r="A366" s="1" t="s">
        <v>389</v>
      </c>
      <c r="B366">
        <f>_xlfn.XLOOKUP(A366,jkse_history[[#This Row],[Tanggal]],jkse_history[[#This Row],[Terakhir]],"Tidak Ditemukan")</f>
        <v>6012</v>
      </c>
      <c r="C366">
        <f>_xlfn.XLOOKUP(B366,jkse_history[[#This Row],[Terakhir]],jkse_history[[#This Row],[Volume]])</f>
        <v>172635900</v>
      </c>
      <c r="D366">
        <f>_xlfn.XLOOKUP(A366,bbni_history[[#This Row],[Tanggal]],bbni_history[[#This Row],[Terakhir]],"Tidak Ditemukan")</f>
        <v>1925.2</v>
      </c>
      <c r="E366">
        <f>_xlfn.XLOOKUP(D366,bbni_history[[#This Row],[Terakhir]],bbni_history[[#This Row],[Volume]])</f>
        <v>35251400</v>
      </c>
      <c r="F366">
        <f>_xlfn.XLOOKUP(A366,bbri_history[[#This Row],[Tanggal]],bbri_history[[#This Row],[Terakhir]],"Tidak Ditemukan")</f>
        <v>2700.5</v>
      </c>
      <c r="G366">
        <f>_xlfn.XLOOKUP(F366,bbri_history[[#This Row],[Terakhir]],bbri_history[[#This Row],[Volume]],"Tidak Ditemukan")</f>
        <v>175683484</v>
      </c>
      <c r="H366">
        <f>_xlfn.XLOOKUP(A366,bmri_history[[#This Row],[Tanggal]],bmri_history[[#This Row],[Terakhir]],"Tidak Ditemukan")</f>
        <v>2266.6</v>
      </c>
      <c r="I366">
        <f>_xlfn.XLOOKUP('Master Sheet'!H366,bmri_history[[#This Row],[Terakhir]],bmri_history[[#This Row],[Volume]],"Tidak Ditemukan")</f>
        <v>65117000</v>
      </c>
      <c r="J366" s="10">
        <f>(B366/'Data Historis IHSG'!$J$3) * 100</f>
        <v>95.435539737822126</v>
      </c>
      <c r="K366" s="2">
        <f>(D366/'Data Historis BBNI'!$J$3) * 100</f>
        <v>61.760356215975186</v>
      </c>
      <c r="L366" s="2">
        <f>(F366/'Data Historis BBRI'!$J$3) * 100</f>
        <v>91.414392731531777</v>
      </c>
      <c r="M366" s="2">
        <f>(H366 / 'Data Historis BMRI'!$J$3) * 100</f>
        <v>81.740253089692132</v>
      </c>
    </row>
    <row r="367" spans="1:13" x14ac:dyDescent="0.3">
      <c r="A367" s="1" t="s">
        <v>390</v>
      </c>
      <c r="B367">
        <f>_xlfn.XLOOKUP(A367,jkse_history[[#This Row],[Tanggal]],jkse_history[[#This Row],[Terakhir]],"Tidak Ditemukan")</f>
        <v>5979.2</v>
      </c>
      <c r="C367">
        <f>_xlfn.XLOOKUP(B367,jkse_history[[#This Row],[Terakhir]],jkse_history[[#This Row],[Volume]])</f>
        <v>138499900</v>
      </c>
      <c r="D367">
        <f>_xlfn.XLOOKUP(A367,bbni_history[[#This Row],[Tanggal]],bbni_history[[#This Row],[Terakhir]],"Tidak Ditemukan")</f>
        <v>1888.1</v>
      </c>
      <c r="E367">
        <f>_xlfn.XLOOKUP(D367,bbni_history[[#This Row],[Terakhir]],bbni_history[[#This Row],[Volume]])</f>
        <v>47666600</v>
      </c>
      <c r="F367">
        <f>_xlfn.XLOOKUP(A367,bbri_history[[#This Row],[Tanggal]],bbri_history[[#This Row],[Terakhir]],"Tidak Ditemukan")</f>
        <v>2650.5</v>
      </c>
      <c r="G367">
        <f>_xlfn.XLOOKUP(F367,bbri_history[[#This Row],[Terakhir]],bbri_history[[#This Row],[Volume]],"Tidak Ditemukan")</f>
        <v>115704508</v>
      </c>
      <c r="H367">
        <f>_xlfn.XLOOKUP(A367,bmri_history[[#This Row],[Tanggal]],bmri_history[[#This Row],[Terakhir]],"Tidak Ditemukan")</f>
        <v>2237.1999999999998</v>
      </c>
      <c r="I367">
        <f>_xlfn.XLOOKUP('Master Sheet'!H367,bmri_history[[#This Row],[Terakhir]],bmri_history[[#This Row],[Volume]],"Tidak Ditemukan")</f>
        <v>59225200</v>
      </c>
      <c r="J367" s="10">
        <f>(B367/'Data Historis IHSG'!$J$3) * 100</f>
        <v>94.914866799798077</v>
      </c>
      <c r="K367" s="2">
        <f>(D367/'Data Historis BBNI'!$J$3) * 100</f>
        <v>60.570189368056695</v>
      </c>
      <c r="L367" s="2">
        <f>(F367/'Data Historis BBRI'!$J$3) * 100</f>
        <v>89.721847041260872</v>
      </c>
      <c r="M367" s="2">
        <f>(H367 / 'Data Historis BMRI'!$J$3) * 100</f>
        <v>80.680002740783209</v>
      </c>
    </row>
    <row r="368" spans="1:13" x14ac:dyDescent="0.3">
      <c r="A368" s="1" t="s">
        <v>391</v>
      </c>
      <c r="B368">
        <f>_xlfn.XLOOKUP(A368,jkse_history[[#This Row],[Tanggal]],jkse_history[[#This Row],[Terakhir]],"Tidak Ditemukan")</f>
        <v>6046.8</v>
      </c>
      <c r="C368">
        <f>_xlfn.XLOOKUP(B368,jkse_history[[#This Row],[Terakhir]],jkse_history[[#This Row],[Volume]])</f>
        <v>141035200</v>
      </c>
      <c r="D368">
        <f>_xlfn.XLOOKUP(A368,bbni_history[[#This Row],[Tanggal]],bbni_history[[#This Row],[Terakhir]],"Tidak Ditemukan")</f>
        <v>1945.8</v>
      </c>
      <c r="E368">
        <f>_xlfn.XLOOKUP(D368,bbni_history[[#This Row],[Terakhir]],bbni_history[[#This Row],[Volume]])</f>
        <v>69427000</v>
      </c>
      <c r="F368">
        <f>_xlfn.XLOOKUP(A368,bbri_history[[#This Row],[Tanggal]],bbri_history[[#This Row],[Terakhir]],"Tidak Ditemukan")</f>
        <v>2721.9</v>
      </c>
      <c r="G368">
        <f>_xlfn.XLOOKUP(F368,bbri_history[[#This Row],[Terakhir]],bbri_history[[#This Row],[Volume]],"Tidak Ditemukan")</f>
        <v>139855425</v>
      </c>
      <c r="H368">
        <f>_xlfn.XLOOKUP(A368,bmri_history[[#This Row],[Tanggal]],bmri_history[[#This Row],[Terakhir]],"Tidak Ditemukan")</f>
        <v>2305.9</v>
      </c>
      <c r="I368">
        <f>_xlfn.XLOOKUP('Master Sheet'!H368,bmri_history[[#This Row],[Terakhir]],bmri_history[[#This Row],[Volume]],"Tidak Ditemukan")</f>
        <v>94438400</v>
      </c>
      <c r="J368" s="10">
        <f>(B368/'Data Historis IHSG'!$J$3) * 100</f>
        <v>95.987961025725681</v>
      </c>
      <c r="K368" s="2">
        <f>(D368/'Data Historis BBNI'!$J$3) * 100</f>
        <v>62.421203576274934</v>
      </c>
      <c r="L368" s="2">
        <f>(F368/'Data Historis BBRI'!$J$3) * 100</f>
        <v>92.138802286967731</v>
      </c>
      <c r="M368" s="2">
        <f>(H368 / 'Data Historis BMRI'!$J$3) * 100</f>
        <v>83.157526515274455</v>
      </c>
    </row>
    <row r="369" spans="1:13" x14ac:dyDescent="0.3">
      <c r="A369" s="1" t="s">
        <v>392</v>
      </c>
      <c r="B369">
        <f>_xlfn.XLOOKUP(A369,jkse_history[[#This Row],[Tanggal]],jkse_history[[#This Row],[Terakhir]],"Tidak Ditemukan")</f>
        <v>6072.5</v>
      </c>
      <c r="C369">
        <f>_xlfn.XLOOKUP(B369,jkse_history[[#This Row],[Terakhir]],jkse_history[[#This Row],[Volume]])</f>
        <v>129367700</v>
      </c>
      <c r="D369">
        <f>_xlfn.XLOOKUP(A369,bbni_history[[#This Row],[Tanggal]],bbni_history[[#This Row],[Terakhir]],"Tidak Ditemukan")</f>
        <v>1982.9</v>
      </c>
      <c r="E369">
        <f>_xlfn.XLOOKUP(D369,bbni_history[[#This Row],[Terakhir]],bbni_history[[#This Row],[Volume]])</f>
        <v>52095400</v>
      </c>
      <c r="F369">
        <f>_xlfn.XLOOKUP(A369,bbri_history[[#This Row],[Tanggal]],bbri_history[[#This Row],[Terakhir]],"Tidak Ditemukan")</f>
        <v>2743.3</v>
      </c>
      <c r="G369">
        <f>_xlfn.XLOOKUP(F369,bbri_history[[#This Row],[Terakhir]],bbri_history[[#This Row],[Volume]],"Tidak Ditemukan")</f>
        <v>108336691</v>
      </c>
      <c r="H369">
        <f>_xlfn.XLOOKUP(A369,bmri_history[[#This Row],[Tanggal]],bmri_history[[#This Row],[Terakhir]],"Tidak Ditemukan")</f>
        <v>2305.9</v>
      </c>
      <c r="I369">
        <f>_xlfn.XLOOKUP('Master Sheet'!H369,bmri_history[[#This Row],[Terakhir]],bmri_history[[#This Row],[Volume]],"Tidak Ditemukan")</f>
        <v>39567600</v>
      </c>
      <c r="J369" s="10">
        <f>(B369/'Data Historis IHSG'!$J$3) * 100</f>
        <v>96.395927321677448</v>
      </c>
      <c r="K369" s="2">
        <f>(D369/'Data Historis BBNI'!$J$3) * 100</f>
        <v>63.611370424193439</v>
      </c>
      <c r="L369" s="2">
        <f>(F369/'Data Historis BBRI'!$J$3) * 100</f>
        <v>92.863211842403686</v>
      </c>
      <c r="M369" s="2">
        <f>(H369 / 'Data Historis BMRI'!$J$3) * 100</f>
        <v>83.157526515274455</v>
      </c>
    </row>
    <row r="370" spans="1:13" x14ac:dyDescent="0.3">
      <c r="A370" s="1" t="s">
        <v>393</v>
      </c>
      <c r="B370">
        <f>_xlfn.XLOOKUP(A370,jkse_history[[#This Row],[Tanggal]],jkse_history[[#This Row],[Terakhir]],"Tidak Ditemukan")</f>
        <v>6017.4</v>
      </c>
      <c r="C370">
        <f>_xlfn.XLOOKUP(B370,jkse_history[[#This Row],[Terakhir]],jkse_history[[#This Row],[Volume]])</f>
        <v>123010800</v>
      </c>
      <c r="D370">
        <f>_xlfn.XLOOKUP(A370,bbni_history[[#This Row],[Tanggal]],bbni_history[[#This Row],[Terakhir]],"Tidak Ditemukan")</f>
        <v>1987</v>
      </c>
      <c r="E370">
        <f>_xlfn.XLOOKUP(D370,bbni_history[[#This Row],[Terakhir]],bbni_history[[#This Row],[Volume]])</f>
        <v>35613800</v>
      </c>
      <c r="F370">
        <f>_xlfn.XLOOKUP(A370,bbri_history[[#This Row],[Tanggal]],bbri_history[[#This Row],[Terakhir]],"Tidak Ditemukan")</f>
        <v>2700.5</v>
      </c>
      <c r="G370">
        <f>_xlfn.XLOOKUP(F370,bbri_history[[#This Row],[Terakhir]],bbri_history[[#This Row],[Volume]],"Tidak Ditemukan")</f>
        <v>69326497</v>
      </c>
      <c r="H370">
        <f>_xlfn.XLOOKUP(A370,bmri_history[[#This Row],[Tanggal]],bmri_history[[#This Row],[Terakhir]],"Tidak Ditemukan")</f>
        <v>2256.8000000000002</v>
      </c>
      <c r="I370">
        <f>_xlfn.XLOOKUP('Master Sheet'!H370,bmri_history[[#This Row],[Terakhir]],bmri_history[[#This Row],[Volume]],"Tidak Ditemukan")</f>
        <v>31460200</v>
      </c>
      <c r="J370" s="10">
        <f>(B370/'Data Historis IHSG'!$J$3) * 100</f>
        <v>95.521260282496812</v>
      </c>
      <c r="K370" s="2">
        <f>(D370/'Data Historis BBNI'!$J$3) * 100</f>
        <v>63.742898296874451</v>
      </c>
      <c r="L370" s="2">
        <f>(F370/'Data Historis BBRI'!$J$3) * 100</f>
        <v>91.414392731531777</v>
      </c>
      <c r="M370" s="2">
        <f>(H370 / 'Data Historis BMRI'!$J$3) * 100</f>
        <v>81.3868363067225</v>
      </c>
    </row>
    <row r="371" spans="1:13" x14ac:dyDescent="0.3">
      <c r="A371" s="1" t="s">
        <v>394</v>
      </c>
      <c r="B371">
        <f>_xlfn.XLOOKUP(A371,jkse_history[[#This Row],[Tanggal]],jkse_history[[#This Row],[Terakhir]],"Tidak Ditemukan")</f>
        <v>6030</v>
      </c>
      <c r="C371">
        <f>_xlfn.XLOOKUP(B371,jkse_history[[#This Row],[Terakhir]],jkse_history[[#This Row],[Volume]])</f>
        <v>153050600</v>
      </c>
      <c r="D371">
        <f>_xlfn.XLOOKUP(A371,bbni_history[[#This Row],[Tanggal]],bbni_history[[#This Row],[Terakhir]],"Tidak Ditemukan")</f>
        <v>2020</v>
      </c>
      <c r="E371">
        <f>_xlfn.XLOOKUP(D371,bbni_history[[#This Row],[Terakhir]],bbni_history[[#This Row],[Volume]])</f>
        <v>72049800</v>
      </c>
      <c r="F371">
        <f>_xlfn.XLOOKUP(A371,bbri_history[[#This Row],[Tanggal]],bbri_history[[#This Row],[Terakhir]],"Tidak Ditemukan")</f>
        <v>2729</v>
      </c>
      <c r="G371">
        <f>_xlfn.XLOOKUP(F371,bbri_history[[#This Row],[Terakhir]],bbri_history[[#This Row],[Volume]],"Tidak Ditemukan")</f>
        <v>111008747</v>
      </c>
      <c r="H371">
        <f>_xlfn.XLOOKUP(A371,bmri_history[[#This Row],[Tanggal]],bmri_history[[#This Row],[Terakhir]],"Tidak Ditemukan")</f>
        <v>2325.5</v>
      </c>
      <c r="I371">
        <f>_xlfn.XLOOKUP('Master Sheet'!H371,bmri_history[[#This Row],[Terakhir]],bmri_history[[#This Row],[Volume]],"Tidak Ditemukan")</f>
        <v>87100200</v>
      </c>
      <c r="J371" s="10">
        <f>(B371/'Data Historis IHSG'!$J$3) * 100</f>
        <v>95.72127488673776</v>
      </c>
      <c r="K371" s="2">
        <f>(D371/'Data Historis BBNI'!$J$3) * 100</f>
        <v>64.801537272111915</v>
      </c>
      <c r="L371" s="2">
        <f>(F371/'Data Historis BBRI'!$J$3) * 100</f>
        <v>92.379143774986204</v>
      </c>
      <c r="M371" s="2">
        <f>(H371 / 'Data Historis BMRI'!$J$3) * 100</f>
        <v>83.864360081213746</v>
      </c>
    </row>
    <row r="372" spans="1:13" x14ac:dyDescent="0.3">
      <c r="A372" s="1" t="s">
        <v>395</v>
      </c>
      <c r="B372">
        <f>_xlfn.XLOOKUP(A372,jkse_history[[#This Row],[Tanggal]],jkse_history[[#This Row],[Terakhir]],"Tidak Ditemukan")</f>
        <v>6137.5</v>
      </c>
      <c r="C372">
        <f>_xlfn.XLOOKUP(B372,jkse_history[[#This Row],[Terakhir]],jkse_history[[#This Row],[Volume]])</f>
        <v>178417800</v>
      </c>
      <c r="D372">
        <f>_xlfn.XLOOKUP(A372,bbni_history[[#This Row],[Tanggal]],bbni_history[[#This Row],[Terakhir]],"Tidak Ditemukan")</f>
        <v>2123.1</v>
      </c>
      <c r="E372">
        <f>_xlfn.XLOOKUP(D372,bbni_history[[#This Row],[Terakhir]],bbni_history[[#This Row],[Volume]])</f>
        <v>121692000</v>
      </c>
      <c r="F372">
        <f>_xlfn.XLOOKUP(A372,bbri_history[[#This Row],[Tanggal]],bbri_history[[#This Row],[Terakhir]],"Tidak Ditemukan")</f>
        <v>2786.2</v>
      </c>
      <c r="G372">
        <f>_xlfn.XLOOKUP(F372,bbri_history[[#This Row],[Terakhir]],bbri_history[[#This Row],[Volume]],"Tidak Ditemukan")</f>
        <v>93842180</v>
      </c>
      <c r="H372">
        <f>_xlfn.XLOOKUP(A372,bmri_history[[#This Row],[Tanggal]],bmri_history[[#This Row],[Terakhir]],"Tidak Ditemukan")</f>
        <v>2374.6</v>
      </c>
      <c r="I372">
        <f>_xlfn.XLOOKUP('Master Sheet'!H372,bmri_history[[#This Row],[Terakhir]],bmri_history[[#This Row],[Volume]],"Tidak Ditemukan")</f>
        <v>55171400</v>
      </c>
      <c r="J372" s="10">
        <f>(B372/'Data Historis IHSG'!$J$3) * 100</f>
        <v>97.427748692761696</v>
      </c>
      <c r="K372" s="2">
        <f>(D372/'Data Historis BBNI'!$J$3) * 100</f>
        <v>68.108982070505348</v>
      </c>
      <c r="L372" s="2">
        <f>(F372/'Data Historis BBRI'!$J$3) * 100</f>
        <v>94.315416044656118</v>
      </c>
      <c r="M372" s="2">
        <f>(H372 / 'Data Historis BMRI'!$J$3) * 100</f>
        <v>85.635050289765701</v>
      </c>
    </row>
    <row r="373" spans="1:13" x14ac:dyDescent="0.3">
      <c r="A373" s="1" t="s">
        <v>396</v>
      </c>
      <c r="B373">
        <f>_xlfn.XLOOKUP(A373,jkse_history[[#This Row],[Tanggal]],jkse_history[[#This Row],[Terakhir]],"Tidak Ditemukan")</f>
        <v>6101.7</v>
      </c>
      <c r="C373">
        <f>_xlfn.XLOOKUP(B373,jkse_history[[#This Row],[Terakhir]],jkse_history[[#This Row],[Volume]])</f>
        <v>143269200</v>
      </c>
      <c r="D373">
        <f>_xlfn.XLOOKUP(A373,bbni_history[[#This Row],[Tanggal]],bbni_history[[#This Row],[Terakhir]],"Tidak Ditemukan")</f>
        <v>2092.1999999999998</v>
      </c>
      <c r="E373">
        <f>_xlfn.XLOOKUP(D373,bbni_history[[#This Row],[Terakhir]],bbni_history[[#This Row],[Volume]])</f>
        <v>40381400</v>
      </c>
      <c r="F373">
        <f>_xlfn.XLOOKUP(A373,bbri_history[[#This Row],[Tanggal]],bbri_history[[#This Row],[Terakhir]],"Tidak Ditemukan")</f>
        <v>2764.8</v>
      </c>
      <c r="G373">
        <f>_xlfn.XLOOKUP(F373,bbri_history[[#This Row],[Terakhir]],bbri_history[[#This Row],[Volume]],"Tidak Ditemukan")</f>
        <v>95960267</v>
      </c>
      <c r="H373">
        <f>_xlfn.XLOOKUP(A373,bmri_history[[#This Row],[Tanggal]],bmri_history[[#This Row],[Terakhir]],"Tidak Ditemukan")</f>
        <v>2345.1</v>
      </c>
      <c r="I373">
        <f>_xlfn.XLOOKUP('Master Sheet'!H373,bmri_history[[#This Row],[Terakhir]],bmri_history[[#This Row],[Volume]],"Tidak Ditemukan")</f>
        <v>37457600</v>
      </c>
      <c r="J373" s="10">
        <f>(B373/'Data Historis IHSG'!$J$3) * 100</f>
        <v>96.859453229918373</v>
      </c>
      <c r="K373" s="2">
        <f>(D373/'Data Historis BBNI'!$J$3) * 100</f>
        <v>67.117711030055716</v>
      </c>
      <c r="L373" s="2">
        <f>(F373/'Data Historis BBRI'!$J$3) * 100</f>
        <v>93.591006489220177</v>
      </c>
      <c r="M373" s="2">
        <f>(H373 / 'Data Historis BMRI'!$J$3) * 100</f>
        <v>84.571193647153009</v>
      </c>
    </row>
    <row r="374" spans="1:13" x14ac:dyDescent="0.3">
      <c r="A374" s="1" t="s">
        <v>397</v>
      </c>
      <c r="B374">
        <f>_xlfn.XLOOKUP(A374,jkse_history[[#This Row],[Tanggal]],jkse_history[[#This Row],[Terakhir]],"Tidak Ditemukan")</f>
        <v>6106.4</v>
      </c>
      <c r="C374">
        <f>_xlfn.XLOOKUP(B374,jkse_history[[#This Row],[Terakhir]],jkse_history[[#This Row],[Volume]])</f>
        <v>156210200</v>
      </c>
      <c r="D374">
        <f>_xlfn.XLOOKUP(A374,bbni_history[[#This Row],[Tanggal]],bbni_history[[#This Row],[Terakhir]],"Tidak Ditemukan")</f>
        <v>2081.9</v>
      </c>
      <c r="E374">
        <f>_xlfn.XLOOKUP(D374,bbni_history[[#This Row],[Terakhir]],bbni_history[[#This Row],[Volume]])</f>
        <v>37694000</v>
      </c>
      <c r="F374">
        <f>_xlfn.XLOOKUP(A374,bbri_history[[#This Row],[Tanggal]],bbri_history[[#This Row],[Terakhir]],"Tidak Ditemukan")</f>
        <v>2736.2</v>
      </c>
      <c r="G374">
        <f>_xlfn.XLOOKUP(F374,bbri_history[[#This Row],[Terakhir]],bbri_history[[#This Row],[Volume]],"Tidak Ditemukan")</f>
        <v>90198037</v>
      </c>
      <c r="H374">
        <f>_xlfn.XLOOKUP(A374,bmri_history[[#This Row],[Tanggal]],bmri_history[[#This Row],[Terakhir]],"Tidak Ditemukan")</f>
        <v>2276.5</v>
      </c>
      <c r="I374">
        <f>_xlfn.XLOOKUP('Master Sheet'!H374,bmri_history[[#This Row],[Terakhir]],bmri_history[[#This Row],[Volume]],"Tidak Ditemukan")</f>
        <v>77160200</v>
      </c>
      <c r="J374" s="10">
        <f>(B374/'Data Historis IHSG'!$J$3) * 100</f>
        <v>96.93406185213523</v>
      </c>
      <c r="K374" s="2">
        <f>(D374/'Data Historis BBNI'!$J$3) * 100</f>
        <v>66.787287349905839</v>
      </c>
      <c r="L374" s="2">
        <f>(F374/'Data Historis BBRI'!$J$3) * 100</f>
        <v>92.622870354385213</v>
      </c>
      <c r="M374" s="2">
        <f>(H374 / 'Data Historis BMRI'!$J$3) * 100</f>
        <v>82.097276166365546</v>
      </c>
    </row>
    <row r="375" spans="1:13" x14ac:dyDescent="0.3">
      <c r="A375" s="1" t="s">
        <v>398</v>
      </c>
      <c r="B375">
        <f>_xlfn.XLOOKUP(A375,jkse_history[[#This Row],[Tanggal]],jkse_history[[#This Row],[Terakhir]],"Tidak Ditemukan")</f>
        <v>6097</v>
      </c>
      <c r="C375">
        <f>_xlfn.XLOOKUP(B375,jkse_history[[#This Row],[Terakhir]],jkse_history[[#This Row],[Volume]])</f>
        <v>179173700</v>
      </c>
      <c r="D375">
        <f>_xlfn.XLOOKUP(A375,bbni_history[[#This Row],[Tanggal]],bbni_history[[#This Row],[Terakhir]],"Tidak Ditemukan")</f>
        <v>2071.6</v>
      </c>
      <c r="E375">
        <f>_xlfn.XLOOKUP(D375,bbni_history[[#This Row],[Terakhir]],bbni_history[[#This Row],[Volume]])</f>
        <v>29688200</v>
      </c>
      <c r="F375">
        <f>_xlfn.XLOOKUP(A375,bbri_history[[#This Row],[Tanggal]],bbri_history[[#This Row],[Terakhir]],"Tidak Ditemukan")</f>
        <v>2714.7</v>
      </c>
      <c r="G375">
        <f>_xlfn.XLOOKUP(F375,bbri_history[[#This Row],[Terakhir]],bbri_history[[#This Row],[Volume]],"Tidak Ditemukan")</f>
        <v>99741692</v>
      </c>
      <c r="H375">
        <f>_xlfn.XLOOKUP(A375,bmri_history[[#This Row],[Tanggal]],bmri_history[[#This Row],[Terakhir]],"Tidak Ditemukan")</f>
        <v>2286.3000000000002</v>
      </c>
      <c r="I375">
        <f>_xlfn.XLOOKUP('Master Sheet'!H375,bmri_history[[#This Row],[Terakhir]],bmri_history[[#This Row],[Volume]],"Tidak Ditemukan")</f>
        <v>79279400</v>
      </c>
      <c r="J375" s="10">
        <f>(B375/'Data Historis IHSG'!$J$3) * 100</f>
        <v>96.784844607701515</v>
      </c>
      <c r="K375" s="2">
        <f>(D375/'Data Historis BBNI'!$J$3) * 100</f>
        <v>66.456863669755961</v>
      </c>
      <c r="L375" s="2">
        <f>(F375/'Data Historis BBRI'!$J$3) * 100</f>
        <v>91.895075707568722</v>
      </c>
      <c r="M375" s="2">
        <f>(H375 / 'Data Historis BMRI'!$J$3) * 100</f>
        <v>82.450692949335192</v>
      </c>
    </row>
    <row r="376" spans="1:13" x14ac:dyDescent="0.3">
      <c r="A376" s="1" t="s">
        <v>399</v>
      </c>
      <c r="B376">
        <f>_xlfn.XLOOKUP(A376,jkse_history[[#This Row],[Tanggal]],jkse_history[[#This Row],[Terakhir]],"Tidak Ditemukan")</f>
        <v>6088.5</v>
      </c>
      <c r="C376">
        <f>_xlfn.XLOOKUP(B376,jkse_history[[#This Row],[Terakhir]],jkse_history[[#This Row],[Volume]])</f>
        <v>161217600</v>
      </c>
      <c r="D376">
        <f>_xlfn.XLOOKUP(A376,bbni_history[[#This Row],[Tanggal]],bbni_history[[#This Row],[Terakhir]],"Tidak Ditemukan")</f>
        <v>2044.8</v>
      </c>
      <c r="E376">
        <f>_xlfn.XLOOKUP(D376,bbni_history[[#This Row],[Terakhir]],bbni_history[[#This Row],[Volume]])</f>
        <v>49192200</v>
      </c>
      <c r="F376">
        <f>_xlfn.XLOOKUP(A376,bbri_history[[#This Row],[Tanggal]],bbri_history[[#This Row],[Terakhir]],"Tidak Ditemukan")</f>
        <v>2664.7</v>
      </c>
      <c r="G376">
        <f>_xlfn.XLOOKUP(F376,bbri_history[[#This Row],[Terakhir]],bbri_history[[#This Row],[Volume]],"Tidak Ditemukan")</f>
        <v>77777283</v>
      </c>
      <c r="H376">
        <f>_xlfn.XLOOKUP(A376,bmri_history[[#This Row],[Tanggal]],bmri_history[[#This Row],[Terakhir]],"Tidak Ditemukan")</f>
        <v>2315.6999999999998</v>
      </c>
      <c r="I376">
        <f>_xlfn.XLOOKUP('Master Sheet'!H376,bmri_history[[#This Row],[Terakhir]],bmri_history[[#This Row],[Volume]],"Tidak Ditemukan")</f>
        <v>41266000</v>
      </c>
      <c r="J376" s="10">
        <f>(B376/'Data Historis IHSG'!$J$3) * 100</f>
        <v>96.649914120713575</v>
      </c>
      <c r="K376" s="2">
        <f>(D376/'Data Historis BBNI'!$J$3) * 100</f>
        <v>65.597120501987348</v>
      </c>
      <c r="L376" s="2">
        <f>(F376/'Data Historis BBRI'!$J$3) * 100</f>
        <v>90.202530017297818</v>
      </c>
      <c r="M376" s="2">
        <f>(H376 / 'Data Historis BMRI'!$J$3) * 100</f>
        <v>83.510943298244086</v>
      </c>
    </row>
    <row r="377" spans="1:13" x14ac:dyDescent="0.3">
      <c r="A377" s="1" t="s">
        <v>400</v>
      </c>
      <c r="B377">
        <f>_xlfn.XLOOKUP(A377,jkse_history[[#This Row],[Tanggal]],jkse_history[[#This Row],[Terakhir]],"Tidak Ditemukan")</f>
        <v>6120.7</v>
      </c>
      <c r="C377">
        <f>_xlfn.XLOOKUP(B377,jkse_history[[#This Row],[Terakhir]],jkse_history[[#This Row],[Volume]])</f>
        <v>178890400</v>
      </c>
      <c r="D377">
        <f>_xlfn.XLOOKUP(A377,bbni_history[[#This Row],[Tanggal]],bbni_history[[#This Row],[Terakhir]],"Tidak Ditemukan")</f>
        <v>2032.4</v>
      </c>
      <c r="E377">
        <f>_xlfn.XLOOKUP(D377,bbni_history[[#This Row],[Terakhir]],bbni_history[[#This Row],[Volume]])</f>
        <v>29831400</v>
      </c>
      <c r="F377">
        <f>_xlfn.XLOOKUP(A377,bbri_history[[#This Row],[Tanggal]],bbri_history[[#This Row],[Terakhir]],"Tidak Ditemukan")</f>
        <v>2693.3</v>
      </c>
      <c r="G377">
        <f>_xlfn.XLOOKUP(F377,bbri_history[[#This Row],[Terakhir]],bbri_history[[#This Row],[Volume]],"Tidak Ditemukan")</f>
        <v>102817895</v>
      </c>
      <c r="H377">
        <f>_xlfn.XLOOKUP(A377,bmri_history[[#This Row],[Tanggal]],bmri_history[[#This Row],[Terakhir]],"Tidak Ditemukan")</f>
        <v>2256.8000000000002</v>
      </c>
      <c r="I377">
        <f>_xlfn.XLOOKUP('Master Sheet'!H377,bmri_history[[#This Row],[Terakhir]],bmri_history[[#This Row],[Volume]],"Tidak Ditemukan")</f>
        <v>68168400</v>
      </c>
      <c r="J377" s="10">
        <f>(B377/'Data Historis IHSG'!$J$3) * 100</f>
        <v>97.161062553773775</v>
      </c>
      <c r="K377" s="2">
        <f>(D377/'Data Historis BBNI'!$J$3) * 100</f>
        <v>65.199328887049631</v>
      </c>
      <c r="L377" s="2">
        <f>(F377/'Data Historis BBRI'!$J$3) * 100</f>
        <v>91.170666152132782</v>
      </c>
      <c r="M377" s="2">
        <f>(H377 / 'Data Historis BMRI'!$J$3) * 100</f>
        <v>81.3868363067225</v>
      </c>
    </row>
    <row r="378" spans="1:13" x14ac:dyDescent="0.3">
      <c r="A378" s="1" t="s">
        <v>401</v>
      </c>
      <c r="B378">
        <f>_xlfn.XLOOKUP(A378,jkse_history[[#This Row],[Tanggal]],jkse_history[[#This Row],[Terakhir]],"Tidak Ditemukan")</f>
        <v>6070</v>
      </c>
      <c r="C378">
        <f>_xlfn.XLOOKUP(B378,jkse_history[[#This Row],[Terakhir]],jkse_history[[#This Row],[Volume]])</f>
        <v>193641700</v>
      </c>
      <c r="D378">
        <f>_xlfn.XLOOKUP(A378,bbni_history[[#This Row],[Tanggal]],bbni_history[[#This Row],[Terakhir]],"Tidak Ditemukan")</f>
        <v>1970.6</v>
      </c>
      <c r="E378">
        <f>_xlfn.XLOOKUP(D378,bbni_history[[#This Row],[Terakhir]],bbni_history[[#This Row],[Volume]])</f>
        <v>84261600</v>
      </c>
      <c r="F378">
        <f>_xlfn.XLOOKUP(A378,bbri_history[[#This Row],[Tanggal]],bbri_history[[#This Row],[Terakhir]],"Tidak Ditemukan")</f>
        <v>2650.5</v>
      </c>
      <c r="G378">
        <f>_xlfn.XLOOKUP(F378,bbri_history[[#This Row],[Terakhir]],bbri_history[[#This Row],[Volume]],"Tidak Ditemukan")</f>
        <v>113633172</v>
      </c>
      <c r="H378">
        <f>_xlfn.XLOOKUP(A378,bmri_history[[#This Row],[Tanggal]],bmri_history[[#This Row],[Terakhir]],"Tidak Ditemukan")</f>
        <v>2237.1999999999998</v>
      </c>
      <c r="I378">
        <f>_xlfn.XLOOKUP('Master Sheet'!H378,bmri_history[[#This Row],[Terakhir]],bmri_history[[#This Row],[Volume]],"Tidak Ditemukan")</f>
        <v>92132400</v>
      </c>
      <c r="J378" s="10">
        <f>(B378/'Data Historis IHSG'!$J$3) * 100</f>
        <v>96.356241884328071</v>
      </c>
      <c r="K378" s="2">
        <f>(D378/'Data Historis BBNI'!$J$3) * 100</f>
        <v>63.216786806150374</v>
      </c>
      <c r="L378" s="2">
        <f>(F378/'Data Historis BBRI'!$J$3) * 100</f>
        <v>89.721847041260872</v>
      </c>
      <c r="M378" s="2">
        <f>(H378 / 'Data Historis BMRI'!$J$3) * 100</f>
        <v>80.680002740783209</v>
      </c>
    </row>
    <row r="379" spans="1:13" x14ac:dyDescent="0.3">
      <c r="A379" s="1" t="s">
        <v>402</v>
      </c>
      <c r="B379">
        <f>_xlfn.XLOOKUP(A379,jkse_history[[#This Row],[Tanggal]],jkse_history[[#This Row],[Terakhir]],"Tidak Ditemukan")</f>
        <v>6096.5</v>
      </c>
      <c r="C379">
        <f>_xlfn.XLOOKUP(B379,jkse_history[[#This Row],[Terakhir]],jkse_history[[#This Row],[Volume]])</f>
        <v>216299000</v>
      </c>
      <c r="D379">
        <f>_xlfn.XLOOKUP(A379,bbni_history[[#This Row],[Tanggal]],bbni_history[[#This Row],[Terakhir]],"Tidak Ditemukan")</f>
        <v>1987</v>
      </c>
      <c r="E379">
        <f>_xlfn.XLOOKUP(D379,bbni_history[[#This Row],[Terakhir]],bbni_history[[#This Row],[Volume]])</f>
        <v>27577000</v>
      </c>
      <c r="F379">
        <f>_xlfn.XLOOKUP(A379,bbri_history[[#This Row],[Tanggal]],bbri_history[[#This Row],[Terakhir]],"Tidak Ditemukan")</f>
        <v>2671.9</v>
      </c>
      <c r="G379">
        <f>_xlfn.XLOOKUP(F379,bbri_history[[#This Row],[Terakhir]],bbri_history[[#This Row],[Volume]],"Tidak Ditemukan")</f>
        <v>105807637</v>
      </c>
      <c r="H379">
        <f>_xlfn.XLOOKUP(A379,bmri_history[[#This Row],[Tanggal]],bmri_history[[#This Row],[Terakhir]],"Tidak Ditemukan")</f>
        <v>2227.4</v>
      </c>
      <c r="I379">
        <f>_xlfn.XLOOKUP('Master Sheet'!H379,bmri_history[[#This Row],[Terakhir]],bmri_history[[#This Row],[Volume]],"Tidak Ditemukan")</f>
        <v>68571000</v>
      </c>
      <c r="J379" s="10">
        <f>(B379/'Data Historis IHSG'!$J$3) * 100</f>
        <v>96.776907520231632</v>
      </c>
      <c r="K379" s="2">
        <f>(D379/'Data Historis BBNI'!$J$3) * 100</f>
        <v>63.742898296874451</v>
      </c>
      <c r="L379" s="2">
        <f>(F379/'Data Historis BBRI'!$J$3) * 100</f>
        <v>90.446256596696827</v>
      </c>
      <c r="M379" s="2">
        <f>(H379 / 'Data Historis BMRI'!$J$3) * 100</f>
        <v>80.326585957813577</v>
      </c>
    </row>
    <row r="380" spans="1:13" x14ac:dyDescent="0.3">
      <c r="A380" s="1" t="s">
        <v>403</v>
      </c>
      <c r="B380">
        <f>_xlfn.XLOOKUP(A380,jkse_history[[#This Row],[Tanggal]],jkse_history[[#This Row],[Terakhir]],"Tidak Ditemukan")</f>
        <v>6130.6</v>
      </c>
      <c r="C380">
        <f>_xlfn.XLOOKUP(B380,jkse_history[[#This Row],[Terakhir]],jkse_history[[#This Row],[Volume]])</f>
        <v>226801300</v>
      </c>
      <c r="D380">
        <f>_xlfn.XLOOKUP(A380,bbni_history[[#This Row],[Tanggal]],bbni_history[[#This Row],[Terakhir]],"Tidak Ditemukan")</f>
        <v>2040.6</v>
      </c>
      <c r="E380">
        <f>_xlfn.XLOOKUP(D380,bbni_history[[#This Row],[Terakhir]],bbni_history[[#This Row],[Volume]])</f>
        <v>37556000</v>
      </c>
      <c r="F380">
        <f>_xlfn.XLOOKUP(A380,bbri_history[[#This Row],[Tanggal]],bbri_history[[#This Row],[Terakhir]],"Tidak Ditemukan")</f>
        <v>2679</v>
      </c>
      <c r="G380">
        <f>_xlfn.XLOOKUP(F380,bbri_history[[#This Row],[Terakhir]],bbri_history[[#This Row],[Volume]],"Tidak Ditemukan")</f>
        <v>87862477</v>
      </c>
      <c r="H380">
        <f>_xlfn.XLOOKUP(A380,bmri_history[[#This Row],[Tanggal]],bmri_history[[#This Row],[Terakhir]],"Tidak Ditemukan")</f>
        <v>2266.6</v>
      </c>
      <c r="I380">
        <f>_xlfn.XLOOKUP('Master Sheet'!H380,bmri_history[[#This Row],[Terakhir]],bmri_history[[#This Row],[Volume]],"Tidak Ditemukan")</f>
        <v>70957400</v>
      </c>
      <c r="J380" s="10">
        <f>(B380/'Data Historis IHSG'!$J$3) * 100</f>
        <v>97.318216885677373</v>
      </c>
      <c r="K380" s="2">
        <f>(D380/'Data Historis BBNI'!$J$3) * 100</f>
        <v>65.46238463241167</v>
      </c>
      <c r="L380" s="2">
        <f>(F380/'Data Historis BBRI'!$J$3) * 100</f>
        <v>90.6865980847153</v>
      </c>
      <c r="M380" s="2">
        <f>(H380 / 'Data Historis BMRI'!$J$3) * 100</f>
        <v>81.740253089692132</v>
      </c>
    </row>
    <row r="381" spans="1:13" x14ac:dyDescent="0.3">
      <c r="A381" s="1" t="s">
        <v>404</v>
      </c>
      <c r="B381">
        <f>_xlfn.XLOOKUP(A381,jkse_history[[#This Row],[Tanggal]],jkse_history[[#This Row],[Terakhir]],"Tidak Ditemukan")</f>
        <v>6159</v>
      </c>
      <c r="C381">
        <f>_xlfn.XLOOKUP(B381,jkse_history[[#This Row],[Terakhir]],jkse_history[[#This Row],[Volume]])</f>
        <v>271201100</v>
      </c>
      <c r="D381">
        <f>_xlfn.XLOOKUP(A381,bbni_history[[#This Row],[Tanggal]],bbni_history[[#This Row],[Terakhir]],"Tidak Ditemukan")</f>
        <v>2081.9</v>
      </c>
      <c r="E381">
        <f>_xlfn.XLOOKUP(D381,bbni_history[[#This Row],[Terakhir]],bbni_history[[#This Row],[Volume]])</f>
        <v>42847800</v>
      </c>
      <c r="F381">
        <f>_xlfn.XLOOKUP(A381,bbri_history[[#This Row],[Tanggal]],bbri_history[[#This Row],[Terakhir]],"Tidak Ditemukan")</f>
        <v>2750.5</v>
      </c>
      <c r="G381">
        <f>_xlfn.XLOOKUP(F381,bbri_history[[#This Row],[Terakhir]],bbri_history[[#This Row],[Volume]],"Tidak Ditemukan")</f>
        <v>91847406</v>
      </c>
      <c r="H381">
        <f>_xlfn.XLOOKUP(A381,bmri_history[[#This Row],[Tanggal]],bmri_history[[#This Row],[Terakhir]],"Tidak Ditemukan")</f>
        <v>2286.3000000000002</v>
      </c>
      <c r="I381">
        <f>_xlfn.XLOOKUP('Master Sheet'!H381,bmri_history[[#This Row],[Terakhir]],bmri_history[[#This Row],[Volume]],"Tidak Ditemukan")</f>
        <v>67410400</v>
      </c>
      <c r="J381" s="10">
        <f>(B381/'Data Historis IHSG'!$J$3) * 100</f>
        <v>97.769043453966475</v>
      </c>
      <c r="K381" s="2">
        <f>(D381/'Data Historis BBNI'!$J$3) * 100</f>
        <v>66.787287349905839</v>
      </c>
      <c r="L381" s="2">
        <f>(F381/'Data Historis BBRI'!$J$3) * 100</f>
        <v>93.106938421802695</v>
      </c>
      <c r="M381" s="2">
        <f>(H381 / 'Data Historis BMRI'!$J$3) * 100</f>
        <v>82.450692949335192</v>
      </c>
    </row>
    <row r="382" spans="1:13" x14ac:dyDescent="0.3">
      <c r="A382" s="1" t="s">
        <v>405</v>
      </c>
      <c r="B382">
        <f>_xlfn.XLOOKUP(A382,jkse_history[[#This Row],[Tanggal]],jkse_history[[#This Row],[Terakhir]],"Tidak Ditemukan")</f>
        <v>6205.4</v>
      </c>
      <c r="C382">
        <f>_xlfn.XLOOKUP(B382,jkse_history[[#This Row],[Terakhir]],jkse_history[[#This Row],[Volume]])</f>
        <v>268332500</v>
      </c>
      <c r="D382">
        <f>_xlfn.XLOOKUP(A382,bbni_history[[#This Row],[Tanggal]],bbni_history[[#This Row],[Terakhir]],"Tidak Ditemukan")</f>
        <v>2143.6999999999998</v>
      </c>
      <c r="E382">
        <f>_xlfn.XLOOKUP(D382,bbni_history[[#This Row],[Terakhir]],bbni_history[[#This Row],[Volume]])</f>
        <v>84034200</v>
      </c>
      <c r="F382">
        <f>_xlfn.XLOOKUP(A382,bbri_history[[#This Row],[Tanggal]],bbri_history[[#This Row],[Terakhir]],"Tidak Ditemukan")</f>
        <v>2893.4</v>
      </c>
      <c r="G382">
        <f>_xlfn.XLOOKUP(F382,bbri_history[[#This Row],[Terakhir]],bbri_history[[#This Row],[Volume]],"Tidak Ditemukan")</f>
        <v>294149590</v>
      </c>
      <c r="H382">
        <f>_xlfn.XLOOKUP(A382,bmri_history[[#This Row],[Tanggal]],bmri_history[[#This Row],[Terakhir]],"Tidak Ditemukan")</f>
        <v>2374.6</v>
      </c>
      <c r="I382">
        <f>_xlfn.XLOOKUP('Master Sheet'!H382,bmri_history[[#This Row],[Terakhir]],bmri_history[[#This Row],[Volume]],"Tidak Ditemukan")</f>
        <v>140254000</v>
      </c>
      <c r="J382" s="10">
        <f>(B382/'Data Historis IHSG'!$J$3) * 100</f>
        <v>98.505605171171212</v>
      </c>
      <c r="K382" s="2">
        <f>(D382/'Data Historis BBNI'!$J$3) * 100</f>
        <v>68.769829430805103</v>
      </c>
      <c r="L382" s="2">
        <f>(F382/'Data Historis BBRI'!$J$3) * 100</f>
        <v>97.94423400459695</v>
      </c>
      <c r="M382" s="2">
        <f>(H382 / 'Data Historis BMRI'!$J$3) * 100</f>
        <v>85.635050289765701</v>
      </c>
    </row>
    <row r="383" spans="1:13" x14ac:dyDescent="0.3">
      <c r="A383" s="1" t="s">
        <v>406</v>
      </c>
      <c r="B383">
        <f>_xlfn.XLOOKUP(A383,jkse_history[[#This Row],[Tanggal]],jkse_history[[#This Row],[Terakhir]],"Tidak Ditemukan")</f>
        <v>6203.4</v>
      </c>
      <c r="C383">
        <f>_xlfn.XLOOKUP(B383,jkse_history[[#This Row],[Terakhir]],jkse_history[[#This Row],[Volume]])</f>
        <v>245459900</v>
      </c>
      <c r="D383">
        <f>_xlfn.XLOOKUP(A383,bbni_history[[#This Row],[Tanggal]],bbni_history[[#This Row],[Terakhir]],"Tidak Ditemukan")</f>
        <v>2112.8000000000002</v>
      </c>
      <c r="E383">
        <f>_xlfn.XLOOKUP(D383,bbni_history[[#This Row],[Terakhir]],bbni_history[[#This Row],[Volume]])</f>
        <v>37009400</v>
      </c>
      <c r="F383">
        <f>_xlfn.XLOOKUP(A383,bbri_history[[#This Row],[Tanggal]],bbri_history[[#This Row],[Terakhir]],"Tidak Ditemukan")</f>
        <v>2807.6</v>
      </c>
      <c r="G383">
        <f>_xlfn.XLOOKUP(F383,bbri_history[[#This Row],[Terakhir]],bbri_history[[#This Row],[Volume]],"Tidak Ditemukan")</f>
        <v>152456913</v>
      </c>
      <c r="H383">
        <f>_xlfn.XLOOKUP(A383,bmri_history[[#This Row],[Tanggal]],bmri_history[[#This Row],[Terakhir]],"Tidak Ditemukan")</f>
        <v>2345.1</v>
      </c>
      <c r="I383">
        <f>_xlfn.XLOOKUP('Master Sheet'!H383,bmri_history[[#This Row],[Terakhir]],bmri_history[[#This Row],[Volume]],"Tidak Ditemukan")</f>
        <v>63682000</v>
      </c>
      <c r="J383" s="10">
        <f>(B383/'Data Historis IHSG'!$J$3) * 100</f>
        <v>98.473856821291704</v>
      </c>
      <c r="K383" s="2">
        <f>(D383/'Data Historis BBNI'!$J$3) * 100</f>
        <v>67.778558390355485</v>
      </c>
      <c r="L383" s="2">
        <f>(F383/'Data Historis BBRI'!$J$3) * 100</f>
        <v>95.039825600092058</v>
      </c>
      <c r="M383" s="2">
        <f>(H383 / 'Data Historis BMRI'!$J$3) * 100</f>
        <v>84.571193647153009</v>
      </c>
    </row>
    <row r="384" spans="1:13" x14ac:dyDescent="0.3">
      <c r="A384" s="1" t="s">
        <v>407</v>
      </c>
      <c r="B384">
        <f>_xlfn.XLOOKUP(A384,jkse_history[[#This Row],[Tanggal]],jkse_history[[#This Row],[Terakhir]],"Tidak Ditemukan")</f>
        <v>6127.5</v>
      </c>
      <c r="C384">
        <f>_xlfn.XLOOKUP(B384,jkse_history[[#This Row],[Terakhir]],jkse_history[[#This Row],[Volume]])</f>
        <v>293622300</v>
      </c>
      <c r="D384">
        <f>_xlfn.XLOOKUP(A384,bbni_history[[#This Row],[Tanggal]],bbni_history[[#This Row],[Terakhir]],"Tidak Ditemukan")</f>
        <v>2053</v>
      </c>
      <c r="E384">
        <f>_xlfn.XLOOKUP(D384,bbni_history[[#This Row],[Terakhir]],bbni_history[[#This Row],[Volume]])</f>
        <v>33795000</v>
      </c>
      <c r="F384">
        <f>_xlfn.XLOOKUP(A384,bbri_history[[#This Row],[Tanggal]],bbri_history[[#This Row],[Terakhir]],"Tidak Ditemukan")</f>
        <v>2750.5</v>
      </c>
      <c r="G384">
        <f>_xlfn.XLOOKUP(F384,bbri_history[[#This Row],[Terakhir]],bbri_history[[#This Row],[Volume]],"Tidak Ditemukan")</f>
        <v>102404178</v>
      </c>
      <c r="H384">
        <f>_xlfn.XLOOKUP(A384,bmri_history[[#This Row],[Tanggal]],bmri_history[[#This Row],[Terakhir]],"Tidak Ditemukan")</f>
        <v>2276.5</v>
      </c>
      <c r="I384">
        <f>_xlfn.XLOOKUP('Master Sheet'!H384,bmri_history[[#This Row],[Terakhir]],bmri_history[[#This Row],[Volume]],"Tidak Ditemukan")</f>
        <v>50317400</v>
      </c>
      <c r="J384" s="10">
        <f>(B384/'Data Historis IHSG'!$J$3) * 100</f>
        <v>97.269006943364118</v>
      </c>
      <c r="K384" s="2">
        <f>(D384/'Data Historis BBNI'!$J$3) * 100</f>
        <v>65.860176247349386</v>
      </c>
      <c r="L384" s="2">
        <f>(F384/'Data Historis BBRI'!$J$3) * 100</f>
        <v>93.106938421802695</v>
      </c>
      <c r="M384" s="2">
        <f>(H384 / 'Data Historis BMRI'!$J$3) * 100</f>
        <v>82.097276166365546</v>
      </c>
    </row>
    <row r="385" spans="1:13" x14ac:dyDescent="0.3">
      <c r="A385" s="1" t="s">
        <v>408</v>
      </c>
      <c r="B385">
        <f>_xlfn.XLOOKUP(A385,jkse_history[[#This Row],[Tanggal]],jkse_history[[#This Row],[Terakhir]],"Tidak Ditemukan")</f>
        <v>6088.4</v>
      </c>
      <c r="C385">
        <f>_xlfn.XLOOKUP(B385,jkse_history[[#This Row],[Terakhir]],jkse_history[[#This Row],[Volume]])</f>
        <v>205029900</v>
      </c>
      <c r="D385">
        <f>_xlfn.XLOOKUP(A385,bbni_history[[#This Row],[Tanggal]],bbni_history[[#This Row],[Terakhir]],"Tidak Ditemukan")</f>
        <v>2057.1</v>
      </c>
      <c r="E385">
        <f>_xlfn.XLOOKUP(D385,bbni_history[[#This Row],[Terakhir]],bbni_history[[#This Row],[Volume]])</f>
        <v>23582400</v>
      </c>
      <c r="F385">
        <f>_xlfn.XLOOKUP(A385,bbri_history[[#This Row],[Tanggal]],bbri_history[[#This Row],[Terakhir]],"Tidak Ditemukan")</f>
        <v>2729</v>
      </c>
      <c r="G385">
        <f>_xlfn.XLOOKUP(F385,bbri_history[[#This Row],[Terakhir]],bbri_history[[#This Row],[Volume]],"Tidak Ditemukan")</f>
        <v>94349949</v>
      </c>
      <c r="H385">
        <f>_xlfn.XLOOKUP(A385,bmri_history[[#This Row],[Tanggal]],bmri_history[[#This Row],[Terakhir]],"Tidak Ditemukan")</f>
        <v>2276.5</v>
      </c>
      <c r="I385">
        <f>_xlfn.XLOOKUP('Master Sheet'!H385,bmri_history[[#This Row],[Terakhir]],bmri_history[[#This Row],[Volume]],"Tidak Ditemukan")</f>
        <v>54893400</v>
      </c>
      <c r="J385" s="10">
        <f>(B385/'Data Historis IHSG'!$J$3) * 100</f>
        <v>96.648326703219595</v>
      </c>
      <c r="K385" s="2">
        <f>(D385/'Data Historis BBNI'!$J$3) * 100</f>
        <v>65.991704120030406</v>
      </c>
      <c r="L385" s="2">
        <f>(F385/'Data Historis BBRI'!$J$3) * 100</f>
        <v>92.379143774986204</v>
      </c>
      <c r="M385" s="2">
        <f>(H385 / 'Data Historis BMRI'!$J$3) * 100</f>
        <v>82.097276166365546</v>
      </c>
    </row>
    <row r="386" spans="1:13" x14ac:dyDescent="0.3">
      <c r="A386" s="1" t="s">
        <v>409</v>
      </c>
      <c r="B386">
        <f>_xlfn.XLOOKUP(A386,jkse_history[[#This Row],[Tanggal]],jkse_history[[#This Row],[Terakhir]],"Tidak Ditemukan")</f>
        <v>6139.7</v>
      </c>
      <c r="C386">
        <f>_xlfn.XLOOKUP(B386,jkse_history[[#This Row],[Terakhir]],jkse_history[[#This Row],[Volume]])</f>
        <v>206955800</v>
      </c>
      <c r="D386">
        <f>_xlfn.XLOOKUP(A386,bbni_history[[#This Row],[Tanggal]],bbni_history[[#This Row],[Terakhir]],"Tidak Ditemukan")</f>
        <v>2092.1999999999998</v>
      </c>
      <c r="E386">
        <f>_xlfn.XLOOKUP(D386,bbni_history[[#This Row],[Terakhir]],bbni_history[[#This Row],[Volume]])</f>
        <v>20368000</v>
      </c>
      <c r="F386">
        <f>_xlfn.XLOOKUP(A386,bbri_history[[#This Row],[Tanggal]],bbri_history[[#This Row],[Terakhir]],"Tidak Ditemukan")</f>
        <v>2721.9</v>
      </c>
      <c r="G386">
        <f>_xlfn.XLOOKUP(F386,bbri_history[[#This Row],[Terakhir]],bbri_history[[#This Row],[Volume]],"Tidak Ditemukan")</f>
        <v>94464021</v>
      </c>
      <c r="H386">
        <f>_xlfn.XLOOKUP(A386,bmri_history[[#This Row],[Tanggal]],bmri_history[[#This Row],[Terakhir]],"Tidak Ditemukan")</f>
        <v>2325.5</v>
      </c>
      <c r="I386">
        <f>_xlfn.XLOOKUP('Master Sheet'!H386,bmri_history[[#This Row],[Terakhir]],bmri_history[[#This Row],[Volume]],"Tidak Ditemukan")</f>
        <v>51328800</v>
      </c>
      <c r="J386" s="10">
        <f>(B386/'Data Historis IHSG'!$J$3) * 100</f>
        <v>97.462671877629163</v>
      </c>
      <c r="K386" s="2">
        <f>(D386/'Data Historis BBNI'!$J$3) * 100</f>
        <v>67.117711030055716</v>
      </c>
      <c r="L386" s="2">
        <f>(F386/'Data Historis BBRI'!$J$3) * 100</f>
        <v>92.138802286967731</v>
      </c>
      <c r="M386" s="2">
        <f>(H386 / 'Data Historis BMRI'!$J$3) * 100</f>
        <v>83.864360081213746</v>
      </c>
    </row>
    <row r="387" spans="1:13" x14ac:dyDescent="0.3">
      <c r="A387" s="1" t="s">
        <v>410</v>
      </c>
      <c r="B387">
        <f>_xlfn.XLOOKUP(A387,jkse_history[[#This Row],[Tanggal]],jkse_history[[#This Row],[Terakhir]],"Tidak Ditemukan")</f>
        <v>6139.5</v>
      </c>
      <c r="C387">
        <f>_xlfn.XLOOKUP(B387,jkse_history[[#This Row],[Terakhir]],jkse_history[[#This Row],[Volume]])</f>
        <v>163739300</v>
      </c>
      <c r="D387">
        <f>_xlfn.XLOOKUP(A387,bbni_history[[#This Row],[Tanggal]],bbni_history[[#This Row],[Terakhir]],"Tidak Ditemukan")</f>
        <v>2102.5</v>
      </c>
      <c r="E387">
        <f>_xlfn.XLOOKUP(D387,bbni_history[[#This Row],[Terakhir]],bbni_history[[#This Row],[Volume]])</f>
        <v>17836000</v>
      </c>
      <c r="F387">
        <f>_xlfn.XLOOKUP(A387,bbri_history[[#This Row],[Tanggal]],bbri_history[[#This Row],[Terakhir]],"Tidak Ditemukan")</f>
        <v>2764.8</v>
      </c>
      <c r="G387">
        <f>_xlfn.XLOOKUP(F387,bbri_history[[#This Row],[Terakhir]],bbri_history[[#This Row],[Volume]],"Tidak Ditemukan")</f>
        <v>104829940</v>
      </c>
      <c r="H387">
        <f>_xlfn.XLOOKUP(A387,bmri_history[[#This Row],[Tanggal]],bmri_history[[#This Row],[Terakhir]],"Tidak Ditemukan")</f>
        <v>2354.9</v>
      </c>
      <c r="I387">
        <f>_xlfn.XLOOKUP('Master Sheet'!H387,bmri_history[[#This Row],[Terakhir]],bmri_history[[#This Row],[Volume]],"Tidak Ditemukan")</f>
        <v>41771600</v>
      </c>
      <c r="J387" s="10">
        <f>(B387/'Data Historis IHSG'!$J$3) * 100</f>
        <v>97.459497042641203</v>
      </c>
      <c r="K387" s="2">
        <f>(D387/'Data Historis BBNI'!$J$3) * 100</f>
        <v>67.448134710205593</v>
      </c>
      <c r="L387" s="2">
        <f>(F387/'Data Historis BBRI'!$J$3) * 100</f>
        <v>93.591006489220177</v>
      </c>
      <c r="M387" s="2">
        <f>(H387 / 'Data Historis BMRI'!$J$3) * 100</f>
        <v>84.924610430122655</v>
      </c>
    </row>
    <row r="388" spans="1:13" x14ac:dyDescent="0.3">
      <c r="A388" s="1" t="s">
        <v>411</v>
      </c>
      <c r="B388">
        <f>_xlfn.XLOOKUP(A388,jkse_history[[#This Row],[Tanggal]],jkse_history[[#This Row],[Terakhir]],"Tidak Ditemukan")</f>
        <v>6087.9</v>
      </c>
      <c r="C388">
        <f>_xlfn.XLOOKUP(B388,jkse_history[[#This Row],[Terakhir]],jkse_history[[#This Row],[Volume]])</f>
        <v>171745600</v>
      </c>
      <c r="D388">
        <f>_xlfn.XLOOKUP(A388,bbni_history[[#This Row],[Tanggal]],bbni_history[[#This Row],[Terakhir]],"Tidak Ditemukan")</f>
        <v>2123.1</v>
      </c>
      <c r="E388">
        <f>_xlfn.XLOOKUP(D388,bbni_history[[#This Row],[Terakhir]],bbni_history[[#This Row],[Volume]])</f>
        <v>27000000</v>
      </c>
      <c r="F388">
        <f>_xlfn.XLOOKUP(A388,bbri_history[[#This Row],[Tanggal]],bbri_history[[#This Row],[Terakhir]],"Tidak Ditemukan")</f>
        <v>2807.6</v>
      </c>
      <c r="G388">
        <f>_xlfn.XLOOKUP(F388,bbri_history[[#This Row],[Terakhir]],bbri_history[[#This Row],[Volume]],"Tidak Ditemukan")</f>
        <v>70083530</v>
      </c>
      <c r="H388">
        <f>_xlfn.XLOOKUP(A388,bmri_history[[#This Row],[Tanggal]],bmri_history[[#This Row],[Terakhir]],"Tidak Ditemukan")</f>
        <v>2345.1</v>
      </c>
      <c r="I388">
        <f>_xlfn.XLOOKUP('Master Sheet'!H388,bmri_history[[#This Row],[Terakhir]],bmri_history[[#This Row],[Volume]],"Tidak Ditemukan")</f>
        <v>53074000</v>
      </c>
      <c r="J388" s="10">
        <f>(B388/'Data Historis IHSG'!$J$3) * 100</f>
        <v>96.640389615749712</v>
      </c>
      <c r="K388" s="2">
        <f>(D388/'Data Historis BBNI'!$J$3) * 100</f>
        <v>68.108982070505348</v>
      </c>
      <c r="L388" s="2">
        <f>(F388/'Data Historis BBRI'!$J$3) * 100</f>
        <v>95.039825600092058</v>
      </c>
      <c r="M388" s="2">
        <f>(H388 / 'Data Historis BMRI'!$J$3) * 100</f>
        <v>84.571193647153009</v>
      </c>
    </row>
    <row r="389" spans="1:13" x14ac:dyDescent="0.3">
      <c r="A389" s="1" t="s">
        <v>412</v>
      </c>
      <c r="B389">
        <f>_xlfn.XLOOKUP(A389,jkse_history[[#This Row],[Tanggal]],jkse_history[[#This Row],[Terakhir]],"Tidak Ditemukan")</f>
        <v>6118.1</v>
      </c>
      <c r="C389">
        <f>_xlfn.XLOOKUP(B389,jkse_history[[#This Row],[Terakhir]],jkse_history[[#This Row],[Volume]])</f>
        <v>208983000</v>
      </c>
      <c r="D389">
        <f>_xlfn.XLOOKUP(A389,bbni_history[[#This Row],[Tanggal]],bbni_history[[#This Row],[Terakhir]],"Tidak Ditemukan")</f>
        <v>2236.5</v>
      </c>
      <c r="E389">
        <f>_xlfn.XLOOKUP(D389,bbni_history[[#This Row],[Terakhir]],bbni_history[[#This Row],[Volume]])</f>
        <v>125505200</v>
      </c>
      <c r="F389">
        <f>_xlfn.XLOOKUP(A389,bbri_history[[#This Row],[Tanggal]],bbri_history[[#This Row],[Terakhir]],"Tidak Ditemukan")</f>
        <v>2907.6</v>
      </c>
      <c r="G389">
        <f>_xlfn.XLOOKUP(F389,bbri_history[[#This Row],[Terakhir]],bbri_history[[#This Row],[Volume]],"Tidak Ditemukan")</f>
        <v>247351372</v>
      </c>
      <c r="H389">
        <f>_xlfn.XLOOKUP(A389,bmri_history[[#This Row],[Tanggal]],bmri_history[[#This Row],[Terakhir]],"Tidak Ditemukan")</f>
        <v>2374.6</v>
      </c>
      <c r="I389">
        <f>_xlfn.XLOOKUP('Master Sheet'!H389,bmri_history[[#This Row],[Terakhir]],bmri_history[[#This Row],[Volume]],"Tidak Ditemukan")</f>
        <v>141229400</v>
      </c>
      <c r="J389" s="10">
        <f>(B389/'Data Historis IHSG'!$J$3) * 100</f>
        <v>97.119789698930404</v>
      </c>
      <c r="K389" s="2">
        <f>(D389/'Data Historis BBNI'!$J$3) * 100</f>
        <v>71.746850549048673</v>
      </c>
      <c r="L389" s="2">
        <f>(F389/'Data Historis BBRI'!$J$3) * 100</f>
        <v>98.424916980633881</v>
      </c>
      <c r="M389" s="2">
        <f>(H389 / 'Data Historis BMRI'!$J$3) * 100</f>
        <v>85.635050289765701</v>
      </c>
    </row>
    <row r="390" spans="1:13" x14ac:dyDescent="0.3">
      <c r="A390" s="1" t="s">
        <v>413</v>
      </c>
      <c r="B390">
        <f>_xlfn.XLOOKUP(A390,jkse_history[[#This Row],[Tanggal]],jkse_history[[#This Row],[Terakhir]],"Tidak Ditemukan")</f>
        <v>5992.3</v>
      </c>
      <c r="C390">
        <f>_xlfn.XLOOKUP(B390,jkse_history[[#This Row],[Terakhir]],jkse_history[[#This Row],[Volume]])</f>
        <v>214361500</v>
      </c>
      <c r="D390">
        <f>_xlfn.XLOOKUP(A390,bbni_history[[#This Row],[Tanggal]],bbni_history[[#This Row],[Terakhir]],"Tidak Ditemukan")</f>
        <v>2184.9</v>
      </c>
      <c r="E390">
        <f>_xlfn.XLOOKUP(D390,bbni_history[[#This Row],[Terakhir]],bbni_history[[#This Row],[Volume]])</f>
        <v>95932200</v>
      </c>
      <c r="F390">
        <f>_xlfn.XLOOKUP(A390,bbri_history[[#This Row],[Tanggal]],bbri_history[[#This Row],[Terakhir]],"Tidak Ditemukan")</f>
        <v>2771.9</v>
      </c>
      <c r="G390">
        <f>_xlfn.XLOOKUP(F390,bbri_history[[#This Row],[Terakhir]],bbri_history[[#This Row],[Volume]],"Tidak Ditemukan")</f>
        <v>218214729</v>
      </c>
      <c r="H390">
        <f>_xlfn.XLOOKUP(A390,bmri_history[[#This Row],[Tanggal]],bmri_history[[#This Row],[Terakhir]],"Tidak Ditemukan")</f>
        <v>2296.1</v>
      </c>
      <c r="I390">
        <f>_xlfn.XLOOKUP('Master Sheet'!H390,bmri_history[[#This Row],[Terakhir]],bmri_history[[#This Row],[Volume]],"Tidak Ditemukan")</f>
        <v>101976800</v>
      </c>
      <c r="J390" s="10">
        <f>(B390/'Data Historis IHSG'!$J$3) * 100</f>
        <v>95.122818491508909</v>
      </c>
      <c r="K390" s="2">
        <f>(D390/'Data Historis BBNI'!$J$3) * 100</f>
        <v>70.091524151404627</v>
      </c>
      <c r="L390" s="2">
        <f>(F390/'Data Historis BBRI'!$J$3) * 100</f>
        <v>93.83134797723865</v>
      </c>
      <c r="M390" s="2">
        <f>(H390 / 'Data Historis BMRI'!$J$3) * 100</f>
        <v>82.804109732304823</v>
      </c>
    </row>
    <row r="391" spans="1:13" x14ac:dyDescent="0.3">
      <c r="A391" s="1" t="s">
        <v>414</v>
      </c>
      <c r="B391">
        <f>_xlfn.XLOOKUP(A391,jkse_history[[#This Row],[Tanggal]],jkse_history[[#This Row],[Terakhir]],"Tidak Ditemukan")</f>
        <v>6030.8</v>
      </c>
      <c r="C391">
        <f>_xlfn.XLOOKUP(B391,jkse_history[[#This Row],[Terakhir]],jkse_history[[#This Row],[Volume]])</f>
        <v>200995800</v>
      </c>
      <c r="D391">
        <f>_xlfn.XLOOKUP(A391,bbni_history[[#This Row],[Tanggal]],bbni_history[[#This Row],[Terakhir]],"Tidak Ditemukan")</f>
        <v>2236.5</v>
      </c>
      <c r="E391">
        <f>_xlfn.XLOOKUP(D391,bbni_history[[#This Row],[Terakhir]],bbni_history[[#This Row],[Volume]])</f>
        <v>55731800</v>
      </c>
      <c r="F391">
        <f>_xlfn.XLOOKUP(A391,bbri_history[[#This Row],[Tanggal]],bbri_history[[#This Row],[Terakhir]],"Tidak Ditemukan")</f>
        <v>2807.6</v>
      </c>
      <c r="G391">
        <f>_xlfn.XLOOKUP(F391,bbri_history[[#This Row],[Terakhir]],bbri_history[[#This Row],[Volume]],"Tidak Ditemukan")</f>
        <v>88330535</v>
      </c>
      <c r="H391">
        <f>_xlfn.XLOOKUP(A391,bmri_history[[#This Row],[Tanggal]],bmri_history[[#This Row],[Terakhir]],"Tidak Ditemukan")</f>
        <v>2315.6999999999998</v>
      </c>
      <c r="I391">
        <f>_xlfn.XLOOKUP('Master Sheet'!H391,bmri_history[[#This Row],[Terakhir]],bmri_history[[#This Row],[Volume]],"Tidak Ditemukan")</f>
        <v>62841600</v>
      </c>
      <c r="J391" s="10">
        <f>(B391/'Data Historis IHSG'!$J$3) * 100</f>
        <v>95.733974226689568</v>
      </c>
      <c r="K391" s="2">
        <f>(D391/'Data Historis BBNI'!$J$3) * 100</f>
        <v>71.746850549048673</v>
      </c>
      <c r="L391" s="2">
        <f>(F391/'Data Historis BBRI'!$J$3) * 100</f>
        <v>95.039825600092058</v>
      </c>
      <c r="M391" s="2">
        <f>(H391 / 'Data Historis BMRI'!$J$3) * 100</f>
        <v>83.510943298244086</v>
      </c>
    </row>
    <row r="392" spans="1:13" x14ac:dyDescent="0.3">
      <c r="A392" s="1" t="s">
        <v>415</v>
      </c>
      <c r="B392">
        <f>_xlfn.XLOOKUP(A392,jkse_history[[#This Row],[Tanggal]],jkse_history[[#This Row],[Terakhir]],"Tidak Ditemukan")</f>
        <v>6109.8</v>
      </c>
      <c r="C392">
        <f>_xlfn.XLOOKUP(B392,jkse_history[[#This Row],[Terakhir]],jkse_history[[#This Row],[Volume]])</f>
        <v>193786700</v>
      </c>
      <c r="D392">
        <f>_xlfn.XLOOKUP(A392,bbni_history[[#This Row],[Tanggal]],bbni_history[[#This Row],[Terakhir]],"Tidak Ditemukan")</f>
        <v>2205.5</v>
      </c>
      <c r="E392">
        <f>_xlfn.XLOOKUP(D392,bbni_history[[#This Row],[Terakhir]],bbni_history[[#This Row],[Volume]])</f>
        <v>40378000</v>
      </c>
      <c r="F392">
        <f>_xlfn.XLOOKUP(A392,bbri_history[[#This Row],[Tanggal]],bbri_history[[#This Row],[Terakhir]],"Tidak Ditemukan")</f>
        <v>2829.1</v>
      </c>
      <c r="G392">
        <f>_xlfn.XLOOKUP(F392,bbri_history[[#This Row],[Terakhir]],bbri_history[[#This Row],[Volume]],"Tidak Ditemukan")</f>
        <v>68133856</v>
      </c>
      <c r="H392">
        <f>_xlfn.XLOOKUP(A392,bmri_history[[#This Row],[Tanggal]],bmri_history[[#This Row],[Terakhir]],"Tidak Ditemukan")</f>
        <v>2345.1</v>
      </c>
      <c r="I392">
        <f>_xlfn.XLOOKUP('Master Sheet'!H392,bmri_history[[#This Row],[Terakhir]],bmri_history[[#This Row],[Volume]],"Tidak Ditemukan")</f>
        <v>46346200</v>
      </c>
      <c r="J392" s="10">
        <f>(B392/'Data Historis IHSG'!$J$3) * 100</f>
        <v>96.988034046930409</v>
      </c>
      <c r="K392" s="2">
        <f>(D392/'Data Historis BBNI'!$J$3) * 100</f>
        <v>70.752371511704368</v>
      </c>
      <c r="L392" s="2">
        <f>(F392/'Data Historis BBRI'!$J$3) * 100</f>
        <v>95.767620246908564</v>
      </c>
      <c r="M392" s="2">
        <f>(H392 / 'Data Historis BMRI'!$J$3) * 100</f>
        <v>84.571193647153009</v>
      </c>
    </row>
    <row r="393" spans="1:13" x14ac:dyDescent="0.3">
      <c r="A393" s="1" t="s">
        <v>416</v>
      </c>
      <c r="B393">
        <f>_xlfn.XLOOKUP(A393,jkse_history[[#This Row],[Tanggal]],jkse_history[[#This Row],[Terakhir]],"Tidak Ditemukan")</f>
        <v>6089.5</v>
      </c>
      <c r="C393">
        <f>_xlfn.XLOOKUP(B393,jkse_history[[#This Row],[Terakhir]],jkse_history[[#This Row],[Volume]])</f>
        <v>238973300</v>
      </c>
      <c r="D393">
        <f>_xlfn.XLOOKUP(A393,bbni_history[[#This Row],[Tanggal]],bbni_history[[#This Row],[Terakhir]],"Tidak Ditemukan")</f>
        <v>2195.1999999999998</v>
      </c>
      <c r="E393">
        <f>_xlfn.XLOOKUP(D393,bbni_history[[#This Row],[Terakhir]],bbni_history[[#This Row],[Volume]])</f>
        <v>32190600</v>
      </c>
      <c r="F393">
        <f>_xlfn.XLOOKUP(A393,bbri_history[[#This Row],[Tanggal]],bbri_history[[#This Row],[Terakhir]],"Tidak Ditemukan")</f>
        <v>2779</v>
      </c>
      <c r="G393">
        <f>_xlfn.XLOOKUP(F393,bbri_history[[#This Row],[Terakhir]],bbri_history[[#This Row],[Volume]],"Tidak Ditemukan")</f>
        <v>150882016</v>
      </c>
      <c r="H393">
        <f>_xlfn.XLOOKUP(A393,bmri_history[[#This Row],[Tanggal]],bmri_history[[#This Row],[Terakhir]],"Tidak Ditemukan")</f>
        <v>2286.3000000000002</v>
      </c>
      <c r="I393">
        <f>_xlfn.XLOOKUP('Master Sheet'!H393,bmri_history[[#This Row],[Terakhir]],bmri_history[[#This Row],[Volume]],"Tidak Ditemukan")</f>
        <v>85217600</v>
      </c>
      <c r="J393" s="10">
        <f>(B393/'Data Historis IHSG'!$J$3) * 100</f>
        <v>96.665788295653329</v>
      </c>
      <c r="K393" s="2">
        <f>(D393/'Data Historis BBNI'!$J$3) * 100</f>
        <v>70.42194783155449</v>
      </c>
      <c r="L393" s="2">
        <f>(F393/'Data Historis BBRI'!$J$3) * 100</f>
        <v>94.071689465257109</v>
      </c>
      <c r="M393" s="2">
        <f>(H393 / 'Data Historis BMRI'!$J$3) * 100</f>
        <v>82.450692949335192</v>
      </c>
    </row>
    <row r="394" spans="1:13" x14ac:dyDescent="0.3">
      <c r="A394" s="1" t="s">
        <v>417</v>
      </c>
      <c r="B394">
        <f>_xlfn.XLOOKUP(A394,jkse_history[[#This Row],[Tanggal]],jkse_history[[#This Row],[Terakhir]],"Tidak Ditemukan")</f>
        <v>6113.2</v>
      </c>
      <c r="C394">
        <f>_xlfn.XLOOKUP(B394,jkse_history[[#This Row],[Terakhir]],jkse_history[[#This Row],[Volume]])</f>
        <v>214295900</v>
      </c>
      <c r="D394">
        <f>_xlfn.XLOOKUP(A394,bbni_history[[#This Row],[Tanggal]],bbni_history[[#This Row],[Terakhir]],"Tidak Ditemukan")</f>
        <v>2164.3000000000002</v>
      </c>
      <c r="E394">
        <f>_xlfn.XLOOKUP(D394,bbni_history[[#This Row],[Terakhir]],bbni_history[[#This Row],[Volume]])</f>
        <v>22969800</v>
      </c>
      <c r="F394">
        <f>_xlfn.XLOOKUP(A394,bbri_history[[#This Row],[Tanggal]],bbri_history[[#This Row],[Terakhir]],"Tidak Ditemukan")</f>
        <v>2779</v>
      </c>
      <c r="G394">
        <f>_xlfn.XLOOKUP(F394,bbri_history[[#This Row],[Terakhir]],bbri_history[[#This Row],[Volume]],"Tidak Ditemukan")</f>
        <v>86571495</v>
      </c>
      <c r="H394">
        <f>_xlfn.XLOOKUP(A394,bmri_history[[#This Row],[Tanggal]],bmri_history[[#This Row],[Terakhir]],"Tidak Ditemukan")</f>
        <v>2335.3000000000002</v>
      </c>
      <c r="I394">
        <f>_xlfn.XLOOKUP('Master Sheet'!H394,bmri_history[[#This Row],[Terakhir]],bmri_history[[#This Row],[Volume]],"Tidak Ditemukan")</f>
        <v>60726800</v>
      </c>
      <c r="J394" s="10">
        <f>(B394/'Data Historis IHSG'!$J$3) * 100</f>
        <v>97.042006241725588</v>
      </c>
      <c r="K394" s="2">
        <f>(D394/'Data Historis BBNI'!$J$3) * 100</f>
        <v>69.430676791104872</v>
      </c>
      <c r="L394" s="2">
        <f>(F394/'Data Historis BBRI'!$J$3) * 100</f>
        <v>94.071689465257109</v>
      </c>
      <c r="M394" s="2">
        <f>(H394 / 'Data Historis BMRI'!$J$3) * 100</f>
        <v>84.217776864183378</v>
      </c>
    </row>
    <row r="395" spans="1:13" x14ac:dyDescent="0.3">
      <c r="A395" s="1" t="s">
        <v>418</v>
      </c>
      <c r="B395">
        <f>_xlfn.XLOOKUP(A395,jkse_history[[#This Row],[Tanggal]],jkse_history[[#This Row],[Terakhir]],"Tidak Ditemukan")</f>
        <v>6058.1</v>
      </c>
      <c r="C395">
        <f>_xlfn.XLOOKUP(B395,jkse_history[[#This Row],[Terakhir]],jkse_history[[#This Row],[Volume]])</f>
        <v>172987800</v>
      </c>
      <c r="D395">
        <f>_xlfn.XLOOKUP(A395,bbni_history[[#This Row],[Tanggal]],bbni_history[[#This Row],[Terakhir]],"Tidak Ditemukan")</f>
        <v>2154</v>
      </c>
      <c r="E395">
        <f>_xlfn.XLOOKUP(D395,bbni_history[[#This Row],[Terakhir]],bbni_history[[#This Row],[Volume]])</f>
        <v>33832400</v>
      </c>
      <c r="F395">
        <f>_xlfn.XLOOKUP(A395,bbri_history[[#This Row],[Tanggal]],bbri_history[[#This Row],[Terakhir]],"Tidak Ditemukan")</f>
        <v>2764.8</v>
      </c>
      <c r="G395">
        <f>_xlfn.XLOOKUP(F395,bbri_history[[#This Row],[Terakhir]],bbri_history[[#This Row],[Volume]],"Tidak Ditemukan")</f>
        <v>69144334</v>
      </c>
      <c r="H395">
        <f>_xlfn.XLOOKUP(A395,bmri_history[[#This Row],[Tanggal]],bmri_history[[#This Row],[Terakhir]],"Tidak Ditemukan")</f>
        <v>2286.3000000000002</v>
      </c>
      <c r="I395">
        <f>_xlfn.XLOOKUP('Master Sheet'!H395,bmri_history[[#This Row],[Terakhir]],bmri_history[[#This Row],[Volume]],"Tidak Ditemukan")</f>
        <v>55050200</v>
      </c>
      <c r="J395" s="10">
        <f>(B395/'Data Historis IHSG'!$J$3) * 100</f>
        <v>96.167339202544952</v>
      </c>
      <c r="K395" s="2">
        <f>(D395/'Data Historis BBNI'!$J$3) * 100</f>
        <v>69.100253110954995</v>
      </c>
      <c r="L395" s="2">
        <f>(F395/'Data Historis BBRI'!$J$3) * 100</f>
        <v>93.591006489220177</v>
      </c>
      <c r="M395" s="2">
        <f>(H395 / 'Data Historis BMRI'!$J$3) * 100</f>
        <v>82.450692949335192</v>
      </c>
    </row>
    <row r="396" spans="1:13" x14ac:dyDescent="0.3">
      <c r="A396" s="1" t="s">
        <v>419</v>
      </c>
      <c r="B396">
        <f>_xlfn.XLOOKUP(A396,jkse_history[[#This Row],[Tanggal]],jkse_history[[#This Row],[Terakhir]],"Tidak Ditemukan")</f>
        <v>6041.4</v>
      </c>
      <c r="C396">
        <f>_xlfn.XLOOKUP(B396,jkse_history[[#This Row],[Terakhir]],jkse_history[[#This Row],[Volume]])</f>
        <v>156989800</v>
      </c>
      <c r="D396">
        <f>_xlfn.XLOOKUP(A396,bbni_history[[#This Row],[Tanggal]],bbni_history[[#This Row],[Terakhir]],"Tidak Ditemukan")</f>
        <v>2184.9</v>
      </c>
      <c r="E396">
        <f>_xlfn.XLOOKUP(D396,bbni_history[[#This Row],[Terakhir]],bbni_history[[#This Row],[Volume]])</f>
        <v>37452800</v>
      </c>
      <c r="F396">
        <f>_xlfn.XLOOKUP(A396,bbri_history[[#This Row],[Tanggal]],bbri_history[[#This Row],[Terakhir]],"Tidak Ditemukan")</f>
        <v>2743.3</v>
      </c>
      <c r="G396">
        <f>_xlfn.XLOOKUP(F396,bbri_history[[#This Row],[Terakhir]],bbri_history[[#This Row],[Volume]],"Tidak Ditemukan")</f>
        <v>79498923</v>
      </c>
      <c r="H396">
        <f>_xlfn.XLOOKUP(A396,bmri_history[[#This Row],[Tanggal]],bmri_history[[#This Row],[Terakhir]],"Tidak Ditemukan")</f>
        <v>2276.5</v>
      </c>
      <c r="I396">
        <f>_xlfn.XLOOKUP('Master Sheet'!H396,bmri_history[[#This Row],[Terakhir]],bmri_history[[#This Row],[Volume]],"Tidak Ditemukan")</f>
        <v>35765000</v>
      </c>
      <c r="J396" s="10">
        <f>(B396/'Data Historis IHSG'!$J$3) * 100</f>
        <v>95.902240481050995</v>
      </c>
      <c r="K396" s="2">
        <f>(D396/'Data Historis BBNI'!$J$3) * 100</f>
        <v>70.091524151404627</v>
      </c>
      <c r="L396" s="2">
        <f>(F396/'Data Historis BBRI'!$J$3) * 100</f>
        <v>92.863211842403686</v>
      </c>
      <c r="M396" s="2">
        <f>(H396 / 'Data Historis BMRI'!$J$3) * 100</f>
        <v>82.097276166365546</v>
      </c>
    </row>
    <row r="397" spans="1:13" x14ac:dyDescent="0.3">
      <c r="A397" s="1" t="s">
        <v>420</v>
      </c>
      <c r="B397">
        <f>_xlfn.XLOOKUP(A397,jkse_history[[#This Row],[Tanggal]],jkse_history[[#This Row],[Terakhir]],"Tidak Ditemukan")</f>
        <v>6144.9</v>
      </c>
      <c r="C397">
        <f>_xlfn.XLOOKUP(B397,jkse_history[[#This Row],[Terakhir]],jkse_history[[#This Row],[Volume]])</f>
        <v>159300800</v>
      </c>
      <c r="D397">
        <f>_xlfn.XLOOKUP(A397,bbni_history[[#This Row],[Tanggal]],bbni_history[[#This Row],[Terakhir]],"Tidak Ditemukan")</f>
        <v>2226.1999999999998</v>
      </c>
      <c r="E397">
        <f>_xlfn.XLOOKUP(D397,bbni_history[[#This Row],[Terakhir]],bbni_history[[#This Row],[Volume]])</f>
        <v>47411800</v>
      </c>
      <c r="F397">
        <f>_xlfn.XLOOKUP(A397,bbri_history[[#This Row],[Tanggal]],bbri_history[[#This Row],[Terakhir]],"Tidak Ditemukan")</f>
        <v>2814.8</v>
      </c>
      <c r="G397">
        <f>_xlfn.XLOOKUP(F397,bbri_history[[#This Row],[Terakhir]],bbri_history[[#This Row],[Volume]],"Tidak Ditemukan")</f>
        <v>128539860</v>
      </c>
      <c r="H397">
        <f>_xlfn.XLOOKUP(A397,bmri_history[[#This Row],[Tanggal]],bmri_history[[#This Row],[Terakhir]],"Tidak Ditemukan")</f>
        <v>2335.3000000000002</v>
      </c>
      <c r="I397">
        <f>_xlfn.XLOOKUP('Master Sheet'!H397,bmri_history[[#This Row],[Terakhir]],bmri_history[[#This Row],[Volume]],"Tidak Ditemukan")</f>
        <v>65062000</v>
      </c>
      <c r="J397" s="10">
        <f>(B397/'Data Historis IHSG'!$J$3) * 100</f>
        <v>97.545217587315889</v>
      </c>
      <c r="K397" s="2">
        <f>(D397/'Data Historis BBNI'!$J$3) * 100</f>
        <v>71.416426868898782</v>
      </c>
      <c r="L397" s="2">
        <f>(F397/'Data Historis BBRI'!$J$3) * 100</f>
        <v>95.283552179491096</v>
      </c>
      <c r="M397" s="2">
        <f>(H397 / 'Data Historis BMRI'!$J$3) * 100</f>
        <v>84.217776864183378</v>
      </c>
    </row>
    <row r="398" spans="1:13" x14ac:dyDescent="0.3">
      <c r="A398" s="1" t="s">
        <v>421</v>
      </c>
      <c r="B398">
        <f>_xlfn.XLOOKUP(A398,jkse_history[[#This Row],[Tanggal]],jkse_history[[#This Row],[Terakhir]],"Tidak Ditemukan")</f>
        <v>6150.3</v>
      </c>
      <c r="C398">
        <f>_xlfn.XLOOKUP(B398,jkse_history[[#This Row],[Terakhir]],jkse_history[[#This Row],[Volume]])</f>
        <v>189133300</v>
      </c>
      <c r="D398">
        <f>_xlfn.XLOOKUP(A398,bbni_history[[#This Row],[Tanggal]],bbni_history[[#This Row],[Terakhir]],"Tidak Ditemukan")</f>
        <v>2226.1999999999998</v>
      </c>
      <c r="E398">
        <f>_xlfn.XLOOKUP(D398,bbni_history[[#This Row],[Terakhir]],bbni_history[[#This Row],[Volume]])</f>
        <v>42541400</v>
      </c>
      <c r="F398">
        <f>_xlfn.XLOOKUP(A398,bbri_history[[#This Row],[Tanggal]],bbri_history[[#This Row],[Terakhir]],"Tidak Ditemukan")</f>
        <v>2807.6</v>
      </c>
      <c r="G398">
        <f>_xlfn.XLOOKUP(F398,bbri_history[[#This Row],[Terakhir]],bbri_history[[#This Row],[Volume]],"Tidak Ditemukan")</f>
        <v>134879489</v>
      </c>
      <c r="H398">
        <f>_xlfn.XLOOKUP(A398,bmri_history[[#This Row],[Tanggal]],bmri_history[[#This Row],[Terakhir]],"Tidak Ditemukan")</f>
        <v>2394.1999999999998</v>
      </c>
      <c r="I398">
        <f>_xlfn.XLOOKUP('Master Sheet'!H398,bmri_history[[#This Row],[Terakhir]],bmri_history[[#This Row],[Volume]],"Tidak Ditemukan")</f>
        <v>135700400</v>
      </c>
      <c r="J398" s="10">
        <f>(B398/'Data Historis IHSG'!$J$3) * 100</f>
        <v>97.630938131990604</v>
      </c>
      <c r="K398" s="2">
        <f>(D398/'Data Historis BBNI'!$J$3) * 100</f>
        <v>71.416426868898782</v>
      </c>
      <c r="L398" s="2">
        <f>(F398/'Data Historis BBRI'!$J$3) * 100</f>
        <v>95.039825600092058</v>
      </c>
      <c r="M398" s="2">
        <f>(H398 / 'Data Historis BMRI'!$J$3) * 100</f>
        <v>86.341883855704964</v>
      </c>
    </row>
    <row r="399" spans="1:13" x14ac:dyDescent="0.3">
      <c r="A399" s="1" t="s">
        <v>422</v>
      </c>
      <c r="B399">
        <f>_xlfn.XLOOKUP(A399,jkse_history[[#This Row],[Tanggal]],jkse_history[[#This Row],[Terakhir]],"Tidak Ditemukan")</f>
        <v>6090.9</v>
      </c>
      <c r="C399">
        <f>_xlfn.XLOOKUP(B399,jkse_history[[#This Row],[Terakhir]],jkse_history[[#This Row],[Volume]])</f>
        <v>194563800</v>
      </c>
      <c r="D399">
        <f>_xlfn.XLOOKUP(A399,bbni_history[[#This Row],[Tanggal]],bbni_history[[#This Row],[Terakhir]],"Tidak Ditemukan")</f>
        <v>2195.1999999999998</v>
      </c>
      <c r="E399">
        <f>_xlfn.XLOOKUP(D399,bbni_history[[#This Row],[Terakhir]],bbni_history[[#This Row],[Volume]])</f>
        <v>16831200</v>
      </c>
      <c r="F399">
        <f>_xlfn.XLOOKUP(A399,bbri_history[[#This Row],[Tanggal]],bbri_history[[#This Row],[Terakhir]],"Tidak Ditemukan")</f>
        <v>2779</v>
      </c>
      <c r="G399">
        <f>_xlfn.XLOOKUP(F399,bbri_history[[#This Row],[Terakhir]],bbri_history[[#This Row],[Volume]],"Tidak Ditemukan")</f>
        <v>97691477</v>
      </c>
      <c r="H399">
        <f>_xlfn.XLOOKUP(A399,bmri_history[[#This Row],[Tanggal]],bmri_history[[#This Row],[Terakhir]],"Tidak Ditemukan")</f>
        <v>2354.9</v>
      </c>
      <c r="I399">
        <f>_xlfn.XLOOKUP('Master Sheet'!H399,bmri_history[[#This Row],[Terakhir]],bmri_history[[#This Row],[Volume]],"Tidak Ditemukan")</f>
        <v>70082000</v>
      </c>
      <c r="J399" s="10">
        <f>(B399/'Data Historis IHSG'!$J$3) * 100</f>
        <v>96.688012140568986</v>
      </c>
      <c r="K399" s="2">
        <f>(D399/'Data Historis BBNI'!$J$3) * 100</f>
        <v>70.42194783155449</v>
      </c>
      <c r="L399" s="2">
        <f>(F399/'Data Historis BBRI'!$J$3) * 100</f>
        <v>94.071689465257109</v>
      </c>
      <c r="M399" s="2">
        <f>(H399 / 'Data Historis BMRI'!$J$3) * 100</f>
        <v>84.924610430122655</v>
      </c>
    </row>
    <row r="400" spans="1:13" x14ac:dyDescent="0.3">
      <c r="A400" s="1" t="s">
        <v>423</v>
      </c>
      <c r="B400">
        <f>_xlfn.XLOOKUP(A400,jkse_history[[#This Row],[Tanggal]],jkse_history[[#This Row],[Terakhir]],"Tidak Ditemukan")</f>
        <v>6078.2</v>
      </c>
      <c r="C400">
        <f>_xlfn.XLOOKUP(B400,jkse_history[[#This Row],[Terakhir]],jkse_history[[#This Row],[Volume]])</f>
        <v>179403300</v>
      </c>
      <c r="D400">
        <f>_xlfn.XLOOKUP(A400,bbni_history[[#This Row],[Tanggal]],bbni_history[[#This Row],[Terakhir]],"Tidak Ditemukan")</f>
        <v>2164.3000000000002</v>
      </c>
      <c r="E400">
        <f>_xlfn.XLOOKUP(D400,bbni_history[[#This Row],[Terakhir]],bbni_history[[#This Row],[Volume]])</f>
        <v>32874400</v>
      </c>
      <c r="F400">
        <f>_xlfn.XLOOKUP(A400,bbri_history[[#This Row],[Tanggal]],bbri_history[[#This Row],[Terakhir]],"Tidak Ditemukan")</f>
        <v>2764.8</v>
      </c>
      <c r="G400">
        <f>_xlfn.XLOOKUP(F400,bbri_history[[#This Row],[Terakhir]],bbri_history[[#This Row],[Volume]],"Tidak Ditemukan")</f>
        <v>81242343</v>
      </c>
      <c r="H400">
        <f>_xlfn.XLOOKUP(A400,bmri_history[[#This Row],[Tanggal]],bmri_history[[#This Row],[Terakhir]],"Tidak Ditemukan")</f>
        <v>2374.6</v>
      </c>
      <c r="I400">
        <f>_xlfn.XLOOKUP('Master Sheet'!H400,bmri_history[[#This Row],[Terakhir]],bmri_history[[#This Row],[Volume]],"Tidak Ditemukan")</f>
        <v>51554400</v>
      </c>
      <c r="J400" s="10">
        <f>(B400/'Data Historis IHSG'!$J$3) * 100</f>
        <v>96.486410118834073</v>
      </c>
      <c r="K400" s="2">
        <f>(D400/'Data Historis BBNI'!$J$3) * 100</f>
        <v>69.430676791104872</v>
      </c>
      <c r="L400" s="2">
        <f>(F400/'Data Historis BBRI'!$J$3) * 100</f>
        <v>93.591006489220177</v>
      </c>
      <c r="M400" s="2">
        <f>(H400 / 'Data Historis BMRI'!$J$3) * 100</f>
        <v>85.635050289765701</v>
      </c>
    </row>
    <row r="401" spans="1:13" x14ac:dyDescent="0.3">
      <c r="A401" s="1" t="s">
        <v>424</v>
      </c>
      <c r="B401">
        <f>_xlfn.XLOOKUP(A401,jkse_history[[#This Row],[Tanggal]],jkse_history[[#This Row],[Terakhir]],"Tidak Ditemukan")</f>
        <v>6126.9</v>
      </c>
      <c r="C401">
        <f>_xlfn.XLOOKUP(B401,jkse_history[[#This Row],[Terakhir]],jkse_history[[#This Row],[Volume]])</f>
        <v>171489500</v>
      </c>
      <c r="D401">
        <f>_xlfn.XLOOKUP(A401,bbni_history[[#This Row],[Tanggal]],bbni_history[[#This Row],[Terakhir]],"Tidak Ditemukan")</f>
        <v>2246.8000000000002</v>
      </c>
      <c r="E401">
        <f>_xlfn.XLOOKUP(D401,bbni_history[[#This Row],[Terakhir]],bbni_history[[#This Row],[Volume]])</f>
        <v>50949800</v>
      </c>
      <c r="F401">
        <f>_xlfn.XLOOKUP(A401,bbri_history[[#This Row],[Tanggal]],bbri_history[[#This Row],[Terakhir]],"Tidak Ditemukan")</f>
        <v>2807.6</v>
      </c>
      <c r="G401">
        <f>_xlfn.XLOOKUP(F401,bbri_history[[#This Row],[Terakhir]],bbri_history[[#This Row],[Volume]],"Tidak Ditemukan")</f>
        <v>165056860</v>
      </c>
      <c r="H401">
        <f>_xlfn.XLOOKUP(A401,bmri_history[[#This Row],[Tanggal]],bmri_history[[#This Row],[Terakhir]],"Tidak Ditemukan")</f>
        <v>2404</v>
      </c>
      <c r="I401">
        <f>_xlfn.XLOOKUP('Master Sheet'!H401,bmri_history[[#This Row],[Terakhir]],bmri_history[[#This Row],[Volume]],"Tidak Ditemukan")</f>
        <v>50760000</v>
      </c>
      <c r="J401" s="10">
        <f>(B401/'Data Historis IHSG'!$J$3) * 100</f>
        <v>97.259482438400255</v>
      </c>
      <c r="K401" s="2">
        <f>(D401/'Data Historis BBNI'!$J$3) * 100</f>
        <v>72.077274229198551</v>
      </c>
      <c r="L401" s="2">
        <f>(F401/'Data Historis BBRI'!$J$3) * 100</f>
        <v>95.039825600092058</v>
      </c>
      <c r="M401" s="2">
        <f>(H401 / 'Data Historis BMRI'!$J$3) * 100</f>
        <v>86.695300638674624</v>
      </c>
    </row>
    <row r="402" spans="1:13" x14ac:dyDescent="0.3">
      <c r="A402" s="1" t="s">
        <v>425</v>
      </c>
      <c r="B402">
        <f>_xlfn.XLOOKUP(A402,jkse_history[[#This Row],[Tanggal]],jkse_history[[#This Row],[Terakhir]],"Tidak Ditemukan")</f>
        <v>6126.9</v>
      </c>
      <c r="C402">
        <f>_xlfn.XLOOKUP(B402,jkse_history[[#This Row],[Terakhir]],jkse_history[[#This Row],[Volume]])</f>
        <v>173887900</v>
      </c>
      <c r="D402">
        <f>_xlfn.XLOOKUP(A402,bbni_history[[#This Row],[Tanggal]],bbni_history[[#This Row],[Terakhir]],"Tidak Ditemukan")</f>
        <v>2246.8000000000002</v>
      </c>
      <c r="E402">
        <f>_xlfn.XLOOKUP(D402,bbni_history[[#This Row],[Terakhir]],bbni_history[[#This Row],[Volume]])</f>
        <v>38296400</v>
      </c>
      <c r="F402">
        <f>_xlfn.XLOOKUP(A402,bbri_history[[#This Row],[Tanggal]],bbri_history[[#This Row],[Terakhir]],"Tidak Ditemukan")</f>
        <v>2750.5</v>
      </c>
      <c r="G402">
        <f>_xlfn.XLOOKUP(F402,bbri_history[[#This Row],[Terakhir]],bbri_history[[#This Row],[Volume]],"Tidak Ditemukan")</f>
        <v>188929693</v>
      </c>
      <c r="H402">
        <f>_xlfn.XLOOKUP(A402,bmri_history[[#This Row],[Tanggal]],bmri_history[[#This Row],[Terakhir]],"Tidak Ditemukan")</f>
        <v>2433.4</v>
      </c>
      <c r="I402">
        <f>_xlfn.XLOOKUP('Master Sheet'!H402,bmri_history[[#This Row],[Terakhir]],bmri_history[[#This Row],[Volume]],"Tidak Ditemukan")</f>
        <v>51684400</v>
      </c>
      <c r="J402" s="10">
        <f>(B402/'Data Historis IHSG'!$J$3) * 100</f>
        <v>97.259482438400255</v>
      </c>
      <c r="K402" s="2">
        <f>(D402/'Data Historis BBNI'!$J$3) * 100</f>
        <v>72.077274229198551</v>
      </c>
      <c r="L402" s="2">
        <f>(F402/'Data Historis BBRI'!$J$3) * 100</f>
        <v>93.106938421802695</v>
      </c>
      <c r="M402" s="2">
        <f>(H402 / 'Data Historis BMRI'!$J$3) * 100</f>
        <v>87.755550987583547</v>
      </c>
    </row>
    <row r="403" spans="1:13" x14ac:dyDescent="0.3">
      <c r="A403" s="1" t="s">
        <v>426</v>
      </c>
      <c r="B403">
        <f>_xlfn.XLOOKUP(A403,jkse_history[[#This Row],[Tanggal]],jkse_history[[#This Row],[Terakhir]],"Tidak Ditemukan")</f>
        <v>6112.4</v>
      </c>
      <c r="C403">
        <f>_xlfn.XLOOKUP(B403,jkse_history[[#This Row],[Terakhir]],jkse_history[[#This Row],[Volume]])</f>
        <v>180693200</v>
      </c>
      <c r="D403">
        <f>_xlfn.XLOOKUP(A403,bbni_history[[#This Row],[Tanggal]],bbni_history[[#This Row],[Terakhir]],"Tidak Ditemukan")</f>
        <v>2226.1999999999998</v>
      </c>
      <c r="E403">
        <f>_xlfn.XLOOKUP(D403,bbni_history[[#This Row],[Terakhir]],bbni_history[[#This Row],[Volume]])</f>
        <v>48409200</v>
      </c>
      <c r="F403">
        <f>_xlfn.XLOOKUP(A403,bbri_history[[#This Row],[Tanggal]],bbri_history[[#This Row],[Terakhir]],"Tidak Ditemukan")</f>
        <v>2793.3</v>
      </c>
      <c r="G403">
        <f>_xlfn.XLOOKUP(F403,bbri_history[[#This Row],[Terakhir]],bbri_history[[#This Row],[Volume]],"Tidak Ditemukan")</f>
        <v>140380354</v>
      </c>
      <c r="H403">
        <f>_xlfn.XLOOKUP(A403,bmri_history[[#This Row],[Tanggal]],bmri_history[[#This Row],[Terakhir]],"Tidak Ditemukan")</f>
        <v>2453.1</v>
      </c>
      <c r="I403">
        <f>_xlfn.XLOOKUP('Master Sheet'!H403,bmri_history[[#This Row],[Terakhir]],bmri_history[[#This Row],[Volume]],"Tidak Ditemukan")</f>
        <v>70448400</v>
      </c>
      <c r="J403" s="10">
        <f>(B403/'Data Historis IHSG'!$J$3) * 100</f>
        <v>97.029306901773765</v>
      </c>
      <c r="K403" s="2">
        <f>(D403/'Data Historis BBNI'!$J$3) * 100</f>
        <v>71.416426868898782</v>
      </c>
      <c r="L403" s="2">
        <f>(F403/'Data Historis BBRI'!$J$3) * 100</f>
        <v>94.555757532674605</v>
      </c>
      <c r="M403" s="2">
        <f>(H403 / 'Data Historis BMRI'!$J$3) * 100</f>
        <v>88.465990847226578</v>
      </c>
    </row>
    <row r="404" spans="1:13" x14ac:dyDescent="0.3">
      <c r="A404" s="1" t="s">
        <v>427</v>
      </c>
      <c r="B404">
        <f>_xlfn.XLOOKUP(A404,jkse_history[[#This Row],[Tanggal]],jkse_history[[#This Row],[Terakhir]],"Tidak Ditemukan")</f>
        <v>6026</v>
      </c>
      <c r="C404">
        <f>_xlfn.XLOOKUP(B404,jkse_history[[#This Row],[Terakhir]],jkse_history[[#This Row],[Volume]])</f>
        <v>196394300</v>
      </c>
      <c r="D404">
        <f>_xlfn.XLOOKUP(A404,bbni_history[[#This Row],[Tanggal]],bbni_history[[#This Row],[Terakhir]],"Tidak Ditemukan")</f>
        <v>2195.1999999999998</v>
      </c>
      <c r="E404">
        <f>_xlfn.XLOOKUP(D404,bbni_history[[#This Row],[Terakhir]],bbni_history[[#This Row],[Volume]])</f>
        <v>38505400</v>
      </c>
      <c r="F404">
        <f>_xlfn.XLOOKUP(A404,bbri_history[[#This Row],[Tanggal]],bbri_history[[#This Row],[Terakhir]],"Tidak Ditemukan")</f>
        <v>2931.3</v>
      </c>
      <c r="G404">
        <f>_xlfn.XLOOKUP(F404,bbri_history[[#This Row],[Terakhir]],bbri_history[[#This Row],[Volume]],"Tidak Ditemukan")</f>
        <v>228087900</v>
      </c>
      <c r="H404">
        <f>_xlfn.XLOOKUP(A404,bmri_history[[#This Row],[Tanggal]],bmri_history[[#This Row],[Terakhir]],"Tidak Ditemukan")</f>
        <v>2453.1</v>
      </c>
      <c r="I404">
        <f>_xlfn.XLOOKUP('Master Sheet'!H404,bmri_history[[#This Row],[Terakhir]],bmri_history[[#This Row],[Volume]],"Tidak Ditemukan")</f>
        <v>84660600</v>
      </c>
      <c r="J404" s="10">
        <f>(B404/'Data Historis IHSG'!$J$3) * 100</f>
        <v>95.657778186978732</v>
      </c>
      <c r="K404" s="2">
        <f>(D404/'Data Historis BBNI'!$J$3) * 100</f>
        <v>70.42194783155449</v>
      </c>
      <c r="L404" s="2">
        <f>(F404/'Data Historis BBRI'!$J$3) * 100</f>
        <v>99.227183637822307</v>
      </c>
      <c r="M404" s="2">
        <f>(H404 / 'Data Historis BMRI'!$J$3) * 100</f>
        <v>88.465990847226578</v>
      </c>
    </row>
    <row r="405" spans="1:13" x14ac:dyDescent="0.3">
      <c r="A405" s="1" t="s">
        <v>428</v>
      </c>
      <c r="B405">
        <f>_xlfn.XLOOKUP(A405,jkse_history[[#This Row],[Tanggal]],jkse_history[[#This Row],[Terakhir]],"Tidak Ditemukan")</f>
        <v>6068.2</v>
      </c>
      <c r="C405">
        <f>_xlfn.XLOOKUP(B405,jkse_history[[#This Row],[Terakhir]],jkse_history[[#This Row],[Volume]])</f>
        <v>214651900</v>
      </c>
      <c r="D405">
        <f>_xlfn.XLOOKUP(A405,bbni_history[[#This Row],[Tanggal]],bbni_history[[#This Row],[Terakhir]],"Tidak Ditemukan")</f>
        <v>2226.1999999999998</v>
      </c>
      <c r="E405">
        <f>_xlfn.XLOOKUP(D405,bbni_history[[#This Row],[Terakhir]],bbni_history[[#This Row],[Volume]])</f>
        <v>39836600</v>
      </c>
      <c r="F405">
        <f>_xlfn.XLOOKUP(A405,bbri_history[[#This Row],[Tanggal]],bbri_history[[#This Row],[Terakhir]],"Tidak Ditemukan")</f>
        <v>2931.3</v>
      </c>
      <c r="G405">
        <f>_xlfn.XLOOKUP(F405,bbri_history[[#This Row],[Terakhir]],bbri_history[[#This Row],[Volume]],"Tidak Ditemukan")</f>
        <v>306319600</v>
      </c>
      <c r="H405">
        <f>_xlfn.XLOOKUP(A405,bmri_history[[#This Row],[Tanggal]],bmri_history[[#This Row],[Terakhir]],"Tidak Ditemukan")</f>
        <v>2492.3000000000002</v>
      </c>
      <c r="I405">
        <f>_xlfn.XLOOKUP('Master Sheet'!H405,bmri_history[[#This Row],[Terakhir]],bmri_history[[#This Row],[Volume]],"Tidak Ditemukan")</f>
        <v>93331600</v>
      </c>
      <c r="J405" s="10">
        <f>(B405/'Data Historis IHSG'!$J$3) * 100</f>
        <v>96.327668369436495</v>
      </c>
      <c r="K405" s="2">
        <f>(D405/'Data Historis BBNI'!$J$3) * 100</f>
        <v>71.416426868898782</v>
      </c>
      <c r="L405" s="2">
        <f>(F405/'Data Historis BBRI'!$J$3) * 100</f>
        <v>99.227183637822307</v>
      </c>
      <c r="M405" s="2">
        <f>(H405 / 'Data Historis BMRI'!$J$3) * 100</f>
        <v>89.879657979105147</v>
      </c>
    </row>
    <row r="406" spans="1:13" x14ac:dyDescent="0.3">
      <c r="A406" s="1" t="s">
        <v>429</v>
      </c>
      <c r="B406">
        <f>_xlfn.XLOOKUP(A406,jkse_history[[#This Row],[Tanggal]],jkse_history[[#This Row],[Terakhir]],"Tidak Ditemukan")</f>
        <v>6094.9</v>
      </c>
      <c r="C406">
        <f>_xlfn.XLOOKUP(B406,jkse_history[[#This Row],[Terakhir]],jkse_history[[#This Row],[Volume]])</f>
        <v>192886100</v>
      </c>
      <c r="D406">
        <f>_xlfn.XLOOKUP(A406,bbni_history[[#This Row],[Tanggal]],bbni_history[[#This Row],[Terakhir]],"Tidak Ditemukan")</f>
        <v>2246.8000000000002</v>
      </c>
      <c r="E406">
        <f>_xlfn.XLOOKUP(D406,bbni_history[[#This Row],[Terakhir]],bbni_history[[#This Row],[Volume]])</f>
        <v>34009400</v>
      </c>
      <c r="F406">
        <f>_xlfn.XLOOKUP(A406,bbri_history[[#This Row],[Tanggal]],bbri_history[[#This Row],[Terakhir]],"Tidak Ditemukan")</f>
        <v>2970.6</v>
      </c>
      <c r="G406">
        <f>_xlfn.XLOOKUP(F406,bbri_history[[#This Row],[Terakhir]],bbri_history[[#This Row],[Volume]],"Tidak Ditemukan")</f>
        <v>177033000</v>
      </c>
      <c r="H406">
        <f>_xlfn.XLOOKUP(A406,bmri_history[[#This Row],[Tanggal]],bmri_history[[#This Row],[Terakhir]],"Tidak Ditemukan")</f>
        <v>2433.4</v>
      </c>
      <c r="I406">
        <f>_xlfn.XLOOKUP('Master Sheet'!H406,bmri_history[[#This Row],[Terakhir]],bmri_history[[#This Row],[Volume]],"Tidak Ditemukan")</f>
        <v>107576800</v>
      </c>
      <c r="J406" s="10">
        <f>(B406/'Data Historis IHSG'!$J$3) * 100</f>
        <v>96.751508840328015</v>
      </c>
      <c r="K406" s="2">
        <f>(D406/'Data Historis BBNI'!$J$3) * 100</f>
        <v>72.077274229198551</v>
      </c>
      <c r="L406" s="2">
        <f>(F406/'Data Historis BBRI'!$J$3) * 100</f>
        <v>100.55752455037523</v>
      </c>
      <c r="M406" s="2">
        <f>(H406 / 'Data Historis BMRI'!$J$3) * 100</f>
        <v>87.755550987583547</v>
      </c>
    </row>
    <row r="407" spans="1:13" x14ac:dyDescent="0.3">
      <c r="A407" s="1" t="s">
        <v>430</v>
      </c>
      <c r="B407">
        <f>_xlfn.XLOOKUP(A407,jkse_history[[#This Row],[Tanggal]],jkse_history[[#This Row],[Terakhir]],"Tidak Ditemukan")</f>
        <v>6088.2</v>
      </c>
      <c r="C407">
        <f>_xlfn.XLOOKUP(B407,jkse_history[[#This Row],[Terakhir]],jkse_history[[#This Row],[Volume]])</f>
        <v>158870000</v>
      </c>
      <c r="D407">
        <f>_xlfn.XLOOKUP(A407,bbni_history[[#This Row],[Tanggal]],bbni_history[[#This Row],[Terakhir]],"Tidak Ditemukan")</f>
        <v>2226.1999999999998</v>
      </c>
      <c r="E407">
        <f>_xlfn.XLOOKUP(D407,bbni_history[[#This Row],[Terakhir]],bbni_history[[#This Row],[Volume]])</f>
        <v>17832600</v>
      </c>
      <c r="F407">
        <f>_xlfn.XLOOKUP(A407,bbri_history[[#This Row],[Tanggal]],bbri_history[[#This Row],[Terakhir]],"Tidak Ditemukan")</f>
        <v>2907.7</v>
      </c>
      <c r="G407">
        <f>_xlfn.XLOOKUP(F407,bbri_history[[#This Row],[Terakhir]],bbri_history[[#This Row],[Volume]],"Tidak Ditemukan")</f>
        <v>169825000</v>
      </c>
      <c r="H407">
        <f>_xlfn.XLOOKUP(A407,bmri_history[[#This Row],[Tanggal]],bmri_history[[#This Row],[Terakhir]],"Tidak Ditemukan")</f>
        <v>2413.8000000000002</v>
      </c>
      <c r="I407">
        <f>_xlfn.XLOOKUP('Master Sheet'!H407,bmri_history[[#This Row],[Terakhir]],bmri_history[[#This Row],[Volume]],"Tidak Ditemukan")</f>
        <v>104806600</v>
      </c>
      <c r="J407" s="10">
        <f>(B407/'Data Historis IHSG'!$J$3) * 100</f>
        <v>96.64515186823165</v>
      </c>
      <c r="K407" s="2">
        <f>(D407/'Data Historis BBNI'!$J$3) * 100</f>
        <v>71.416426868898782</v>
      </c>
      <c r="L407" s="2">
        <f>(F407/'Data Historis BBRI'!$J$3) * 100</f>
        <v>98.428302072014432</v>
      </c>
      <c r="M407" s="2">
        <f>(H407 / 'Data Historis BMRI'!$J$3) * 100</f>
        <v>87.048717421644255</v>
      </c>
    </row>
    <row r="408" spans="1:13" x14ac:dyDescent="0.3">
      <c r="A408" s="1" t="s">
        <v>431</v>
      </c>
      <c r="B408">
        <f>_xlfn.XLOOKUP(A408,jkse_history[[#This Row],[Tanggal]],jkse_history[[#This Row],[Terakhir]],"Tidak Ditemukan")</f>
        <v>6129.1</v>
      </c>
      <c r="C408">
        <f>_xlfn.XLOOKUP(B408,jkse_history[[#This Row],[Terakhir]],jkse_history[[#This Row],[Volume]])</f>
        <v>201683300</v>
      </c>
      <c r="D408">
        <f>_xlfn.XLOOKUP(A408,bbni_history[[#This Row],[Tanggal]],bbni_history[[#This Row],[Terakhir]],"Tidak Ditemukan")</f>
        <v>2226.1999999999998</v>
      </c>
      <c r="E408">
        <f>_xlfn.XLOOKUP(D408,bbni_history[[#This Row],[Terakhir]],bbni_history[[#This Row],[Volume]])</f>
        <v>17803800</v>
      </c>
      <c r="F408">
        <f>_xlfn.XLOOKUP(A408,bbri_history[[#This Row],[Tanggal]],bbri_history[[#This Row],[Terakhir]],"Tidak Ditemukan")</f>
        <v>2907.7</v>
      </c>
      <c r="G408">
        <f>_xlfn.XLOOKUP(F408,bbri_history[[#This Row],[Terakhir]],bbri_history[[#This Row],[Volume]],"Tidak Ditemukan")</f>
        <v>216363400</v>
      </c>
      <c r="H408">
        <f>_xlfn.XLOOKUP(A408,bmri_history[[#This Row],[Tanggal]],bmri_history[[#This Row],[Terakhir]],"Tidak Ditemukan")</f>
        <v>2394.1999999999998</v>
      </c>
      <c r="I408">
        <f>_xlfn.XLOOKUP('Master Sheet'!H408,bmri_history[[#This Row],[Terakhir]],bmri_history[[#This Row],[Volume]],"Tidak Ditemukan")</f>
        <v>84931400</v>
      </c>
      <c r="J408" s="10">
        <f>(B408/'Data Historis IHSG'!$J$3) * 100</f>
        <v>97.294405623267735</v>
      </c>
      <c r="K408" s="2">
        <f>(D408/'Data Historis BBNI'!$J$3) * 100</f>
        <v>71.416426868898782</v>
      </c>
      <c r="L408" s="2">
        <f>(F408/'Data Historis BBRI'!$J$3) * 100</f>
        <v>98.428302072014432</v>
      </c>
      <c r="M408" s="2">
        <f>(H408 / 'Data Historis BMRI'!$J$3) * 100</f>
        <v>86.341883855704964</v>
      </c>
    </row>
    <row r="409" spans="1:13" x14ac:dyDescent="0.3">
      <c r="A409" s="1" t="s">
        <v>432</v>
      </c>
      <c r="B409">
        <f>_xlfn.XLOOKUP(A409,jkse_history[[#This Row],[Tanggal]],jkse_history[[#This Row],[Terakhir]],"Tidak Ditemukan")</f>
        <v>6110.2</v>
      </c>
      <c r="C409">
        <f>_xlfn.XLOOKUP(B409,jkse_history[[#This Row],[Terakhir]],jkse_history[[#This Row],[Volume]])</f>
        <v>188698800</v>
      </c>
      <c r="D409">
        <f>_xlfn.XLOOKUP(A409,bbni_history[[#This Row],[Tanggal]],bbni_history[[#This Row],[Terakhir]],"Tidak Ditemukan")</f>
        <v>2205.5</v>
      </c>
      <c r="E409">
        <f>_xlfn.XLOOKUP(D409,bbni_history[[#This Row],[Terakhir]],bbni_history[[#This Row],[Volume]])</f>
        <v>32731600</v>
      </c>
      <c r="F409">
        <f>_xlfn.XLOOKUP(A409,bbri_history[[#This Row],[Tanggal]],bbri_history[[#This Row],[Terakhir]],"Tidak Ditemukan")</f>
        <v>2876.3</v>
      </c>
      <c r="G409">
        <f>_xlfn.XLOOKUP(F409,bbri_history[[#This Row],[Terakhir]],bbri_history[[#This Row],[Volume]],"Tidak Ditemukan")</f>
        <v>263544000</v>
      </c>
      <c r="H409">
        <f>_xlfn.XLOOKUP(A409,bmri_history[[#This Row],[Tanggal]],bmri_history[[#This Row],[Terakhir]],"Tidak Ditemukan")</f>
        <v>2404</v>
      </c>
      <c r="I409">
        <f>_xlfn.XLOOKUP('Master Sheet'!H409,bmri_history[[#This Row],[Terakhir]],bmri_history[[#This Row],[Volume]],"Tidak Ditemukan")</f>
        <v>135497800</v>
      </c>
      <c r="J409" s="10">
        <f>(B409/'Data Historis IHSG'!$J$3) * 100</f>
        <v>96.994383716906313</v>
      </c>
      <c r="K409" s="2">
        <f>(D409/'Data Historis BBNI'!$J$3) * 100</f>
        <v>70.752371511704368</v>
      </c>
      <c r="L409" s="2">
        <f>(F409/'Data Historis BBRI'!$J$3) * 100</f>
        <v>97.365383378524299</v>
      </c>
      <c r="M409" s="2">
        <f>(H409 / 'Data Historis BMRI'!$J$3) * 100</f>
        <v>86.695300638674624</v>
      </c>
    </row>
    <row r="410" spans="1:13" x14ac:dyDescent="0.3">
      <c r="A410" s="1" t="s">
        <v>433</v>
      </c>
      <c r="B410">
        <f>_xlfn.XLOOKUP(A410,jkse_history[[#This Row],[Tanggal]],jkse_history[[#This Row],[Terakhir]],"Tidak Ditemukan")</f>
        <v>6109.9</v>
      </c>
      <c r="C410">
        <f>_xlfn.XLOOKUP(B410,jkse_history[[#This Row],[Terakhir]],jkse_history[[#This Row],[Volume]])</f>
        <v>218872800</v>
      </c>
      <c r="D410">
        <f>_xlfn.XLOOKUP(A410,bbni_history[[#This Row],[Tanggal]],bbni_history[[#This Row],[Terakhir]],"Tidak Ditemukan")</f>
        <v>2174.6</v>
      </c>
      <c r="E410">
        <f>_xlfn.XLOOKUP(D410,bbni_history[[#This Row],[Terakhir]],bbni_history[[#This Row],[Volume]])</f>
        <v>31792000</v>
      </c>
      <c r="F410">
        <f>_xlfn.XLOOKUP(A410,bbri_history[[#This Row],[Tanggal]],bbri_history[[#This Row],[Terakhir]],"Tidak Ditemukan")</f>
        <v>2860.5</v>
      </c>
      <c r="G410">
        <f>_xlfn.XLOOKUP(F410,bbri_history[[#This Row],[Terakhir]],bbri_history[[#This Row],[Volume]],"Tidak Ditemukan")</f>
        <v>194782800</v>
      </c>
      <c r="H410">
        <f>_xlfn.XLOOKUP(A410,bmri_history[[#This Row],[Tanggal]],bmri_history[[#This Row],[Terakhir]],"Tidak Ditemukan")</f>
        <v>2413.8000000000002</v>
      </c>
      <c r="I410">
        <f>_xlfn.XLOOKUP('Master Sheet'!H410,bmri_history[[#This Row],[Terakhir]],bmri_history[[#This Row],[Volume]],"Tidak Ditemukan")</f>
        <v>61344200</v>
      </c>
      <c r="J410" s="10">
        <f>(B410/'Data Historis IHSG'!$J$3) * 100</f>
        <v>96.989621464424374</v>
      </c>
      <c r="K410" s="2">
        <f>(D410/'Data Historis BBNI'!$J$3) * 100</f>
        <v>69.76110047125475</v>
      </c>
      <c r="L410" s="2">
        <f>(F410/'Data Historis BBRI'!$J$3) * 100</f>
        <v>96.830538940398696</v>
      </c>
      <c r="M410" s="2">
        <f>(H410 / 'Data Historis BMRI'!$J$3) * 100</f>
        <v>87.048717421644255</v>
      </c>
    </row>
    <row r="411" spans="1:13" x14ac:dyDescent="0.3">
      <c r="A411" s="1" t="s">
        <v>434</v>
      </c>
      <c r="B411">
        <f>_xlfn.XLOOKUP(A411,jkse_history[[#This Row],[Tanggal]],jkse_history[[#This Row],[Terakhir]],"Tidak Ditemukan")</f>
        <v>6133.2</v>
      </c>
      <c r="C411">
        <f>_xlfn.XLOOKUP(B411,jkse_history[[#This Row],[Terakhir]],jkse_history[[#This Row],[Volume]])</f>
        <v>224719500</v>
      </c>
      <c r="D411">
        <f>_xlfn.XLOOKUP(A411,bbni_history[[#This Row],[Tanggal]],bbni_history[[#This Row],[Terakhir]],"Tidak Ditemukan")</f>
        <v>2184.9</v>
      </c>
      <c r="E411">
        <f>_xlfn.XLOOKUP(D411,bbni_history[[#This Row],[Terakhir]],bbni_history[[#This Row],[Volume]])</f>
        <v>36439800</v>
      </c>
      <c r="F411">
        <f>_xlfn.XLOOKUP(A411,bbri_history[[#This Row],[Tanggal]],bbri_history[[#This Row],[Terakhir]],"Tidak Ditemukan")</f>
        <v>2837</v>
      </c>
      <c r="G411">
        <f>_xlfn.XLOOKUP(F411,bbri_history[[#This Row],[Terakhir]],bbri_history[[#This Row],[Volume]],"Tidak Ditemukan")</f>
        <v>346529100</v>
      </c>
      <c r="H411">
        <f>_xlfn.XLOOKUP(A411,bmri_history[[#This Row],[Tanggal]],bmri_history[[#This Row],[Terakhir]],"Tidak Ditemukan")</f>
        <v>2374.6</v>
      </c>
      <c r="I411">
        <f>_xlfn.XLOOKUP('Master Sheet'!H411,bmri_history[[#This Row],[Terakhir]],bmri_history[[#This Row],[Volume]],"Tidak Ditemukan")</f>
        <v>82452800</v>
      </c>
      <c r="J411" s="10">
        <f>(B411/'Data Historis IHSG'!$J$3) * 100</f>
        <v>97.359489740520729</v>
      </c>
      <c r="K411" s="2">
        <f>(D411/'Data Historis BBNI'!$J$3) * 100</f>
        <v>70.091524151404627</v>
      </c>
      <c r="L411" s="2">
        <f>(F411/'Data Historis BBRI'!$J$3) * 100</f>
        <v>96.035042465971372</v>
      </c>
      <c r="M411" s="2">
        <f>(H411 / 'Data Historis BMRI'!$J$3) * 100</f>
        <v>85.635050289765701</v>
      </c>
    </row>
    <row r="412" spans="1:13" x14ac:dyDescent="0.3">
      <c r="A412" s="1" t="s">
        <v>435</v>
      </c>
      <c r="B412">
        <f>_xlfn.XLOOKUP(A412,jkse_history[[#This Row],[Tanggal]],jkse_history[[#This Row],[Terakhir]],"Tidak Ditemukan")</f>
        <v>6076.3</v>
      </c>
      <c r="C412">
        <f>_xlfn.XLOOKUP(B412,jkse_history[[#This Row],[Terakhir]],jkse_history[[#This Row],[Volume]])</f>
        <v>176619400</v>
      </c>
      <c r="D412">
        <f>_xlfn.XLOOKUP(A412,bbni_history[[#This Row],[Tanggal]],bbni_history[[#This Row],[Terakhir]],"Tidak Ditemukan")</f>
        <v>2123.1</v>
      </c>
      <c r="E412">
        <f>_xlfn.XLOOKUP(D412,bbni_history[[#This Row],[Terakhir]],bbni_history[[#This Row],[Volume]])</f>
        <v>44196800</v>
      </c>
      <c r="F412">
        <f>_xlfn.XLOOKUP(A412,bbri_history[[#This Row],[Tanggal]],bbri_history[[#This Row],[Terakhir]],"Tidak Ditemukan")</f>
        <v>2821.2</v>
      </c>
      <c r="G412">
        <f>_xlfn.XLOOKUP(F412,bbri_history[[#This Row],[Terakhir]],bbri_history[[#This Row],[Volume]],"Tidak Ditemukan")</f>
        <v>357971300</v>
      </c>
      <c r="H412">
        <f>_xlfn.XLOOKUP(A412,bmri_history[[#This Row],[Tanggal]],bmri_history[[#This Row],[Terakhir]],"Tidak Ditemukan")</f>
        <v>2364.8000000000002</v>
      </c>
      <c r="I412">
        <f>_xlfn.XLOOKUP('Master Sheet'!H412,bmri_history[[#This Row],[Terakhir]],bmri_history[[#This Row],[Volume]],"Tidak Ditemukan")</f>
        <v>57569200</v>
      </c>
      <c r="J412" s="10">
        <f>(B412/'Data Historis IHSG'!$J$3) * 100</f>
        <v>96.456249186448545</v>
      </c>
      <c r="K412" s="2">
        <f>(D412/'Data Historis BBNI'!$J$3) * 100</f>
        <v>68.108982070505348</v>
      </c>
      <c r="L412" s="2">
        <f>(F412/'Data Historis BBRI'!$J$3) * 100</f>
        <v>95.500198027845755</v>
      </c>
      <c r="M412" s="2">
        <f>(H412 / 'Data Historis BMRI'!$J$3) * 100</f>
        <v>85.281633506796069</v>
      </c>
    </row>
    <row r="413" spans="1:13" x14ac:dyDescent="0.3">
      <c r="A413" s="1" t="s">
        <v>436</v>
      </c>
      <c r="B413">
        <f>_xlfn.XLOOKUP(A413,jkse_history[[#This Row],[Tanggal]],jkse_history[[#This Row],[Terakhir]],"Tidak Ditemukan")</f>
        <v>6060.8</v>
      </c>
      <c r="C413">
        <f>_xlfn.XLOOKUP(B413,jkse_history[[#This Row],[Terakhir]],jkse_history[[#This Row],[Volume]])</f>
        <v>179600700</v>
      </c>
      <c r="D413">
        <f>_xlfn.XLOOKUP(A413,bbni_history[[#This Row],[Tanggal]],bbni_history[[#This Row],[Terakhir]],"Tidak Ditemukan")</f>
        <v>2112.8000000000002</v>
      </c>
      <c r="E413">
        <f>_xlfn.XLOOKUP(D413,bbni_history[[#This Row],[Terakhir]],bbni_history[[#This Row],[Volume]])</f>
        <v>54314200</v>
      </c>
      <c r="F413">
        <f>_xlfn.XLOOKUP(A413,bbri_history[[#This Row],[Tanggal]],bbri_history[[#This Row],[Terakhir]],"Tidak Ditemukan")</f>
        <v>2805.5</v>
      </c>
      <c r="G413">
        <f>_xlfn.XLOOKUP(F413,bbri_history[[#This Row],[Terakhir]],bbri_history[[#This Row],[Volume]],"Tidak Ditemukan")</f>
        <v>410533900</v>
      </c>
      <c r="H413">
        <f>_xlfn.XLOOKUP(A413,bmri_history[[#This Row],[Tanggal]],bmri_history[[#This Row],[Terakhir]],"Tidak Ditemukan")</f>
        <v>2345.1</v>
      </c>
      <c r="I413">
        <f>_xlfn.XLOOKUP('Master Sheet'!H413,bmri_history[[#This Row],[Terakhir]],bmri_history[[#This Row],[Volume]],"Tidak Ditemukan")</f>
        <v>45153400</v>
      </c>
      <c r="J413" s="10">
        <f>(B413/'Data Historis IHSG'!$J$3) * 100</f>
        <v>96.210199474882302</v>
      </c>
      <c r="K413" s="2">
        <f>(D413/'Data Historis BBNI'!$J$3) * 100</f>
        <v>67.778558390355485</v>
      </c>
      <c r="L413" s="2">
        <f>(F413/'Data Historis BBRI'!$J$3) * 100</f>
        <v>94.968738681100689</v>
      </c>
      <c r="M413" s="2">
        <f>(H413 / 'Data Historis BMRI'!$J$3) * 100</f>
        <v>84.571193647153009</v>
      </c>
    </row>
    <row r="414" spans="1:13" x14ac:dyDescent="0.3">
      <c r="A414" s="1" t="s">
        <v>437</v>
      </c>
      <c r="B414">
        <f>_xlfn.XLOOKUP(A414,jkse_history[[#This Row],[Tanggal]],jkse_history[[#This Row],[Terakhir]],"Tidak Ditemukan")</f>
        <v>6108.3</v>
      </c>
      <c r="C414">
        <f>_xlfn.XLOOKUP(B414,jkse_history[[#This Row],[Terakhir]],jkse_history[[#This Row],[Volume]])</f>
        <v>184349300</v>
      </c>
      <c r="D414">
        <f>_xlfn.XLOOKUP(A414,bbni_history[[#This Row],[Tanggal]],bbni_history[[#This Row],[Terakhir]],"Tidak Ditemukan")</f>
        <v>2123.1</v>
      </c>
      <c r="E414">
        <f>_xlfn.XLOOKUP(D414,bbni_history[[#This Row],[Terakhir]],bbni_history[[#This Row],[Volume]])</f>
        <v>41978200</v>
      </c>
      <c r="F414">
        <f>_xlfn.XLOOKUP(A414,bbri_history[[#This Row],[Tanggal]],bbri_history[[#This Row],[Terakhir]],"Tidak Ditemukan")</f>
        <v>2837</v>
      </c>
      <c r="G414">
        <f>_xlfn.XLOOKUP(F414,bbri_history[[#This Row],[Terakhir]],bbri_history[[#This Row],[Volume]],"Tidak Ditemukan")</f>
        <v>416087300</v>
      </c>
      <c r="H414">
        <f>_xlfn.XLOOKUP(A414,bmri_history[[#This Row],[Tanggal]],bmri_history[[#This Row],[Terakhir]],"Tidak Ditemukan")</f>
        <v>2384.4</v>
      </c>
      <c r="I414">
        <f>_xlfn.XLOOKUP('Master Sheet'!H414,bmri_history[[#This Row],[Terakhir]],bmri_history[[#This Row],[Volume]],"Tidak Ditemukan")</f>
        <v>26711200</v>
      </c>
      <c r="J414" s="10">
        <f>(B414/'Data Historis IHSG'!$J$3) * 100</f>
        <v>96.964222784520786</v>
      </c>
      <c r="K414" s="2">
        <f>(D414/'Data Historis BBNI'!$J$3) * 100</f>
        <v>68.108982070505348</v>
      </c>
      <c r="L414" s="2">
        <f>(F414/'Data Historis BBRI'!$J$3) * 100</f>
        <v>96.035042465971372</v>
      </c>
      <c r="M414" s="2">
        <f>(H414 / 'Data Historis BMRI'!$J$3) * 100</f>
        <v>85.988467072735347</v>
      </c>
    </row>
    <row r="415" spans="1:13" x14ac:dyDescent="0.3">
      <c r="A415" s="1" t="s">
        <v>438</v>
      </c>
      <c r="B415">
        <f>_xlfn.XLOOKUP(A415,jkse_history[[#This Row],[Tanggal]],jkse_history[[#This Row],[Terakhir]],"Tidak Ditemukan")</f>
        <v>6142.7</v>
      </c>
      <c r="C415">
        <f>_xlfn.XLOOKUP(B415,jkse_history[[#This Row],[Terakhir]],jkse_history[[#This Row],[Volume]])</f>
        <v>213294700</v>
      </c>
      <c r="D415">
        <f>_xlfn.XLOOKUP(A415,bbni_history[[#This Row],[Tanggal]],bbni_history[[#This Row],[Terakhir]],"Tidak Ditemukan")</f>
        <v>2112.8000000000002</v>
      </c>
      <c r="E415">
        <f>_xlfn.XLOOKUP(D415,bbni_history[[#This Row],[Terakhir]],bbni_history[[#This Row],[Volume]])</f>
        <v>61940400</v>
      </c>
      <c r="F415">
        <f>_xlfn.XLOOKUP(A415,bbri_history[[#This Row],[Tanggal]],bbri_history[[#This Row],[Terakhir]],"Tidak Ditemukan")</f>
        <v>2962.7</v>
      </c>
      <c r="G415">
        <f>_xlfn.XLOOKUP(F415,bbri_history[[#This Row],[Terakhir]],bbri_history[[#This Row],[Volume]],"Tidak Ditemukan")</f>
        <v>432390800</v>
      </c>
      <c r="H415">
        <f>_xlfn.XLOOKUP(A415,bmri_history[[#This Row],[Tanggal]],bmri_history[[#This Row],[Terakhir]],"Tidak Ditemukan")</f>
        <v>2384.4</v>
      </c>
      <c r="I415">
        <f>_xlfn.XLOOKUP('Master Sheet'!H415,bmri_history[[#This Row],[Terakhir]],bmri_history[[#This Row],[Volume]],"Tidak Ditemukan")</f>
        <v>40606000</v>
      </c>
      <c r="J415" s="10">
        <f>(B415/'Data Historis IHSG'!$J$3) * 100</f>
        <v>97.510294402448423</v>
      </c>
      <c r="K415" s="2">
        <f>(D415/'Data Historis BBNI'!$J$3) * 100</f>
        <v>67.778558390355485</v>
      </c>
      <c r="L415" s="2">
        <f>(F415/'Data Historis BBRI'!$J$3) * 100</f>
        <v>100.29010233131241</v>
      </c>
      <c r="M415" s="2">
        <f>(H415 / 'Data Historis BMRI'!$J$3) * 100</f>
        <v>85.988467072735347</v>
      </c>
    </row>
    <row r="416" spans="1:13" x14ac:dyDescent="0.3">
      <c r="A416" s="1" t="s">
        <v>439</v>
      </c>
      <c r="B416">
        <f>_xlfn.XLOOKUP(A416,jkse_history[[#This Row],[Tanggal]],jkse_history[[#This Row],[Terakhir]],"Tidak Ditemukan")</f>
        <v>6144.8</v>
      </c>
      <c r="C416">
        <f>_xlfn.XLOOKUP(B416,jkse_history[[#This Row],[Terakhir]],jkse_history[[#This Row],[Volume]])</f>
        <v>196295300</v>
      </c>
      <c r="D416">
        <f>_xlfn.XLOOKUP(A416,bbni_history[[#This Row],[Tanggal]],bbni_history[[#This Row],[Terakhir]],"Tidak Ditemukan")</f>
        <v>2102.5</v>
      </c>
      <c r="E416">
        <f>_xlfn.XLOOKUP(D416,bbni_history[[#This Row],[Terakhir]],bbni_history[[#This Row],[Volume]])</f>
        <v>39455000</v>
      </c>
      <c r="F416">
        <f>_xlfn.XLOOKUP(A416,bbri_history[[#This Row],[Tanggal]],bbri_history[[#This Row],[Terakhir]],"Tidak Ditemukan")</f>
        <v>3002</v>
      </c>
      <c r="G416">
        <f>_xlfn.XLOOKUP(F416,bbri_history[[#This Row],[Terakhir]],bbri_history[[#This Row],[Volume]],"Tidak Ditemukan")</f>
        <v>634549600</v>
      </c>
      <c r="H416">
        <f>_xlfn.XLOOKUP(A416,bmri_history[[#This Row],[Tanggal]],bmri_history[[#This Row],[Terakhir]],"Tidak Ditemukan")</f>
        <v>2345.1</v>
      </c>
      <c r="I416">
        <f>_xlfn.XLOOKUP('Master Sheet'!H416,bmri_history[[#This Row],[Terakhir]],bmri_history[[#This Row],[Volume]],"Tidak Ditemukan")</f>
        <v>50278400</v>
      </c>
      <c r="J416" s="10">
        <f>(B416/'Data Historis IHSG'!$J$3) * 100</f>
        <v>97.543630169821924</v>
      </c>
      <c r="K416" s="2">
        <f>(D416/'Data Historis BBNI'!$J$3) * 100</f>
        <v>67.448134710205593</v>
      </c>
      <c r="L416" s="2">
        <f>(F416/'Data Historis BBRI'!$J$3) * 100</f>
        <v>101.62044324386537</v>
      </c>
      <c r="M416" s="2">
        <f>(H416 / 'Data Historis BMRI'!$J$3) * 100</f>
        <v>84.571193647153009</v>
      </c>
    </row>
    <row r="417" spans="1:13" x14ac:dyDescent="0.3">
      <c r="A417" s="1" t="s">
        <v>440</v>
      </c>
      <c r="B417">
        <f>_xlfn.XLOOKUP(A417,jkse_history[[#This Row],[Tanggal]],jkse_history[[#This Row],[Terakhir]],"Tidak Ditemukan")</f>
        <v>6122.5</v>
      </c>
      <c r="C417">
        <f>_xlfn.XLOOKUP(B417,jkse_history[[#This Row],[Terakhir]],jkse_history[[#This Row],[Volume]])</f>
        <v>206632900</v>
      </c>
      <c r="D417">
        <f>_xlfn.XLOOKUP(A417,bbni_history[[#This Row],[Tanggal]],bbni_history[[#This Row],[Terakhir]],"Tidak Ditemukan")</f>
        <v>2092.1999999999998</v>
      </c>
      <c r="E417">
        <f>_xlfn.XLOOKUP(D417,bbni_history[[#This Row],[Terakhir]],bbni_history[[#This Row],[Volume]])</f>
        <v>26683200</v>
      </c>
      <c r="F417">
        <f>_xlfn.XLOOKUP(A417,bbri_history[[#This Row],[Tanggal]],bbri_history[[#This Row],[Terakhir]],"Tidak Ditemukan")</f>
        <v>2947</v>
      </c>
      <c r="G417">
        <f>_xlfn.XLOOKUP(F417,bbri_history[[#This Row],[Terakhir]],bbri_history[[#This Row],[Volume]],"Tidak Ditemukan")</f>
        <v>380151200</v>
      </c>
      <c r="H417">
        <f>_xlfn.XLOOKUP(A417,bmri_history[[#This Row],[Tanggal]],bmri_history[[#This Row],[Terakhir]],"Tidak Ditemukan")</f>
        <v>2315.6999999999998</v>
      </c>
      <c r="I417">
        <f>_xlfn.XLOOKUP('Master Sheet'!H417,bmri_history[[#This Row],[Terakhir]],bmri_history[[#This Row],[Volume]],"Tidak Ditemukan")</f>
        <v>68500800</v>
      </c>
      <c r="J417" s="10">
        <f>(B417/'Data Historis IHSG'!$J$3) * 100</f>
        <v>97.189636068665337</v>
      </c>
      <c r="K417" s="2">
        <f>(D417/'Data Historis BBNI'!$J$3) * 100</f>
        <v>67.117711030055716</v>
      </c>
      <c r="L417" s="2">
        <f>(F417/'Data Historis BBRI'!$J$3) * 100</f>
        <v>99.758642984567373</v>
      </c>
      <c r="M417" s="2">
        <f>(H417 / 'Data Historis BMRI'!$J$3) * 100</f>
        <v>83.510943298244086</v>
      </c>
    </row>
    <row r="418" spans="1:13" x14ac:dyDescent="0.3">
      <c r="A418" s="1" t="s">
        <v>441</v>
      </c>
      <c r="B418">
        <f>_xlfn.XLOOKUP(A418,jkse_history[[#This Row],[Tanggal]],jkse_history[[#This Row],[Terakhir]],"Tidak Ditemukan")</f>
        <v>6113.1</v>
      </c>
      <c r="C418">
        <f>_xlfn.XLOOKUP(B418,jkse_history[[#This Row],[Terakhir]],jkse_history[[#This Row],[Volume]])</f>
        <v>272570100</v>
      </c>
      <c r="D418">
        <f>_xlfn.XLOOKUP(A418,bbni_history[[#This Row],[Tanggal]],bbni_history[[#This Row],[Terakhir]],"Tidak Ditemukan")</f>
        <v>2081.9</v>
      </c>
      <c r="E418">
        <f>_xlfn.XLOOKUP(D418,bbni_history[[#This Row],[Terakhir]],bbni_history[[#This Row],[Volume]])</f>
        <v>27900800</v>
      </c>
      <c r="F418">
        <f>_xlfn.XLOOKUP(A418,bbri_history[[#This Row],[Tanggal]],bbri_history[[#This Row],[Terakhir]],"Tidak Ditemukan")</f>
        <v>2923.4</v>
      </c>
      <c r="G418">
        <f>_xlfn.XLOOKUP(F418,bbri_history[[#This Row],[Terakhir]],bbri_history[[#This Row],[Volume]],"Tidak Ditemukan")</f>
        <v>306827400</v>
      </c>
      <c r="H418">
        <f>_xlfn.XLOOKUP(A418,bmri_history[[#This Row],[Tanggal]],bmri_history[[#This Row],[Terakhir]],"Tidak Ditemukan")</f>
        <v>2335.3000000000002</v>
      </c>
      <c r="I418">
        <f>_xlfn.XLOOKUP('Master Sheet'!H418,bmri_history[[#This Row],[Terakhir]],bmri_history[[#This Row],[Volume]],"Tidak Ditemukan")</f>
        <v>64652200</v>
      </c>
      <c r="J418" s="10">
        <f>(B418/'Data Historis IHSG'!$J$3) * 100</f>
        <v>97.040418824231622</v>
      </c>
      <c r="K418" s="2">
        <f>(D418/'Data Historis BBNI'!$J$3) * 100</f>
        <v>66.787287349905839</v>
      </c>
      <c r="L418" s="2">
        <f>(F418/'Data Historis BBRI'!$J$3) * 100</f>
        <v>98.959761418759498</v>
      </c>
      <c r="M418" s="2">
        <f>(H418 / 'Data Historis BMRI'!$J$3) * 100</f>
        <v>84.217776864183378</v>
      </c>
    </row>
    <row r="419" spans="1:13" x14ac:dyDescent="0.3">
      <c r="A419" s="1" t="s">
        <v>442</v>
      </c>
      <c r="B419">
        <f>_xlfn.XLOOKUP(A419,jkse_history[[#This Row],[Tanggal]],jkse_history[[#This Row],[Terakhir]],"Tidak Ditemukan")</f>
        <v>6162.6</v>
      </c>
      <c r="C419">
        <f>_xlfn.XLOOKUP(B419,jkse_history[[#This Row],[Terakhir]],jkse_history[[#This Row],[Volume]])</f>
        <v>230726900</v>
      </c>
      <c r="D419">
        <f>_xlfn.XLOOKUP(A419,bbni_history[[#This Row],[Tanggal]],bbni_history[[#This Row],[Terakhir]],"Tidak Ditemukan")</f>
        <v>2154</v>
      </c>
      <c r="E419">
        <f>_xlfn.XLOOKUP(D419,bbni_history[[#This Row],[Terakhir]],bbni_history[[#This Row],[Volume]])</f>
        <v>42313400</v>
      </c>
      <c r="F419">
        <f>_xlfn.XLOOKUP(A419,bbri_history[[#This Row],[Tanggal]],bbri_history[[#This Row],[Terakhir]],"Tidak Ditemukan")</f>
        <v>2939.1</v>
      </c>
      <c r="G419">
        <f>_xlfn.XLOOKUP(F419,bbri_history[[#This Row],[Terakhir]],bbri_history[[#This Row],[Volume]],"Tidak Ditemukan")</f>
        <v>143081800</v>
      </c>
      <c r="H419">
        <f>_xlfn.XLOOKUP(A419,bmri_history[[#This Row],[Tanggal]],bmri_history[[#This Row],[Terakhir]],"Tidak Ditemukan")</f>
        <v>2354.9</v>
      </c>
      <c r="I419">
        <f>_xlfn.XLOOKUP('Master Sheet'!H419,bmri_history[[#This Row],[Terakhir]],bmri_history[[#This Row],[Volume]],"Tidak Ditemukan")</f>
        <v>56467400</v>
      </c>
      <c r="J419" s="10">
        <f>(B419/'Data Historis IHSG'!$J$3) * 100</f>
        <v>97.826190483749613</v>
      </c>
      <c r="K419" s="2">
        <f>(D419/'Data Historis BBNI'!$J$3) * 100</f>
        <v>69.100253110954995</v>
      </c>
      <c r="L419" s="2">
        <f>(F419/'Data Historis BBRI'!$J$3) * 100</f>
        <v>99.491220765504565</v>
      </c>
      <c r="M419" s="2">
        <f>(H419 / 'Data Historis BMRI'!$J$3) * 100</f>
        <v>84.924610430122655</v>
      </c>
    </row>
    <row r="420" spans="1:13" x14ac:dyDescent="0.3">
      <c r="A420" s="1" t="s">
        <v>443</v>
      </c>
      <c r="B420">
        <f>_xlfn.XLOOKUP(A420,jkse_history[[#This Row],[Tanggal]],jkse_history[[#This Row],[Terakhir]],"Tidak Ditemukan")</f>
        <v>6286.9</v>
      </c>
      <c r="C420">
        <f>_xlfn.XLOOKUP(B420,jkse_history[[#This Row],[Terakhir]],jkse_history[[#This Row],[Volume]])</f>
        <v>202745700</v>
      </c>
      <c r="D420">
        <f>_xlfn.XLOOKUP(A420,bbni_history[[#This Row],[Tanggal]],bbni_history[[#This Row],[Terakhir]],"Tidak Ditemukan")</f>
        <v>2215.8000000000002</v>
      </c>
      <c r="E420">
        <f>_xlfn.XLOOKUP(D420,bbni_history[[#This Row],[Terakhir]],bbni_history[[#This Row],[Volume]])</f>
        <v>69114400</v>
      </c>
      <c r="F420">
        <f>_xlfn.XLOOKUP(A420,bbri_history[[#This Row],[Tanggal]],bbri_history[[#This Row],[Terakhir]],"Tidak Ditemukan")</f>
        <v>3025.6</v>
      </c>
      <c r="G420">
        <f>_xlfn.XLOOKUP(F420,bbri_history[[#This Row],[Terakhir]],bbri_history[[#This Row],[Volume]],"Tidak Ditemukan")</f>
        <v>416099000</v>
      </c>
      <c r="H420">
        <f>_xlfn.XLOOKUP(A420,bmri_history[[#This Row],[Tanggal]],bmri_history[[#This Row],[Terakhir]],"Tidak Ditemukan")</f>
        <v>2413.8000000000002</v>
      </c>
      <c r="I420">
        <f>_xlfn.XLOOKUP('Master Sheet'!H420,bmri_history[[#This Row],[Terakhir]],bmri_history[[#This Row],[Volume]],"Tidak Ditemukan")</f>
        <v>82812000</v>
      </c>
      <c r="J420" s="10">
        <f>(B420/'Data Historis IHSG'!$J$3) * 100</f>
        <v>99.799350428761457</v>
      </c>
      <c r="K420" s="2">
        <f>(D420/'Data Historis BBNI'!$J$3) * 100</f>
        <v>71.08279519185426</v>
      </c>
      <c r="L420" s="2">
        <f>(F420/'Data Historis BBRI'!$J$3) * 100</f>
        <v>102.41932480967324</v>
      </c>
      <c r="M420" s="2">
        <f>(H420 / 'Data Historis BMRI'!$J$3) * 100</f>
        <v>87.048717421644255</v>
      </c>
    </row>
    <row r="421" spans="1:13" x14ac:dyDescent="0.3">
      <c r="A421" s="1" t="s">
        <v>444</v>
      </c>
      <c r="B421">
        <f>_xlfn.XLOOKUP(A421,jkse_history[[#This Row],[Tanggal]],jkse_history[[#This Row],[Terakhir]],"Tidak Ditemukan")</f>
        <v>6228.8</v>
      </c>
      <c r="C421">
        <f>_xlfn.XLOOKUP(B421,jkse_history[[#This Row],[Terakhir]],jkse_history[[#This Row],[Volume]])</f>
        <v>190252600</v>
      </c>
      <c r="D421">
        <f>_xlfn.XLOOKUP(A421,bbni_history[[#This Row],[Tanggal]],bbni_history[[#This Row],[Terakhir]],"Tidak Ditemukan")</f>
        <v>2205.5</v>
      </c>
      <c r="E421">
        <f>_xlfn.XLOOKUP(D421,bbni_history[[#This Row],[Terakhir]],bbni_history[[#This Row],[Volume]])</f>
        <v>28026800</v>
      </c>
      <c r="F421">
        <f>_xlfn.XLOOKUP(A421,bbri_history[[#This Row],[Tanggal]],bbri_history[[#This Row],[Terakhir]],"Tidak Ditemukan")</f>
        <v>3064.9</v>
      </c>
      <c r="G421">
        <f>_xlfn.XLOOKUP(F421,bbri_history[[#This Row],[Terakhir]],bbri_history[[#This Row],[Volume]],"Tidak Ditemukan")</f>
        <v>359864700</v>
      </c>
      <c r="H421">
        <f>_xlfn.XLOOKUP(A421,bmri_history[[#This Row],[Tanggal]],bmri_history[[#This Row],[Terakhir]],"Tidak Ditemukan")</f>
        <v>2394.1999999999998</v>
      </c>
      <c r="I421">
        <f>_xlfn.XLOOKUP('Master Sheet'!H421,bmri_history[[#This Row],[Terakhir]],bmri_history[[#This Row],[Volume]],"Tidak Ditemukan")</f>
        <v>74975400</v>
      </c>
      <c r="J421" s="10">
        <f>(B421/'Data Historis IHSG'!$J$3) * 100</f>
        <v>98.87706086476156</v>
      </c>
      <c r="K421" s="2">
        <f>(D421/'Data Historis BBNI'!$J$3) * 100</f>
        <v>70.752371511704368</v>
      </c>
      <c r="L421" s="2">
        <f>(F421/'Data Historis BBRI'!$J$3) * 100</f>
        <v>103.74966572222617</v>
      </c>
      <c r="M421" s="2">
        <f>(H421 / 'Data Historis BMRI'!$J$3) * 100</f>
        <v>86.341883855704964</v>
      </c>
    </row>
    <row r="422" spans="1:13" x14ac:dyDescent="0.3">
      <c r="A422" s="1" t="s">
        <v>445</v>
      </c>
      <c r="B422">
        <f>_xlfn.XLOOKUP(A422,jkse_history[[#This Row],[Tanggal]],jkse_history[[#This Row],[Terakhir]],"Tidak Ditemukan")</f>
        <v>6342.7</v>
      </c>
      <c r="C422">
        <f>_xlfn.XLOOKUP(B422,jkse_history[[#This Row],[Terakhir]],jkse_history[[#This Row],[Volume]])</f>
        <v>257881700</v>
      </c>
      <c r="D422">
        <f>_xlfn.XLOOKUP(A422,bbni_history[[#This Row],[Tanggal]],bbni_history[[#This Row],[Terakhir]],"Tidak Ditemukan")</f>
        <v>2349.8000000000002</v>
      </c>
      <c r="E422">
        <f>_xlfn.XLOOKUP(D422,bbni_history[[#This Row],[Terakhir]],bbni_history[[#This Row],[Volume]])</f>
        <v>147876600</v>
      </c>
      <c r="F422">
        <f>_xlfn.XLOOKUP(A422,bbri_history[[#This Row],[Tanggal]],bbri_history[[#This Row],[Terakhir]],"Tidak Ditemukan")</f>
        <v>3119.9</v>
      </c>
      <c r="G422">
        <f>_xlfn.XLOOKUP(F422,bbri_history[[#This Row],[Terakhir]],bbri_history[[#This Row],[Volume]],"Tidak Ditemukan")</f>
        <v>335762600</v>
      </c>
      <c r="H422">
        <f>_xlfn.XLOOKUP(A422,bmri_history[[#This Row],[Tanggal]],bmri_history[[#This Row],[Terakhir]],"Tidak Ditemukan")</f>
        <v>2541.4</v>
      </c>
      <c r="I422">
        <f>_xlfn.XLOOKUP('Master Sheet'!H422,bmri_history[[#This Row],[Terakhir]],bmri_history[[#This Row],[Volume]],"Tidak Ditemukan")</f>
        <v>156691600</v>
      </c>
      <c r="J422" s="10">
        <f>(B422/'Data Historis IHSG'!$J$3) * 100</f>
        <v>100.68512939039994</v>
      </c>
      <c r="K422" s="2">
        <f>(D422/'Data Historis BBNI'!$J$3) * 100</f>
        <v>75.381511030697325</v>
      </c>
      <c r="L422" s="2">
        <f>(F422/'Data Historis BBRI'!$J$3) * 100</f>
        <v>105.61146598152418</v>
      </c>
      <c r="M422" s="2">
        <f>(H422 / 'Data Historis BMRI'!$J$3) * 100</f>
        <v>91.650348187657102</v>
      </c>
    </row>
    <row r="423" spans="1:13" x14ac:dyDescent="0.3">
      <c r="A423" s="1" t="s">
        <v>446</v>
      </c>
      <c r="B423">
        <f>_xlfn.XLOOKUP(A423,jkse_history[[#This Row],[Tanggal]],jkse_history[[#This Row],[Terakhir]],"Tidak Ditemukan")</f>
        <v>6288</v>
      </c>
      <c r="C423">
        <f>_xlfn.XLOOKUP(B423,jkse_history[[#This Row],[Terakhir]],jkse_history[[#This Row],[Volume]])</f>
        <v>268318400</v>
      </c>
      <c r="D423">
        <f>_xlfn.XLOOKUP(A423,bbni_history[[#This Row],[Tanggal]],bbni_history[[#This Row],[Terakhir]],"Tidak Ditemukan")</f>
        <v>2349.8000000000002</v>
      </c>
      <c r="E423">
        <f>_xlfn.XLOOKUP(D423,bbni_history[[#This Row],[Terakhir]],bbni_history[[#This Row],[Volume]])</f>
        <v>65757000</v>
      </c>
      <c r="F423">
        <f>_xlfn.XLOOKUP(A423,bbri_history[[#This Row],[Tanggal]],bbri_history[[#This Row],[Terakhir]],"Tidak Ditemukan")</f>
        <v>3088.4</v>
      </c>
      <c r="G423">
        <f>_xlfn.XLOOKUP(F423,bbri_history[[#This Row],[Terakhir]],bbri_history[[#This Row],[Volume]],"Tidak Ditemukan")</f>
        <v>236562700</v>
      </c>
      <c r="H423">
        <f>_xlfn.XLOOKUP(A423,bmri_history[[#This Row],[Tanggal]],bmri_history[[#This Row],[Terakhir]],"Tidak Ditemukan")</f>
        <v>2521.8000000000002</v>
      </c>
      <c r="I423">
        <f>_xlfn.XLOOKUP('Master Sheet'!H423,bmri_history[[#This Row],[Terakhir]],bmri_history[[#This Row],[Volume]],"Tidak Ditemukan")</f>
        <v>94886200</v>
      </c>
      <c r="J423" s="10">
        <f>(B423/'Data Historis IHSG'!$J$3) * 100</f>
        <v>99.816812021195204</v>
      </c>
      <c r="K423" s="2">
        <f>(D423/'Data Historis BBNI'!$J$3) * 100</f>
        <v>75.381511030697325</v>
      </c>
      <c r="L423" s="2">
        <f>(F423/'Data Historis BBRI'!$J$3) * 100</f>
        <v>104.54516219665351</v>
      </c>
      <c r="M423" s="2">
        <f>(H423 / 'Data Historis BMRI'!$J$3) * 100</f>
        <v>90.943514621717839</v>
      </c>
    </row>
    <row r="424" spans="1:13" x14ac:dyDescent="0.3">
      <c r="A424" s="1" t="s">
        <v>447</v>
      </c>
      <c r="B424">
        <f>_xlfn.XLOOKUP(A424,jkse_history[[#This Row],[Tanggal]],jkse_history[[#This Row],[Terakhir]],"Tidak Ditemukan")</f>
        <v>6417.3</v>
      </c>
      <c r="C424">
        <f>_xlfn.XLOOKUP(B424,jkse_history[[#This Row],[Terakhir]],jkse_history[[#This Row],[Volume]])</f>
        <v>231440600</v>
      </c>
      <c r="D424">
        <f>_xlfn.XLOOKUP(A424,bbni_history[[#This Row],[Tanggal]],bbni_history[[#This Row],[Terakhir]],"Tidak Ditemukan")</f>
        <v>2473.5</v>
      </c>
      <c r="E424">
        <f>_xlfn.XLOOKUP(D424,bbni_history[[#This Row],[Terakhir]],bbni_history[[#This Row],[Volume]])</f>
        <v>222205600</v>
      </c>
      <c r="F424">
        <f>_xlfn.XLOOKUP(A424,bbri_history[[#This Row],[Tanggal]],bbri_history[[#This Row],[Terakhir]],"Tidak Ditemukan")</f>
        <v>3237.8</v>
      </c>
      <c r="G424">
        <f>_xlfn.XLOOKUP(F424,bbri_history[[#This Row],[Terakhir]],bbri_history[[#This Row],[Volume]],"Tidak Ditemukan")</f>
        <v>446708800</v>
      </c>
      <c r="H424">
        <f>_xlfn.XLOOKUP(A424,bmri_history[[#This Row],[Tanggal]],bmri_history[[#This Row],[Terakhir]],"Tidak Ditemukan")</f>
        <v>2590.4</v>
      </c>
      <c r="I424">
        <f>_xlfn.XLOOKUP('Master Sheet'!H424,bmri_history[[#This Row],[Terakhir]],bmri_history[[#This Row],[Volume]],"Tidak Ditemukan")</f>
        <v>168775800</v>
      </c>
      <c r="J424" s="10">
        <f>(B424/'Data Historis IHSG'!$J$3) * 100</f>
        <v>101.86934284090586</v>
      </c>
      <c r="K424" s="2">
        <f>(D424/'Data Historis BBNI'!$J$3) * 100</f>
        <v>79.349803189390514</v>
      </c>
      <c r="L424" s="2">
        <f>(F424/'Data Historis BBRI'!$J$3) * 100</f>
        <v>109.60248871918297</v>
      </c>
      <c r="M424" s="2">
        <f>(H424 / 'Data Historis BMRI'!$J$3) * 100</f>
        <v>93.417432102505302</v>
      </c>
    </row>
    <row r="425" spans="1:13" x14ac:dyDescent="0.3">
      <c r="A425" s="1" t="s">
        <v>448</v>
      </c>
      <c r="B425">
        <f>_xlfn.XLOOKUP(A425,jkse_history[[#This Row],[Tanggal]],jkse_history[[#This Row],[Terakhir]],"Tidak Ditemukan")</f>
        <v>6416.4</v>
      </c>
      <c r="C425">
        <f>_xlfn.XLOOKUP(B425,jkse_history[[#This Row],[Terakhir]],jkse_history[[#This Row],[Volume]])</f>
        <v>183232100</v>
      </c>
      <c r="D425">
        <f>_xlfn.XLOOKUP(A425,bbni_history[[#This Row],[Tanggal]],bbni_history[[#This Row],[Terakhir]],"Tidak Ditemukan")</f>
        <v>2463.1999999999998</v>
      </c>
      <c r="E425">
        <f>_xlfn.XLOOKUP(D425,bbni_history[[#This Row],[Terakhir]],bbni_history[[#This Row],[Volume]])</f>
        <v>84459800</v>
      </c>
      <c r="F425">
        <f>_xlfn.XLOOKUP(A425,bbri_history[[#This Row],[Tanggal]],bbri_history[[#This Row],[Terakhir]],"Tidak Ditemukan")</f>
        <v>3237.8</v>
      </c>
      <c r="G425">
        <f>_xlfn.XLOOKUP(F425,bbri_history[[#This Row],[Terakhir]],bbri_history[[#This Row],[Volume]],"Tidak Ditemukan")</f>
        <v>264905400</v>
      </c>
      <c r="H425">
        <f>_xlfn.XLOOKUP(A425,bmri_history[[#This Row],[Tanggal]],bmri_history[[#This Row],[Terakhir]],"Tidak Ditemukan")</f>
        <v>2629.7</v>
      </c>
      <c r="I425">
        <f>_xlfn.XLOOKUP('Master Sheet'!H425,bmri_history[[#This Row],[Terakhir]],bmri_history[[#This Row],[Volume]],"Tidak Ditemukan")</f>
        <v>253196600</v>
      </c>
      <c r="J425" s="10">
        <f>(B425/'Data Historis IHSG'!$J$3) * 100</f>
        <v>101.85505608346006</v>
      </c>
      <c r="K425" s="2">
        <f>(D425/'Data Historis BBNI'!$J$3) * 100</f>
        <v>79.019379509240622</v>
      </c>
      <c r="L425" s="2">
        <f>(F425/'Data Historis BBRI'!$J$3) * 100</f>
        <v>109.60248871918297</v>
      </c>
      <c r="M425" s="2">
        <f>(H425 / 'Data Historis BMRI'!$J$3) * 100</f>
        <v>94.834705528087611</v>
      </c>
    </row>
    <row r="426" spans="1:13" x14ac:dyDescent="0.3">
      <c r="A426" s="1" t="s">
        <v>449</v>
      </c>
      <c r="B426">
        <f>_xlfn.XLOOKUP(A426,jkse_history[[#This Row],[Tanggal]],jkse_history[[#This Row],[Terakhir]],"Tidak Ditemukan")</f>
        <v>6481.8</v>
      </c>
      <c r="C426">
        <f>_xlfn.XLOOKUP(B426,jkse_history[[#This Row],[Terakhir]],jkse_history[[#This Row],[Volume]])</f>
        <v>231302300</v>
      </c>
      <c r="D426">
        <f>_xlfn.XLOOKUP(A426,bbni_history[[#This Row],[Tanggal]],bbni_history[[#This Row],[Terakhir]],"Tidak Ditemukan")</f>
        <v>2535.3000000000002</v>
      </c>
      <c r="E426">
        <f>_xlfn.XLOOKUP(D426,bbni_history[[#This Row],[Terakhir]],bbni_history[[#This Row],[Volume]])</f>
        <v>96927800</v>
      </c>
      <c r="F426">
        <f>_xlfn.XLOOKUP(A426,bbri_history[[#This Row],[Tanggal]],bbri_history[[#This Row],[Terakhir]],"Tidak Ditemukan")</f>
        <v>3269.2</v>
      </c>
      <c r="G426">
        <f>_xlfn.XLOOKUP(F426,bbri_history[[#This Row],[Terakhir]],bbri_history[[#This Row],[Volume]],"Tidak Ditemukan")</f>
        <v>196631600</v>
      </c>
      <c r="H426">
        <f>_xlfn.XLOOKUP(A426,bmri_history[[#This Row],[Tanggal]],bmri_history[[#This Row],[Terakhir]],"Tidak Ditemukan")</f>
        <v>2708.2</v>
      </c>
      <c r="I426">
        <f>_xlfn.XLOOKUP('Master Sheet'!H426,bmri_history[[#This Row],[Terakhir]],bmri_history[[#This Row],[Volume]],"Tidak Ditemukan")</f>
        <v>223592000</v>
      </c>
      <c r="J426" s="10">
        <f>(B426/'Data Historis IHSG'!$J$3) * 100</f>
        <v>102.89322712452021</v>
      </c>
      <c r="K426" s="2">
        <f>(D426/'Data Historis BBNI'!$J$3) * 100</f>
        <v>81.332345270289778</v>
      </c>
      <c r="L426" s="2">
        <f>(F426/'Data Historis BBRI'!$J$3) * 100</f>
        <v>110.6654074126731</v>
      </c>
      <c r="M426" s="2">
        <f>(H426 / 'Data Historis BMRI'!$J$3) * 100</f>
        <v>97.665646085548502</v>
      </c>
    </row>
    <row r="427" spans="1:13" x14ac:dyDescent="0.3">
      <c r="A427" s="1" t="s">
        <v>450</v>
      </c>
      <c r="B427">
        <f>_xlfn.XLOOKUP(A427,jkse_history[[#This Row],[Tanggal]],jkse_history[[#This Row],[Terakhir]],"Tidak Ditemukan")</f>
        <v>6459.7</v>
      </c>
      <c r="C427">
        <f>_xlfn.XLOOKUP(B427,jkse_history[[#This Row],[Terakhir]],jkse_history[[#This Row],[Volume]])</f>
        <v>204779900</v>
      </c>
      <c r="D427">
        <f>_xlfn.XLOOKUP(A427,bbni_history[[#This Row],[Tanggal]],bbni_history[[#This Row],[Terakhir]],"Tidak Ditemukan")</f>
        <v>2638.4</v>
      </c>
      <c r="E427">
        <f>_xlfn.XLOOKUP(D427,bbni_history[[#This Row],[Terakhir]],bbni_history[[#This Row],[Volume]])</f>
        <v>146990800</v>
      </c>
      <c r="F427">
        <f>_xlfn.XLOOKUP(A427,bbri_history[[#This Row],[Tanggal]],bbri_history[[#This Row],[Terakhir]],"Tidak Ditemukan")</f>
        <v>3284.9</v>
      </c>
      <c r="G427">
        <f>_xlfn.XLOOKUP(F427,bbri_history[[#This Row],[Terakhir]],bbri_history[[#This Row],[Volume]],"Tidak Ditemukan")</f>
        <v>146720100</v>
      </c>
      <c r="H427">
        <f>_xlfn.XLOOKUP(A427,bmri_history[[#This Row],[Tanggal]],bmri_history[[#This Row],[Terakhir]],"Tidak Ditemukan")</f>
        <v>2708.2</v>
      </c>
      <c r="I427">
        <f>_xlfn.XLOOKUP('Master Sheet'!H427,bmri_history[[#This Row],[Terakhir]],bmri_history[[#This Row],[Volume]],"Tidak Ditemukan")</f>
        <v>123020200</v>
      </c>
      <c r="J427" s="10">
        <f>(B427/'Data Historis IHSG'!$J$3) * 100</f>
        <v>102.54240785835155</v>
      </c>
      <c r="K427" s="2">
        <f>(D427/'Data Historis BBNI'!$J$3) * 100</f>
        <v>84.639790068683212</v>
      </c>
      <c r="L427" s="2">
        <f>(F427/'Data Historis BBRI'!$J$3) * 100</f>
        <v>111.19686675941819</v>
      </c>
      <c r="M427" s="2">
        <f>(H427 / 'Data Historis BMRI'!$J$3) * 100</f>
        <v>97.665646085548502</v>
      </c>
    </row>
    <row r="428" spans="1:13" x14ac:dyDescent="0.3">
      <c r="A428" s="1" t="s">
        <v>451</v>
      </c>
      <c r="B428">
        <f>_xlfn.XLOOKUP(A428,jkse_history[[#This Row],[Tanggal]],jkse_history[[#This Row],[Terakhir]],"Tidak Ditemukan")</f>
        <v>6486.3</v>
      </c>
      <c r="C428">
        <f>_xlfn.XLOOKUP(B428,jkse_history[[#This Row],[Terakhir]],jkse_history[[#This Row],[Volume]])</f>
        <v>204607300</v>
      </c>
      <c r="D428">
        <f>_xlfn.XLOOKUP(A428,bbni_history[[#This Row],[Tanggal]],bbni_history[[#This Row],[Terakhir]],"Tidak Ditemukan")</f>
        <v>2638.4</v>
      </c>
      <c r="E428">
        <f>_xlfn.XLOOKUP(D428,bbni_history[[#This Row],[Terakhir]],bbni_history[[#This Row],[Volume]])</f>
        <v>144795200</v>
      </c>
      <c r="F428">
        <f>_xlfn.XLOOKUP(A428,bbri_history[[#This Row],[Tanggal]],bbri_history[[#This Row],[Terakhir]],"Tidak Ditemukan")</f>
        <v>3316.3</v>
      </c>
      <c r="G428">
        <f>_xlfn.XLOOKUP(F428,bbri_history[[#This Row],[Terakhir]],bbri_history[[#This Row],[Volume]],"Tidak Ditemukan")</f>
        <v>241196000</v>
      </c>
      <c r="H428">
        <f>_xlfn.XLOOKUP(A428,bmri_history[[#This Row],[Tanggal]],bmri_history[[#This Row],[Terakhir]],"Tidak Ditemukan")</f>
        <v>2747.4</v>
      </c>
      <c r="I428">
        <f>_xlfn.XLOOKUP('Master Sheet'!H428,bmri_history[[#This Row],[Terakhir]],bmri_history[[#This Row],[Volume]],"Tidak Ditemukan")</f>
        <v>191044200</v>
      </c>
      <c r="J428" s="10">
        <f>(B428/'Data Historis IHSG'!$J$3) * 100</f>
        <v>102.96466091174912</v>
      </c>
      <c r="K428" s="2">
        <f>(D428/'Data Historis BBNI'!$J$3) * 100</f>
        <v>84.639790068683212</v>
      </c>
      <c r="L428" s="2">
        <f>(F428/'Data Historis BBRI'!$J$3) * 100</f>
        <v>112.25978545290832</v>
      </c>
      <c r="M428" s="2">
        <f>(H428 / 'Data Historis BMRI'!$J$3) * 100</f>
        <v>99.079313217427071</v>
      </c>
    </row>
    <row r="429" spans="1:13" x14ac:dyDescent="0.3">
      <c r="A429" s="1" t="s">
        <v>452</v>
      </c>
      <c r="B429">
        <f>_xlfn.XLOOKUP(A429,jkse_history[[#This Row],[Tanggal]],jkse_history[[#This Row],[Terakhir]],"Tidak Ditemukan")</f>
        <v>6536.9</v>
      </c>
      <c r="C429">
        <f>_xlfn.XLOOKUP(B429,jkse_history[[#This Row],[Terakhir]],jkse_history[[#This Row],[Volume]])</f>
        <v>193450700</v>
      </c>
      <c r="D429">
        <f>_xlfn.XLOOKUP(A429,bbni_history[[#This Row],[Tanggal]],bbni_history[[#This Row],[Terakhir]],"Tidak Ditemukan")</f>
        <v>2751.8</v>
      </c>
      <c r="E429">
        <f>_xlfn.XLOOKUP(D429,bbni_history[[#This Row],[Terakhir]],bbni_history[[#This Row],[Volume]])</f>
        <v>297783800</v>
      </c>
      <c r="F429">
        <f>_xlfn.XLOOKUP(A429,bbri_history[[#This Row],[Tanggal]],bbri_history[[#This Row],[Terakhir]],"Tidak Ditemukan")</f>
        <v>3363.5</v>
      </c>
      <c r="G429">
        <f>_xlfn.XLOOKUP(F429,bbri_history[[#This Row],[Terakhir]],bbri_history[[#This Row],[Volume]],"Tidak Ditemukan")</f>
        <v>264629400</v>
      </c>
      <c r="H429">
        <f>_xlfn.XLOOKUP(A429,bmri_history[[#This Row],[Tanggal]],bmri_history[[#This Row],[Terakhir]],"Tidak Ditemukan")</f>
        <v>2786.7</v>
      </c>
      <c r="I429">
        <f>_xlfn.XLOOKUP('Master Sheet'!H429,bmri_history[[#This Row],[Terakhir]],bmri_history[[#This Row],[Volume]],"Tidak Ditemukan")</f>
        <v>134998000</v>
      </c>
      <c r="J429" s="10">
        <f>(B429/'Data Historis IHSG'!$J$3) * 100</f>
        <v>103.76789416370084</v>
      </c>
      <c r="K429" s="2">
        <f>(D429/'Data Historis BBNI'!$J$3) * 100</f>
        <v>88.277658547226537</v>
      </c>
      <c r="L429" s="2">
        <f>(F429/'Data Historis BBRI'!$J$3) * 100</f>
        <v>113.85754858452404</v>
      </c>
      <c r="M429" s="2">
        <f>(H429 / 'Data Historis BMRI'!$J$3) * 100</f>
        <v>100.49658664300938</v>
      </c>
    </row>
    <row r="430" spans="1:13" x14ac:dyDescent="0.3">
      <c r="A430" s="1" t="s">
        <v>453</v>
      </c>
      <c r="B430">
        <f>_xlfn.XLOOKUP(A430,jkse_history[[#This Row],[Tanggal]],jkse_history[[#This Row],[Terakhir]],"Tidak Ditemukan")</f>
        <v>6626.1</v>
      </c>
      <c r="C430">
        <f>_xlfn.XLOOKUP(B430,jkse_history[[#This Row],[Terakhir]],jkse_history[[#This Row],[Volume]])</f>
        <v>178191500</v>
      </c>
      <c r="D430">
        <f>_xlfn.XLOOKUP(A430,bbni_history[[#This Row],[Tanggal]],bbni_history[[#This Row],[Terakhir]],"Tidak Ditemukan")</f>
        <v>2834.2</v>
      </c>
      <c r="E430">
        <f>_xlfn.XLOOKUP(D430,bbni_history[[#This Row],[Terakhir]],bbni_history[[#This Row],[Volume]])</f>
        <v>156735200</v>
      </c>
      <c r="F430">
        <f>_xlfn.XLOOKUP(A430,bbri_history[[#This Row],[Tanggal]],bbri_history[[#This Row],[Terakhir]],"Tidak Ditemukan")</f>
        <v>3339.9</v>
      </c>
      <c r="G430">
        <f>_xlfn.XLOOKUP(F430,bbri_history[[#This Row],[Terakhir]],bbri_history[[#This Row],[Volume]],"Tidak Ditemukan")</f>
        <v>196989500</v>
      </c>
      <c r="H430">
        <f>_xlfn.XLOOKUP(A430,bmri_history[[#This Row],[Tanggal]],bmri_history[[#This Row],[Terakhir]],"Tidak Ditemukan")</f>
        <v>2816.1</v>
      </c>
      <c r="I430">
        <f>_xlfn.XLOOKUP('Master Sheet'!H430,bmri_history[[#This Row],[Terakhir]],bmri_history[[#This Row],[Volume]],"Tidak Ditemukan")</f>
        <v>104307800</v>
      </c>
      <c r="J430" s="10">
        <f>(B430/'Data Historis IHSG'!$J$3) * 100</f>
        <v>105.18387056832721</v>
      </c>
      <c r="K430" s="2">
        <f>(D430/'Data Historis BBNI'!$J$3) * 100</f>
        <v>90.921047988425542</v>
      </c>
      <c r="L430" s="2">
        <f>(F430/'Data Historis BBRI'!$J$3) * 100</f>
        <v>113.05866701871616</v>
      </c>
      <c r="M430" s="2">
        <f>(H430 / 'Data Historis BMRI'!$J$3) * 100</f>
        <v>101.5568369919183</v>
      </c>
    </row>
    <row r="431" spans="1:13" x14ac:dyDescent="0.3">
      <c r="A431" s="1" t="s">
        <v>454</v>
      </c>
      <c r="B431">
        <f>_xlfn.XLOOKUP(A431,jkse_history[[#This Row],[Tanggal]],jkse_history[[#This Row],[Terakhir]],"Tidak Ditemukan")</f>
        <v>6633.3</v>
      </c>
      <c r="C431">
        <f>_xlfn.XLOOKUP(B431,jkse_history[[#This Row],[Terakhir]],jkse_history[[#This Row],[Volume]])</f>
        <v>160148800</v>
      </c>
      <c r="D431">
        <f>_xlfn.XLOOKUP(A431,bbni_history[[#This Row],[Tanggal]],bbni_history[[#This Row],[Terakhir]],"Tidak Ditemukan")</f>
        <v>2782.7</v>
      </c>
      <c r="E431">
        <f>_xlfn.XLOOKUP(D431,bbni_history[[#This Row],[Terakhir]],bbni_history[[#This Row],[Volume]])</f>
        <v>118737200</v>
      </c>
      <c r="F431">
        <f>_xlfn.XLOOKUP(A431,bbri_history[[#This Row],[Tanggal]],bbri_history[[#This Row],[Terakhir]],"Tidak Ditemukan")</f>
        <v>3394.9</v>
      </c>
      <c r="G431">
        <f>_xlfn.XLOOKUP(F431,bbri_history[[#This Row],[Terakhir]],bbri_history[[#This Row],[Volume]],"Tidak Ditemukan")</f>
        <v>318189600</v>
      </c>
      <c r="H431">
        <f>_xlfn.XLOOKUP(A431,bmri_history[[#This Row],[Tanggal]],bmri_history[[#This Row],[Terakhir]],"Tidak Ditemukan")</f>
        <v>2806.3</v>
      </c>
      <c r="I431">
        <f>_xlfn.XLOOKUP('Master Sheet'!H431,bmri_history[[#This Row],[Terakhir]],bmri_history[[#This Row],[Volume]],"Tidak Ditemukan")</f>
        <v>84353000</v>
      </c>
      <c r="J431" s="10">
        <f>(B431/'Data Historis IHSG'!$J$3) * 100</f>
        <v>105.29816462789347</v>
      </c>
      <c r="K431" s="2">
        <f>(D431/'Data Historis BBNI'!$J$3) * 100</f>
        <v>89.268929587676155</v>
      </c>
      <c r="L431" s="2">
        <f>(F431/'Data Historis BBRI'!$J$3) * 100</f>
        <v>114.92046727801417</v>
      </c>
      <c r="M431" s="2">
        <f>(H431 / 'Data Historis BMRI'!$J$3) * 100</f>
        <v>101.20342020894869</v>
      </c>
    </row>
    <row r="432" spans="1:13" x14ac:dyDescent="0.3">
      <c r="A432" s="1" t="s">
        <v>455</v>
      </c>
      <c r="B432">
        <f>_xlfn.XLOOKUP(A432,jkse_history[[#This Row],[Tanggal]],jkse_history[[#This Row],[Terakhir]],"Tidak Ditemukan")</f>
        <v>6658.8</v>
      </c>
      <c r="C432">
        <f>_xlfn.XLOOKUP(B432,jkse_history[[#This Row],[Terakhir]],jkse_history[[#This Row],[Volume]])</f>
        <v>188565300</v>
      </c>
      <c r="D432">
        <f>_xlfn.XLOOKUP(A432,bbni_history[[#This Row],[Tanggal]],bbni_history[[#This Row],[Terakhir]],"Tidak Ditemukan")</f>
        <v>2916.7</v>
      </c>
      <c r="E432">
        <f>_xlfn.XLOOKUP(D432,bbni_history[[#This Row],[Terakhir]],bbni_history[[#This Row],[Volume]])</f>
        <v>206314600</v>
      </c>
      <c r="F432">
        <f>_xlfn.XLOOKUP(A432,bbri_history[[#This Row],[Tanggal]],bbri_history[[#This Row],[Terakhir]],"Tidak Ditemukan")</f>
        <v>3465.7</v>
      </c>
      <c r="G432">
        <f>_xlfn.XLOOKUP(F432,bbri_history[[#This Row],[Terakhir]],bbri_history[[#This Row],[Volume]],"Tidak Ditemukan")</f>
        <v>286829000</v>
      </c>
      <c r="H432">
        <f>_xlfn.XLOOKUP(A432,bmri_history[[#This Row],[Tanggal]],bmri_history[[#This Row],[Terakhir]],"Tidak Ditemukan")</f>
        <v>2816.1</v>
      </c>
      <c r="I432">
        <f>_xlfn.XLOOKUP('Master Sheet'!H432,bmri_history[[#This Row],[Terakhir]],bmri_history[[#This Row],[Volume]],"Tidak Ditemukan")</f>
        <v>152951600</v>
      </c>
      <c r="J432" s="10">
        <f>(B432/'Data Historis IHSG'!$J$3) * 100</f>
        <v>105.70295608885729</v>
      </c>
      <c r="K432" s="2">
        <f>(D432/'Data Historis BBNI'!$J$3) * 100</f>
        <v>93.567645426519221</v>
      </c>
      <c r="L432" s="2">
        <f>(F432/'Data Historis BBRI'!$J$3) * 100</f>
        <v>117.31711197543777</v>
      </c>
      <c r="M432" s="2">
        <f>(H432 / 'Data Historis BMRI'!$J$3) * 100</f>
        <v>101.5568369919183</v>
      </c>
    </row>
    <row r="433" spans="1:13" x14ac:dyDescent="0.3">
      <c r="A433" s="1" t="s">
        <v>456</v>
      </c>
      <c r="B433">
        <f>_xlfn.XLOOKUP(A433,jkse_history[[#This Row],[Tanggal]],jkse_history[[#This Row],[Terakhir]],"Tidak Ditemukan")</f>
        <v>6656</v>
      </c>
      <c r="C433">
        <f>_xlfn.XLOOKUP(B433,jkse_history[[#This Row],[Terakhir]],jkse_history[[#This Row],[Volume]])</f>
        <v>188504800</v>
      </c>
      <c r="D433">
        <f>_xlfn.XLOOKUP(A433,bbni_history[[#This Row],[Tanggal]],bbni_history[[#This Row],[Terakhir]],"Tidak Ditemukan")</f>
        <v>2978.5</v>
      </c>
      <c r="E433">
        <f>_xlfn.XLOOKUP(D433,bbni_history[[#This Row],[Terakhir]],bbni_history[[#This Row],[Volume]])</f>
        <v>128186800</v>
      </c>
      <c r="F433">
        <f>_xlfn.XLOOKUP(A433,bbri_history[[#This Row],[Tanggal]],bbri_history[[#This Row],[Terakhir]],"Tidak Ditemukan")</f>
        <v>3457.8</v>
      </c>
      <c r="G433">
        <f>_xlfn.XLOOKUP(F433,bbri_history[[#This Row],[Terakhir]],bbri_history[[#This Row],[Volume]],"Tidak Ditemukan")</f>
        <v>161256300</v>
      </c>
      <c r="H433">
        <f>_xlfn.XLOOKUP(A433,bmri_history[[#This Row],[Tanggal]],bmri_history[[#This Row],[Terakhir]],"Tidak Ditemukan")</f>
        <v>2825.9</v>
      </c>
      <c r="I433">
        <f>_xlfn.XLOOKUP('Master Sheet'!H433,bmri_history[[#This Row],[Terakhir]],bmri_history[[#This Row],[Volume]],"Tidak Ditemukan")</f>
        <v>99358000</v>
      </c>
      <c r="J433" s="10">
        <f>(B433/'Data Historis IHSG'!$J$3) * 100</f>
        <v>105.65850839902595</v>
      </c>
      <c r="K433" s="2">
        <f>(D433/'Data Historis BBNI'!$J$3) * 100</f>
        <v>95.550187507418499</v>
      </c>
      <c r="L433" s="2">
        <f>(F433/'Data Historis BBRI'!$J$3) * 100</f>
        <v>117.04968975637497</v>
      </c>
      <c r="M433" s="2">
        <f>(H433 / 'Data Historis BMRI'!$J$3) * 100</f>
        <v>101.91025377488793</v>
      </c>
    </row>
    <row r="434" spans="1:13" x14ac:dyDescent="0.3">
      <c r="A434" s="1" t="s">
        <v>457</v>
      </c>
      <c r="B434">
        <f>_xlfn.XLOOKUP(A434,jkse_history[[#This Row],[Tanggal]],jkse_history[[#This Row],[Terakhir]],"Tidak Ditemukan")</f>
        <v>6633</v>
      </c>
      <c r="C434">
        <f>_xlfn.XLOOKUP(B434,jkse_history[[#This Row],[Terakhir]],jkse_history[[#This Row],[Volume]])</f>
        <v>215065000</v>
      </c>
      <c r="D434">
        <f>_xlfn.XLOOKUP(A434,bbni_history[[#This Row],[Tanggal]],bbni_history[[#This Row],[Terakhir]],"Tidak Ditemukan")</f>
        <v>3019.7</v>
      </c>
      <c r="E434">
        <f>_xlfn.XLOOKUP(D434,bbni_history[[#This Row],[Terakhir]],bbni_history[[#This Row],[Volume]])</f>
        <v>140777400</v>
      </c>
      <c r="F434">
        <f>_xlfn.XLOOKUP(A434,bbri_history[[#This Row],[Tanggal]],bbri_history[[#This Row],[Terakhir]],"Tidak Ditemukan")</f>
        <v>3426.4</v>
      </c>
      <c r="G434">
        <f>_xlfn.XLOOKUP(F434,bbri_history[[#This Row],[Terakhir]],bbri_history[[#This Row],[Volume]],"Tidak Ditemukan")</f>
        <v>319230200</v>
      </c>
      <c r="H434">
        <f>_xlfn.XLOOKUP(A434,bmri_history[[#This Row],[Tanggal]],bmri_history[[#This Row],[Terakhir]],"Tidak Ditemukan")</f>
        <v>2816.1</v>
      </c>
      <c r="I434">
        <f>_xlfn.XLOOKUP('Master Sheet'!H434,bmri_history[[#This Row],[Terakhir]],bmri_history[[#This Row],[Volume]],"Tidak Ditemukan")</f>
        <v>189264000</v>
      </c>
      <c r="J434" s="10">
        <f>(B434/'Data Historis IHSG'!$J$3) * 100</f>
        <v>105.29340237541153</v>
      </c>
      <c r="K434" s="2">
        <f>(D434/'Data Historis BBNI'!$J$3) * 100</f>
        <v>96.871882228017995</v>
      </c>
      <c r="L434" s="2">
        <f>(F434/'Data Historis BBRI'!$J$3) * 100</f>
        <v>115.98677106288484</v>
      </c>
      <c r="M434" s="2">
        <f>(H434 / 'Data Historis BMRI'!$J$3) * 100</f>
        <v>101.5568369919183</v>
      </c>
    </row>
    <row r="435" spans="1:13" x14ac:dyDescent="0.3">
      <c r="A435" s="1" t="s">
        <v>458</v>
      </c>
      <c r="B435">
        <f>_xlfn.XLOOKUP(A435,jkse_history[[#This Row],[Tanggal]],jkse_history[[#This Row],[Terakhir]],"Tidak Ditemukan")</f>
        <v>6643.7</v>
      </c>
      <c r="C435">
        <f>_xlfn.XLOOKUP(B435,jkse_history[[#This Row],[Terakhir]],jkse_history[[#This Row],[Volume]])</f>
        <v>165782200</v>
      </c>
      <c r="D435">
        <f>_xlfn.XLOOKUP(A435,bbni_history[[#This Row],[Tanggal]],bbni_history[[#This Row],[Terakhir]],"Tidak Ditemukan")</f>
        <v>3071.3</v>
      </c>
      <c r="E435">
        <f>_xlfn.XLOOKUP(D435,bbni_history[[#This Row],[Terakhir]],bbni_history[[#This Row],[Volume]])</f>
        <v>95312000</v>
      </c>
      <c r="F435">
        <f>_xlfn.XLOOKUP(A435,bbri_history[[#This Row],[Tanggal]],bbri_history[[#This Row],[Terakhir]],"Tidak Ditemukan")</f>
        <v>3457.8</v>
      </c>
      <c r="G435">
        <f>_xlfn.XLOOKUP(F435,bbri_history[[#This Row],[Terakhir]],bbri_history[[#This Row],[Volume]],"Tidak Ditemukan")</f>
        <v>160459300</v>
      </c>
      <c r="H435">
        <f>_xlfn.XLOOKUP(A435,bmri_history[[#This Row],[Tanggal]],bmri_history[[#This Row],[Terakhir]],"Tidak Ditemukan")</f>
        <v>2825.9</v>
      </c>
      <c r="I435">
        <f>_xlfn.XLOOKUP('Master Sheet'!H435,bmri_history[[#This Row],[Terakhir]],bmri_history[[#This Row],[Volume]],"Tidak Ditemukan")</f>
        <v>65782600</v>
      </c>
      <c r="J435" s="10">
        <f>(B435/'Data Historis IHSG'!$J$3) * 100</f>
        <v>105.46325604726694</v>
      </c>
      <c r="K435" s="2">
        <f>(D435/'Data Historis BBNI'!$J$3) * 100</f>
        <v>98.527208625662055</v>
      </c>
      <c r="L435" s="2">
        <f>(F435/'Data Historis BBRI'!$J$3) * 100</f>
        <v>117.04968975637497</v>
      </c>
      <c r="M435" s="2">
        <f>(H435 / 'Data Historis BMRI'!$J$3) * 100</f>
        <v>101.91025377488793</v>
      </c>
    </row>
    <row r="436" spans="1:13" x14ac:dyDescent="0.3">
      <c r="A436" s="1" t="s">
        <v>459</v>
      </c>
      <c r="B436">
        <f>_xlfn.XLOOKUP(A436,jkse_history[[#This Row],[Tanggal]],jkse_history[[#This Row],[Terakhir]],"Tidak Ditemukan")</f>
        <v>6625.7</v>
      </c>
      <c r="C436">
        <f>_xlfn.XLOOKUP(B436,jkse_history[[#This Row],[Terakhir]],jkse_history[[#This Row],[Volume]])</f>
        <v>175632400</v>
      </c>
      <c r="D436">
        <f>_xlfn.XLOOKUP(A436,bbni_history[[#This Row],[Tanggal]],bbni_history[[#This Row],[Terakhir]],"Tidak Ditemukan")</f>
        <v>3030</v>
      </c>
      <c r="E436">
        <f>_xlfn.XLOOKUP(D436,bbni_history[[#This Row],[Terakhir]],bbni_history[[#This Row],[Volume]])</f>
        <v>97000800</v>
      </c>
      <c r="F436">
        <f>_xlfn.XLOOKUP(A436,bbri_history[[#This Row],[Tanggal]],bbri_history[[#This Row],[Terakhir]],"Tidak Ditemukan")</f>
        <v>3379.2</v>
      </c>
      <c r="G436">
        <f>_xlfn.XLOOKUP(F436,bbri_history[[#This Row],[Terakhir]],bbri_history[[#This Row],[Volume]],"Tidak Ditemukan")</f>
        <v>128240100</v>
      </c>
      <c r="H436">
        <f>_xlfn.XLOOKUP(A436,bmri_history[[#This Row],[Tanggal]],bmri_history[[#This Row],[Terakhir]],"Tidak Ditemukan")</f>
        <v>2796.5</v>
      </c>
      <c r="I436">
        <f>_xlfn.XLOOKUP('Master Sheet'!H436,bmri_history[[#This Row],[Terakhir]],bmri_history[[#This Row],[Volume]],"Tidak Ditemukan")</f>
        <v>76296200</v>
      </c>
      <c r="J436" s="10">
        <f>(B436/'Data Historis IHSG'!$J$3) * 100</f>
        <v>105.1775208983513</v>
      </c>
      <c r="K436" s="2">
        <f>(D436/'Data Historis BBNI'!$J$3) * 100</f>
        <v>97.202305908167887</v>
      </c>
      <c r="L436" s="2">
        <f>(F436/'Data Historis BBRI'!$J$3) * 100</f>
        <v>114.38900793126909</v>
      </c>
      <c r="M436" s="2">
        <f>(H436 / 'Data Historis BMRI'!$J$3) * 100</f>
        <v>100.85000342597903</v>
      </c>
    </row>
    <row r="437" spans="1:13" x14ac:dyDescent="0.3">
      <c r="A437" s="1" t="s">
        <v>460</v>
      </c>
      <c r="B437">
        <f>_xlfn.XLOOKUP(A437,jkse_history[[#This Row],[Tanggal]],jkse_history[[#This Row],[Terakhir]],"Tidak Ditemukan")</f>
        <v>6656.9</v>
      </c>
      <c r="C437">
        <f>_xlfn.XLOOKUP(B437,jkse_history[[#This Row],[Terakhir]],jkse_history[[#This Row],[Volume]])</f>
        <v>180194900</v>
      </c>
      <c r="D437">
        <f>_xlfn.XLOOKUP(A437,bbni_history[[#This Row],[Tanggal]],bbni_history[[#This Row],[Terakhir]],"Tidak Ditemukan")</f>
        <v>2999.1</v>
      </c>
      <c r="E437">
        <f>_xlfn.XLOOKUP(D437,bbni_history[[#This Row],[Terakhir]],bbni_history[[#This Row],[Volume]])</f>
        <v>52453800</v>
      </c>
      <c r="F437">
        <f>_xlfn.XLOOKUP(A437,bbri_history[[#This Row],[Tanggal]],bbri_history[[#This Row],[Terakhir]],"Tidak Ditemukan")</f>
        <v>3418.5</v>
      </c>
      <c r="G437">
        <f>_xlfn.XLOOKUP(F437,bbri_history[[#This Row],[Terakhir]],bbri_history[[#This Row],[Volume]],"Tidak Ditemukan")</f>
        <v>108782400</v>
      </c>
      <c r="H437">
        <f>_xlfn.XLOOKUP(A437,bmri_history[[#This Row],[Tanggal]],bmri_history[[#This Row],[Terakhir]],"Tidak Ditemukan")</f>
        <v>2816.1</v>
      </c>
      <c r="I437">
        <f>_xlfn.XLOOKUP('Master Sheet'!H437,bmri_history[[#This Row],[Terakhir]],bmri_history[[#This Row],[Volume]],"Tidak Ditemukan")</f>
        <v>55872800</v>
      </c>
      <c r="J437" s="10">
        <f>(B437/'Data Historis IHSG'!$J$3) * 100</f>
        <v>105.67279515647175</v>
      </c>
      <c r="K437" s="2">
        <f>(D437/'Data Historis BBNI'!$J$3) * 100</f>
        <v>96.211034867718254</v>
      </c>
      <c r="L437" s="2">
        <f>(F437/'Data Historis BBRI'!$J$3) * 100</f>
        <v>115.71934884382205</v>
      </c>
      <c r="M437" s="2">
        <f>(H437 / 'Data Historis BMRI'!$J$3) * 100</f>
        <v>101.5568369919183</v>
      </c>
    </row>
    <row r="438" spans="1:13" x14ac:dyDescent="0.3">
      <c r="A438" s="1" t="s">
        <v>461</v>
      </c>
      <c r="B438">
        <f>_xlfn.XLOOKUP(A438,jkse_history[[#This Row],[Tanggal]],jkse_history[[#This Row],[Terakhir]],"Tidak Ditemukan")</f>
        <v>6602.2</v>
      </c>
      <c r="C438">
        <f>_xlfn.XLOOKUP(B438,jkse_history[[#This Row],[Terakhir]],jkse_history[[#This Row],[Volume]])</f>
        <v>182503600</v>
      </c>
      <c r="D438">
        <f>_xlfn.XLOOKUP(A438,bbni_history[[#This Row],[Tanggal]],bbni_history[[#This Row],[Terakhir]],"Tidak Ditemukan")</f>
        <v>2916.7</v>
      </c>
      <c r="E438">
        <f>_xlfn.XLOOKUP(D438,bbni_history[[#This Row],[Terakhir]],bbni_history[[#This Row],[Volume]])</f>
        <v>95347600</v>
      </c>
      <c r="F438">
        <f>_xlfn.XLOOKUP(A438,bbri_history[[#This Row],[Tanggal]],bbri_history[[#This Row],[Terakhir]],"Tidak Ditemukan")</f>
        <v>3371.3</v>
      </c>
      <c r="G438">
        <f>_xlfn.XLOOKUP(F438,bbri_history[[#This Row],[Terakhir]],bbri_history[[#This Row],[Volume]],"Tidak Ditemukan")</f>
        <v>258038300</v>
      </c>
      <c r="H438">
        <f>_xlfn.XLOOKUP(A438,bmri_history[[#This Row],[Tanggal]],bmri_history[[#This Row],[Terakhir]],"Tidak Ditemukan")</f>
        <v>2806.3</v>
      </c>
      <c r="I438">
        <f>_xlfn.XLOOKUP('Master Sheet'!H438,bmri_history[[#This Row],[Terakhir]],bmri_history[[#This Row],[Volume]],"Tidak Ditemukan")</f>
        <v>82925200</v>
      </c>
      <c r="J438" s="10">
        <f>(B438/'Data Historis IHSG'!$J$3) * 100</f>
        <v>104.804477787267</v>
      </c>
      <c r="K438" s="2">
        <f>(D438/'Data Historis BBNI'!$J$3) * 100</f>
        <v>93.567645426519221</v>
      </c>
      <c r="L438" s="2">
        <f>(F438/'Data Historis BBRI'!$J$3) * 100</f>
        <v>114.1215857122063</v>
      </c>
      <c r="M438" s="2">
        <f>(H438 / 'Data Historis BMRI'!$J$3) * 100</f>
        <v>101.20342020894869</v>
      </c>
    </row>
    <row r="439" spans="1:13" x14ac:dyDescent="0.3">
      <c r="A439" s="1" t="s">
        <v>462</v>
      </c>
      <c r="B439">
        <f>_xlfn.XLOOKUP(A439,jkse_history[[#This Row],[Tanggal]],jkse_history[[#This Row],[Terakhir]],"Tidak Ditemukan")</f>
        <v>6524.1</v>
      </c>
      <c r="C439">
        <f>_xlfn.XLOOKUP(B439,jkse_history[[#This Row],[Terakhir]],jkse_history[[#This Row],[Volume]])</f>
        <v>189347200</v>
      </c>
      <c r="D439">
        <f>_xlfn.XLOOKUP(A439,bbni_history[[#This Row],[Tanggal]],bbni_history[[#This Row],[Terakhir]],"Tidak Ditemukan")</f>
        <v>2906.4</v>
      </c>
      <c r="E439">
        <f>_xlfn.XLOOKUP(D439,bbni_history[[#This Row],[Terakhir]],bbni_history[[#This Row],[Volume]])</f>
        <v>78045400</v>
      </c>
      <c r="F439">
        <f>_xlfn.XLOOKUP(A439,bbri_history[[#This Row],[Tanggal]],bbri_history[[#This Row],[Terakhir]],"Tidak Ditemukan")</f>
        <v>3332.1</v>
      </c>
      <c r="G439">
        <f>_xlfn.XLOOKUP(F439,bbri_history[[#This Row],[Terakhir]],bbri_history[[#This Row],[Volume]],"Tidak Ditemukan")</f>
        <v>159645200</v>
      </c>
      <c r="H439">
        <f>_xlfn.XLOOKUP(A439,bmri_history[[#This Row],[Tanggal]],bmri_history[[#This Row],[Terakhir]],"Tidak Ditemukan")</f>
        <v>2757.3</v>
      </c>
      <c r="I439">
        <f>_xlfn.XLOOKUP('Master Sheet'!H439,bmri_history[[#This Row],[Terakhir]],bmri_history[[#This Row],[Volume]],"Tidak Ditemukan")</f>
        <v>99023600</v>
      </c>
      <c r="J439" s="10">
        <f>(B439/'Data Historis IHSG'!$J$3) * 100</f>
        <v>103.56470472447195</v>
      </c>
      <c r="K439" s="2">
        <f>(D439/'Data Historis BBNI'!$J$3) * 100</f>
        <v>93.237221746369343</v>
      </c>
      <c r="L439" s="2">
        <f>(F439/'Data Historis BBRI'!$J$3) * 100</f>
        <v>112.79462989103391</v>
      </c>
      <c r="M439" s="2">
        <f>(H439 / 'Data Historis BMRI'!$J$3) * 100</f>
        <v>99.436336294100485</v>
      </c>
    </row>
    <row r="440" spans="1:13" x14ac:dyDescent="0.3">
      <c r="A440" s="1" t="s">
        <v>463</v>
      </c>
      <c r="B440">
        <f>_xlfn.XLOOKUP(A440,jkse_history[[#This Row],[Tanggal]],jkse_history[[#This Row],[Terakhir]],"Tidak Ditemukan")</f>
        <v>6591.3</v>
      </c>
      <c r="C440">
        <f>_xlfn.XLOOKUP(B440,jkse_history[[#This Row],[Terakhir]],jkse_history[[#This Row],[Volume]])</f>
        <v>171512200</v>
      </c>
      <c r="D440">
        <f>_xlfn.XLOOKUP(A440,bbni_history[[#This Row],[Tanggal]],bbni_history[[#This Row],[Terakhir]],"Tidak Ditemukan")</f>
        <v>2885.8</v>
      </c>
      <c r="E440">
        <f>_xlfn.XLOOKUP(D440,bbni_history[[#This Row],[Terakhir]],bbni_history[[#This Row],[Volume]])</f>
        <v>118294800</v>
      </c>
      <c r="F440">
        <f>_xlfn.XLOOKUP(A440,bbri_history[[#This Row],[Tanggal]],bbri_history[[#This Row],[Terakhir]],"Tidak Ditemukan")</f>
        <v>3339.9</v>
      </c>
      <c r="G440">
        <f>_xlfn.XLOOKUP(F440,bbri_history[[#This Row],[Terakhir]],bbri_history[[#This Row],[Volume]],"Tidak Ditemukan")</f>
        <v>155011100</v>
      </c>
      <c r="H440">
        <f>_xlfn.XLOOKUP(A440,bmri_history[[#This Row],[Tanggal]],bmri_history[[#This Row],[Terakhir]],"Tidak Ditemukan")</f>
        <v>2816.1</v>
      </c>
      <c r="I440">
        <f>_xlfn.XLOOKUP('Master Sheet'!H440,bmri_history[[#This Row],[Terakhir]],bmri_history[[#This Row],[Volume]],"Tidak Ditemukan")</f>
        <v>160952400</v>
      </c>
      <c r="J440" s="10">
        <f>(B440/'Data Historis IHSG'!$J$3) * 100</f>
        <v>104.63144928042365</v>
      </c>
      <c r="K440" s="2">
        <f>(D440/'Data Historis BBNI'!$J$3) * 100</f>
        <v>92.576374386069602</v>
      </c>
      <c r="L440" s="2">
        <f>(F440/'Data Historis BBRI'!$J$3) * 100</f>
        <v>113.05866701871616</v>
      </c>
      <c r="M440" s="2">
        <f>(H440 / 'Data Historis BMRI'!$J$3) * 100</f>
        <v>101.5568369919183</v>
      </c>
    </row>
    <row r="441" spans="1:13" x14ac:dyDescent="0.3">
      <c r="A441" s="1" t="s">
        <v>464</v>
      </c>
      <c r="B441">
        <f>_xlfn.XLOOKUP(A441,jkse_history[[#This Row],[Tanggal]],jkse_history[[#This Row],[Terakhir]],"Tidak Ditemukan")</f>
        <v>6552.9</v>
      </c>
      <c r="C441">
        <f>_xlfn.XLOOKUP(B441,jkse_history[[#This Row],[Terakhir]],jkse_history[[#This Row],[Volume]])</f>
        <v>182528900</v>
      </c>
      <c r="D441">
        <f>_xlfn.XLOOKUP(A441,bbni_history[[#This Row],[Tanggal]],bbni_history[[#This Row],[Terakhir]],"Tidak Ditemukan")</f>
        <v>2823.9</v>
      </c>
      <c r="E441">
        <f>_xlfn.XLOOKUP(D441,bbni_history[[#This Row],[Terakhir]],bbni_history[[#This Row],[Volume]])</f>
        <v>69669000</v>
      </c>
      <c r="F441">
        <f>_xlfn.XLOOKUP(A441,bbri_history[[#This Row],[Tanggal]],bbri_history[[#This Row],[Terakhir]],"Tidak Ditemukan")</f>
        <v>3324.2</v>
      </c>
      <c r="G441">
        <f>_xlfn.XLOOKUP(F441,bbri_history[[#This Row],[Terakhir]],bbri_history[[#This Row],[Volume]],"Tidak Ditemukan")</f>
        <v>102079300</v>
      </c>
      <c r="H441">
        <f>_xlfn.XLOOKUP(A441,bmri_history[[#This Row],[Tanggal]],bmri_history[[#This Row],[Terakhir]],"Tidak Ditemukan")</f>
        <v>2816.1</v>
      </c>
      <c r="I441">
        <f>_xlfn.XLOOKUP('Master Sheet'!H441,bmri_history[[#This Row],[Terakhir]],bmri_history[[#This Row],[Volume]],"Tidak Ditemukan")</f>
        <v>65621400</v>
      </c>
      <c r="J441" s="10">
        <f>(B441/'Data Historis IHSG'!$J$3) * 100</f>
        <v>104.02188096273694</v>
      </c>
      <c r="K441" s="2">
        <f>(D441/'Data Historis BBNI'!$J$3) * 100</f>
        <v>90.590624308275665</v>
      </c>
      <c r="L441" s="2">
        <f>(F441/'Data Historis BBRI'!$J$3) * 100</f>
        <v>112.52720767197108</v>
      </c>
      <c r="M441" s="2">
        <f>(H441 / 'Data Historis BMRI'!$J$3) * 100</f>
        <v>101.5568369919183</v>
      </c>
    </row>
    <row r="442" spans="1:13" x14ac:dyDescent="0.3">
      <c r="A442" s="1" t="s">
        <v>465</v>
      </c>
      <c r="B442">
        <f>_xlfn.XLOOKUP(A442,jkse_history[[#This Row],[Tanggal]],jkse_history[[#This Row],[Terakhir]],"Tidak Ditemukan")</f>
        <v>6493.3</v>
      </c>
      <c r="C442">
        <f>_xlfn.XLOOKUP(B442,jkse_history[[#This Row],[Terakhir]],jkse_history[[#This Row],[Volume]])</f>
        <v>165299300</v>
      </c>
      <c r="D442">
        <f>_xlfn.XLOOKUP(A442,bbni_history[[#This Row],[Tanggal]],bbni_history[[#This Row],[Terakhir]],"Tidak Ditemukan")</f>
        <v>2803.3</v>
      </c>
      <c r="E442">
        <f>_xlfn.XLOOKUP(D442,bbni_history[[#This Row],[Terakhir]],bbni_history[[#This Row],[Volume]])</f>
        <v>60944600</v>
      </c>
      <c r="F442">
        <f>_xlfn.XLOOKUP(A442,bbri_history[[#This Row],[Tanggal]],bbri_history[[#This Row],[Terakhir]],"Tidak Ditemukan")</f>
        <v>3308.5</v>
      </c>
      <c r="G442">
        <f>_xlfn.XLOOKUP(F442,bbri_history[[#This Row],[Terakhir]],bbri_history[[#This Row],[Volume]],"Tidak Ditemukan")</f>
        <v>124799700</v>
      </c>
      <c r="H442">
        <f>_xlfn.XLOOKUP(A442,bmri_history[[#This Row],[Tanggal]],bmri_history[[#This Row],[Terakhir]],"Tidak Ditemukan")</f>
        <v>2757.3</v>
      </c>
      <c r="I442">
        <f>_xlfn.XLOOKUP('Master Sheet'!H442,bmri_history[[#This Row],[Terakhir]],bmri_history[[#This Row],[Volume]],"Tidak Ditemukan")</f>
        <v>51923400</v>
      </c>
      <c r="J442" s="10">
        <f>(B442/'Data Historis IHSG'!$J$3) * 100</f>
        <v>103.07578013632741</v>
      </c>
      <c r="K442" s="2">
        <f>(D442/'Data Historis BBNI'!$J$3) * 100</f>
        <v>89.92977694797591</v>
      </c>
      <c r="L442" s="2">
        <f>(F442/'Data Historis BBRI'!$J$3) * 100</f>
        <v>111.99574832522603</v>
      </c>
      <c r="M442" s="2">
        <f>(H442 / 'Data Historis BMRI'!$J$3) * 100</f>
        <v>99.436336294100485</v>
      </c>
    </row>
    <row r="443" spans="1:13" x14ac:dyDescent="0.3">
      <c r="A443" s="1" t="s">
        <v>466</v>
      </c>
      <c r="B443">
        <f>_xlfn.XLOOKUP(A443,jkse_history[[#This Row],[Tanggal]],jkse_history[[#This Row],[Terakhir]],"Tidak Ditemukan")</f>
        <v>6552.1</v>
      </c>
      <c r="C443">
        <f>_xlfn.XLOOKUP(B443,jkse_history[[#This Row],[Terakhir]],jkse_history[[#This Row],[Volume]])</f>
        <v>171604200</v>
      </c>
      <c r="D443">
        <f>_xlfn.XLOOKUP(A443,bbni_history[[#This Row],[Tanggal]],bbni_history[[#This Row],[Terakhir]],"Tidak Ditemukan")</f>
        <v>2896.1</v>
      </c>
      <c r="E443">
        <f>_xlfn.XLOOKUP(D443,bbni_history[[#This Row],[Terakhir]],bbni_history[[#This Row],[Volume]])</f>
        <v>93339800</v>
      </c>
      <c r="F443">
        <f>_xlfn.XLOOKUP(A443,bbri_history[[#This Row],[Tanggal]],bbri_history[[#This Row],[Terakhir]],"Tidak Ditemukan")</f>
        <v>3371.3</v>
      </c>
      <c r="G443">
        <f>_xlfn.XLOOKUP(F443,bbri_history[[#This Row],[Terakhir]],bbri_history[[#This Row],[Volume]],"Tidak Ditemukan")</f>
        <v>100486300</v>
      </c>
      <c r="H443">
        <f>_xlfn.XLOOKUP(A443,bmri_history[[#This Row],[Tanggal]],bmri_history[[#This Row],[Terakhir]],"Tidak Ditemukan")</f>
        <v>2796.5</v>
      </c>
      <c r="I443">
        <f>_xlfn.XLOOKUP('Master Sheet'!H443,bmri_history[[#This Row],[Terakhir]],bmri_history[[#This Row],[Volume]],"Tidak Ditemukan")</f>
        <v>107556600</v>
      </c>
      <c r="J443" s="10">
        <f>(B443/'Data Historis IHSG'!$J$3) * 100</f>
        <v>104.00918162278516</v>
      </c>
      <c r="K443" s="2">
        <f>(D443/'Data Historis BBNI'!$J$3) * 100</f>
        <v>92.906798066219466</v>
      </c>
      <c r="L443" s="2">
        <f>(F443/'Data Historis BBRI'!$J$3) * 100</f>
        <v>114.1215857122063</v>
      </c>
      <c r="M443" s="2">
        <f>(H443 / 'Data Historis BMRI'!$J$3) * 100</f>
        <v>100.85000342597903</v>
      </c>
    </row>
    <row r="444" spans="1:13" x14ac:dyDescent="0.3">
      <c r="A444" s="1" t="s">
        <v>467</v>
      </c>
      <c r="B444">
        <f>_xlfn.XLOOKUP(A444,jkse_history[[#This Row],[Tanggal]],jkse_history[[#This Row],[Terakhir]],"Tidak Ditemukan")</f>
        <v>6586.4</v>
      </c>
      <c r="C444">
        <f>_xlfn.XLOOKUP(B444,jkse_history[[#This Row],[Terakhir]],jkse_history[[#This Row],[Volume]])</f>
        <v>155291000</v>
      </c>
      <c r="D444">
        <f>_xlfn.XLOOKUP(A444,bbni_history[[#This Row],[Tanggal]],bbni_history[[#This Row],[Terakhir]],"Tidak Ditemukan")</f>
        <v>2885.8</v>
      </c>
      <c r="E444">
        <f>_xlfn.XLOOKUP(D444,bbni_history[[#This Row],[Terakhir]],bbni_history[[#This Row],[Volume]])</f>
        <v>54733000</v>
      </c>
      <c r="F444">
        <f>_xlfn.XLOOKUP(A444,bbri_history[[#This Row],[Tanggal]],bbri_history[[#This Row],[Terakhir]],"Tidak Ditemukan")</f>
        <v>3339.9</v>
      </c>
      <c r="G444">
        <f>_xlfn.XLOOKUP(F444,bbri_history[[#This Row],[Terakhir]],bbri_history[[#This Row],[Volume]],"Tidak Ditemukan")</f>
        <v>119591100</v>
      </c>
      <c r="H444">
        <f>_xlfn.XLOOKUP(A444,bmri_history[[#This Row],[Tanggal]],bmri_history[[#This Row],[Terakhir]],"Tidak Ditemukan")</f>
        <v>2816.1</v>
      </c>
      <c r="I444">
        <f>_xlfn.XLOOKUP('Master Sheet'!H444,bmri_history[[#This Row],[Terakhir]],bmri_history[[#This Row],[Volume]],"Tidak Ditemukan")</f>
        <v>103726400</v>
      </c>
      <c r="J444" s="10">
        <f>(B444/'Data Historis IHSG'!$J$3) * 100</f>
        <v>104.55366582321884</v>
      </c>
      <c r="K444" s="2">
        <f>(D444/'Data Historis BBNI'!$J$3) * 100</f>
        <v>92.576374386069602</v>
      </c>
      <c r="L444" s="2">
        <f>(F444/'Data Historis BBRI'!$J$3) * 100</f>
        <v>113.05866701871616</v>
      </c>
      <c r="M444" s="2">
        <f>(H444 / 'Data Historis BMRI'!$J$3) * 100</f>
        <v>101.5568369919183</v>
      </c>
    </row>
    <row r="445" spans="1:13" x14ac:dyDescent="0.3">
      <c r="A445" s="1" t="s">
        <v>468</v>
      </c>
      <c r="B445">
        <f>_xlfn.XLOOKUP(A445,jkse_history[[#This Row],[Tanggal]],jkse_history[[#This Row],[Terakhir]],"Tidak Ditemukan")</f>
        <v>6581.8</v>
      </c>
      <c r="C445">
        <f>_xlfn.XLOOKUP(B445,jkse_history[[#This Row],[Terakhir]],jkse_history[[#This Row],[Volume]])</f>
        <v>154117700</v>
      </c>
      <c r="D445">
        <f>_xlfn.XLOOKUP(A445,bbni_history[[#This Row],[Tanggal]],bbni_history[[#This Row],[Terakhir]],"Tidak Ditemukan")</f>
        <v>2865.1</v>
      </c>
      <c r="E445">
        <f>_xlfn.XLOOKUP(D445,bbni_history[[#This Row],[Terakhir]],bbni_history[[#This Row],[Volume]])</f>
        <v>32817000</v>
      </c>
      <c r="F445">
        <f>_xlfn.XLOOKUP(A445,bbri_history[[#This Row],[Tanggal]],bbri_history[[#This Row],[Terakhir]],"Tidak Ditemukan")</f>
        <v>3332.1</v>
      </c>
      <c r="G445">
        <f>_xlfn.XLOOKUP(F445,bbri_history[[#This Row],[Terakhir]],bbri_history[[#This Row],[Volume]],"Tidak Ditemukan")</f>
        <v>74347000</v>
      </c>
      <c r="H445">
        <f>_xlfn.XLOOKUP(A445,bmri_history[[#This Row],[Tanggal]],bmri_history[[#This Row],[Terakhir]],"Tidak Ditemukan")</f>
        <v>2786.7</v>
      </c>
      <c r="I445">
        <f>_xlfn.XLOOKUP('Master Sheet'!H445,bmri_history[[#This Row],[Terakhir]],bmri_history[[#This Row],[Volume]],"Tidak Ditemukan")</f>
        <v>48035600</v>
      </c>
      <c r="J445" s="10">
        <f>(B445/'Data Historis IHSG'!$J$3) * 100</f>
        <v>104.48064461849596</v>
      </c>
      <c r="K445" s="2">
        <f>(D445/'Data Historis BBNI'!$J$3) * 100</f>
        <v>91.912319028875174</v>
      </c>
      <c r="L445" s="2">
        <f>(F445/'Data Historis BBRI'!$J$3) * 100</f>
        <v>112.79462989103391</v>
      </c>
      <c r="M445" s="2">
        <f>(H445 / 'Data Historis BMRI'!$J$3) * 100</f>
        <v>100.49658664300938</v>
      </c>
    </row>
    <row r="446" spans="1:13" x14ac:dyDescent="0.3">
      <c r="A446" s="1" t="s">
        <v>469</v>
      </c>
      <c r="B446">
        <f>_xlfn.XLOOKUP(A446,jkse_history[[#This Row],[Tanggal]],jkse_history[[#This Row],[Terakhir]],"Tidak Ditemukan")</f>
        <v>6632.3</v>
      </c>
      <c r="C446">
        <f>_xlfn.XLOOKUP(B446,jkse_history[[#This Row],[Terakhir]],jkse_history[[#This Row],[Volume]])</f>
        <v>167444200</v>
      </c>
      <c r="D446">
        <f>_xlfn.XLOOKUP(A446,bbni_history[[#This Row],[Tanggal]],bbni_history[[#This Row],[Terakhir]],"Tidak Ditemukan")</f>
        <v>2906.4</v>
      </c>
      <c r="E446">
        <f>_xlfn.XLOOKUP(D446,bbni_history[[#This Row],[Terakhir]],bbni_history[[#This Row],[Volume]])</f>
        <v>49871600</v>
      </c>
      <c r="F446">
        <f>_xlfn.XLOOKUP(A446,bbri_history[[#This Row],[Tanggal]],bbri_history[[#This Row],[Terakhir]],"Tidak Ditemukan")</f>
        <v>3324.2</v>
      </c>
      <c r="G446">
        <f>_xlfn.XLOOKUP(F446,bbri_history[[#This Row],[Terakhir]],bbri_history[[#This Row],[Volume]],"Tidak Ditemukan")</f>
        <v>79465600</v>
      </c>
      <c r="H446">
        <f>_xlfn.XLOOKUP(A446,bmri_history[[#This Row],[Tanggal]],bmri_history[[#This Row],[Terakhir]],"Tidak Ditemukan")</f>
        <v>2747.4</v>
      </c>
      <c r="I446">
        <f>_xlfn.XLOOKUP('Master Sheet'!H446,bmri_history[[#This Row],[Terakhir]],bmri_history[[#This Row],[Volume]],"Tidak Ditemukan")</f>
        <v>50517400</v>
      </c>
      <c r="J446" s="10">
        <f>(B446/'Data Historis IHSG'!$J$3) * 100</f>
        <v>105.28229045295372</v>
      </c>
      <c r="K446" s="2">
        <f>(D446/'Data Historis BBNI'!$J$3) * 100</f>
        <v>93.237221746369343</v>
      </c>
      <c r="L446" s="2">
        <f>(F446/'Data Historis BBRI'!$J$3) * 100</f>
        <v>112.52720767197108</v>
      </c>
      <c r="M446" s="2">
        <f>(H446 / 'Data Historis BMRI'!$J$3) * 100</f>
        <v>99.079313217427071</v>
      </c>
    </row>
    <row r="447" spans="1:13" x14ac:dyDescent="0.3">
      <c r="A447" s="1" t="s">
        <v>470</v>
      </c>
      <c r="B447">
        <f>_xlfn.XLOOKUP(A447,jkse_history[[#This Row],[Tanggal]],jkse_history[[#This Row],[Terakhir]],"Tidak Ditemukan")</f>
        <v>6669.9</v>
      </c>
      <c r="C447">
        <f>_xlfn.XLOOKUP(B447,jkse_history[[#This Row],[Terakhir]],jkse_history[[#This Row],[Volume]])</f>
        <v>192392200</v>
      </c>
      <c r="D447">
        <f>_xlfn.XLOOKUP(A447,bbni_history[[#This Row],[Tanggal]],bbni_history[[#This Row],[Terakhir]],"Tidak Ditemukan")</f>
        <v>2906.4</v>
      </c>
      <c r="E447">
        <f>_xlfn.XLOOKUP(D447,bbni_history[[#This Row],[Terakhir]],bbni_history[[#This Row],[Volume]])</f>
        <v>24198600</v>
      </c>
      <c r="F447">
        <f>_xlfn.XLOOKUP(A447,bbri_history[[#This Row],[Tanggal]],bbri_history[[#This Row],[Terakhir]],"Tidak Ditemukan")</f>
        <v>3339.9</v>
      </c>
      <c r="G447">
        <f>_xlfn.XLOOKUP(F447,bbri_history[[#This Row],[Terakhir]],bbri_history[[#This Row],[Volume]],"Tidak Ditemukan")</f>
        <v>92453200</v>
      </c>
      <c r="H447">
        <f>_xlfn.XLOOKUP(A447,bmri_history[[#This Row],[Tanggal]],bmri_history[[#This Row],[Terakhir]],"Tidak Ditemukan")</f>
        <v>2698.4</v>
      </c>
      <c r="I447">
        <f>_xlfn.XLOOKUP('Master Sheet'!H447,bmri_history[[#This Row],[Terakhir]],bmri_history[[#This Row],[Volume]],"Tidak Ditemukan")</f>
        <v>120574200</v>
      </c>
      <c r="J447" s="10">
        <f>(B447/'Data Historis IHSG'!$J$3) * 100</f>
        <v>105.87915943068857</v>
      </c>
      <c r="K447" s="2">
        <f>(D447/'Data Historis BBNI'!$J$3) * 100</f>
        <v>93.237221746369343</v>
      </c>
      <c r="L447" s="2">
        <f>(F447/'Data Historis BBRI'!$J$3) * 100</f>
        <v>113.05866701871616</v>
      </c>
      <c r="M447" s="2">
        <f>(H447 / 'Data Historis BMRI'!$J$3) * 100</f>
        <v>97.312229302578871</v>
      </c>
    </row>
    <row r="448" spans="1:13" x14ac:dyDescent="0.3">
      <c r="A448" s="1" t="s">
        <v>471</v>
      </c>
      <c r="B448">
        <f>_xlfn.XLOOKUP(A448,jkse_history[[#This Row],[Tanggal]],jkse_history[[#This Row],[Terakhir]],"Tidak Ditemukan")</f>
        <v>6683.1</v>
      </c>
      <c r="C448">
        <f>_xlfn.XLOOKUP(B448,jkse_history[[#This Row],[Terakhir]],jkse_history[[#This Row],[Volume]])</f>
        <v>153422900</v>
      </c>
      <c r="D448">
        <f>_xlfn.XLOOKUP(A448,bbni_history[[#This Row],[Tanggal]],bbni_history[[#This Row],[Terakhir]],"Tidak Ditemukan")</f>
        <v>2916.7</v>
      </c>
      <c r="E448">
        <f>_xlfn.XLOOKUP(D448,bbni_history[[#This Row],[Terakhir]],bbni_history[[#This Row],[Volume]])</f>
        <v>25594600</v>
      </c>
      <c r="F448">
        <f>_xlfn.XLOOKUP(A448,bbri_history[[#This Row],[Tanggal]],bbri_history[[#This Row],[Terakhir]],"Tidak Ditemukan")</f>
        <v>3339.9</v>
      </c>
      <c r="G448">
        <f>_xlfn.XLOOKUP(F448,bbri_history[[#This Row],[Terakhir]],bbri_history[[#This Row],[Volume]],"Tidak Ditemukan")</f>
        <v>69475400</v>
      </c>
      <c r="H448">
        <f>_xlfn.XLOOKUP(A448,bmri_history[[#This Row],[Tanggal]],bmri_history[[#This Row],[Terakhir]],"Tidak Ditemukan")</f>
        <v>2806.3</v>
      </c>
      <c r="I448">
        <f>_xlfn.XLOOKUP('Master Sheet'!H448,bmri_history[[#This Row],[Terakhir]],bmri_history[[#This Row],[Volume]],"Tidak Ditemukan")</f>
        <v>156118000</v>
      </c>
      <c r="J448" s="10">
        <f>(B448/'Data Historis IHSG'!$J$3) * 100</f>
        <v>106.0886985398934</v>
      </c>
      <c r="K448" s="2">
        <f>(D448/'Data Historis BBNI'!$J$3) * 100</f>
        <v>93.567645426519221</v>
      </c>
      <c r="L448" s="2">
        <f>(F448/'Data Historis BBRI'!$J$3) * 100</f>
        <v>113.05866701871616</v>
      </c>
      <c r="M448" s="2">
        <f>(H448 / 'Data Historis BMRI'!$J$3) * 100</f>
        <v>101.20342020894869</v>
      </c>
    </row>
    <row r="449" spans="1:13" x14ac:dyDescent="0.3">
      <c r="A449" s="1" t="s">
        <v>472</v>
      </c>
      <c r="B449">
        <f>_xlfn.XLOOKUP(A449,jkse_history[[#This Row],[Tanggal]],jkse_history[[#This Row],[Terakhir]],"Tidak Ditemukan")</f>
        <v>6691.3</v>
      </c>
      <c r="C449">
        <f>_xlfn.XLOOKUP(B449,jkse_history[[#This Row],[Terakhir]],jkse_history[[#This Row],[Volume]])</f>
        <v>209193300</v>
      </c>
      <c r="D449">
        <f>_xlfn.XLOOKUP(A449,bbni_history[[#This Row],[Tanggal]],bbni_history[[#This Row],[Terakhir]],"Tidak Ditemukan")</f>
        <v>2896.1</v>
      </c>
      <c r="E449">
        <f>_xlfn.XLOOKUP(D449,bbni_history[[#This Row],[Terakhir]],bbni_history[[#This Row],[Volume]])</f>
        <v>31442200</v>
      </c>
      <c r="F449">
        <f>_xlfn.XLOOKUP(A449,bbri_history[[#This Row],[Tanggal]],bbri_history[[#This Row],[Terakhir]],"Tidak Ditemukan")</f>
        <v>3339.9</v>
      </c>
      <c r="G449">
        <f>_xlfn.XLOOKUP(F449,bbri_history[[#This Row],[Terakhir]],bbri_history[[#This Row],[Volume]],"Tidak Ditemukan")</f>
        <v>149637700</v>
      </c>
      <c r="H449">
        <f>_xlfn.XLOOKUP(A449,bmri_history[[#This Row],[Tanggal]],bmri_history[[#This Row],[Terakhir]],"Tidak Ditemukan")</f>
        <v>2835.8</v>
      </c>
      <c r="I449">
        <f>_xlfn.XLOOKUP('Master Sheet'!H449,bmri_history[[#This Row],[Terakhir]],bmri_history[[#This Row],[Volume]],"Tidak Ditemukan")</f>
        <v>86362400</v>
      </c>
      <c r="J449" s="10">
        <f>(B449/'Data Historis IHSG'!$J$3) * 100</f>
        <v>106.2188667743994</v>
      </c>
      <c r="K449" s="2">
        <f>(D449/'Data Historis BBNI'!$J$3) * 100</f>
        <v>92.906798066219466</v>
      </c>
      <c r="L449" s="2">
        <f>(F449/'Data Historis BBRI'!$J$3) * 100</f>
        <v>113.05866701871616</v>
      </c>
      <c r="M449" s="2">
        <f>(H449 / 'Data Historis BMRI'!$J$3) * 100</f>
        <v>102.26727685156136</v>
      </c>
    </row>
    <row r="450" spans="1:13" x14ac:dyDescent="0.3">
      <c r="A450" s="1" t="s">
        <v>473</v>
      </c>
      <c r="B450">
        <f>_xlfn.XLOOKUP(A450,jkse_history[[#This Row],[Tanggal]],jkse_history[[#This Row],[Terakhir]],"Tidak Ditemukan")</f>
        <v>6651.1</v>
      </c>
      <c r="C450">
        <f>_xlfn.XLOOKUP(B450,jkse_history[[#This Row],[Terakhir]],jkse_history[[#This Row],[Volume]])</f>
        <v>198646700</v>
      </c>
      <c r="D450">
        <f>_xlfn.XLOOKUP(A450,bbni_history[[#This Row],[Tanggal]],bbni_history[[#This Row],[Terakhir]],"Tidak Ditemukan")</f>
        <v>2844.5</v>
      </c>
      <c r="E450">
        <f>_xlfn.XLOOKUP(D450,bbni_history[[#This Row],[Terakhir]],bbni_history[[#This Row],[Volume]])</f>
        <v>46965800</v>
      </c>
      <c r="F450">
        <f>_xlfn.XLOOKUP(A450,bbri_history[[#This Row],[Tanggal]],bbri_history[[#This Row],[Terakhir]],"Tidak Ditemukan")</f>
        <v>3316.3</v>
      </c>
      <c r="G450">
        <f>_xlfn.XLOOKUP(F450,bbri_history[[#This Row],[Terakhir]],bbri_history[[#This Row],[Volume]],"Tidak Ditemukan")</f>
        <v>80234400</v>
      </c>
      <c r="H450">
        <f>_xlfn.XLOOKUP(A450,bmri_history[[#This Row],[Tanggal]],bmri_history[[#This Row],[Terakhir]],"Tidak Ditemukan")</f>
        <v>2786.7</v>
      </c>
      <c r="I450">
        <f>_xlfn.XLOOKUP('Master Sheet'!H450,bmri_history[[#This Row],[Terakhir]],bmri_history[[#This Row],[Volume]],"Tidak Ditemukan")</f>
        <v>56807000</v>
      </c>
      <c r="J450" s="10">
        <f>(B450/'Data Historis IHSG'!$J$3) * 100</f>
        <v>105.58072494182116</v>
      </c>
      <c r="K450" s="2">
        <f>(D450/'Data Historis BBNI'!$J$3) * 100</f>
        <v>91.251471668575419</v>
      </c>
      <c r="L450" s="2">
        <f>(F450/'Data Historis BBRI'!$J$3) * 100</f>
        <v>112.25978545290832</v>
      </c>
      <c r="M450" s="2">
        <f>(H450 / 'Data Historis BMRI'!$J$3) * 100</f>
        <v>100.49658664300938</v>
      </c>
    </row>
    <row r="451" spans="1:13" x14ac:dyDescent="0.3">
      <c r="A451" s="1" t="s">
        <v>474</v>
      </c>
      <c r="B451">
        <f>_xlfn.XLOOKUP(A451,jkse_history[[#This Row],[Tanggal]],jkse_history[[#This Row],[Terakhir]],"Tidak Ditemukan")</f>
        <v>6616</v>
      </c>
      <c r="C451">
        <f>_xlfn.XLOOKUP(B451,jkse_history[[#This Row],[Terakhir]],jkse_history[[#This Row],[Volume]])</f>
        <v>203267300</v>
      </c>
      <c r="D451">
        <f>_xlfn.XLOOKUP(A451,bbni_history[[#This Row],[Tanggal]],bbni_history[[#This Row],[Terakhir]],"Tidak Ditemukan")</f>
        <v>2803.3</v>
      </c>
      <c r="E451">
        <f>_xlfn.XLOOKUP(D451,bbni_history[[#This Row],[Terakhir]],bbni_history[[#This Row],[Volume]])</f>
        <v>49796800</v>
      </c>
      <c r="F451">
        <f>_xlfn.XLOOKUP(A451,bbri_history[[#This Row],[Tanggal]],bbri_history[[#This Row],[Terakhir]],"Tidak Ditemukan")</f>
        <v>3269.2</v>
      </c>
      <c r="G451">
        <f>_xlfn.XLOOKUP(F451,bbri_history[[#This Row],[Terakhir]],bbri_history[[#This Row],[Volume]],"Tidak Ditemukan")</f>
        <v>220142300</v>
      </c>
      <c r="H451">
        <f>_xlfn.XLOOKUP(A451,bmri_history[[#This Row],[Tanggal]],bmri_history[[#This Row],[Terakhir]],"Tidak Ditemukan")</f>
        <v>2767.1</v>
      </c>
      <c r="I451">
        <f>_xlfn.XLOOKUP('Master Sheet'!H451,bmri_history[[#This Row],[Terakhir]],bmri_history[[#This Row],[Volume]],"Tidak Ditemukan")</f>
        <v>40131000</v>
      </c>
      <c r="J451" s="10">
        <f>(B451/'Data Historis IHSG'!$J$3) * 100</f>
        <v>105.02354140143566</v>
      </c>
      <c r="K451" s="2">
        <f>(D451/'Data Historis BBNI'!$J$3) * 100</f>
        <v>89.92977694797591</v>
      </c>
      <c r="L451" s="2">
        <f>(F451/'Data Historis BBRI'!$J$3) * 100</f>
        <v>110.6654074126731</v>
      </c>
      <c r="M451" s="2">
        <f>(H451 / 'Data Historis BMRI'!$J$3) * 100</f>
        <v>99.789753077070102</v>
      </c>
    </row>
    <row r="452" spans="1:13" x14ac:dyDescent="0.3">
      <c r="A452" s="1" t="s">
        <v>475</v>
      </c>
      <c r="B452">
        <f>_xlfn.XLOOKUP(A452,jkse_history[[#This Row],[Tanggal]],jkse_history[[#This Row],[Terakhir]],"Tidak Ditemukan")</f>
        <v>6651.2</v>
      </c>
      <c r="C452">
        <f>_xlfn.XLOOKUP(B452,jkse_history[[#This Row],[Terakhir]],jkse_history[[#This Row],[Volume]])</f>
        <v>207039500</v>
      </c>
      <c r="D452">
        <f>_xlfn.XLOOKUP(A452,bbni_history[[#This Row],[Tanggal]],bbni_history[[#This Row],[Terakhir]],"Tidak Ditemukan")</f>
        <v>2834.2</v>
      </c>
      <c r="E452">
        <f>_xlfn.XLOOKUP(D452,bbni_history[[#This Row],[Terakhir]],bbni_history[[#This Row],[Volume]])</f>
        <v>38494800</v>
      </c>
      <c r="F452">
        <f>_xlfn.XLOOKUP(A452,bbri_history[[#This Row],[Tanggal]],bbri_history[[#This Row],[Terakhir]],"Tidak Ditemukan")</f>
        <v>3245.6</v>
      </c>
      <c r="G452">
        <f>_xlfn.XLOOKUP(F452,bbri_history[[#This Row],[Terakhir]],bbri_history[[#This Row],[Volume]],"Tidak Ditemukan")</f>
        <v>163555000</v>
      </c>
      <c r="H452">
        <f>_xlfn.XLOOKUP(A452,bmri_history[[#This Row],[Tanggal]],bmri_history[[#This Row],[Terakhir]],"Tidak Ditemukan")</f>
        <v>2835.8</v>
      </c>
      <c r="I452">
        <f>_xlfn.XLOOKUP('Master Sheet'!H452,bmri_history[[#This Row],[Terakhir]],bmri_history[[#This Row],[Volume]],"Tidak Ditemukan")</f>
        <v>76140200</v>
      </c>
      <c r="J452" s="10">
        <f>(B452/'Data Historis IHSG'!$J$3) * 100</f>
        <v>105.58231235931513</v>
      </c>
      <c r="K452" s="2">
        <f>(D452/'Data Historis BBNI'!$J$3) * 100</f>
        <v>90.921047988425542</v>
      </c>
      <c r="L452" s="2">
        <f>(F452/'Data Historis BBRI'!$J$3) * 100</f>
        <v>109.86652584686523</v>
      </c>
      <c r="M452" s="2">
        <f>(H452 / 'Data Historis BMRI'!$J$3) * 100</f>
        <v>102.26727685156136</v>
      </c>
    </row>
    <row r="453" spans="1:13" x14ac:dyDescent="0.3">
      <c r="A453" s="1" t="s">
        <v>476</v>
      </c>
      <c r="B453">
        <f>_xlfn.XLOOKUP(A453,jkse_history[[#This Row],[Tanggal]],jkse_history[[#This Row],[Terakhir]],"Tidak Ditemukan")</f>
        <v>6675.8</v>
      </c>
      <c r="C453">
        <f>_xlfn.XLOOKUP(B453,jkse_history[[#This Row],[Terakhir]],jkse_history[[#This Row],[Volume]])</f>
        <v>217158400</v>
      </c>
      <c r="D453">
        <f>_xlfn.XLOOKUP(A453,bbni_history[[#This Row],[Tanggal]],bbni_history[[#This Row],[Terakhir]],"Tidak Ditemukan")</f>
        <v>2885.8</v>
      </c>
      <c r="E453">
        <f>_xlfn.XLOOKUP(D453,bbni_history[[#This Row],[Terakhir]],bbni_history[[#This Row],[Volume]])</f>
        <v>40673800</v>
      </c>
      <c r="F453">
        <f>_xlfn.XLOOKUP(A453,bbri_history[[#This Row],[Tanggal]],bbri_history[[#This Row],[Terakhir]],"Tidak Ditemukan")</f>
        <v>3300.6</v>
      </c>
      <c r="G453">
        <f>_xlfn.XLOOKUP(F453,bbri_history[[#This Row],[Terakhir]],bbri_history[[#This Row],[Volume]],"Tidak Ditemukan")</f>
        <v>126523700</v>
      </c>
      <c r="H453">
        <f>_xlfn.XLOOKUP(A453,bmri_history[[#This Row],[Tanggal]],bmri_history[[#This Row],[Terakhir]],"Tidak Ditemukan")</f>
        <v>2835.8</v>
      </c>
      <c r="I453">
        <f>_xlfn.XLOOKUP('Master Sheet'!H453,bmri_history[[#This Row],[Terakhir]],bmri_history[[#This Row],[Volume]],"Tidak Ditemukan")</f>
        <v>72789600</v>
      </c>
      <c r="J453" s="10">
        <f>(B453/'Data Historis IHSG'!$J$3) * 100</f>
        <v>105.97281706283317</v>
      </c>
      <c r="K453" s="2">
        <f>(D453/'Data Historis BBNI'!$J$3) * 100</f>
        <v>92.576374386069602</v>
      </c>
      <c r="L453" s="2">
        <f>(F453/'Data Historis BBRI'!$J$3) * 100</f>
        <v>111.72832610616324</v>
      </c>
      <c r="M453" s="2">
        <f>(H453 / 'Data Historis BMRI'!$J$3) * 100</f>
        <v>102.26727685156136</v>
      </c>
    </row>
    <row r="454" spans="1:13" x14ac:dyDescent="0.3">
      <c r="A454" s="1" t="s">
        <v>477</v>
      </c>
      <c r="B454">
        <f>_xlfn.XLOOKUP(A454,jkse_history[[#This Row],[Tanggal]],jkse_history[[#This Row],[Terakhir]],"Tidak Ditemukan")</f>
        <v>6636.5</v>
      </c>
      <c r="C454">
        <f>_xlfn.XLOOKUP(B454,jkse_history[[#This Row],[Terakhir]],jkse_history[[#This Row],[Volume]])</f>
        <v>248016700</v>
      </c>
      <c r="D454">
        <f>_xlfn.XLOOKUP(A454,bbni_history[[#This Row],[Tanggal]],bbni_history[[#This Row],[Terakhir]],"Tidak Ditemukan")</f>
        <v>2854.8</v>
      </c>
      <c r="E454">
        <f>_xlfn.XLOOKUP(D454,bbni_history[[#This Row],[Terakhir]],bbni_history[[#This Row],[Volume]])</f>
        <v>21636600</v>
      </c>
      <c r="F454">
        <f>_xlfn.XLOOKUP(A454,bbri_history[[#This Row],[Tanggal]],bbri_history[[#This Row],[Terakhir]],"Tidak Ditemukan")</f>
        <v>3284.9</v>
      </c>
      <c r="G454">
        <f>_xlfn.XLOOKUP(F454,bbri_history[[#This Row],[Terakhir]],bbri_history[[#This Row],[Volume]],"Tidak Ditemukan")</f>
        <v>114881200</v>
      </c>
      <c r="H454">
        <f>_xlfn.XLOOKUP(A454,bmri_history[[#This Row],[Tanggal]],bmri_history[[#This Row],[Terakhir]],"Tidak Ditemukan")</f>
        <v>2816.1</v>
      </c>
      <c r="I454">
        <f>_xlfn.XLOOKUP('Master Sheet'!H454,bmri_history[[#This Row],[Terakhir]],bmri_history[[#This Row],[Volume]],"Tidak Ditemukan")</f>
        <v>30911600</v>
      </c>
      <c r="J454" s="10">
        <f>(B454/'Data Historis IHSG'!$J$3) * 100</f>
        <v>105.34896198770069</v>
      </c>
      <c r="K454" s="2">
        <f>(D454/'Data Historis BBNI'!$J$3) * 100</f>
        <v>91.581895348725311</v>
      </c>
      <c r="L454" s="2">
        <f>(F454/'Data Historis BBRI'!$J$3) * 100</f>
        <v>111.19686675941819</v>
      </c>
      <c r="M454" s="2">
        <f>(H454 / 'Data Historis BMRI'!$J$3) * 100</f>
        <v>101.5568369919183</v>
      </c>
    </row>
    <row r="455" spans="1:13" x14ac:dyDescent="0.3">
      <c r="A455" s="1" t="s">
        <v>478</v>
      </c>
      <c r="B455">
        <f>_xlfn.XLOOKUP(A455,jkse_history[[#This Row],[Tanggal]],jkse_history[[#This Row],[Terakhir]],"Tidak Ditemukan")</f>
        <v>6720.3</v>
      </c>
      <c r="C455">
        <f>_xlfn.XLOOKUP(B455,jkse_history[[#This Row],[Terakhir]],jkse_history[[#This Row],[Volume]])</f>
        <v>258781800</v>
      </c>
      <c r="D455">
        <f>_xlfn.XLOOKUP(A455,bbni_history[[#This Row],[Tanggal]],bbni_history[[#This Row],[Terakhir]],"Tidak Ditemukan")</f>
        <v>2896.1</v>
      </c>
      <c r="E455">
        <f>_xlfn.XLOOKUP(D455,bbni_history[[#This Row],[Terakhir]],bbni_history[[#This Row],[Volume]])</f>
        <v>47973200</v>
      </c>
      <c r="F455">
        <f>_xlfn.XLOOKUP(A455,bbri_history[[#This Row],[Tanggal]],bbri_history[[#This Row],[Terakhir]],"Tidak Ditemukan")</f>
        <v>3363.5</v>
      </c>
      <c r="G455">
        <f>_xlfn.XLOOKUP(F455,bbri_history[[#This Row],[Terakhir]],bbri_history[[#This Row],[Volume]],"Tidak Ditemukan")</f>
        <v>182167700</v>
      </c>
      <c r="H455">
        <f>_xlfn.XLOOKUP(A455,bmri_history[[#This Row],[Tanggal]],bmri_history[[#This Row],[Terakhir]],"Tidak Ditemukan")</f>
        <v>2845.6</v>
      </c>
      <c r="I455">
        <f>_xlfn.XLOOKUP('Master Sheet'!H455,bmri_history[[#This Row],[Terakhir]],bmri_history[[#This Row],[Volume]],"Tidak Ditemukan")</f>
        <v>101125800</v>
      </c>
      <c r="J455" s="10">
        <f>(B455/'Data Historis IHSG'!$J$3) * 100</f>
        <v>106.67921784765238</v>
      </c>
      <c r="K455" s="2">
        <f>(D455/'Data Historis BBNI'!$J$3) * 100</f>
        <v>92.906798066219466</v>
      </c>
      <c r="L455" s="2">
        <f>(F455/'Data Historis BBRI'!$J$3) * 100</f>
        <v>113.85754858452404</v>
      </c>
      <c r="M455" s="2">
        <f>(H455 / 'Data Historis BMRI'!$J$3) * 100</f>
        <v>102.62069363453099</v>
      </c>
    </row>
    <row r="456" spans="1:13" x14ac:dyDescent="0.3">
      <c r="A456" s="1" t="s">
        <v>479</v>
      </c>
      <c r="B456">
        <f>_xlfn.XLOOKUP(A456,jkse_history[[#This Row],[Tanggal]],jkse_history[[#This Row],[Terakhir]],"Tidak Ditemukan")</f>
        <v>6723.4</v>
      </c>
      <c r="C456">
        <f>_xlfn.XLOOKUP(B456,jkse_history[[#This Row],[Terakhir]],jkse_history[[#This Row],[Volume]])</f>
        <v>218097200</v>
      </c>
      <c r="D456">
        <f>_xlfn.XLOOKUP(A456,bbni_history[[#This Row],[Tanggal]],bbni_history[[#This Row],[Terakhir]],"Tidak Ditemukan")</f>
        <v>2957.9</v>
      </c>
      <c r="E456">
        <f>_xlfn.XLOOKUP(D456,bbni_history[[#This Row],[Terakhir]],bbni_history[[#This Row],[Volume]])</f>
        <v>105224000</v>
      </c>
      <c r="F456">
        <f>_xlfn.XLOOKUP(A456,bbri_history[[#This Row],[Tanggal]],bbri_history[[#This Row],[Terakhir]],"Tidak Ditemukan")</f>
        <v>3363.5</v>
      </c>
      <c r="G456">
        <f>_xlfn.XLOOKUP(F456,bbri_history[[#This Row],[Terakhir]],bbri_history[[#This Row],[Volume]],"Tidak Ditemukan")</f>
        <v>151514000</v>
      </c>
      <c r="H456">
        <f>_xlfn.XLOOKUP(A456,bmri_history[[#This Row],[Tanggal]],bmri_history[[#This Row],[Terakhir]],"Tidak Ditemukan")</f>
        <v>2884.8</v>
      </c>
      <c r="I456">
        <f>_xlfn.XLOOKUP('Master Sheet'!H456,bmri_history[[#This Row],[Terakhir]],bmri_history[[#This Row],[Volume]],"Tidak Ditemukan")</f>
        <v>92374400</v>
      </c>
      <c r="J456" s="10">
        <f>(B456/'Data Historis IHSG'!$J$3) * 100</f>
        <v>106.72842778996561</v>
      </c>
      <c r="K456" s="2">
        <f>(D456/'Data Historis BBNI'!$J$3) * 100</f>
        <v>94.889340147118745</v>
      </c>
      <c r="L456" s="2">
        <f>(F456/'Data Historis BBRI'!$J$3) * 100</f>
        <v>113.85754858452404</v>
      </c>
      <c r="M456" s="2">
        <f>(H456 / 'Data Historis BMRI'!$J$3) * 100</f>
        <v>104.03436076640955</v>
      </c>
    </row>
    <row r="457" spans="1:13" x14ac:dyDescent="0.3">
      <c r="A457" s="1" t="s">
        <v>480</v>
      </c>
      <c r="B457">
        <f>_xlfn.XLOOKUP(A457,jkse_history[[#This Row],[Tanggal]],jkse_history[[#This Row],[Terakhir]],"Tidak Ditemukan")</f>
        <v>6677.9</v>
      </c>
      <c r="C457">
        <f>_xlfn.XLOOKUP(B457,jkse_history[[#This Row],[Terakhir]],jkse_history[[#This Row],[Volume]])</f>
        <v>186336800</v>
      </c>
      <c r="D457">
        <f>_xlfn.XLOOKUP(A457,bbni_history[[#This Row],[Tanggal]],bbni_history[[#This Row],[Terakhir]],"Tidak Ditemukan")</f>
        <v>2885.8</v>
      </c>
      <c r="E457">
        <f>_xlfn.XLOOKUP(D457,bbni_history[[#This Row],[Terakhir]],bbni_history[[#This Row],[Volume]])</f>
        <v>64255400</v>
      </c>
      <c r="F457">
        <f>_xlfn.XLOOKUP(A457,bbri_history[[#This Row],[Tanggal]],bbri_history[[#This Row],[Terakhir]],"Tidak Ditemukan")</f>
        <v>3308.5</v>
      </c>
      <c r="G457">
        <f>_xlfn.XLOOKUP(F457,bbri_history[[#This Row],[Terakhir]],bbri_history[[#This Row],[Volume]],"Tidak Ditemukan")</f>
        <v>104294200</v>
      </c>
      <c r="H457">
        <f>_xlfn.XLOOKUP(A457,bmri_history[[#This Row],[Tanggal]],bmri_history[[#This Row],[Terakhir]],"Tidak Ditemukan")</f>
        <v>2806.3</v>
      </c>
      <c r="I457">
        <f>_xlfn.XLOOKUP('Master Sheet'!H457,bmri_history[[#This Row],[Terakhir]],bmri_history[[#This Row],[Volume]],"Tidak Ditemukan")</f>
        <v>63127600</v>
      </c>
      <c r="J457" s="10">
        <f>(B457/'Data Historis IHSG'!$J$3) * 100</f>
        <v>106.00615283020664</v>
      </c>
      <c r="K457" s="2">
        <f>(D457/'Data Historis BBNI'!$J$3) * 100</f>
        <v>92.576374386069602</v>
      </c>
      <c r="L457" s="2">
        <f>(F457/'Data Historis BBRI'!$J$3) * 100</f>
        <v>111.99574832522603</v>
      </c>
      <c r="M457" s="2">
        <f>(H457 / 'Data Historis BMRI'!$J$3) * 100</f>
        <v>101.20342020894869</v>
      </c>
    </row>
    <row r="458" spans="1:13" x14ac:dyDescent="0.3">
      <c r="A458" s="1" t="s">
        <v>481</v>
      </c>
      <c r="B458">
        <f>_xlfn.XLOOKUP(A458,jkse_history[[#This Row],[Tanggal]],jkse_history[[#This Row],[Terakhir]],"Tidak Ditemukan")</f>
        <v>6683.3</v>
      </c>
      <c r="C458">
        <f>_xlfn.XLOOKUP(B458,jkse_history[[#This Row],[Terakhir]],jkse_history[[#This Row],[Volume]])</f>
        <v>224587000</v>
      </c>
      <c r="D458">
        <f>_xlfn.XLOOKUP(A458,bbni_history[[#This Row],[Tanggal]],bbni_history[[#This Row],[Terakhir]],"Tidak Ditemukan")</f>
        <v>2916.7</v>
      </c>
      <c r="E458">
        <f>_xlfn.XLOOKUP(D458,bbni_history[[#This Row],[Terakhir]],bbni_history[[#This Row],[Volume]])</f>
        <v>39856200</v>
      </c>
      <c r="F458">
        <f>_xlfn.XLOOKUP(A458,bbri_history[[#This Row],[Tanggal]],bbri_history[[#This Row],[Terakhir]],"Tidak Ditemukan")</f>
        <v>3308.5</v>
      </c>
      <c r="G458">
        <f>_xlfn.XLOOKUP(F458,bbri_history[[#This Row],[Terakhir]],bbri_history[[#This Row],[Volume]],"Tidak Ditemukan")</f>
        <v>111072800</v>
      </c>
      <c r="H458">
        <f>_xlfn.XLOOKUP(A458,bmri_history[[#This Row],[Tanggal]],bmri_history[[#This Row],[Terakhir]],"Tidak Ditemukan")</f>
        <v>2806.3</v>
      </c>
      <c r="I458">
        <f>_xlfn.XLOOKUP('Master Sheet'!H458,bmri_history[[#This Row],[Terakhir]],bmri_history[[#This Row],[Volume]],"Tidak Ditemukan")</f>
        <v>56217000</v>
      </c>
      <c r="J458" s="10">
        <f>(B458/'Data Historis IHSG'!$J$3) * 100</f>
        <v>106.09187337488135</v>
      </c>
      <c r="K458" s="2">
        <f>(D458/'Data Historis BBNI'!$J$3) * 100</f>
        <v>93.567645426519221</v>
      </c>
      <c r="L458" s="2">
        <f>(F458/'Data Historis BBRI'!$J$3) * 100</f>
        <v>111.99574832522603</v>
      </c>
      <c r="M458" s="2">
        <f>(H458 / 'Data Historis BMRI'!$J$3) * 100</f>
        <v>101.20342020894869</v>
      </c>
    </row>
    <row r="459" spans="1:13" x14ac:dyDescent="0.3">
      <c r="A459" s="1" t="s">
        <v>482</v>
      </c>
      <c r="B459">
        <f>_xlfn.XLOOKUP(A459,jkse_history[[#This Row],[Tanggal]],jkse_history[[#This Row],[Terakhir]],"Tidak Ditemukan")</f>
        <v>6699.3</v>
      </c>
      <c r="C459">
        <f>_xlfn.XLOOKUP(B459,jkse_history[[#This Row],[Terakhir]],jkse_history[[#This Row],[Volume]])</f>
        <v>215655400</v>
      </c>
      <c r="D459">
        <f>_xlfn.XLOOKUP(A459,bbni_history[[#This Row],[Tanggal]],bbni_history[[#This Row],[Terakhir]],"Tidak Ditemukan")</f>
        <v>2957.9</v>
      </c>
      <c r="E459">
        <f>_xlfn.XLOOKUP(D459,bbni_history[[#This Row],[Terakhir]],bbni_history[[#This Row],[Volume]])</f>
        <v>94781000</v>
      </c>
      <c r="F459">
        <f>_xlfn.XLOOKUP(A459,bbri_history[[#This Row],[Tanggal]],bbri_history[[#This Row],[Terakhir]],"Tidak Ditemukan")</f>
        <v>3316.3</v>
      </c>
      <c r="G459">
        <f>_xlfn.XLOOKUP(F459,bbri_history[[#This Row],[Terakhir]],bbri_history[[#This Row],[Volume]],"Tidak Ditemukan")</f>
        <v>123609400</v>
      </c>
      <c r="H459">
        <f>_xlfn.XLOOKUP(A459,bmri_history[[#This Row],[Tanggal]],bmri_history[[#This Row],[Terakhir]],"Tidak Ditemukan")</f>
        <v>2884.8</v>
      </c>
      <c r="I459">
        <f>_xlfn.XLOOKUP('Master Sheet'!H459,bmri_history[[#This Row],[Terakhir]],bmri_history[[#This Row],[Volume]],"Tidak Ditemukan")</f>
        <v>97473400</v>
      </c>
      <c r="J459" s="10">
        <f>(B459/'Data Historis IHSG'!$J$3) * 100</f>
        <v>106.34586017391747</v>
      </c>
      <c r="K459" s="2">
        <f>(D459/'Data Historis BBNI'!$J$3) * 100</f>
        <v>94.889340147118745</v>
      </c>
      <c r="L459" s="2">
        <f>(F459/'Data Historis BBRI'!$J$3) * 100</f>
        <v>112.25978545290832</v>
      </c>
      <c r="M459" s="2">
        <f>(H459 / 'Data Historis BMRI'!$J$3) * 100</f>
        <v>104.03436076640955</v>
      </c>
    </row>
    <row r="460" spans="1:13" x14ac:dyDescent="0.3">
      <c r="A460" s="1" t="s">
        <v>483</v>
      </c>
      <c r="B460">
        <f>_xlfn.XLOOKUP(A460,jkse_history[[#This Row],[Tanggal]],jkse_history[[#This Row],[Terakhir]],"Tidak Ditemukan")</f>
        <v>6561.6</v>
      </c>
      <c r="C460">
        <f>_xlfn.XLOOKUP(B460,jkse_history[[#This Row],[Terakhir]],jkse_history[[#This Row],[Volume]])</f>
        <v>242523500</v>
      </c>
      <c r="D460">
        <f>_xlfn.XLOOKUP(A460,bbni_history[[#This Row],[Tanggal]],bbni_history[[#This Row],[Terakhir]],"Tidak Ditemukan")</f>
        <v>2834.2</v>
      </c>
      <c r="E460">
        <f>_xlfn.XLOOKUP(D460,bbni_history[[#This Row],[Terakhir]],bbni_history[[#This Row],[Volume]])</f>
        <v>136419000</v>
      </c>
      <c r="F460">
        <f>_xlfn.XLOOKUP(A460,bbri_history[[#This Row],[Tanggal]],bbri_history[[#This Row],[Terakhir]],"Tidak Ditemukan")</f>
        <v>3269.2</v>
      </c>
      <c r="G460">
        <f>_xlfn.XLOOKUP(F460,bbri_history[[#This Row],[Terakhir]],bbri_history[[#This Row],[Volume]],"Tidak Ditemukan")</f>
        <v>148652500</v>
      </c>
      <c r="H460">
        <f>_xlfn.XLOOKUP(A460,bmri_history[[#This Row],[Tanggal]],bmri_history[[#This Row],[Terakhir]],"Tidak Ditemukan")</f>
        <v>2786.7</v>
      </c>
      <c r="I460">
        <f>_xlfn.XLOOKUP('Master Sheet'!H460,bmri_history[[#This Row],[Terakhir]],bmri_history[[#This Row],[Volume]],"Tidak Ditemukan")</f>
        <v>78633400</v>
      </c>
      <c r="J460" s="10">
        <f>(B460/'Data Historis IHSG'!$J$3) * 100</f>
        <v>104.15998628471286</v>
      </c>
      <c r="K460" s="2">
        <f>(D460/'Data Historis BBNI'!$J$3) * 100</f>
        <v>90.921047988425542</v>
      </c>
      <c r="L460" s="2">
        <f>(F460/'Data Historis BBRI'!$J$3) * 100</f>
        <v>110.6654074126731</v>
      </c>
      <c r="M460" s="2">
        <f>(H460 / 'Data Historis BMRI'!$J$3) * 100</f>
        <v>100.49658664300938</v>
      </c>
    </row>
    <row r="461" spans="1:13" x14ac:dyDescent="0.3">
      <c r="A461" s="1" t="s">
        <v>484</v>
      </c>
      <c r="B461">
        <f>_xlfn.XLOOKUP(A461,jkse_history[[#This Row],[Tanggal]],jkse_history[[#This Row],[Terakhir]],"Tidak Ditemukan")</f>
        <v>6533.9</v>
      </c>
      <c r="C461">
        <f>_xlfn.XLOOKUP(B461,jkse_history[[#This Row],[Terakhir]],jkse_history[[#This Row],[Volume]])</f>
        <v>216798600</v>
      </c>
      <c r="D461">
        <f>_xlfn.XLOOKUP(A461,bbni_history[[#This Row],[Tanggal]],bbni_history[[#This Row],[Terakhir]],"Tidak Ditemukan")</f>
        <v>2803.3</v>
      </c>
      <c r="E461">
        <f>_xlfn.XLOOKUP(D461,bbni_history[[#This Row],[Terakhir]],bbni_history[[#This Row],[Volume]])</f>
        <v>103074800</v>
      </c>
      <c r="F461">
        <f>_xlfn.XLOOKUP(A461,bbri_history[[#This Row],[Tanggal]],bbri_history[[#This Row],[Terakhir]],"Tidak Ditemukan")</f>
        <v>3214.2</v>
      </c>
      <c r="G461">
        <f>_xlfn.XLOOKUP(F461,bbri_history[[#This Row],[Terakhir]],bbri_history[[#This Row],[Volume]],"Tidak Ditemukan")</f>
        <v>316653200</v>
      </c>
      <c r="H461">
        <f>_xlfn.XLOOKUP(A461,bmri_history[[#This Row],[Tanggal]],bmri_history[[#This Row],[Terakhir]],"Tidak Ditemukan")</f>
        <v>2747.4</v>
      </c>
      <c r="I461">
        <f>_xlfn.XLOOKUP('Master Sheet'!H461,bmri_history[[#This Row],[Terakhir]],bmri_history[[#This Row],[Volume]],"Tidak Ditemukan")</f>
        <v>219340400</v>
      </c>
      <c r="J461" s="10">
        <f>(B461/'Data Historis IHSG'!$J$3) * 100</f>
        <v>103.72027163888156</v>
      </c>
      <c r="K461" s="2">
        <f>(D461/'Data Historis BBNI'!$J$3) * 100</f>
        <v>89.92977694797591</v>
      </c>
      <c r="L461" s="2">
        <f>(F461/'Data Historis BBRI'!$J$3) * 100</f>
        <v>108.8036071533751</v>
      </c>
      <c r="M461" s="2">
        <f>(H461 / 'Data Historis BMRI'!$J$3) * 100</f>
        <v>99.079313217427071</v>
      </c>
    </row>
    <row r="462" spans="1:13" x14ac:dyDescent="0.3">
      <c r="A462" s="1" t="s">
        <v>485</v>
      </c>
      <c r="B462">
        <f>_xlfn.XLOOKUP(A462,jkse_history[[#This Row],[Tanggal]],jkse_history[[#This Row],[Terakhir]],"Tidak Ditemukan")</f>
        <v>6507.7</v>
      </c>
      <c r="C462">
        <f>_xlfn.XLOOKUP(B462,jkse_history[[#This Row],[Terakhir]],jkse_history[[#This Row],[Volume]])</f>
        <v>195068500</v>
      </c>
      <c r="D462">
        <f>_xlfn.XLOOKUP(A462,bbni_history[[#This Row],[Tanggal]],bbni_history[[#This Row],[Terakhir]],"Tidak Ditemukan")</f>
        <v>2741.5</v>
      </c>
      <c r="E462">
        <f>_xlfn.XLOOKUP(D462,bbni_history[[#This Row],[Terakhir]],bbni_history[[#This Row],[Volume]])</f>
        <v>102525600</v>
      </c>
      <c r="F462">
        <f>_xlfn.XLOOKUP(A462,bbri_history[[#This Row],[Tanggal]],bbri_history[[#This Row],[Terakhir]],"Tidak Ditemukan")</f>
        <v>3206.3</v>
      </c>
      <c r="G462">
        <f>_xlfn.XLOOKUP(F462,bbri_history[[#This Row],[Terakhir]],bbri_history[[#This Row],[Volume]],"Tidak Ditemukan")</f>
        <v>163457900</v>
      </c>
      <c r="H462">
        <f>_xlfn.XLOOKUP(A462,bmri_history[[#This Row],[Tanggal]],bmri_history[[#This Row],[Terakhir]],"Tidak Ditemukan")</f>
        <v>2776.9</v>
      </c>
      <c r="I462">
        <f>_xlfn.XLOOKUP('Master Sheet'!H462,bmri_history[[#This Row],[Terakhir]],bmri_history[[#This Row],[Volume]],"Tidak Ditemukan")</f>
        <v>93119800</v>
      </c>
      <c r="J462" s="10">
        <f>(B462/'Data Historis IHSG'!$J$3) * 100</f>
        <v>103.30436825545992</v>
      </c>
      <c r="K462" s="2">
        <f>(D462/'Data Historis BBNI'!$J$3) * 100</f>
        <v>87.947234867076645</v>
      </c>
      <c r="L462" s="2">
        <f>(F462/'Data Historis BBRI'!$J$3) * 100</f>
        <v>108.5361849343123</v>
      </c>
      <c r="M462" s="2">
        <f>(H462 / 'Data Historis BMRI'!$J$3) * 100</f>
        <v>100.14316986003975</v>
      </c>
    </row>
    <row r="463" spans="1:13" x14ac:dyDescent="0.3">
      <c r="A463" s="1" t="s">
        <v>486</v>
      </c>
      <c r="B463">
        <f>_xlfn.XLOOKUP(A463,jkse_history[[#This Row],[Tanggal]],jkse_history[[#This Row],[Terakhir]],"Tidak Ditemukan")</f>
        <v>6583.8</v>
      </c>
      <c r="C463">
        <f>_xlfn.XLOOKUP(B463,jkse_history[[#This Row],[Terakhir]],jkse_history[[#This Row],[Volume]])</f>
        <v>210837500</v>
      </c>
      <c r="D463">
        <f>_xlfn.XLOOKUP(A463,bbni_history[[#This Row],[Tanggal]],bbni_history[[#This Row],[Terakhir]],"Tidak Ditemukan")</f>
        <v>2813.6</v>
      </c>
      <c r="E463">
        <f>_xlfn.XLOOKUP(D463,bbni_history[[#This Row],[Terakhir]],bbni_history[[#This Row],[Volume]])</f>
        <v>80505200</v>
      </c>
      <c r="F463">
        <f>_xlfn.XLOOKUP(A463,bbri_history[[#This Row],[Tanggal]],bbri_history[[#This Row],[Terakhir]],"Tidak Ditemukan")</f>
        <v>3300.6</v>
      </c>
      <c r="G463">
        <f>_xlfn.XLOOKUP(F463,bbri_history[[#This Row],[Terakhir]],bbri_history[[#This Row],[Volume]],"Tidak Ditemukan")</f>
        <v>139281800</v>
      </c>
      <c r="H463">
        <f>_xlfn.XLOOKUP(A463,bmri_history[[#This Row],[Tanggal]],bmri_history[[#This Row],[Terakhir]],"Tidak Ditemukan")</f>
        <v>2825.9</v>
      </c>
      <c r="I463">
        <f>_xlfn.XLOOKUP('Master Sheet'!H463,bmri_history[[#This Row],[Terakhir]],bmri_history[[#This Row],[Volume]],"Tidak Ditemukan")</f>
        <v>70416400</v>
      </c>
      <c r="J463" s="10">
        <f>(B463/'Data Historis IHSG'!$J$3) * 100</f>
        <v>104.51239296837547</v>
      </c>
      <c r="K463" s="2">
        <f>(D463/'Data Historis BBNI'!$J$3) * 100</f>
        <v>90.260200628125787</v>
      </c>
      <c r="L463" s="2">
        <f>(F463/'Data Historis BBRI'!$J$3) * 100</f>
        <v>111.72832610616324</v>
      </c>
      <c r="M463" s="2">
        <f>(H463 / 'Data Historis BMRI'!$J$3) * 100</f>
        <v>101.91025377488793</v>
      </c>
    </row>
    <row r="464" spans="1:13" x14ac:dyDescent="0.3">
      <c r="A464" s="1" t="s">
        <v>487</v>
      </c>
      <c r="B464">
        <f>_xlfn.XLOOKUP(A464,jkse_history[[#This Row],[Tanggal]],jkse_history[[#This Row],[Terakhir]],"Tidak Ditemukan")</f>
        <v>6538.5</v>
      </c>
      <c r="C464">
        <f>_xlfn.XLOOKUP(B464,jkse_history[[#This Row],[Terakhir]],jkse_history[[#This Row],[Volume]])</f>
        <v>172625500</v>
      </c>
      <c r="D464">
        <f>_xlfn.XLOOKUP(A464,bbni_history[[#This Row],[Tanggal]],bbni_history[[#This Row],[Terakhir]],"Tidak Ditemukan")</f>
        <v>2772.4</v>
      </c>
      <c r="E464">
        <f>_xlfn.XLOOKUP(D464,bbni_history[[#This Row],[Terakhir]],bbni_history[[#This Row],[Volume]])</f>
        <v>25241800</v>
      </c>
      <c r="F464">
        <f>_xlfn.XLOOKUP(A464,bbri_history[[#This Row],[Tanggal]],bbri_history[[#This Row],[Terakhir]],"Tidak Ditemukan")</f>
        <v>3277</v>
      </c>
      <c r="G464">
        <f>_xlfn.XLOOKUP(F464,bbri_history[[#This Row],[Terakhir]],bbri_history[[#This Row],[Volume]],"Tidak Ditemukan")</f>
        <v>93227100</v>
      </c>
      <c r="H464">
        <f>_xlfn.XLOOKUP(A464,bmri_history[[#This Row],[Tanggal]],bmri_history[[#This Row],[Terakhir]],"Tidak Ditemukan")</f>
        <v>2806.3</v>
      </c>
      <c r="I464">
        <f>_xlfn.XLOOKUP('Master Sheet'!H464,bmri_history[[#This Row],[Terakhir]],bmri_history[[#This Row],[Volume]],"Tidak Ditemukan")</f>
        <v>46109400</v>
      </c>
      <c r="J464" s="10">
        <f>(B464/'Data Historis IHSG'!$J$3) * 100</f>
        <v>103.79329284360446</v>
      </c>
      <c r="K464" s="2">
        <f>(D464/'Data Historis BBNI'!$J$3) * 100</f>
        <v>88.938505907526292</v>
      </c>
      <c r="L464" s="2">
        <f>(F464/'Data Historis BBRI'!$J$3) * 100</f>
        <v>110.92944454035536</v>
      </c>
      <c r="M464" s="2">
        <f>(H464 / 'Data Historis BMRI'!$J$3) * 100</f>
        <v>101.20342020894869</v>
      </c>
    </row>
    <row r="465" spans="1:13" x14ac:dyDescent="0.3">
      <c r="A465" s="1" t="s">
        <v>488</v>
      </c>
      <c r="B465">
        <f>_xlfn.XLOOKUP(A465,jkse_history[[#This Row],[Tanggal]],jkse_history[[#This Row],[Terakhir]],"Tidak Ditemukan")</f>
        <v>6547.1</v>
      </c>
      <c r="C465">
        <f>_xlfn.XLOOKUP(B465,jkse_history[[#This Row],[Terakhir]],jkse_history[[#This Row],[Volume]])</f>
        <v>180052400</v>
      </c>
      <c r="D465">
        <f>_xlfn.XLOOKUP(A465,bbni_history[[#This Row],[Tanggal]],bbni_history[[#This Row],[Terakhir]],"Tidak Ditemukan")</f>
        <v>2823.9</v>
      </c>
      <c r="E465">
        <f>_xlfn.XLOOKUP(D465,bbni_history[[#This Row],[Terakhir]],bbni_history[[#This Row],[Volume]])</f>
        <v>53587600</v>
      </c>
      <c r="F465">
        <f>_xlfn.XLOOKUP(A465,bbri_history[[#This Row],[Tanggal]],bbri_history[[#This Row],[Terakhir]],"Tidak Ditemukan")</f>
        <v>3229.9</v>
      </c>
      <c r="G465">
        <f>_xlfn.XLOOKUP(F465,bbri_history[[#This Row],[Terakhir]],bbri_history[[#This Row],[Volume]],"Tidak Ditemukan")</f>
        <v>106610000</v>
      </c>
      <c r="H465">
        <f>_xlfn.XLOOKUP(A465,bmri_history[[#This Row],[Tanggal]],bmri_history[[#This Row],[Terakhir]],"Tidak Ditemukan")</f>
        <v>2816.1</v>
      </c>
      <c r="I465">
        <f>_xlfn.XLOOKUP('Master Sheet'!H465,bmri_history[[#This Row],[Terakhir]],bmri_history[[#This Row],[Volume]],"Tidak Ditemukan")</f>
        <v>52050400</v>
      </c>
      <c r="J465" s="10">
        <f>(B465/'Data Historis IHSG'!$J$3) * 100</f>
        <v>103.92981074808638</v>
      </c>
      <c r="K465" s="2">
        <f>(D465/'Data Historis BBNI'!$J$3) * 100</f>
        <v>90.590624308275665</v>
      </c>
      <c r="L465" s="2">
        <f>(F465/'Data Historis BBRI'!$J$3) * 100</f>
        <v>109.33506650012018</v>
      </c>
      <c r="M465" s="2">
        <f>(H465 / 'Data Historis BMRI'!$J$3) * 100</f>
        <v>101.5568369919183</v>
      </c>
    </row>
    <row r="466" spans="1:13" x14ac:dyDescent="0.3">
      <c r="A466" s="1" t="s">
        <v>489</v>
      </c>
      <c r="B466">
        <f>_xlfn.XLOOKUP(A466,jkse_history[[#This Row],[Tanggal]],jkse_history[[#This Row],[Terakhir]],"Tidak Ditemukan")</f>
        <v>6602.6</v>
      </c>
      <c r="C466">
        <f>_xlfn.XLOOKUP(B466,jkse_history[[#This Row],[Terakhir]],jkse_history[[#This Row],[Volume]])</f>
        <v>212352000</v>
      </c>
      <c r="D466">
        <f>_xlfn.XLOOKUP(A466,bbni_history[[#This Row],[Tanggal]],bbni_history[[#This Row],[Terakhir]],"Tidak Ditemukan")</f>
        <v>2906.4</v>
      </c>
      <c r="E466">
        <f>_xlfn.XLOOKUP(D466,bbni_history[[#This Row],[Terakhir]],bbni_history[[#This Row],[Volume]])</f>
        <v>52704600</v>
      </c>
      <c r="F466">
        <f>_xlfn.XLOOKUP(A466,bbri_history[[#This Row],[Tanggal]],bbri_history[[#This Row],[Terakhir]],"Tidak Ditemukan")</f>
        <v>3324.2</v>
      </c>
      <c r="G466">
        <f>_xlfn.XLOOKUP(F466,bbri_history[[#This Row],[Terakhir]],bbri_history[[#This Row],[Volume]],"Tidak Ditemukan")</f>
        <v>182048000</v>
      </c>
      <c r="H466">
        <f>_xlfn.XLOOKUP(A466,bmri_history[[#This Row],[Tanggal]],bmri_history[[#This Row],[Terakhir]],"Tidak Ditemukan")</f>
        <v>2865.2</v>
      </c>
      <c r="I466">
        <f>_xlfn.XLOOKUP('Master Sheet'!H466,bmri_history[[#This Row],[Terakhir]],bmri_history[[#This Row],[Volume]],"Tidak Ditemukan")</f>
        <v>64289400</v>
      </c>
      <c r="J466" s="10">
        <f>(B466/'Data Historis IHSG'!$J$3) * 100</f>
        <v>104.81082745724291</v>
      </c>
      <c r="K466" s="2">
        <f>(D466/'Data Historis BBNI'!$J$3) * 100</f>
        <v>93.237221746369343</v>
      </c>
      <c r="L466" s="2">
        <f>(F466/'Data Historis BBRI'!$J$3) * 100</f>
        <v>112.52720767197108</v>
      </c>
      <c r="M466" s="2">
        <f>(H466 / 'Data Historis BMRI'!$J$3) * 100</f>
        <v>103.32752720047027</v>
      </c>
    </row>
    <row r="467" spans="1:13" x14ac:dyDescent="0.3">
      <c r="A467" s="1" t="s">
        <v>490</v>
      </c>
      <c r="B467">
        <f>_xlfn.XLOOKUP(A467,jkse_history[[#This Row],[Tanggal]],jkse_history[[#This Row],[Terakhir]],"Tidak Ditemukan")</f>
        <v>6603.8</v>
      </c>
      <c r="C467">
        <f>_xlfn.XLOOKUP(B467,jkse_history[[#This Row],[Terakhir]],jkse_history[[#This Row],[Volume]])</f>
        <v>216901600</v>
      </c>
      <c r="D467">
        <f>_xlfn.XLOOKUP(A467,bbni_history[[#This Row],[Tanggal]],bbni_history[[#This Row],[Terakhir]],"Tidak Ditemukan")</f>
        <v>2823.9</v>
      </c>
      <c r="E467">
        <f>_xlfn.XLOOKUP(D467,bbni_history[[#This Row],[Terakhir]],bbni_history[[#This Row],[Volume]])</f>
        <v>69263600</v>
      </c>
      <c r="F467">
        <f>_xlfn.XLOOKUP(A467,bbri_history[[#This Row],[Tanggal]],bbri_history[[#This Row],[Terakhir]],"Tidak Ditemukan")</f>
        <v>3308.5</v>
      </c>
      <c r="G467">
        <f>_xlfn.XLOOKUP(F467,bbri_history[[#This Row],[Terakhir]],bbri_history[[#This Row],[Volume]],"Tidak Ditemukan")</f>
        <v>143230200</v>
      </c>
      <c r="H467">
        <f>_xlfn.XLOOKUP(A467,bmri_history[[#This Row],[Tanggal]],bmri_history[[#This Row],[Terakhir]],"Tidak Ditemukan")</f>
        <v>2806.3</v>
      </c>
      <c r="I467">
        <f>_xlfn.XLOOKUP('Master Sheet'!H467,bmri_history[[#This Row],[Terakhir]],bmri_history[[#This Row],[Volume]],"Tidak Ditemukan")</f>
        <v>56064200</v>
      </c>
      <c r="J467" s="10">
        <f>(B467/'Data Historis IHSG'!$J$3) * 100</f>
        <v>104.82987646717061</v>
      </c>
      <c r="K467" s="2">
        <f>(D467/'Data Historis BBNI'!$J$3) * 100</f>
        <v>90.590624308275665</v>
      </c>
      <c r="L467" s="2">
        <f>(F467/'Data Historis BBRI'!$J$3) * 100</f>
        <v>111.99574832522603</v>
      </c>
      <c r="M467" s="2">
        <f>(H467 / 'Data Historis BMRI'!$J$3) * 100</f>
        <v>101.20342020894869</v>
      </c>
    </row>
    <row r="468" spans="1:13" x14ac:dyDescent="0.3">
      <c r="A468" s="1" t="s">
        <v>491</v>
      </c>
      <c r="B468">
        <f>_xlfn.XLOOKUP(A468,jkse_history[[#This Row],[Tanggal]],jkse_history[[#This Row],[Terakhir]],"Tidak Ditemukan")</f>
        <v>6643.9</v>
      </c>
      <c r="C468">
        <f>_xlfn.XLOOKUP(B468,jkse_history[[#This Row],[Terakhir]],jkse_history[[#This Row],[Volume]])</f>
        <v>240218200</v>
      </c>
      <c r="D468">
        <f>_xlfn.XLOOKUP(A468,bbni_history[[#This Row],[Tanggal]],bbni_history[[#This Row],[Terakhir]],"Tidak Ditemukan")</f>
        <v>2813.6</v>
      </c>
      <c r="E468">
        <f>_xlfn.XLOOKUP(D468,bbni_history[[#This Row],[Terakhir]],bbni_history[[#This Row],[Volume]])</f>
        <v>22996000</v>
      </c>
      <c r="F468">
        <f>_xlfn.XLOOKUP(A468,bbri_history[[#This Row],[Tanggal]],bbri_history[[#This Row],[Terakhir]],"Tidak Ditemukan")</f>
        <v>3292.8</v>
      </c>
      <c r="G468">
        <f>_xlfn.XLOOKUP(F468,bbri_history[[#This Row],[Terakhir]],bbri_history[[#This Row],[Volume]],"Tidak Ditemukan")</f>
        <v>90471500</v>
      </c>
      <c r="H468">
        <f>_xlfn.XLOOKUP(A468,bmri_history[[#This Row],[Tanggal]],bmri_history[[#This Row],[Terakhir]],"Tidak Ditemukan")</f>
        <v>2884.8</v>
      </c>
      <c r="I468">
        <f>_xlfn.XLOOKUP('Master Sheet'!H468,bmri_history[[#This Row],[Terakhir]],bmri_history[[#This Row],[Volume]],"Tidak Ditemukan")</f>
        <v>42688600</v>
      </c>
      <c r="J468" s="10">
        <f>(B468/'Data Historis IHSG'!$J$3) * 100</f>
        <v>105.4664308822549</v>
      </c>
      <c r="K468" s="2">
        <f>(D468/'Data Historis BBNI'!$J$3) * 100</f>
        <v>90.260200628125787</v>
      </c>
      <c r="L468" s="2">
        <f>(F468/'Data Historis BBRI'!$J$3) * 100</f>
        <v>111.46428897848098</v>
      </c>
      <c r="M468" s="2">
        <f>(H468 / 'Data Historis BMRI'!$J$3) * 100</f>
        <v>104.03436076640955</v>
      </c>
    </row>
    <row r="469" spans="1:13" x14ac:dyDescent="0.3">
      <c r="A469" s="1" t="s">
        <v>492</v>
      </c>
      <c r="B469">
        <f>_xlfn.XLOOKUP(A469,jkse_history[[#This Row],[Tanggal]],jkse_history[[#This Row],[Terakhir]],"Tidak Ditemukan")</f>
        <v>6652.9</v>
      </c>
      <c r="C469">
        <f>_xlfn.XLOOKUP(B469,jkse_history[[#This Row],[Terakhir]],jkse_history[[#This Row],[Volume]])</f>
        <v>229170800</v>
      </c>
      <c r="D469">
        <f>_xlfn.XLOOKUP(A469,bbni_history[[#This Row],[Tanggal]],bbni_history[[#This Row],[Terakhir]],"Tidak Ditemukan")</f>
        <v>2793</v>
      </c>
      <c r="E469">
        <f>_xlfn.XLOOKUP(D469,bbni_history[[#This Row],[Terakhir]],bbni_history[[#This Row],[Volume]])</f>
        <v>44792200</v>
      </c>
      <c r="F469">
        <f>_xlfn.XLOOKUP(A469,bbri_history[[#This Row],[Tanggal]],bbri_history[[#This Row],[Terakhir]],"Tidak Ditemukan")</f>
        <v>3245.6</v>
      </c>
      <c r="G469">
        <f>_xlfn.XLOOKUP(F469,bbri_history[[#This Row],[Terakhir]],bbri_history[[#This Row],[Volume]],"Tidak Ditemukan")</f>
        <v>122999200</v>
      </c>
      <c r="H469">
        <f>_xlfn.XLOOKUP(A469,bmri_history[[#This Row],[Tanggal]],bmri_history[[#This Row],[Terakhir]],"Tidak Ditemukan")</f>
        <v>2825.9</v>
      </c>
      <c r="I469">
        <f>_xlfn.XLOOKUP('Master Sheet'!H469,bmri_history[[#This Row],[Terakhir]],bmri_history[[#This Row],[Volume]],"Tidak Ditemukan")</f>
        <v>93532200</v>
      </c>
      <c r="J469" s="10">
        <f>(B469/'Data Historis IHSG'!$J$3) * 100</f>
        <v>105.60929845671269</v>
      </c>
      <c r="K469" s="2">
        <f>(D469/'Data Historis BBNI'!$J$3) * 100</f>
        <v>89.599353267826032</v>
      </c>
      <c r="L469" s="2">
        <f>(F469/'Data Historis BBRI'!$J$3) * 100</f>
        <v>109.86652584686523</v>
      </c>
      <c r="M469" s="2">
        <f>(H469 / 'Data Historis BMRI'!$J$3) * 100</f>
        <v>101.91025377488793</v>
      </c>
    </row>
    <row r="470" spans="1:13" x14ac:dyDescent="0.3">
      <c r="A470" s="1" t="s">
        <v>493</v>
      </c>
      <c r="B470">
        <f>_xlfn.XLOOKUP(A470,jkse_history[[#This Row],[Tanggal]],jkse_history[[#This Row],[Terakhir]],"Tidak Ditemukan")</f>
        <v>6662.9</v>
      </c>
      <c r="C470">
        <f>_xlfn.XLOOKUP(B470,jkse_history[[#This Row],[Terakhir]],jkse_history[[#This Row],[Volume]])</f>
        <v>232086300</v>
      </c>
      <c r="D470">
        <f>_xlfn.XLOOKUP(A470,bbni_history[[#This Row],[Tanggal]],bbni_history[[#This Row],[Terakhir]],"Tidak Ditemukan")</f>
        <v>2823.9</v>
      </c>
      <c r="E470">
        <f>_xlfn.XLOOKUP(D470,bbni_history[[#This Row],[Terakhir]],bbni_history[[#This Row],[Volume]])</f>
        <v>44218400</v>
      </c>
      <c r="F470">
        <f>_xlfn.XLOOKUP(A470,bbri_history[[#This Row],[Tanggal]],bbri_history[[#This Row],[Terakhir]],"Tidak Ditemukan")</f>
        <v>3269.2</v>
      </c>
      <c r="G470">
        <f>_xlfn.XLOOKUP(F470,bbri_history[[#This Row],[Terakhir]],bbri_history[[#This Row],[Volume]],"Tidak Ditemukan")</f>
        <v>86848900</v>
      </c>
      <c r="H470">
        <f>_xlfn.XLOOKUP(A470,bmri_history[[#This Row],[Tanggal]],bmri_history[[#This Row],[Terakhir]],"Tidak Ditemukan")</f>
        <v>2796.5</v>
      </c>
      <c r="I470">
        <f>_xlfn.XLOOKUP('Master Sheet'!H470,bmri_history[[#This Row],[Terakhir]],bmri_history[[#This Row],[Volume]],"Tidak Ditemukan")</f>
        <v>50091200</v>
      </c>
      <c r="J470" s="10">
        <f>(B470/'Data Historis IHSG'!$J$3) * 100</f>
        <v>105.76804020611029</v>
      </c>
      <c r="K470" s="2">
        <f>(D470/'Data Historis BBNI'!$J$3) * 100</f>
        <v>90.590624308275665</v>
      </c>
      <c r="L470" s="2">
        <f>(F470/'Data Historis BBRI'!$J$3) * 100</f>
        <v>110.6654074126731</v>
      </c>
      <c r="M470" s="2">
        <f>(H470 / 'Data Historis BMRI'!$J$3) * 100</f>
        <v>100.85000342597903</v>
      </c>
    </row>
    <row r="471" spans="1:13" x14ac:dyDescent="0.3">
      <c r="A471" s="1" t="s">
        <v>494</v>
      </c>
      <c r="B471">
        <f>_xlfn.XLOOKUP(A471,jkse_history[[#This Row],[Tanggal]],jkse_history[[#This Row],[Terakhir]],"Tidak Ditemukan")</f>
        <v>6615.6</v>
      </c>
      <c r="C471">
        <f>_xlfn.XLOOKUP(B471,jkse_history[[#This Row],[Terakhir]],jkse_history[[#This Row],[Volume]])</f>
        <v>187591100</v>
      </c>
      <c r="D471">
        <f>_xlfn.XLOOKUP(A471,bbni_history[[#This Row],[Tanggal]],bbni_history[[#This Row],[Terakhir]],"Tidak Ditemukan")</f>
        <v>2834.2</v>
      </c>
      <c r="E471">
        <f>_xlfn.XLOOKUP(D471,bbni_history[[#This Row],[Terakhir]],bbni_history[[#This Row],[Volume]])</f>
        <v>28209200</v>
      </c>
      <c r="F471">
        <f>_xlfn.XLOOKUP(A471,bbri_history[[#This Row],[Tanggal]],bbri_history[[#This Row],[Terakhir]],"Tidak Ditemukan")</f>
        <v>3245.6</v>
      </c>
      <c r="G471">
        <f>_xlfn.XLOOKUP(F471,bbri_history[[#This Row],[Terakhir]],bbri_history[[#This Row],[Volume]],"Tidak Ditemukan")</f>
        <v>100110000</v>
      </c>
      <c r="H471">
        <f>_xlfn.XLOOKUP(A471,bmri_history[[#This Row],[Tanggal]],bmri_history[[#This Row],[Terakhir]],"Tidak Ditemukan")</f>
        <v>2816.1</v>
      </c>
      <c r="I471">
        <f>_xlfn.XLOOKUP('Master Sheet'!H471,bmri_history[[#This Row],[Terakhir]],bmri_history[[#This Row],[Volume]],"Tidak Ditemukan")</f>
        <v>65061400</v>
      </c>
      <c r="J471" s="10">
        <f>(B471/'Data Historis IHSG'!$J$3) * 100</f>
        <v>105.01719173145976</v>
      </c>
      <c r="K471" s="2">
        <f>(D471/'Data Historis BBNI'!$J$3) * 100</f>
        <v>90.921047988425542</v>
      </c>
      <c r="L471" s="2">
        <f>(F471/'Data Historis BBRI'!$J$3) * 100</f>
        <v>109.86652584686523</v>
      </c>
      <c r="M471" s="2">
        <f>(H471 / 'Data Historis BMRI'!$J$3) * 100</f>
        <v>101.5568369919183</v>
      </c>
    </row>
    <row r="472" spans="1:13" x14ac:dyDescent="0.3">
      <c r="A472" s="1" t="s">
        <v>495</v>
      </c>
      <c r="B472">
        <f>_xlfn.XLOOKUP(A472,jkse_history[[#This Row],[Tanggal]],jkse_history[[#This Row],[Terakhir]],"Tidak Ditemukan")</f>
        <v>6626.3</v>
      </c>
      <c r="C472">
        <f>_xlfn.XLOOKUP(B472,jkse_history[[#This Row],[Terakhir]],jkse_history[[#This Row],[Volume]])</f>
        <v>196016500</v>
      </c>
      <c r="D472">
        <f>_xlfn.XLOOKUP(A472,bbni_history[[#This Row],[Tanggal]],bbni_history[[#This Row],[Terakhir]],"Tidak Ditemukan")</f>
        <v>2834.2</v>
      </c>
      <c r="E472">
        <f>_xlfn.XLOOKUP(D472,bbni_history[[#This Row],[Terakhir]],bbni_history[[#This Row],[Volume]])</f>
        <v>39056400</v>
      </c>
      <c r="F472">
        <f>_xlfn.XLOOKUP(A472,bbri_history[[#This Row],[Tanggal]],bbri_history[[#This Row],[Terakhir]],"Tidak Ditemukan")</f>
        <v>3300.6</v>
      </c>
      <c r="G472">
        <f>_xlfn.XLOOKUP(F472,bbri_history[[#This Row],[Terakhir]],bbri_history[[#This Row],[Volume]],"Tidak Ditemukan")</f>
        <v>124522800</v>
      </c>
      <c r="H472">
        <f>_xlfn.XLOOKUP(A472,bmri_history[[#This Row],[Tanggal]],bmri_history[[#This Row],[Terakhir]],"Tidak Ditemukan")</f>
        <v>2855.4</v>
      </c>
      <c r="I472">
        <f>_xlfn.XLOOKUP('Master Sheet'!H472,bmri_history[[#This Row],[Terakhir]],bmri_history[[#This Row],[Volume]],"Tidak Ditemukan")</f>
        <v>75677400</v>
      </c>
      <c r="J472" s="10">
        <f>(B472/'Data Historis IHSG'!$J$3) * 100</f>
        <v>105.18704540331515</v>
      </c>
      <c r="K472" s="2">
        <f>(D472/'Data Historis BBNI'!$J$3) * 100</f>
        <v>90.921047988425542</v>
      </c>
      <c r="L472" s="2">
        <f>(F472/'Data Historis BBRI'!$J$3) * 100</f>
        <v>111.72832610616324</v>
      </c>
      <c r="M472" s="2">
        <f>(H472 / 'Data Historis BMRI'!$J$3) * 100</f>
        <v>102.97411041750064</v>
      </c>
    </row>
    <row r="473" spans="1:13" x14ac:dyDescent="0.3">
      <c r="A473" s="1" t="s">
        <v>496</v>
      </c>
      <c r="B473">
        <f>_xlfn.XLOOKUP(A473,jkse_history[[#This Row],[Tanggal]],jkse_history[[#This Row],[Terakhir]],"Tidak Ditemukan")</f>
        <v>6594.8</v>
      </c>
      <c r="C473">
        <f>_xlfn.XLOOKUP(B473,jkse_history[[#This Row],[Terakhir]],jkse_history[[#This Row],[Volume]])</f>
        <v>185929900</v>
      </c>
      <c r="D473">
        <f>_xlfn.XLOOKUP(A473,bbni_history[[#This Row],[Tanggal]],bbni_history[[#This Row],[Terakhir]],"Tidak Ditemukan")</f>
        <v>2782.7</v>
      </c>
      <c r="E473">
        <f>_xlfn.XLOOKUP(D473,bbni_history[[#This Row],[Terakhir]],bbni_history[[#This Row],[Volume]])</f>
        <v>44312200</v>
      </c>
      <c r="F473">
        <f>_xlfn.XLOOKUP(A473,bbri_history[[#This Row],[Tanggal]],bbri_history[[#This Row],[Terakhir]],"Tidak Ditemukan")</f>
        <v>3253.5</v>
      </c>
      <c r="G473">
        <f>_xlfn.XLOOKUP(F473,bbri_history[[#This Row],[Terakhir]],bbri_history[[#This Row],[Volume]],"Tidak Ditemukan")</f>
        <v>136646600</v>
      </c>
      <c r="H473">
        <f>_xlfn.XLOOKUP(A473,bmri_history[[#This Row],[Tanggal]],bmri_history[[#This Row],[Terakhir]],"Tidak Ditemukan")</f>
        <v>2845.6</v>
      </c>
      <c r="I473">
        <f>_xlfn.XLOOKUP('Master Sheet'!H473,bmri_history[[#This Row],[Terakhir]],bmri_history[[#This Row],[Volume]],"Tidak Ditemukan")</f>
        <v>69082400</v>
      </c>
      <c r="J473" s="10">
        <f>(B473/'Data Historis IHSG'!$J$3) * 100</f>
        <v>104.68700889271281</v>
      </c>
      <c r="K473" s="2">
        <f>(D473/'Data Historis BBNI'!$J$3) * 100</f>
        <v>89.268929587676155</v>
      </c>
      <c r="L473" s="2">
        <f>(F473/'Data Historis BBRI'!$J$3) * 100</f>
        <v>110.13394806592804</v>
      </c>
      <c r="M473" s="2">
        <f>(H473 / 'Data Historis BMRI'!$J$3) * 100</f>
        <v>102.62069363453099</v>
      </c>
    </row>
    <row r="474" spans="1:13" x14ac:dyDescent="0.3">
      <c r="A474" s="1" t="s">
        <v>497</v>
      </c>
      <c r="B474">
        <f>_xlfn.XLOOKUP(A474,jkse_history[[#This Row],[Tanggal]],jkse_history[[#This Row],[Terakhir]],"Tidak Ditemukan")</f>
        <v>6601.9</v>
      </c>
      <c r="C474">
        <f>_xlfn.XLOOKUP(B474,jkse_history[[#This Row],[Terakhir]],jkse_history[[#This Row],[Volume]])</f>
        <v>210214300</v>
      </c>
      <c r="D474">
        <f>_xlfn.XLOOKUP(A474,bbni_history[[#This Row],[Tanggal]],bbni_history[[#This Row],[Terakhir]],"Tidak Ditemukan")</f>
        <v>2782.7</v>
      </c>
      <c r="E474">
        <f>_xlfn.XLOOKUP(D474,bbni_history[[#This Row],[Terakhir]],bbni_history[[#This Row],[Volume]])</f>
        <v>46617600</v>
      </c>
      <c r="F474">
        <f>_xlfn.XLOOKUP(A474,bbri_history[[#This Row],[Tanggal]],bbri_history[[#This Row],[Terakhir]],"Tidak Ditemukan")</f>
        <v>3229.9</v>
      </c>
      <c r="G474">
        <f>_xlfn.XLOOKUP(F474,bbri_history[[#This Row],[Terakhir]],bbri_history[[#This Row],[Volume]],"Tidak Ditemukan")</f>
        <v>153165400</v>
      </c>
      <c r="H474">
        <f>_xlfn.XLOOKUP(A474,bmri_history[[#This Row],[Tanggal]],bmri_history[[#This Row],[Terakhir]],"Tidak Ditemukan")</f>
        <v>2806.3</v>
      </c>
      <c r="I474">
        <f>_xlfn.XLOOKUP('Master Sheet'!H474,bmri_history[[#This Row],[Terakhir]],bmri_history[[#This Row],[Volume]],"Tidak Ditemukan")</f>
        <v>83945200</v>
      </c>
      <c r="J474" s="10">
        <f>(B474/'Data Historis IHSG'!$J$3) * 100</f>
        <v>104.79971553478507</v>
      </c>
      <c r="K474" s="2">
        <f>(D474/'Data Historis BBNI'!$J$3) * 100</f>
        <v>89.268929587676155</v>
      </c>
      <c r="L474" s="2">
        <f>(F474/'Data Historis BBRI'!$J$3) * 100</f>
        <v>109.33506650012018</v>
      </c>
      <c r="M474" s="2">
        <f>(H474 / 'Data Historis BMRI'!$J$3) * 100</f>
        <v>101.20342020894869</v>
      </c>
    </row>
    <row r="475" spans="1:13" x14ac:dyDescent="0.3">
      <c r="A475" s="1" t="s">
        <v>498</v>
      </c>
      <c r="B475">
        <f>_xlfn.XLOOKUP(A475,jkse_history[[#This Row],[Tanggal]],jkse_history[[#This Row],[Terakhir]],"Tidak Ditemukan")</f>
        <v>6547.1</v>
      </c>
      <c r="C475">
        <f>_xlfn.XLOOKUP(B475,jkse_history[[#This Row],[Terakhir]],jkse_history[[#This Row],[Volume]])</f>
        <v>181341400</v>
      </c>
      <c r="D475">
        <f>_xlfn.XLOOKUP(A475,bbni_history[[#This Row],[Tanggal]],bbni_history[[#This Row],[Terakhir]],"Tidak Ditemukan")</f>
        <v>2772.4</v>
      </c>
      <c r="E475">
        <f>_xlfn.XLOOKUP(D475,bbni_history[[#This Row],[Terakhir]],bbni_history[[#This Row],[Volume]])</f>
        <v>42364800</v>
      </c>
      <c r="F475">
        <f>_xlfn.XLOOKUP(A475,bbri_history[[#This Row],[Tanggal]],bbri_history[[#This Row],[Terakhir]],"Tidak Ditemukan")</f>
        <v>3237.8</v>
      </c>
      <c r="G475">
        <f>_xlfn.XLOOKUP(F475,bbri_history[[#This Row],[Terakhir]],bbri_history[[#This Row],[Volume]],"Tidak Ditemukan")</f>
        <v>89198900</v>
      </c>
      <c r="H475">
        <f>_xlfn.XLOOKUP(A475,bmri_history[[#This Row],[Tanggal]],bmri_history[[#This Row],[Terakhir]],"Tidak Ditemukan")</f>
        <v>2776.9</v>
      </c>
      <c r="I475">
        <f>_xlfn.XLOOKUP('Master Sheet'!H475,bmri_history[[#This Row],[Terakhir]],bmri_history[[#This Row],[Volume]],"Tidak Ditemukan")</f>
        <v>57932600</v>
      </c>
      <c r="J475" s="10">
        <f>(B475/'Data Historis IHSG'!$J$3) * 100</f>
        <v>103.92981074808638</v>
      </c>
      <c r="K475" s="2">
        <f>(D475/'Data Historis BBNI'!$J$3) * 100</f>
        <v>88.938505907526292</v>
      </c>
      <c r="L475" s="2">
        <f>(F475/'Data Historis BBRI'!$J$3) * 100</f>
        <v>109.60248871918297</v>
      </c>
      <c r="M475" s="2">
        <f>(H475 / 'Data Historis BMRI'!$J$3) * 100</f>
        <v>100.14316986003975</v>
      </c>
    </row>
    <row r="476" spans="1:13" x14ac:dyDescent="0.3">
      <c r="A476" s="1" t="s">
        <v>499</v>
      </c>
      <c r="B476">
        <f>_xlfn.XLOOKUP(A476,jkse_history[[#This Row],[Tanggal]],jkse_history[[#This Row],[Terakhir]],"Tidak Ditemukan")</f>
        <v>6554.3</v>
      </c>
      <c r="C476">
        <f>_xlfn.XLOOKUP(B476,jkse_history[[#This Row],[Terakhir]],jkse_history[[#This Row],[Volume]])</f>
        <v>186470700</v>
      </c>
      <c r="D476">
        <f>_xlfn.XLOOKUP(A476,bbni_history[[#This Row],[Tanggal]],bbni_history[[#This Row],[Terakhir]],"Tidak Ditemukan")</f>
        <v>2762.1</v>
      </c>
      <c r="E476">
        <f>_xlfn.XLOOKUP(D476,bbni_history[[#This Row],[Terakhir]],bbni_history[[#This Row],[Volume]])</f>
        <v>27763600</v>
      </c>
      <c r="F476">
        <f>_xlfn.XLOOKUP(A476,bbri_history[[#This Row],[Tanggal]],bbri_history[[#This Row],[Terakhir]],"Tidak Ditemukan")</f>
        <v>3206.3</v>
      </c>
      <c r="G476">
        <f>_xlfn.XLOOKUP(F476,bbri_history[[#This Row],[Terakhir]],bbri_history[[#This Row],[Volume]],"Tidak Ditemukan")</f>
        <v>109561800</v>
      </c>
      <c r="H476">
        <f>_xlfn.XLOOKUP(A476,bmri_history[[#This Row],[Tanggal]],bmri_history[[#This Row],[Terakhir]],"Tidak Ditemukan")</f>
        <v>2806.3</v>
      </c>
      <c r="I476">
        <f>_xlfn.XLOOKUP('Master Sheet'!H476,bmri_history[[#This Row],[Terakhir]],bmri_history[[#This Row],[Volume]],"Tidak Ditemukan")</f>
        <v>49859600</v>
      </c>
      <c r="J476" s="10">
        <f>(B476/'Data Historis IHSG'!$J$3) * 100</f>
        <v>104.04410480765263</v>
      </c>
      <c r="K476" s="2">
        <f>(D476/'Data Historis BBNI'!$J$3) * 100</f>
        <v>88.6080822273764</v>
      </c>
      <c r="L476" s="2">
        <f>(F476/'Data Historis BBRI'!$J$3) * 100</f>
        <v>108.5361849343123</v>
      </c>
      <c r="M476" s="2">
        <f>(H476 / 'Data Historis BMRI'!$J$3) * 100</f>
        <v>101.20342020894869</v>
      </c>
    </row>
    <row r="477" spans="1:13" x14ac:dyDescent="0.3">
      <c r="A477" s="1" t="s">
        <v>500</v>
      </c>
      <c r="B477">
        <f>_xlfn.XLOOKUP(A477,jkse_history[[#This Row],[Tanggal]],jkse_history[[#This Row],[Terakhir]],"Tidak Ditemukan")</f>
        <v>6529.6</v>
      </c>
      <c r="C477">
        <f>_xlfn.XLOOKUP(B477,jkse_history[[#This Row],[Terakhir]],jkse_history[[#This Row],[Volume]])</f>
        <v>187213900</v>
      </c>
      <c r="D477">
        <f>_xlfn.XLOOKUP(A477,bbni_history[[#This Row],[Tanggal]],bbni_history[[#This Row],[Terakhir]],"Tidak Ditemukan")</f>
        <v>2731.2</v>
      </c>
      <c r="E477">
        <f>_xlfn.XLOOKUP(D477,bbni_history[[#This Row],[Terakhir]],bbni_history[[#This Row],[Volume]])</f>
        <v>36773200</v>
      </c>
      <c r="F477">
        <f>_xlfn.XLOOKUP(A477,bbri_history[[#This Row],[Tanggal]],bbri_history[[#This Row],[Terakhir]],"Tidak Ditemukan")</f>
        <v>3182.7</v>
      </c>
      <c r="G477">
        <f>_xlfn.XLOOKUP(F477,bbri_history[[#This Row],[Terakhir]],bbri_history[[#This Row],[Volume]],"Tidak Ditemukan")</f>
        <v>104738000</v>
      </c>
      <c r="H477">
        <f>_xlfn.XLOOKUP(A477,bmri_history[[#This Row],[Tanggal]],bmri_history[[#This Row],[Terakhir]],"Tidak Ditemukan")</f>
        <v>2767.1</v>
      </c>
      <c r="I477">
        <f>_xlfn.XLOOKUP('Master Sheet'!H477,bmri_history[[#This Row],[Terakhir]],bmri_history[[#This Row],[Volume]],"Tidak Ditemukan")</f>
        <v>34814400</v>
      </c>
      <c r="J477" s="10">
        <f>(B477/'Data Historis IHSG'!$J$3) * 100</f>
        <v>103.65201268664062</v>
      </c>
      <c r="K477" s="2">
        <f>(D477/'Data Historis BBNI'!$J$3) * 100</f>
        <v>87.616811186926768</v>
      </c>
      <c r="L477" s="2">
        <f>(F477/'Data Historis BBRI'!$J$3) * 100</f>
        <v>107.73730336850443</v>
      </c>
      <c r="M477" s="2">
        <f>(H477 / 'Data Historis BMRI'!$J$3) * 100</f>
        <v>99.789753077070102</v>
      </c>
    </row>
    <row r="478" spans="1:13" x14ac:dyDescent="0.3">
      <c r="A478" s="1" t="s">
        <v>501</v>
      </c>
      <c r="B478">
        <f>_xlfn.XLOOKUP(A478,jkse_history[[#This Row],[Tanggal]],jkse_history[[#This Row],[Terakhir]],"Tidak Ditemukan")</f>
        <v>6555.6</v>
      </c>
      <c r="C478">
        <f>_xlfn.XLOOKUP(B478,jkse_history[[#This Row],[Terakhir]],jkse_history[[#This Row],[Volume]])</f>
        <v>209975800</v>
      </c>
      <c r="D478">
        <f>_xlfn.XLOOKUP(A478,bbni_history[[#This Row],[Tanggal]],bbni_history[[#This Row],[Terakhir]],"Tidak Ditemukan")</f>
        <v>2741.5</v>
      </c>
      <c r="E478">
        <f>_xlfn.XLOOKUP(D478,bbni_history[[#This Row],[Terakhir]],bbni_history[[#This Row],[Volume]])</f>
        <v>20865200</v>
      </c>
      <c r="F478">
        <f>_xlfn.XLOOKUP(A478,bbri_history[[#This Row],[Tanggal]],bbri_history[[#This Row],[Terakhir]],"Tidak Ditemukan")</f>
        <v>3222</v>
      </c>
      <c r="G478">
        <f>_xlfn.XLOOKUP(F478,bbri_history[[#This Row],[Terakhir]],bbri_history[[#This Row],[Volume]],"Tidak Ditemukan")</f>
        <v>72736800</v>
      </c>
      <c r="H478">
        <f>_xlfn.XLOOKUP(A478,bmri_history[[#This Row],[Tanggal]],bmri_history[[#This Row],[Terakhir]],"Tidak Ditemukan")</f>
        <v>2776.9</v>
      </c>
      <c r="I478">
        <f>_xlfn.XLOOKUP('Master Sheet'!H478,bmri_history[[#This Row],[Terakhir]],bmri_history[[#This Row],[Volume]],"Tidak Ditemukan")</f>
        <v>44565000</v>
      </c>
      <c r="J478" s="10">
        <f>(B478/'Data Historis IHSG'!$J$3) * 100</f>
        <v>104.06474123507432</v>
      </c>
      <c r="K478" s="2">
        <f>(D478/'Data Historis BBNI'!$J$3) * 100</f>
        <v>87.947234867076645</v>
      </c>
      <c r="L478" s="2">
        <f>(F478/'Data Historis BBRI'!$J$3) * 100</f>
        <v>109.06764428105735</v>
      </c>
      <c r="M478" s="2">
        <f>(H478 / 'Data Historis BMRI'!$J$3) * 100</f>
        <v>100.14316986003975</v>
      </c>
    </row>
    <row r="479" spans="1:13" x14ac:dyDescent="0.3">
      <c r="A479" s="1" t="s">
        <v>502</v>
      </c>
      <c r="B479">
        <f>_xlfn.XLOOKUP(A479,jkse_history[[#This Row],[Tanggal]],jkse_history[[#This Row],[Terakhir]],"Tidak Ditemukan")</f>
        <v>6562.9</v>
      </c>
      <c r="C479">
        <f>_xlfn.XLOOKUP(B479,jkse_history[[#This Row],[Terakhir]],jkse_history[[#This Row],[Volume]])</f>
        <v>176357600</v>
      </c>
      <c r="D479">
        <f>_xlfn.XLOOKUP(A479,bbni_history[[#This Row],[Tanggal]],bbni_history[[#This Row],[Terakhir]],"Tidak Ditemukan")</f>
        <v>2772.4</v>
      </c>
      <c r="E479">
        <f>_xlfn.XLOOKUP(D479,bbni_history[[#This Row],[Terakhir]],bbni_history[[#This Row],[Volume]])</f>
        <v>27466400</v>
      </c>
      <c r="F479">
        <f>_xlfn.XLOOKUP(A479,bbri_history[[#This Row],[Tanggal]],bbri_history[[#This Row],[Terakhir]],"Tidak Ditemukan")</f>
        <v>3198.5</v>
      </c>
      <c r="G479">
        <f>_xlfn.XLOOKUP(F479,bbri_history[[#This Row],[Terakhir]],bbri_history[[#This Row],[Volume]],"Tidak Ditemukan")</f>
        <v>59795000</v>
      </c>
      <c r="H479">
        <f>_xlfn.XLOOKUP(A479,bmri_history[[#This Row],[Tanggal]],bmri_history[[#This Row],[Terakhir]],"Tidak Ditemukan")</f>
        <v>2767.1</v>
      </c>
      <c r="I479">
        <f>_xlfn.XLOOKUP('Master Sheet'!H479,bmri_history[[#This Row],[Terakhir]],bmri_history[[#This Row],[Volume]],"Tidak Ditemukan")</f>
        <v>54902200</v>
      </c>
      <c r="J479" s="10">
        <f>(B479/'Data Historis IHSG'!$J$3) * 100</f>
        <v>104.18062271213454</v>
      </c>
      <c r="K479" s="2">
        <f>(D479/'Data Historis BBNI'!$J$3) * 100</f>
        <v>88.938505907526292</v>
      </c>
      <c r="L479" s="2">
        <f>(F479/'Data Historis BBRI'!$J$3) * 100</f>
        <v>108.27214780663003</v>
      </c>
      <c r="M479" s="2">
        <f>(H479 / 'Data Historis BMRI'!$J$3) * 100</f>
        <v>99.789753077070102</v>
      </c>
    </row>
    <row r="480" spans="1:13" x14ac:dyDescent="0.3">
      <c r="A480" s="1" t="s">
        <v>503</v>
      </c>
      <c r="B480">
        <f>_xlfn.XLOOKUP(A480,jkse_history[[#This Row],[Tanggal]],jkse_history[[#This Row],[Terakhir]],"Tidak Ditemukan")</f>
        <v>6575.4</v>
      </c>
      <c r="C480">
        <f>_xlfn.XLOOKUP(B480,jkse_history[[#This Row],[Terakhir]],jkse_history[[#This Row],[Volume]])</f>
        <v>179010000</v>
      </c>
      <c r="D480">
        <f>_xlfn.XLOOKUP(A480,bbni_history[[#This Row],[Tanggal]],bbni_history[[#This Row],[Terakhir]],"Tidak Ditemukan")</f>
        <v>2782.7</v>
      </c>
      <c r="E480">
        <f>_xlfn.XLOOKUP(D480,bbni_history[[#This Row],[Terakhir]],bbni_history[[#This Row],[Volume]])</f>
        <v>21300600</v>
      </c>
      <c r="F480">
        <f>_xlfn.XLOOKUP(A480,bbri_history[[#This Row],[Tanggal]],bbri_history[[#This Row],[Terakhir]],"Tidak Ditemukan")</f>
        <v>3190.6</v>
      </c>
      <c r="G480">
        <f>_xlfn.XLOOKUP(F480,bbri_history[[#This Row],[Terakhir]],bbri_history[[#This Row],[Volume]],"Tidak Ditemukan")</f>
        <v>65491200</v>
      </c>
      <c r="H480">
        <f>_xlfn.XLOOKUP(A480,bmri_history[[#This Row],[Tanggal]],bmri_history[[#This Row],[Terakhir]],"Tidak Ditemukan")</f>
        <v>2747.4</v>
      </c>
      <c r="I480">
        <f>_xlfn.XLOOKUP('Master Sheet'!H480,bmri_history[[#This Row],[Terakhir]],bmri_history[[#This Row],[Volume]],"Tidak Ditemukan")</f>
        <v>34096400</v>
      </c>
      <c r="J480" s="10">
        <f>(B480/'Data Historis IHSG'!$J$3) * 100</f>
        <v>104.37904989888149</v>
      </c>
      <c r="K480" s="2">
        <f>(D480/'Data Historis BBNI'!$J$3) * 100</f>
        <v>89.268929587676155</v>
      </c>
      <c r="L480" s="2">
        <f>(F480/'Data Historis BBRI'!$J$3) * 100</f>
        <v>108.00472558756722</v>
      </c>
      <c r="M480" s="2">
        <f>(H480 / 'Data Historis BMRI'!$J$3) * 100</f>
        <v>99.079313217427071</v>
      </c>
    </row>
    <row r="481" spans="1:13" x14ac:dyDescent="0.3">
      <c r="A481" s="1" t="s">
        <v>504</v>
      </c>
      <c r="B481">
        <f>_xlfn.XLOOKUP(A481,jkse_history[[#This Row],[Tanggal]],jkse_history[[#This Row],[Terakhir]],"Tidak Ditemukan")</f>
        <v>6598.3</v>
      </c>
      <c r="C481">
        <f>_xlfn.XLOOKUP(B481,jkse_history[[#This Row],[Terakhir]],jkse_history[[#This Row],[Volume]])</f>
        <v>191799500</v>
      </c>
      <c r="D481">
        <f>_xlfn.XLOOKUP(A481,bbni_history[[#This Row],[Tanggal]],bbni_history[[#This Row],[Terakhir]],"Tidak Ditemukan")</f>
        <v>2762.1</v>
      </c>
      <c r="E481">
        <f>_xlfn.XLOOKUP(D481,bbni_history[[#This Row],[Terakhir]],bbni_history[[#This Row],[Volume]])</f>
        <v>29432600</v>
      </c>
      <c r="F481">
        <f>_xlfn.XLOOKUP(A481,bbri_history[[#This Row],[Tanggal]],bbri_history[[#This Row],[Terakhir]],"Tidak Ditemukan")</f>
        <v>3214.2</v>
      </c>
      <c r="G481">
        <f>_xlfn.XLOOKUP(F481,bbri_history[[#This Row],[Terakhir]],bbri_history[[#This Row],[Volume]],"Tidak Ditemukan")</f>
        <v>52952500</v>
      </c>
      <c r="H481">
        <f>_xlfn.XLOOKUP(A481,bmri_history[[#This Row],[Tanggal]],bmri_history[[#This Row],[Terakhir]],"Tidak Ditemukan")</f>
        <v>2767.1</v>
      </c>
      <c r="I481">
        <f>_xlfn.XLOOKUP('Master Sheet'!H481,bmri_history[[#This Row],[Terakhir]],bmri_history[[#This Row],[Volume]],"Tidak Ditemukan")</f>
        <v>39835400</v>
      </c>
      <c r="J481" s="10">
        <f>(B481/'Data Historis IHSG'!$J$3) * 100</f>
        <v>104.74256850500197</v>
      </c>
      <c r="K481" s="2">
        <f>(D481/'Data Historis BBNI'!$J$3) * 100</f>
        <v>88.6080822273764</v>
      </c>
      <c r="L481" s="2">
        <f>(F481/'Data Historis BBRI'!$J$3) * 100</f>
        <v>108.8036071533751</v>
      </c>
      <c r="M481" s="2">
        <f>(H481 / 'Data Historis BMRI'!$J$3) * 100</f>
        <v>99.789753077070102</v>
      </c>
    </row>
    <row r="482" spans="1:13" x14ac:dyDescent="0.3">
      <c r="A482" s="1" t="s">
        <v>505</v>
      </c>
      <c r="B482">
        <f>_xlfn.XLOOKUP(A482,jkse_history[[#This Row],[Tanggal]],jkse_history[[#This Row],[Terakhir]],"Tidak Ditemukan")</f>
        <v>6600.7</v>
      </c>
      <c r="C482">
        <f>_xlfn.XLOOKUP(B482,jkse_history[[#This Row],[Terakhir]],jkse_history[[#This Row],[Volume]])</f>
        <v>200549500</v>
      </c>
      <c r="D482">
        <f>_xlfn.XLOOKUP(A482,bbni_history[[#This Row],[Tanggal]],bbni_history[[#This Row],[Terakhir]],"Tidak Ditemukan")</f>
        <v>2772.4</v>
      </c>
      <c r="E482">
        <f>_xlfn.XLOOKUP(D482,bbni_history[[#This Row],[Terakhir]],bbni_history[[#This Row],[Volume]])</f>
        <v>16851800</v>
      </c>
      <c r="F482">
        <f>_xlfn.XLOOKUP(A482,bbri_history[[#This Row],[Tanggal]],bbri_history[[#This Row],[Terakhir]],"Tidak Ditemukan")</f>
        <v>3206.3</v>
      </c>
      <c r="G482">
        <f>_xlfn.XLOOKUP(F482,bbri_history[[#This Row],[Terakhir]],bbri_history[[#This Row],[Volume]],"Tidak Ditemukan")</f>
        <v>27676500</v>
      </c>
      <c r="H482">
        <f>_xlfn.XLOOKUP(A482,bmri_history[[#This Row],[Tanggal]],bmri_history[[#This Row],[Terakhir]],"Tidak Ditemukan")</f>
        <v>2786.7</v>
      </c>
      <c r="I482">
        <f>_xlfn.XLOOKUP('Master Sheet'!H482,bmri_history[[#This Row],[Terakhir]],bmri_history[[#This Row],[Volume]],"Tidak Ditemukan")</f>
        <v>20860200</v>
      </c>
      <c r="J482" s="10">
        <f>(B482/'Data Historis IHSG'!$J$3) * 100</f>
        <v>104.78066652485735</v>
      </c>
      <c r="K482" s="2">
        <f>(D482/'Data Historis BBNI'!$J$3) * 100</f>
        <v>88.938505907526292</v>
      </c>
      <c r="L482" s="2">
        <f>(F482/'Data Historis BBRI'!$J$3) * 100</f>
        <v>108.5361849343123</v>
      </c>
      <c r="M482" s="2">
        <f>(H482 / 'Data Historis BMRI'!$J$3) * 100</f>
        <v>100.49658664300938</v>
      </c>
    </row>
    <row r="483" spans="1:13" x14ac:dyDescent="0.3">
      <c r="A483" s="1" t="s">
        <v>506</v>
      </c>
      <c r="B483">
        <f>_xlfn.XLOOKUP(A483,jkse_history[[#This Row],[Tanggal]],jkse_history[[#This Row],[Terakhir]],"Tidak Ditemukan")</f>
        <v>6581.5</v>
      </c>
      <c r="C483">
        <f>_xlfn.XLOOKUP(B483,jkse_history[[#This Row],[Terakhir]],jkse_history[[#This Row],[Volume]])</f>
        <v>192017600</v>
      </c>
      <c r="D483">
        <f>_xlfn.XLOOKUP(A483,bbni_history[[#This Row],[Tanggal]],bbni_history[[#This Row],[Terakhir]],"Tidak Ditemukan")</f>
        <v>2782.7</v>
      </c>
      <c r="E483">
        <f>_xlfn.XLOOKUP(D483,bbni_history[[#This Row],[Terakhir]],bbni_history[[#This Row],[Volume]])</f>
        <v>23619400</v>
      </c>
      <c r="F483">
        <f>_xlfn.XLOOKUP(A483,bbri_history[[#This Row],[Tanggal]],bbri_history[[#This Row],[Terakhir]],"Tidak Ditemukan")</f>
        <v>3229.9</v>
      </c>
      <c r="G483">
        <f>_xlfn.XLOOKUP(F483,bbri_history[[#This Row],[Terakhir]],bbri_history[[#This Row],[Volume]],"Tidak Ditemukan")</f>
        <v>146989400</v>
      </c>
      <c r="H483">
        <f>_xlfn.XLOOKUP(A483,bmri_history[[#This Row],[Tanggal]],bmri_history[[#This Row],[Terakhir]],"Tidak Ditemukan")</f>
        <v>2757.3</v>
      </c>
      <c r="I483">
        <f>_xlfn.XLOOKUP('Master Sheet'!H483,bmri_history[[#This Row],[Terakhir]],bmri_history[[#This Row],[Volume]],"Tidak Ditemukan")</f>
        <v>34951600</v>
      </c>
      <c r="J483" s="10">
        <f>(B483/'Data Historis IHSG'!$J$3) * 100</f>
        <v>104.47588236601402</v>
      </c>
      <c r="K483" s="2">
        <f>(D483/'Data Historis BBNI'!$J$3) * 100</f>
        <v>89.268929587676155</v>
      </c>
      <c r="L483" s="2">
        <f>(F483/'Data Historis BBRI'!$J$3) * 100</f>
        <v>109.33506650012018</v>
      </c>
      <c r="M483" s="2">
        <f>(H483 / 'Data Historis BMRI'!$J$3) * 100</f>
        <v>99.436336294100485</v>
      </c>
    </row>
    <row r="484" spans="1:13" x14ac:dyDescent="0.3">
      <c r="A484" s="1" t="s">
        <v>507</v>
      </c>
      <c r="B484">
        <f>_xlfn.XLOOKUP(A484,jkse_history[[#This Row],[Tanggal]],jkse_history[[#This Row],[Terakhir]],"Tidak Ditemukan")</f>
        <v>6665.3</v>
      </c>
      <c r="C484">
        <f>_xlfn.XLOOKUP(B484,jkse_history[[#This Row],[Terakhir]],jkse_history[[#This Row],[Volume]])</f>
        <v>182552700</v>
      </c>
      <c r="D484">
        <f>_xlfn.XLOOKUP(A484,bbni_history[[#This Row],[Tanggal]],bbni_history[[#This Row],[Terakhir]],"Tidak Ditemukan")</f>
        <v>2772.4</v>
      </c>
      <c r="E484">
        <f>_xlfn.XLOOKUP(D484,bbni_history[[#This Row],[Terakhir]],bbni_history[[#This Row],[Volume]])</f>
        <v>23056600</v>
      </c>
      <c r="F484">
        <f>_xlfn.XLOOKUP(A484,bbri_history[[#This Row],[Tanggal]],bbri_history[[#This Row],[Terakhir]],"Tidak Ditemukan")</f>
        <v>3284.9</v>
      </c>
      <c r="G484">
        <f>_xlfn.XLOOKUP(F484,bbri_history[[#This Row],[Terakhir]],bbri_history[[#This Row],[Volume]],"Tidak Ditemukan")</f>
        <v>90842500</v>
      </c>
      <c r="H484">
        <f>_xlfn.XLOOKUP(A484,bmri_history[[#This Row],[Tanggal]],bmri_history[[#This Row],[Terakhir]],"Tidak Ditemukan")</f>
        <v>2767.1</v>
      </c>
      <c r="I484">
        <f>_xlfn.XLOOKUP('Master Sheet'!H484,bmri_history[[#This Row],[Terakhir]],bmri_history[[#This Row],[Volume]],"Tidak Ditemukan")</f>
        <v>30999600</v>
      </c>
      <c r="J484" s="10">
        <f>(B484/'Data Historis IHSG'!$J$3) * 100</f>
        <v>105.80613822596573</v>
      </c>
      <c r="K484" s="2">
        <f>(D484/'Data Historis BBNI'!$J$3) * 100</f>
        <v>88.938505907526292</v>
      </c>
      <c r="L484" s="2">
        <f>(F484/'Data Historis BBRI'!$J$3) * 100</f>
        <v>111.19686675941819</v>
      </c>
      <c r="M484" s="2">
        <f>(H484 / 'Data Historis BMRI'!$J$3) * 100</f>
        <v>99.789753077070102</v>
      </c>
    </row>
    <row r="485" spans="1:13" x14ac:dyDescent="0.3">
      <c r="A485" s="1" t="s">
        <v>508</v>
      </c>
      <c r="B485">
        <f>_xlfn.XLOOKUP(A485,jkse_history[[#This Row],[Tanggal]],jkse_history[[#This Row],[Terakhir]],"Tidak Ditemukan")</f>
        <v>6695.4</v>
      </c>
      <c r="C485">
        <f>_xlfn.XLOOKUP(B485,jkse_history[[#This Row],[Terakhir]],jkse_history[[#This Row],[Volume]])</f>
        <v>185900100</v>
      </c>
      <c r="D485">
        <f>_xlfn.XLOOKUP(A485,bbni_history[[#This Row],[Tanggal]],bbni_history[[#This Row],[Terakhir]],"Tidak Ditemukan")</f>
        <v>2896.1</v>
      </c>
      <c r="E485">
        <f>_xlfn.XLOOKUP(D485,bbni_history[[#This Row],[Terakhir]],bbni_history[[#This Row],[Volume]])</f>
        <v>103142000</v>
      </c>
      <c r="F485">
        <f>_xlfn.XLOOKUP(A485,bbri_history[[#This Row],[Tanggal]],bbri_history[[#This Row],[Terakhir]],"Tidak Ditemukan")</f>
        <v>3269.2</v>
      </c>
      <c r="G485">
        <f>_xlfn.XLOOKUP(F485,bbri_history[[#This Row],[Terakhir]],bbri_history[[#This Row],[Volume]],"Tidak Ditemukan")</f>
        <v>93950000</v>
      </c>
      <c r="H485">
        <f>_xlfn.XLOOKUP(A485,bmri_history[[#This Row],[Tanggal]],bmri_history[[#This Row],[Terakhir]],"Tidak Ditemukan")</f>
        <v>2816.1</v>
      </c>
      <c r="I485">
        <f>_xlfn.XLOOKUP('Master Sheet'!H485,bmri_history[[#This Row],[Terakhir]],bmri_history[[#This Row],[Volume]],"Tidak Ditemukan")</f>
        <v>44541400</v>
      </c>
      <c r="J485" s="10">
        <f>(B485/'Data Historis IHSG'!$J$3) * 100</f>
        <v>106.28395089165241</v>
      </c>
      <c r="K485" s="2">
        <f>(D485/'Data Historis BBNI'!$J$3) * 100</f>
        <v>92.906798066219466</v>
      </c>
      <c r="L485" s="2">
        <f>(F485/'Data Historis BBRI'!$J$3) * 100</f>
        <v>110.6654074126731</v>
      </c>
      <c r="M485" s="2">
        <f>(H485 / 'Data Historis BMRI'!$J$3) * 100</f>
        <v>101.5568369919183</v>
      </c>
    </row>
    <row r="486" spans="1:13" x14ac:dyDescent="0.3">
      <c r="A486" s="1" t="s">
        <v>509</v>
      </c>
      <c r="B486">
        <f>_xlfn.XLOOKUP(A486,jkse_history[[#This Row],[Tanggal]],jkse_history[[#This Row],[Terakhir]],"Tidak Ditemukan")</f>
        <v>6662.3</v>
      </c>
      <c r="C486">
        <f>_xlfn.XLOOKUP(B486,jkse_history[[#This Row],[Terakhir]],jkse_history[[#This Row],[Volume]])</f>
        <v>179080500</v>
      </c>
      <c r="D486">
        <f>_xlfn.XLOOKUP(A486,bbni_history[[#This Row],[Tanggal]],bbni_history[[#This Row],[Terakhir]],"Tidak Ditemukan")</f>
        <v>2865.1</v>
      </c>
      <c r="E486">
        <f>_xlfn.XLOOKUP(D486,bbni_history[[#This Row],[Terakhir]],bbni_history[[#This Row],[Volume]])</f>
        <v>71824800</v>
      </c>
      <c r="F486">
        <f>_xlfn.XLOOKUP(A486,bbri_history[[#This Row],[Tanggal]],bbri_history[[#This Row],[Terakhir]],"Tidak Ditemukan")</f>
        <v>3308.5</v>
      </c>
      <c r="G486">
        <f>_xlfn.XLOOKUP(F486,bbri_history[[#This Row],[Terakhir]],bbri_history[[#This Row],[Volume]],"Tidak Ditemukan")</f>
        <v>174376400</v>
      </c>
      <c r="H486">
        <f>_xlfn.XLOOKUP(A486,bmri_history[[#This Row],[Tanggal]],bmri_history[[#This Row],[Terakhir]],"Tidak Ditemukan")</f>
        <v>2757.3</v>
      </c>
      <c r="I486">
        <f>_xlfn.XLOOKUP('Master Sheet'!H486,bmri_history[[#This Row],[Terakhir]],bmri_history[[#This Row],[Volume]],"Tidak Ditemukan")</f>
        <v>98910200</v>
      </c>
      <c r="J486" s="10">
        <f>(B486/'Data Historis IHSG'!$J$3) * 100</f>
        <v>105.75851570114642</v>
      </c>
      <c r="K486" s="2">
        <f>(D486/'Data Historis BBNI'!$J$3) * 100</f>
        <v>91.912319028875174</v>
      </c>
      <c r="L486" s="2">
        <f>(F486/'Data Historis BBRI'!$J$3) * 100</f>
        <v>111.99574832522603</v>
      </c>
      <c r="M486" s="2">
        <f>(H486 / 'Data Historis BMRI'!$J$3) * 100</f>
        <v>99.436336294100485</v>
      </c>
    </row>
    <row r="487" spans="1:13" x14ac:dyDescent="0.3">
      <c r="A487" s="1" t="s">
        <v>510</v>
      </c>
      <c r="B487">
        <f>_xlfn.XLOOKUP(A487,jkse_history[[#This Row],[Tanggal]],jkse_history[[#This Row],[Terakhir]],"Tidak Ditemukan")</f>
        <v>6653.4</v>
      </c>
      <c r="C487">
        <f>_xlfn.XLOOKUP(B487,jkse_history[[#This Row],[Terakhir]],jkse_history[[#This Row],[Volume]])</f>
        <v>179990500</v>
      </c>
      <c r="D487">
        <f>_xlfn.XLOOKUP(A487,bbni_history[[#This Row],[Tanggal]],bbni_history[[#This Row],[Terakhir]],"Tidak Ditemukan")</f>
        <v>2865.1</v>
      </c>
      <c r="E487">
        <f>_xlfn.XLOOKUP(D487,bbni_history[[#This Row],[Terakhir]],bbni_history[[#This Row],[Volume]])</f>
        <v>44384800</v>
      </c>
      <c r="F487">
        <f>_xlfn.XLOOKUP(A487,bbri_history[[#This Row],[Tanggal]],bbri_history[[#This Row],[Terakhir]],"Tidak Ditemukan")</f>
        <v>3269.2</v>
      </c>
      <c r="G487">
        <f>_xlfn.XLOOKUP(F487,bbri_history[[#This Row],[Terakhir]],bbri_history[[#This Row],[Volume]],"Tidak Ditemukan")</f>
        <v>137280000</v>
      </c>
      <c r="H487">
        <f>_xlfn.XLOOKUP(A487,bmri_history[[#This Row],[Tanggal]],bmri_history[[#This Row],[Terakhir]],"Tidak Ditemukan")</f>
        <v>2757.3</v>
      </c>
      <c r="I487">
        <f>_xlfn.XLOOKUP('Master Sheet'!H487,bmri_history[[#This Row],[Terakhir]],bmri_history[[#This Row],[Volume]],"Tidak Ditemukan")</f>
        <v>65651200</v>
      </c>
      <c r="J487" s="10">
        <f>(B487/'Data Historis IHSG'!$J$3) * 100</f>
        <v>105.61723554418259</v>
      </c>
      <c r="K487" s="2">
        <f>(D487/'Data Historis BBNI'!$J$3) * 100</f>
        <v>91.912319028875174</v>
      </c>
      <c r="L487" s="2">
        <f>(F487/'Data Historis BBRI'!$J$3) * 100</f>
        <v>110.6654074126731</v>
      </c>
      <c r="M487" s="2">
        <f>(H487 / 'Data Historis BMRI'!$J$3) * 100</f>
        <v>99.436336294100485</v>
      </c>
    </row>
    <row r="488" spans="1:13" x14ac:dyDescent="0.3">
      <c r="A488" s="1" t="s">
        <v>511</v>
      </c>
      <c r="B488">
        <f>_xlfn.XLOOKUP(A488,jkse_history[[#This Row],[Tanggal]],jkse_history[[#This Row],[Terakhir]],"Tidak Ditemukan")</f>
        <v>6701.3</v>
      </c>
      <c r="C488">
        <f>_xlfn.XLOOKUP(B488,jkse_history[[#This Row],[Terakhir]],jkse_history[[#This Row],[Volume]])</f>
        <v>157064700</v>
      </c>
      <c r="D488">
        <f>_xlfn.XLOOKUP(A488,bbni_history[[#This Row],[Tanggal]],bbni_history[[#This Row],[Terakhir]],"Tidak Ditemukan")</f>
        <v>2916.7</v>
      </c>
      <c r="E488">
        <f>_xlfn.XLOOKUP(D488,bbni_history[[#This Row],[Terakhir]],bbni_history[[#This Row],[Volume]])</f>
        <v>67311600</v>
      </c>
      <c r="F488">
        <f>_xlfn.XLOOKUP(A488,bbri_history[[#This Row],[Tanggal]],bbri_history[[#This Row],[Terakhir]],"Tidak Ditemukan")</f>
        <v>3292.8</v>
      </c>
      <c r="G488">
        <f>_xlfn.XLOOKUP(F488,bbri_history[[#This Row],[Terakhir]],bbri_history[[#This Row],[Volume]],"Tidak Ditemukan")</f>
        <v>101275000</v>
      </c>
      <c r="H488">
        <f>_xlfn.XLOOKUP(A488,bmri_history[[#This Row],[Tanggal]],bmri_history[[#This Row],[Terakhir]],"Tidak Ditemukan")</f>
        <v>2767.1</v>
      </c>
      <c r="I488">
        <f>_xlfn.XLOOKUP('Master Sheet'!H488,bmri_history[[#This Row],[Terakhir]],bmri_history[[#This Row],[Volume]],"Tidak Ditemukan")</f>
        <v>68452800</v>
      </c>
      <c r="J488" s="10">
        <f>(B488/'Data Historis IHSG'!$J$3) * 100</f>
        <v>106.37760852379698</v>
      </c>
      <c r="K488" s="2">
        <f>(D488/'Data Historis BBNI'!$J$3) * 100</f>
        <v>93.567645426519221</v>
      </c>
      <c r="L488" s="2">
        <f>(F488/'Data Historis BBRI'!$J$3) * 100</f>
        <v>111.46428897848098</v>
      </c>
      <c r="M488" s="2">
        <f>(H488 / 'Data Historis BMRI'!$J$3) * 100</f>
        <v>99.789753077070102</v>
      </c>
    </row>
    <row r="489" spans="1:13" x14ac:dyDescent="0.3">
      <c r="A489" s="1" t="s">
        <v>512</v>
      </c>
      <c r="B489">
        <f>_xlfn.XLOOKUP(A489,jkse_history[[#This Row],[Tanggal]],jkse_history[[#This Row],[Terakhir]],"Tidak Ditemukan")</f>
        <v>6691.1</v>
      </c>
      <c r="C489">
        <f>_xlfn.XLOOKUP(B489,jkse_history[[#This Row],[Terakhir]],jkse_history[[#This Row],[Volume]])</f>
        <v>159382400</v>
      </c>
      <c r="D489">
        <f>_xlfn.XLOOKUP(A489,bbni_history[[#This Row],[Tanggal]],bbni_history[[#This Row],[Terakhir]],"Tidak Ditemukan")</f>
        <v>2906.4</v>
      </c>
      <c r="E489">
        <f>_xlfn.XLOOKUP(D489,bbni_history[[#This Row],[Terakhir]],bbni_history[[#This Row],[Volume]])</f>
        <v>63924600</v>
      </c>
      <c r="F489">
        <f>_xlfn.XLOOKUP(A489,bbri_history[[#This Row],[Tanggal]],bbri_history[[#This Row],[Terakhir]],"Tidak Ditemukan")</f>
        <v>3284.9</v>
      </c>
      <c r="G489">
        <f>_xlfn.XLOOKUP(F489,bbri_history[[#This Row],[Terakhir]],bbri_history[[#This Row],[Volume]],"Tidak Ditemukan")</f>
        <v>70722600</v>
      </c>
      <c r="H489">
        <f>_xlfn.XLOOKUP(A489,bmri_history[[#This Row],[Tanggal]],bmri_history[[#This Row],[Terakhir]],"Tidak Ditemukan")</f>
        <v>2767.1</v>
      </c>
      <c r="I489">
        <f>_xlfn.XLOOKUP('Master Sheet'!H489,bmri_history[[#This Row],[Terakhir]],bmri_history[[#This Row],[Volume]],"Tidak Ditemukan")</f>
        <v>44378600</v>
      </c>
      <c r="J489" s="10">
        <f>(B489/'Data Historis IHSG'!$J$3) * 100</f>
        <v>106.21569193941144</v>
      </c>
      <c r="K489" s="2">
        <f>(D489/'Data Historis BBNI'!$J$3) * 100</f>
        <v>93.237221746369343</v>
      </c>
      <c r="L489" s="2">
        <f>(F489/'Data Historis BBRI'!$J$3) * 100</f>
        <v>111.19686675941819</v>
      </c>
      <c r="M489" s="2">
        <f>(H489 / 'Data Historis BMRI'!$J$3) * 100</f>
        <v>99.789753077070102</v>
      </c>
    </row>
    <row r="490" spans="1:13" x14ac:dyDescent="0.3">
      <c r="A490" s="1" t="s">
        <v>513</v>
      </c>
      <c r="B490">
        <f>_xlfn.XLOOKUP(A490,jkse_history[[#This Row],[Tanggal]],jkse_history[[#This Row],[Terakhir]],"Tidak Ditemukan")</f>
        <v>6648</v>
      </c>
      <c r="C490">
        <f>_xlfn.XLOOKUP(B490,jkse_history[[#This Row],[Terakhir]],jkse_history[[#This Row],[Volume]])</f>
        <v>181053500</v>
      </c>
      <c r="D490">
        <f>_xlfn.XLOOKUP(A490,bbni_history[[#This Row],[Tanggal]],bbni_history[[#This Row],[Terakhir]],"Tidak Ditemukan")</f>
        <v>2896.1</v>
      </c>
      <c r="E490">
        <f>_xlfn.XLOOKUP(D490,bbni_history[[#This Row],[Terakhir]],bbni_history[[#This Row],[Volume]])</f>
        <v>38404400</v>
      </c>
      <c r="F490">
        <f>_xlfn.XLOOKUP(A490,bbri_history[[#This Row],[Tanggal]],bbri_history[[#This Row],[Terakhir]],"Tidak Ditemukan")</f>
        <v>3261.3</v>
      </c>
      <c r="G490">
        <f>_xlfn.XLOOKUP(F490,bbri_history[[#This Row],[Terakhir]],bbri_history[[#This Row],[Volume]],"Tidak Ditemukan")</f>
        <v>99404900</v>
      </c>
      <c r="H490">
        <f>_xlfn.XLOOKUP(A490,bmri_history[[#This Row],[Tanggal]],bmri_history[[#This Row],[Terakhir]],"Tidak Ditemukan")</f>
        <v>2767.1</v>
      </c>
      <c r="I490">
        <f>_xlfn.XLOOKUP('Master Sheet'!H490,bmri_history[[#This Row],[Terakhir]],bmri_history[[#This Row],[Volume]],"Tidak Ditemukan")</f>
        <v>50367600</v>
      </c>
      <c r="J490" s="10">
        <f>(B490/'Data Historis IHSG'!$J$3) * 100</f>
        <v>105.53151499950791</v>
      </c>
      <c r="K490" s="2">
        <f>(D490/'Data Historis BBNI'!$J$3) * 100</f>
        <v>92.906798066219466</v>
      </c>
      <c r="L490" s="2">
        <f>(F490/'Data Historis BBRI'!$J$3) * 100</f>
        <v>110.39798519361031</v>
      </c>
      <c r="M490" s="2">
        <f>(H490 / 'Data Historis BMRI'!$J$3) * 100</f>
        <v>99.789753077070102</v>
      </c>
    </row>
    <row r="491" spans="1:13" x14ac:dyDescent="0.3">
      <c r="A491" s="1" t="s">
        <v>514</v>
      </c>
      <c r="B491">
        <f>_xlfn.XLOOKUP(A491,jkse_history[[#This Row],[Tanggal]],jkse_history[[#This Row],[Terakhir]],"Tidak Ditemukan")</f>
        <v>6647.1</v>
      </c>
      <c r="C491">
        <f>_xlfn.XLOOKUP(B491,jkse_history[[#This Row],[Terakhir]],jkse_history[[#This Row],[Volume]])</f>
        <v>192900600</v>
      </c>
      <c r="D491">
        <f>_xlfn.XLOOKUP(A491,bbni_history[[#This Row],[Tanggal]],bbni_history[[#This Row],[Terakhir]],"Tidak Ditemukan")</f>
        <v>2906.4</v>
      </c>
      <c r="E491">
        <f>_xlfn.XLOOKUP(D491,bbni_history[[#This Row],[Terakhir]],bbni_history[[#This Row],[Volume]])</f>
        <v>28322200</v>
      </c>
      <c r="F491">
        <f>_xlfn.XLOOKUP(A491,bbri_history[[#This Row],[Tanggal]],bbri_history[[#This Row],[Terakhir]],"Tidak Ditemukan")</f>
        <v>3269.2</v>
      </c>
      <c r="G491">
        <f>_xlfn.XLOOKUP(F491,bbri_history[[#This Row],[Terakhir]],bbri_history[[#This Row],[Volume]],"Tidak Ditemukan")</f>
        <v>65907000</v>
      </c>
      <c r="H491">
        <f>_xlfn.XLOOKUP(A491,bmri_history[[#This Row],[Tanggal]],bmri_history[[#This Row],[Terakhir]],"Tidak Ditemukan")</f>
        <v>2806.3</v>
      </c>
      <c r="I491">
        <f>_xlfn.XLOOKUP('Master Sheet'!H491,bmri_history[[#This Row],[Terakhir]],bmri_history[[#This Row],[Volume]],"Tidak Ditemukan")</f>
        <v>34249200</v>
      </c>
      <c r="J491" s="10">
        <f>(B491/'Data Historis IHSG'!$J$3) * 100</f>
        <v>105.51722824206213</v>
      </c>
      <c r="K491" s="2">
        <f>(D491/'Data Historis BBNI'!$J$3) * 100</f>
        <v>93.237221746369343</v>
      </c>
      <c r="L491" s="2">
        <f>(F491/'Data Historis BBRI'!$J$3) * 100</f>
        <v>110.6654074126731</v>
      </c>
      <c r="M491" s="2">
        <f>(H491 / 'Data Historis BMRI'!$J$3) * 100</f>
        <v>101.20342020894869</v>
      </c>
    </row>
    <row r="492" spans="1:13" x14ac:dyDescent="0.3">
      <c r="A492" s="1" t="s">
        <v>515</v>
      </c>
      <c r="B492">
        <f>_xlfn.XLOOKUP(A492,jkse_history[[#This Row],[Tanggal]],jkse_history[[#This Row],[Terakhir]],"Tidak Ditemukan")</f>
        <v>6658.4</v>
      </c>
      <c r="C492">
        <f>_xlfn.XLOOKUP(B492,jkse_history[[#This Row],[Terakhir]],jkse_history[[#This Row],[Volume]])</f>
        <v>180765500</v>
      </c>
      <c r="D492">
        <f>_xlfn.XLOOKUP(A492,bbni_history[[#This Row],[Tanggal]],bbni_history[[#This Row],[Terakhir]],"Tidak Ditemukan")</f>
        <v>2896.1</v>
      </c>
      <c r="E492">
        <f>_xlfn.XLOOKUP(D492,bbni_history[[#This Row],[Terakhir]],bbni_history[[#This Row],[Volume]])</f>
        <v>25598400</v>
      </c>
      <c r="F492">
        <f>_xlfn.XLOOKUP(A492,bbri_history[[#This Row],[Tanggal]],bbri_history[[#This Row],[Terakhir]],"Tidak Ditemukan")</f>
        <v>3292.8</v>
      </c>
      <c r="G492">
        <f>_xlfn.XLOOKUP(F492,bbri_history[[#This Row],[Terakhir]],bbri_history[[#This Row],[Volume]],"Tidak Ditemukan")</f>
        <v>103522400</v>
      </c>
      <c r="H492">
        <f>_xlfn.XLOOKUP(A492,bmri_history[[#This Row],[Tanggal]],bmri_history[[#This Row],[Terakhir]],"Tidak Ditemukan")</f>
        <v>2796.5</v>
      </c>
      <c r="I492">
        <f>_xlfn.XLOOKUP('Master Sheet'!H492,bmri_history[[#This Row],[Terakhir]],bmri_history[[#This Row],[Volume]],"Tidak Ditemukan")</f>
        <v>35763800</v>
      </c>
      <c r="J492" s="10">
        <f>(B492/'Data Historis IHSG'!$J$3) * 100</f>
        <v>105.69660641888137</v>
      </c>
      <c r="K492" s="2">
        <f>(D492/'Data Historis BBNI'!$J$3) * 100</f>
        <v>92.906798066219466</v>
      </c>
      <c r="L492" s="2">
        <f>(F492/'Data Historis BBRI'!$J$3) * 100</f>
        <v>111.46428897848098</v>
      </c>
      <c r="M492" s="2">
        <f>(H492 / 'Data Historis BMRI'!$J$3) * 100</f>
        <v>100.85000342597903</v>
      </c>
    </row>
    <row r="493" spans="1:13" x14ac:dyDescent="0.3">
      <c r="A493" s="1" t="s">
        <v>516</v>
      </c>
      <c r="B493">
        <f>_xlfn.XLOOKUP(A493,jkse_history[[#This Row],[Tanggal]],jkse_history[[#This Row],[Terakhir]],"Tidak Ditemukan")</f>
        <v>6693.4</v>
      </c>
      <c r="C493">
        <f>_xlfn.XLOOKUP(B493,jkse_history[[#This Row],[Terakhir]],jkse_history[[#This Row],[Volume]])</f>
        <v>140467300</v>
      </c>
      <c r="D493">
        <f>_xlfn.XLOOKUP(A493,bbni_history[[#This Row],[Tanggal]],bbni_history[[#This Row],[Terakhir]],"Tidak Ditemukan")</f>
        <v>2927</v>
      </c>
      <c r="E493">
        <f>_xlfn.XLOOKUP(D493,bbni_history[[#This Row],[Terakhir]],bbni_history[[#This Row],[Volume]])</f>
        <v>39342200</v>
      </c>
      <c r="F493">
        <f>_xlfn.XLOOKUP(A493,bbri_history[[#This Row],[Tanggal]],bbri_history[[#This Row],[Terakhir]],"Tidak Ditemukan")</f>
        <v>3284.9</v>
      </c>
      <c r="G493">
        <f>_xlfn.XLOOKUP(F493,bbri_history[[#This Row],[Terakhir]],bbri_history[[#This Row],[Volume]],"Tidak Ditemukan")</f>
        <v>110213800</v>
      </c>
      <c r="H493">
        <f>_xlfn.XLOOKUP(A493,bmri_history[[#This Row],[Tanggal]],bmri_history[[#This Row],[Terakhir]],"Tidak Ditemukan")</f>
        <v>2816.1</v>
      </c>
      <c r="I493">
        <f>_xlfn.XLOOKUP('Master Sheet'!H493,bmri_history[[#This Row],[Terakhir]],bmri_history[[#This Row],[Volume]],"Tidak Ditemukan")</f>
        <v>43651400</v>
      </c>
      <c r="J493" s="10">
        <f>(B493/'Data Historis IHSG'!$J$3) * 100</f>
        <v>106.25220254177287</v>
      </c>
      <c r="K493" s="2">
        <f>(D493/'Data Historis BBNI'!$J$3) * 100</f>
        <v>93.898069106669098</v>
      </c>
      <c r="L493" s="2">
        <f>(F493/'Data Historis BBRI'!$J$3) * 100</f>
        <v>111.19686675941819</v>
      </c>
      <c r="M493" s="2">
        <f>(H493 / 'Data Historis BMRI'!$J$3) * 100</f>
        <v>101.5568369919183</v>
      </c>
    </row>
    <row r="494" spans="1:13" x14ac:dyDescent="0.3">
      <c r="A494" s="1" t="s">
        <v>517</v>
      </c>
      <c r="B494">
        <f>_xlfn.XLOOKUP(A494,jkse_history[[#This Row],[Tanggal]],jkse_history[[#This Row],[Terakhir]],"Tidak Ditemukan")</f>
        <v>6645</v>
      </c>
      <c r="C494">
        <f>_xlfn.XLOOKUP(B494,jkse_history[[#This Row],[Terakhir]],jkse_history[[#This Row],[Volume]])</f>
        <v>148626000</v>
      </c>
      <c r="D494">
        <f>_xlfn.XLOOKUP(A494,bbni_history[[#This Row],[Tanggal]],bbni_history[[#This Row],[Terakhir]],"Tidak Ditemukan")</f>
        <v>2968.2</v>
      </c>
      <c r="E494">
        <f>_xlfn.XLOOKUP(D494,bbni_history[[#This Row],[Terakhir]],bbni_history[[#This Row],[Volume]])</f>
        <v>92592800</v>
      </c>
      <c r="F494">
        <f>_xlfn.XLOOKUP(A494,bbri_history[[#This Row],[Tanggal]],bbri_history[[#This Row],[Terakhir]],"Tidak Ditemukan")</f>
        <v>3308.5</v>
      </c>
      <c r="G494">
        <f>_xlfn.XLOOKUP(F494,bbri_history[[#This Row],[Terakhir]],bbri_history[[#This Row],[Volume]],"Tidak Ditemukan")</f>
        <v>102957100</v>
      </c>
      <c r="H494">
        <f>_xlfn.XLOOKUP(A494,bmri_history[[#This Row],[Tanggal]],bmri_history[[#This Row],[Terakhir]],"Tidak Ditemukan")</f>
        <v>2825.9</v>
      </c>
      <c r="I494">
        <f>_xlfn.XLOOKUP('Master Sheet'!H494,bmri_history[[#This Row],[Terakhir]],bmri_history[[#This Row],[Volume]],"Tidak Ditemukan")</f>
        <v>43188000</v>
      </c>
      <c r="J494" s="10">
        <f>(B494/'Data Historis IHSG'!$J$3) * 100</f>
        <v>105.48389247468863</v>
      </c>
      <c r="K494" s="2">
        <f>(D494/'Data Historis BBNI'!$J$3) * 100</f>
        <v>95.219763827268608</v>
      </c>
      <c r="L494" s="2">
        <f>(F494/'Data Historis BBRI'!$J$3) * 100</f>
        <v>111.99574832522603</v>
      </c>
      <c r="M494" s="2">
        <f>(H494 / 'Data Historis BMRI'!$J$3) * 100</f>
        <v>101.91025377488793</v>
      </c>
    </row>
    <row r="495" spans="1:13" x14ac:dyDescent="0.3">
      <c r="A495" s="1" t="s">
        <v>518</v>
      </c>
      <c r="B495">
        <f>_xlfn.XLOOKUP(A495,jkse_history[[#This Row],[Tanggal]],jkse_history[[#This Row],[Terakhir]],"Tidak Ditemukan")</f>
        <v>6614.1</v>
      </c>
      <c r="C495">
        <f>_xlfn.XLOOKUP(B495,jkse_history[[#This Row],[Terakhir]],jkse_history[[#This Row],[Volume]])</f>
        <v>172778900</v>
      </c>
      <c r="D495">
        <f>_xlfn.XLOOKUP(A495,bbni_history[[#This Row],[Tanggal]],bbni_history[[#This Row],[Terakhir]],"Tidak Ditemukan")</f>
        <v>2916.7</v>
      </c>
      <c r="E495">
        <f>_xlfn.XLOOKUP(D495,bbni_history[[#This Row],[Terakhir]],bbni_history[[#This Row],[Volume]])</f>
        <v>70206600</v>
      </c>
      <c r="F495">
        <f>_xlfn.XLOOKUP(A495,bbri_history[[#This Row],[Tanggal]],bbri_history[[#This Row],[Terakhir]],"Tidak Ditemukan")</f>
        <v>3292.8</v>
      </c>
      <c r="G495">
        <f>_xlfn.XLOOKUP(F495,bbri_history[[#This Row],[Terakhir]],bbri_history[[#This Row],[Volume]],"Tidak Ditemukan")</f>
        <v>120275000</v>
      </c>
      <c r="H495">
        <f>_xlfn.XLOOKUP(A495,bmri_history[[#This Row],[Tanggal]],bmri_history[[#This Row],[Terakhir]],"Tidak Ditemukan")</f>
        <v>2845.6</v>
      </c>
      <c r="I495">
        <f>_xlfn.XLOOKUP('Master Sheet'!H495,bmri_history[[#This Row],[Terakhir]],bmri_history[[#This Row],[Volume]],"Tidak Ditemukan")</f>
        <v>64484800</v>
      </c>
      <c r="J495" s="10">
        <f>(B495/'Data Historis IHSG'!$J$3) * 100</f>
        <v>104.99338046905014</v>
      </c>
      <c r="K495" s="2">
        <f>(D495/'Data Historis BBNI'!$J$3) * 100</f>
        <v>93.567645426519221</v>
      </c>
      <c r="L495" s="2">
        <f>(F495/'Data Historis BBRI'!$J$3) * 100</f>
        <v>111.46428897848098</v>
      </c>
      <c r="M495" s="2">
        <f>(H495 / 'Data Historis BMRI'!$J$3) * 100</f>
        <v>102.62069363453099</v>
      </c>
    </row>
    <row r="496" spans="1:13" x14ac:dyDescent="0.3">
      <c r="A496" s="1" t="s">
        <v>519</v>
      </c>
      <c r="B496">
        <f>_xlfn.XLOOKUP(A496,jkse_history[[#This Row],[Tanggal]],jkse_history[[#This Row],[Terakhir]],"Tidak Ditemukan")</f>
        <v>6592</v>
      </c>
      <c r="C496">
        <f>_xlfn.XLOOKUP(B496,jkse_history[[#This Row],[Terakhir]],jkse_history[[#This Row],[Volume]])</f>
        <v>171354300</v>
      </c>
      <c r="D496">
        <f>_xlfn.XLOOKUP(A496,bbni_history[[#This Row],[Tanggal]],bbni_history[[#This Row],[Terakhir]],"Tidak Ditemukan")</f>
        <v>2927</v>
      </c>
      <c r="E496">
        <f>_xlfn.XLOOKUP(D496,bbni_history[[#This Row],[Terakhir]],bbni_history[[#This Row],[Volume]])</f>
        <v>44159000</v>
      </c>
      <c r="F496">
        <f>_xlfn.XLOOKUP(A496,bbri_history[[#This Row],[Tanggal]],bbri_history[[#This Row],[Terakhir]],"Tidak Ditemukan")</f>
        <v>3245.6</v>
      </c>
      <c r="G496">
        <f>_xlfn.XLOOKUP(F496,bbri_history[[#This Row],[Terakhir]],bbri_history[[#This Row],[Volume]],"Tidak Ditemukan")</f>
        <v>109954700</v>
      </c>
      <c r="H496">
        <f>_xlfn.XLOOKUP(A496,bmri_history[[#This Row],[Tanggal]],bmri_history[[#This Row],[Terakhir]],"Tidak Ditemukan")</f>
        <v>2757.3</v>
      </c>
      <c r="I496">
        <f>_xlfn.XLOOKUP('Master Sheet'!H496,bmri_history[[#This Row],[Terakhir]],bmri_history[[#This Row],[Volume]],"Tidak Ditemukan")</f>
        <v>103093600</v>
      </c>
      <c r="J496" s="10">
        <f>(B496/'Data Historis IHSG'!$J$3) * 100</f>
        <v>104.6425612028815</v>
      </c>
      <c r="K496" s="2">
        <f>(D496/'Data Historis BBNI'!$J$3) * 100</f>
        <v>93.898069106669098</v>
      </c>
      <c r="L496" s="2">
        <f>(F496/'Data Historis BBRI'!$J$3) * 100</f>
        <v>109.86652584686523</v>
      </c>
      <c r="M496" s="2">
        <f>(H496 / 'Data Historis BMRI'!$J$3) * 100</f>
        <v>99.436336294100485</v>
      </c>
    </row>
    <row r="497" spans="1:13" x14ac:dyDescent="0.3">
      <c r="A497" s="1" t="s">
        <v>520</v>
      </c>
      <c r="B497">
        <f>_xlfn.XLOOKUP(A497,jkse_history[[#This Row],[Tanggal]],jkse_history[[#This Row],[Terakhir]],"Tidak Ditemukan")</f>
        <v>6626.9</v>
      </c>
      <c r="C497">
        <f>_xlfn.XLOOKUP(B497,jkse_history[[#This Row],[Terakhir]],jkse_history[[#This Row],[Volume]])</f>
        <v>158271000</v>
      </c>
      <c r="D497">
        <f>_xlfn.XLOOKUP(A497,bbni_history[[#This Row],[Tanggal]],bbni_history[[#This Row],[Terakhir]],"Tidak Ditemukan")</f>
        <v>2947.6</v>
      </c>
      <c r="E497">
        <f>_xlfn.XLOOKUP(D497,bbni_history[[#This Row],[Terakhir]],bbni_history[[#This Row],[Volume]])</f>
        <v>33241200</v>
      </c>
      <c r="F497">
        <f>_xlfn.XLOOKUP(A497,bbri_history[[#This Row],[Tanggal]],bbri_history[[#This Row],[Terakhir]],"Tidak Ditemukan")</f>
        <v>3245.6</v>
      </c>
      <c r="G497">
        <f>_xlfn.XLOOKUP(F497,bbri_history[[#This Row],[Terakhir]],bbri_history[[#This Row],[Volume]],"Tidak Ditemukan")</f>
        <v>86394600</v>
      </c>
      <c r="H497">
        <f>_xlfn.XLOOKUP(A497,bmri_history[[#This Row],[Tanggal]],bmri_history[[#This Row],[Terakhir]],"Tidak Ditemukan")</f>
        <v>2816.1</v>
      </c>
      <c r="I497">
        <f>_xlfn.XLOOKUP('Master Sheet'!H497,bmri_history[[#This Row],[Terakhir]],bmri_history[[#This Row],[Volume]],"Tidak Ditemukan")</f>
        <v>53067000</v>
      </c>
      <c r="J497" s="10">
        <f>(B497/'Data Historis IHSG'!$J$3) * 100</f>
        <v>105.19656990827902</v>
      </c>
      <c r="K497" s="2">
        <f>(D497/'Data Historis BBNI'!$J$3) * 100</f>
        <v>94.558916466968853</v>
      </c>
      <c r="L497" s="2">
        <f>(F497/'Data Historis BBRI'!$J$3) * 100</f>
        <v>109.86652584686523</v>
      </c>
      <c r="M497" s="2">
        <f>(H497 / 'Data Historis BMRI'!$J$3) * 100</f>
        <v>101.5568369919183</v>
      </c>
    </row>
    <row r="498" spans="1:13" x14ac:dyDescent="0.3">
      <c r="A498" s="1" t="s">
        <v>521</v>
      </c>
      <c r="B498">
        <f>_xlfn.XLOOKUP(A498,jkse_history[[#This Row],[Tanggal]],jkse_history[[#This Row],[Terakhir]],"Tidak Ditemukan")</f>
        <v>6726.4</v>
      </c>
      <c r="C498">
        <f>_xlfn.XLOOKUP(B498,jkse_history[[#This Row],[Terakhir]],jkse_history[[#This Row],[Volume]])</f>
        <v>154628300</v>
      </c>
      <c r="D498">
        <f>_xlfn.XLOOKUP(A498,bbni_history[[#This Row],[Tanggal]],bbni_history[[#This Row],[Terakhir]],"Tidak Ditemukan")</f>
        <v>2957.9</v>
      </c>
      <c r="E498">
        <f>_xlfn.XLOOKUP(D498,bbni_history[[#This Row],[Terakhir]],bbni_history[[#This Row],[Volume]])</f>
        <v>21681400</v>
      </c>
      <c r="F498">
        <f>_xlfn.XLOOKUP(A498,bbri_history[[#This Row],[Tanggal]],bbri_history[[#This Row],[Terakhir]],"Tidak Ditemukan")</f>
        <v>3277</v>
      </c>
      <c r="G498">
        <f>_xlfn.XLOOKUP(F498,bbri_history[[#This Row],[Terakhir]],bbri_history[[#This Row],[Volume]],"Tidak Ditemukan")</f>
        <v>84972500</v>
      </c>
      <c r="H498">
        <f>_xlfn.XLOOKUP(A498,bmri_history[[#This Row],[Tanggal]],bmri_history[[#This Row],[Terakhir]],"Tidak Ditemukan")</f>
        <v>2865.2</v>
      </c>
      <c r="I498">
        <f>_xlfn.XLOOKUP('Master Sheet'!H498,bmri_history[[#This Row],[Terakhir]],bmri_history[[#This Row],[Volume]],"Tidak Ditemukan")</f>
        <v>76806800</v>
      </c>
      <c r="J498" s="10">
        <f>(B498/'Data Historis IHSG'!$J$3) * 100</f>
        <v>106.77605031478488</v>
      </c>
      <c r="K498" s="2">
        <f>(D498/'Data Historis BBNI'!$J$3) * 100</f>
        <v>94.889340147118745</v>
      </c>
      <c r="L498" s="2">
        <f>(F498/'Data Historis BBRI'!$J$3) * 100</f>
        <v>110.92944454035536</v>
      </c>
      <c r="M498" s="2">
        <f>(H498 / 'Data Historis BMRI'!$J$3) * 100</f>
        <v>103.32752720047027</v>
      </c>
    </row>
    <row r="499" spans="1:13" x14ac:dyDescent="0.3">
      <c r="A499" s="1" t="s">
        <v>522</v>
      </c>
      <c r="B499">
        <f>_xlfn.XLOOKUP(A499,jkse_history[[#This Row],[Tanggal]],jkse_history[[#This Row],[Terakhir]],"Tidak Ditemukan")</f>
        <v>6655.2</v>
      </c>
      <c r="C499">
        <f>_xlfn.XLOOKUP(B499,jkse_history[[#This Row],[Terakhir]],jkse_history[[#This Row],[Volume]])</f>
        <v>176239200</v>
      </c>
      <c r="D499">
        <f>_xlfn.XLOOKUP(A499,bbni_history[[#This Row],[Tanggal]],bbni_history[[#This Row],[Terakhir]],"Tidak Ditemukan")</f>
        <v>2927</v>
      </c>
      <c r="E499">
        <f>_xlfn.XLOOKUP(D499,bbni_history[[#This Row],[Terakhir]],bbni_history[[#This Row],[Volume]])</f>
        <v>40845000</v>
      </c>
      <c r="F499">
        <f>_xlfn.XLOOKUP(A499,bbri_history[[#This Row],[Tanggal]],bbri_history[[#This Row],[Terakhir]],"Tidak Ditemukan")</f>
        <v>3237.8</v>
      </c>
      <c r="G499">
        <f>_xlfn.XLOOKUP(F499,bbri_history[[#This Row],[Terakhir]],bbri_history[[#This Row],[Volume]],"Tidak Ditemukan")</f>
        <v>76709900</v>
      </c>
      <c r="H499">
        <f>_xlfn.XLOOKUP(A499,bmri_history[[#This Row],[Tanggal]],bmri_history[[#This Row],[Terakhir]],"Tidak Ditemukan")</f>
        <v>2855.4</v>
      </c>
      <c r="I499">
        <f>_xlfn.XLOOKUP('Master Sheet'!H499,bmri_history[[#This Row],[Terakhir]],bmri_history[[#This Row],[Volume]],"Tidak Ditemukan")</f>
        <v>44476800</v>
      </c>
      <c r="J499" s="10">
        <f>(B499/'Data Historis IHSG'!$J$3) * 100</f>
        <v>105.64580905907415</v>
      </c>
      <c r="K499" s="2">
        <f>(D499/'Data Historis BBNI'!$J$3) * 100</f>
        <v>93.898069106669098</v>
      </c>
      <c r="L499" s="2">
        <f>(F499/'Data Historis BBRI'!$J$3) * 100</f>
        <v>109.60248871918297</v>
      </c>
      <c r="M499" s="2">
        <f>(H499 / 'Data Historis BMRI'!$J$3) * 100</f>
        <v>102.97411041750064</v>
      </c>
    </row>
    <row r="500" spans="1:13" x14ac:dyDescent="0.3">
      <c r="A500" s="1" t="s">
        <v>523</v>
      </c>
      <c r="B500">
        <f>_xlfn.XLOOKUP(A500,jkse_history[[#This Row],[Tanggal]],jkse_history[[#This Row],[Terakhir]],"Tidak Ditemukan")</f>
        <v>6568.2</v>
      </c>
      <c r="C500">
        <f>_xlfn.XLOOKUP(B500,jkse_history[[#This Row],[Terakhir]],jkse_history[[#This Row],[Volume]])</f>
        <v>213235100</v>
      </c>
      <c r="D500">
        <f>_xlfn.XLOOKUP(A500,bbni_history[[#This Row],[Tanggal]],bbni_history[[#This Row],[Terakhir]],"Tidak Ditemukan")</f>
        <v>2803.3</v>
      </c>
      <c r="E500">
        <f>_xlfn.XLOOKUP(D500,bbni_history[[#This Row],[Terakhir]],bbni_history[[#This Row],[Volume]])</f>
        <v>144670400</v>
      </c>
      <c r="F500">
        <f>_xlfn.XLOOKUP(A500,bbri_history[[#This Row],[Tanggal]],bbri_history[[#This Row],[Terakhir]],"Tidak Ditemukan")</f>
        <v>3198.5</v>
      </c>
      <c r="G500">
        <f>_xlfn.XLOOKUP(F500,bbri_history[[#This Row],[Terakhir]],bbri_history[[#This Row],[Volume]],"Tidak Ditemukan")</f>
        <v>185007800</v>
      </c>
      <c r="H500">
        <f>_xlfn.XLOOKUP(A500,bmri_history[[#This Row],[Tanggal]],bmri_history[[#This Row],[Terakhir]],"Tidak Ditemukan")</f>
        <v>2835.8</v>
      </c>
      <c r="I500">
        <f>_xlfn.XLOOKUP('Master Sheet'!H500,bmri_history[[#This Row],[Terakhir]],bmri_history[[#This Row],[Volume]],"Tidak Ditemukan")</f>
        <v>69268000</v>
      </c>
      <c r="J500" s="10">
        <f>(B500/'Data Historis IHSG'!$J$3) * 100</f>
        <v>104.26475583931524</v>
      </c>
      <c r="K500" s="2">
        <f>(D500/'Data Historis BBNI'!$J$3) * 100</f>
        <v>89.92977694797591</v>
      </c>
      <c r="L500" s="2">
        <f>(F500/'Data Historis BBRI'!$J$3) * 100</f>
        <v>108.27214780663003</v>
      </c>
      <c r="M500" s="2">
        <f>(H500 / 'Data Historis BMRI'!$J$3) * 100</f>
        <v>102.26727685156136</v>
      </c>
    </row>
    <row r="501" spans="1:13" x14ac:dyDescent="0.3">
      <c r="A501" s="1" t="s">
        <v>524</v>
      </c>
      <c r="B501">
        <f>_xlfn.XLOOKUP(A501,jkse_history[[#This Row],[Tanggal]],jkse_history[[#This Row],[Terakhir]],"Tidak Ditemukan")</f>
        <v>6600.8</v>
      </c>
      <c r="C501">
        <f>_xlfn.XLOOKUP(B501,jkse_history[[#This Row],[Terakhir]],jkse_history[[#This Row],[Volume]])</f>
        <v>226349800</v>
      </c>
      <c r="D501">
        <f>_xlfn.XLOOKUP(A501,bbni_history[[#This Row],[Tanggal]],bbni_history[[#This Row],[Terakhir]],"Tidak Ditemukan")</f>
        <v>2937.3</v>
      </c>
      <c r="E501">
        <f>_xlfn.XLOOKUP(D501,bbni_history[[#This Row],[Terakhir]],bbni_history[[#This Row],[Volume]])</f>
        <v>107417000</v>
      </c>
      <c r="F501">
        <f>_xlfn.XLOOKUP(A501,bbri_history[[#This Row],[Tanggal]],bbri_history[[#This Row],[Terakhir]],"Tidak Ditemukan")</f>
        <v>3214.2</v>
      </c>
      <c r="G501">
        <f>_xlfn.XLOOKUP(F501,bbri_history[[#This Row],[Terakhir]],bbri_history[[#This Row],[Volume]],"Tidak Ditemukan")</f>
        <v>97589500</v>
      </c>
      <c r="H501">
        <f>_xlfn.XLOOKUP(A501,bmri_history[[#This Row],[Tanggal]],bmri_history[[#This Row],[Terakhir]],"Tidak Ditemukan")</f>
        <v>2933.9</v>
      </c>
      <c r="I501">
        <f>_xlfn.XLOOKUP('Master Sheet'!H501,bmri_history[[#This Row],[Terakhir]],bmri_history[[#This Row],[Volume]],"Tidak Ditemukan")</f>
        <v>140636400</v>
      </c>
      <c r="J501" s="10">
        <f>(B501/'Data Historis IHSG'!$J$3) * 100</f>
        <v>104.78225394235135</v>
      </c>
      <c r="K501" s="2">
        <f>(D501/'Data Historis BBNI'!$J$3) * 100</f>
        <v>94.22849278681899</v>
      </c>
      <c r="L501" s="2">
        <f>(F501/'Data Historis BBRI'!$J$3) * 100</f>
        <v>108.8036071533751</v>
      </c>
      <c r="M501" s="2">
        <f>(H501 / 'Data Historis BMRI'!$J$3) * 100</f>
        <v>105.80505097496152</v>
      </c>
    </row>
    <row r="502" spans="1:13" x14ac:dyDescent="0.3">
      <c r="A502" s="1" t="s">
        <v>525</v>
      </c>
      <c r="B502">
        <f>_xlfn.XLOOKUP(A502,jkse_history[[#This Row],[Tanggal]],jkse_history[[#This Row],[Terakhir]],"Tidak Ditemukan")</f>
        <v>6611.2</v>
      </c>
      <c r="C502">
        <f>_xlfn.XLOOKUP(B502,jkse_history[[#This Row],[Terakhir]],jkse_history[[#This Row],[Volume]])</f>
        <v>177817500</v>
      </c>
      <c r="D502">
        <f>_xlfn.XLOOKUP(A502,bbni_history[[#This Row],[Tanggal]],bbni_history[[#This Row],[Terakhir]],"Tidak Ditemukan")</f>
        <v>2968.2</v>
      </c>
      <c r="E502">
        <f>_xlfn.XLOOKUP(D502,bbni_history[[#This Row],[Terakhir]],bbni_history[[#This Row],[Volume]])</f>
        <v>97516000</v>
      </c>
      <c r="F502">
        <f>_xlfn.XLOOKUP(A502,bbri_history[[#This Row],[Tanggal]],bbri_history[[#This Row],[Terakhir]],"Tidak Ditemukan")</f>
        <v>3253.5</v>
      </c>
      <c r="G502">
        <f>_xlfn.XLOOKUP(F502,bbri_history[[#This Row],[Terakhir]],bbri_history[[#This Row],[Volume]],"Tidak Ditemukan")</f>
        <v>80682900</v>
      </c>
      <c r="H502">
        <f>_xlfn.XLOOKUP(A502,bmri_history[[#This Row],[Tanggal]],bmri_history[[#This Row],[Terakhir]],"Tidak Ditemukan")</f>
        <v>2963.3</v>
      </c>
      <c r="I502">
        <f>_xlfn.XLOOKUP('Master Sheet'!H502,bmri_history[[#This Row],[Terakhir]],bmri_history[[#This Row],[Volume]],"Tidak Ditemukan")</f>
        <v>113618000</v>
      </c>
      <c r="J502" s="10">
        <f>(B502/'Data Historis IHSG'!$J$3) * 100</f>
        <v>104.94734536172483</v>
      </c>
      <c r="K502" s="2">
        <f>(D502/'Data Historis BBNI'!$J$3) * 100</f>
        <v>95.219763827268608</v>
      </c>
      <c r="L502" s="2">
        <f>(F502/'Data Historis BBRI'!$J$3) * 100</f>
        <v>110.13394806592804</v>
      </c>
      <c r="M502" s="2">
        <f>(H502 / 'Data Historis BMRI'!$J$3) * 100</f>
        <v>106.86530132387043</v>
      </c>
    </row>
    <row r="503" spans="1:13" x14ac:dyDescent="0.3">
      <c r="A503" s="1" t="s">
        <v>526</v>
      </c>
      <c r="B503">
        <f>_xlfn.XLOOKUP(A503,jkse_history[[#This Row],[Tanggal]],jkse_history[[#This Row],[Terakhir]],"Tidak Ditemukan")</f>
        <v>6645.5</v>
      </c>
      <c r="C503">
        <f>_xlfn.XLOOKUP(B503,jkse_history[[#This Row],[Terakhir]],jkse_history[[#This Row],[Volume]])</f>
        <v>192680600</v>
      </c>
      <c r="D503">
        <f>_xlfn.XLOOKUP(A503,bbni_history[[#This Row],[Tanggal]],bbni_history[[#This Row],[Terakhir]],"Tidak Ditemukan")</f>
        <v>3091.9</v>
      </c>
      <c r="E503">
        <f>_xlfn.XLOOKUP(D503,bbni_history[[#This Row],[Terakhir]],bbni_history[[#This Row],[Volume]])</f>
        <v>127578000</v>
      </c>
      <c r="F503">
        <f>_xlfn.XLOOKUP(A503,bbri_history[[#This Row],[Tanggal]],bbri_history[[#This Row],[Terakhir]],"Tidak Ditemukan")</f>
        <v>3253.5</v>
      </c>
      <c r="G503">
        <f>_xlfn.XLOOKUP(F503,bbri_history[[#This Row],[Terakhir]],bbri_history[[#This Row],[Volume]],"Tidak Ditemukan")</f>
        <v>84812100</v>
      </c>
      <c r="H503">
        <f>_xlfn.XLOOKUP(A503,bmri_history[[#This Row],[Tanggal]],bmri_history[[#This Row],[Terakhir]],"Tidak Ditemukan")</f>
        <v>3002.6</v>
      </c>
      <c r="I503">
        <f>_xlfn.XLOOKUP('Master Sheet'!H503,bmri_history[[#This Row],[Terakhir]],bmri_history[[#This Row],[Volume]],"Tidak Ditemukan")</f>
        <v>121145200</v>
      </c>
      <c r="J503" s="10">
        <f>(B503/'Data Historis IHSG'!$J$3) * 100</f>
        <v>105.4918295621585</v>
      </c>
      <c r="K503" s="2">
        <f>(D503/'Data Historis BBNI'!$J$3) * 100</f>
        <v>99.18805598596181</v>
      </c>
      <c r="L503" s="2">
        <f>(F503/'Data Historis BBRI'!$J$3) * 100</f>
        <v>110.13394806592804</v>
      </c>
      <c r="M503" s="2">
        <f>(H503 / 'Data Historis BMRI'!$J$3) * 100</f>
        <v>108.28257474945275</v>
      </c>
    </row>
    <row r="504" spans="1:13" x14ac:dyDescent="0.3">
      <c r="A504" s="1" t="s">
        <v>527</v>
      </c>
      <c r="B504">
        <f>_xlfn.XLOOKUP(A504,jkse_history[[#This Row],[Tanggal]],jkse_history[[#This Row],[Terakhir]],"Tidak Ditemukan")</f>
        <v>6631.2</v>
      </c>
      <c r="C504">
        <f>_xlfn.XLOOKUP(B504,jkse_history[[#This Row],[Terakhir]],jkse_history[[#This Row],[Volume]])</f>
        <v>182548300</v>
      </c>
      <c r="D504">
        <f>_xlfn.XLOOKUP(A504,bbni_history[[#This Row],[Tanggal]],bbni_history[[#This Row],[Terakhir]],"Tidak Ditemukan")</f>
        <v>3019.7</v>
      </c>
      <c r="E504">
        <f>_xlfn.XLOOKUP(D504,bbni_history[[#This Row],[Terakhir]],bbni_history[[#This Row],[Volume]])</f>
        <v>60466600</v>
      </c>
      <c r="F504">
        <f>_xlfn.XLOOKUP(A504,bbri_history[[#This Row],[Tanggal]],bbri_history[[#This Row],[Terakhir]],"Tidak Ditemukan")</f>
        <v>3198.5</v>
      </c>
      <c r="G504">
        <f>_xlfn.XLOOKUP(F504,bbri_history[[#This Row],[Terakhir]],bbri_history[[#This Row],[Volume]],"Tidak Ditemukan")</f>
        <v>78498500</v>
      </c>
      <c r="H504">
        <f>_xlfn.XLOOKUP(A504,bmri_history[[#This Row],[Tanggal]],bmri_history[[#This Row],[Terakhir]],"Tidak Ditemukan")</f>
        <v>2933.9</v>
      </c>
      <c r="I504">
        <f>_xlfn.XLOOKUP('Master Sheet'!H504,bmri_history[[#This Row],[Terakhir]],bmri_history[[#This Row],[Volume]],"Tidak Ditemukan")</f>
        <v>101700800</v>
      </c>
      <c r="J504" s="10">
        <f>(B504/'Data Historis IHSG'!$J$3) * 100</f>
        <v>105.26482886051997</v>
      </c>
      <c r="K504" s="2">
        <f>(D504/'Data Historis BBNI'!$J$3) * 100</f>
        <v>96.871882228017995</v>
      </c>
      <c r="L504" s="2">
        <f>(F504/'Data Historis BBRI'!$J$3) * 100</f>
        <v>108.27214780663003</v>
      </c>
      <c r="M504" s="2">
        <f>(H504 / 'Data Historis BMRI'!$J$3) * 100</f>
        <v>105.80505097496152</v>
      </c>
    </row>
    <row r="505" spans="1:13" x14ac:dyDescent="0.3">
      <c r="A505" s="1" t="s">
        <v>528</v>
      </c>
      <c r="B505">
        <f>_xlfn.XLOOKUP(A505,jkse_history[[#This Row],[Tanggal]],jkse_history[[#This Row],[Terakhir]],"Tidak Ditemukan")</f>
        <v>6707.7</v>
      </c>
      <c r="C505">
        <f>_xlfn.XLOOKUP(B505,jkse_history[[#This Row],[Terakhir]],jkse_history[[#This Row],[Volume]])</f>
        <v>214830000</v>
      </c>
      <c r="D505">
        <f>_xlfn.XLOOKUP(A505,bbni_history[[#This Row],[Tanggal]],bbni_history[[#This Row],[Terakhir]],"Tidak Ditemukan")</f>
        <v>3040.3</v>
      </c>
      <c r="E505">
        <f>_xlfn.XLOOKUP(D505,bbni_history[[#This Row],[Terakhir]],bbni_history[[#This Row],[Volume]])</f>
        <v>38728000</v>
      </c>
      <c r="F505">
        <f>_xlfn.XLOOKUP(A505,bbri_history[[#This Row],[Tanggal]],bbri_history[[#This Row],[Terakhir]],"Tidak Ditemukan")</f>
        <v>3198.5</v>
      </c>
      <c r="G505">
        <f>_xlfn.XLOOKUP(F505,bbri_history[[#This Row],[Terakhir]],bbri_history[[#This Row],[Volume]],"Tidak Ditemukan")</f>
        <v>81546300</v>
      </c>
      <c r="H505">
        <f>_xlfn.XLOOKUP(A505,bmri_history[[#This Row],[Tanggal]],bmri_history[[#This Row],[Terakhir]],"Tidak Ditemukan")</f>
        <v>2933.9</v>
      </c>
      <c r="I505">
        <f>_xlfn.XLOOKUP('Master Sheet'!H505,bmri_history[[#This Row],[Terakhir]],bmri_history[[#This Row],[Volume]],"Tidak Ditemukan")</f>
        <v>68769000</v>
      </c>
      <c r="J505" s="10">
        <f>(B505/'Data Historis IHSG'!$J$3) * 100</f>
        <v>106.47920324341142</v>
      </c>
      <c r="K505" s="2">
        <f>(D505/'Data Historis BBNI'!$J$3) * 100</f>
        <v>97.532729588317764</v>
      </c>
      <c r="L505" s="2">
        <f>(F505/'Data Historis BBRI'!$J$3) * 100</f>
        <v>108.27214780663003</v>
      </c>
      <c r="M505" s="2">
        <f>(H505 / 'Data Historis BMRI'!$J$3) * 100</f>
        <v>105.80505097496152</v>
      </c>
    </row>
    <row r="506" spans="1:13" x14ac:dyDescent="0.3">
      <c r="A506" s="1" t="s">
        <v>529</v>
      </c>
      <c r="B506">
        <f>_xlfn.XLOOKUP(A506,jkse_history[[#This Row],[Tanggal]],jkse_history[[#This Row],[Terakhir]],"Tidak Ditemukan")</f>
        <v>6683.9</v>
      </c>
      <c r="C506">
        <f>_xlfn.XLOOKUP(B506,jkse_history[[#This Row],[Terakhir]],jkse_history[[#This Row],[Volume]])</f>
        <v>202406000</v>
      </c>
      <c r="D506">
        <f>_xlfn.XLOOKUP(A506,bbni_history[[#This Row],[Tanggal]],bbni_history[[#This Row],[Terakhir]],"Tidak Ditemukan")</f>
        <v>3009.4</v>
      </c>
      <c r="E506">
        <f>_xlfn.XLOOKUP(D506,bbni_history[[#This Row],[Terakhir]],bbni_history[[#This Row],[Volume]])</f>
        <v>32303800</v>
      </c>
      <c r="F506">
        <f>_xlfn.XLOOKUP(A506,bbri_history[[#This Row],[Tanggal]],bbri_history[[#This Row],[Terakhir]],"Tidak Ditemukan")</f>
        <v>3245.6</v>
      </c>
      <c r="G506">
        <f>_xlfn.XLOOKUP(F506,bbri_history[[#This Row],[Terakhir]],bbri_history[[#This Row],[Volume]],"Tidak Ditemukan")</f>
        <v>157898800</v>
      </c>
      <c r="H506">
        <f>_xlfn.XLOOKUP(A506,bmri_history[[#This Row],[Tanggal]],bmri_history[[#This Row],[Terakhir]],"Tidak Ditemukan")</f>
        <v>2933.9</v>
      </c>
      <c r="I506">
        <f>_xlfn.XLOOKUP('Master Sheet'!H506,bmri_history[[#This Row],[Terakhir]],bmri_history[[#This Row],[Volume]],"Tidak Ditemukan")</f>
        <v>60204000</v>
      </c>
      <c r="J506" s="10">
        <f>(B506/'Data Historis IHSG'!$J$3) * 100</f>
        <v>106.10139787984518</v>
      </c>
      <c r="K506" s="2">
        <f>(D506/'Data Historis BBNI'!$J$3) * 100</f>
        <v>96.541458547868132</v>
      </c>
      <c r="L506" s="2">
        <f>(F506/'Data Historis BBRI'!$J$3) * 100</f>
        <v>109.86652584686523</v>
      </c>
      <c r="M506" s="2">
        <f>(H506 / 'Data Historis BMRI'!$J$3) * 100</f>
        <v>105.80505097496152</v>
      </c>
    </row>
    <row r="507" spans="1:13" x14ac:dyDescent="0.3">
      <c r="A507" s="1" t="s">
        <v>530</v>
      </c>
      <c r="B507">
        <f>_xlfn.XLOOKUP(A507,jkse_history[[#This Row],[Tanggal]],jkse_history[[#This Row],[Terakhir]],"Tidak Ditemukan")</f>
        <v>6731.4</v>
      </c>
      <c r="C507">
        <f>_xlfn.XLOOKUP(B507,jkse_history[[#This Row],[Terakhir]],jkse_history[[#This Row],[Volume]])</f>
        <v>177332600</v>
      </c>
      <c r="D507">
        <f>_xlfn.XLOOKUP(A507,bbni_history[[#This Row],[Tanggal]],bbni_history[[#This Row],[Terakhir]],"Tidak Ditemukan")</f>
        <v>3019.7</v>
      </c>
      <c r="E507">
        <f>_xlfn.XLOOKUP(D507,bbni_history[[#This Row],[Terakhir]],bbni_history[[#This Row],[Volume]])</f>
        <v>21974000</v>
      </c>
      <c r="F507">
        <f>_xlfn.XLOOKUP(A507,bbri_history[[#This Row],[Tanggal]],bbri_history[[#This Row],[Terakhir]],"Tidak Ditemukan")</f>
        <v>3308.5</v>
      </c>
      <c r="G507">
        <f>_xlfn.XLOOKUP(F507,bbri_history[[#This Row],[Terakhir]],bbri_history[[#This Row],[Volume]],"Tidak Ditemukan")</f>
        <v>236602900</v>
      </c>
      <c r="H507">
        <f>_xlfn.XLOOKUP(A507,bmri_history[[#This Row],[Tanggal]],bmri_history[[#This Row],[Terakhir]],"Tidak Ditemukan")</f>
        <v>2933.9</v>
      </c>
      <c r="I507">
        <f>_xlfn.XLOOKUP('Master Sheet'!H507,bmri_history[[#This Row],[Terakhir]],bmri_history[[#This Row],[Volume]],"Tidak Ditemukan")</f>
        <v>36629400</v>
      </c>
      <c r="J507" s="10">
        <f>(B507/'Data Historis IHSG'!$J$3) * 100</f>
        <v>106.85542118948368</v>
      </c>
      <c r="K507" s="2">
        <f>(D507/'Data Historis BBNI'!$J$3) * 100</f>
        <v>96.871882228017995</v>
      </c>
      <c r="L507" s="2">
        <f>(F507/'Data Historis BBRI'!$J$3) * 100</f>
        <v>111.99574832522603</v>
      </c>
      <c r="M507" s="2">
        <f>(H507 / 'Data Historis BMRI'!$J$3) * 100</f>
        <v>105.80505097496152</v>
      </c>
    </row>
    <row r="508" spans="1:13" x14ac:dyDescent="0.3">
      <c r="A508" s="1" t="s">
        <v>531</v>
      </c>
      <c r="B508">
        <f>_xlfn.XLOOKUP(A508,jkse_history[[#This Row],[Tanggal]],jkse_history[[#This Row],[Terakhir]],"Tidak Ditemukan")</f>
        <v>6804.9</v>
      </c>
      <c r="C508">
        <f>_xlfn.XLOOKUP(B508,jkse_history[[#This Row],[Terakhir]],jkse_history[[#This Row],[Volume]])</f>
        <v>225856300</v>
      </c>
      <c r="D508">
        <f>_xlfn.XLOOKUP(A508,bbni_history[[#This Row],[Tanggal]],bbni_history[[#This Row],[Terakhir]],"Tidak Ditemukan")</f>
        <v>3040.3</v>
      </c>
      <c r="E508">
        <f>_xlfn.XLOOKUP(D508,bbni_history[[#This Row],[Terakhir]],bbni_history[[#This Row],[Volume]])</f>
        <v>57166000</v>
      </c>
      <c r="F508">
        <f>_xlfn.XLOOKUP(A508,bbri_history[[#This Row],[Tanggal]],bbri_history[[#This Row],[Terakhir]],"Tidak Ditemukan")</f>
        <v>3457.8</v>
      </c>
      <c r="G508">
        <f>_xlfn.XLOOKUP(F508,bbri_history[[#This Row],[Terakhir]],bbri_history[[#This Row],[Volume]],"Tidak Ditemukan")</f>
        <v>468016600</v>
      </c>
      <c r="H508">
        <f>_xlfn.XLOOKUP(A508,bmri_history[[#This Row],[Tanggal]],bmri_history[[#This Row],[Terakhir]],"Tidak Ditemukan")</f>
        <v>2943.7</v>
      </c>
      <c r="I508">
        <f>_xlfn.XLOOKUP('Master Sheet'!H508,bmri_history[[#This Row],[Terakhir]],bmri_history[[#This Row],[Volume]],"Tidak Ditemukan")</f>
        <v>68867800</v>
      </c>
      <c r="J508" s="10">
        <f>(B508/'Data Historis IHSG'!$J$3) * 100</f>
        <v>108.02217304755585</v>
      </c>
      <c r="K508" s="2">
        <f>(D508/'Data Historis BBNI'!$J$3) * 100</f>
        <v>97.532729588317764</v>
      </c>
      <c r="L508" s="2">
        <f>(F508/'Data Historis BBRI'!$J$3) * 100</f>
        <v>117.04968975637497</v>
      </c>
      <c r="M508" s="2">
        <f>(H508 / 'Data Historis BMRI'!$J$3) * 100</f>
        <v>106.15846775793113</v>
      </c>
    </row>
    <row r="509" spans="1:13" x14ac:dyDescent="0.3">
      <c r="A509" s="1" t="s">
        <v>532</v>
      </c>
      <c r="B509">
        <f>_xlfn.XLOOKUP(A509,jkse_history[[#This Row],[Tanggal]],jkse_history[[#This Row],[Terakhir]],"Tidak Ditemukan")</f>
        <v>6789.5</v>
      </c>
      <c r="C509">
        <f>_xlfn.XLOOKUP(B509,jkse_history[[#This Row],[Terakhir]],jkse_history[[#This Row],[Volume]])</f>
        <v>255862800</v>
      </c>
      <c r="D509">
        <f>_xlfn.XLOOKUP(A509,bbni_history[[#This Row],[Tanggal]],bbni_history[[#This Row],[Terakhir]],"Tidak Ditemukan")</f>
        <v>3091.9</v>
      </c>
      <c r="E509">
        <f>_xlfn.XLOOKUP(D509,bbni_history[[#This Row],[Terakhir]],bbni_history[[#This Row],[Volume]])</f>
        <v>131125400</v>
      </c>
      <c r="F509">
        <f>_xlfn.XLOOKUP(A509,bbri_history[[#This Row],[Tanggal]],bbri_history[[#This Row],[Terakhir]],"Tidak Ditemukan")</f>
        <v>3489.2</v>
      </c>
      <c r="G509">
        <f>_xlfn.XLOOKUP(F509,bbri_history[[#This Row],[Terakhir]],bbri_history[[#This Row],[Volume]],"Tidak Ditemukan")</f>
        <v>310878100</v>
      </c>
      <c r="H509">
        <f>_xlfn.XLOOKUP(A509,bmri_history[[#This Row],[Tanggal]],bmri_history[[#This Row],[Terakhir]],"Tidak Ditemukan")</f>
        <v>2992.7</v>
      </c>
      <c r="I509">
        <f>_xlfn.XLOOKUP('Master Sheet'!H509,bmri_history[[#This Row],[Terakhir]],bmri_history[[#This Row],[Volume]],"Tidak Ditemukan")</f>
        <v>158581800</v>
      </c>
      <c r="J509" s="10">
        <f>(B509/'Data Historis IHSG'!$J$3) * 100</f>
        <v>107.77771075348359</v>
      </c>
      <c r="K509" s="2">
        <f>(D509/'Data Historis BBNI'!$J$3) * 100</f>
        <v>99.18805598596181</v>
      </c>
      <c r="L509" s="2">
        <f>(F509/'Data Historis BBRI'!$J$3) * 100</f>
        <v>118.11260844986509</v>
      </c>
      <c r="M509" s="2">
        <f>(H509 / 'Data Historis BMRI'!$J$3) * 100</f>
        <v>107.92555167277933</v>
      </c>
    </row>
    <row r="510" spans="1:13" x14ac:dyDescent="0.3">
      <c r="A510" s="1" t="s">
        <v>533</v>
      </c>
      <c r="B510">
        <f>_xlfn.XLOOKUP(A510,jkse_history[[#This Row],[Tanggal]],jkse_history[[#This Row],[Terakhir]],"Tidak Ditemukan")</f>
        <v>6834.6</v>
      </c>
      <c r="C510">
        <f>_xlfn.XLOOKUP(B510,jkse_history[[#This Row],[Terakhir]],jkse_history[[#This Row],[Volume]])</f>
        <v>253458500</v>
      </c>
      <c r="D510">
        <f>_xlfn.XLOOKUP(A510,bbni_history[[#This Row],[Tanggal]],bbni_history[[#This Row],[Terakhir]],"Tidak Ditemukan")</f>
        <v>3122.8</v>
      </c>
      <c r="E510">
        <f>_xlfn.XLOOKUP(D510,bbni_history[[#This Row],[Terakhir]],bbni_history[[#This Row],[Volume]])</f>
        <v>110157800</v>
      </c>
      <c r="F510">
        <f>_xlfn.XLOOKUP(A510,bbri_history[[#This Row],[Tanggal]],bbri_history[[#This Row],[Terakhir]],"Tidak Ditemukan")</f>
        <v>3497.1</v>
      </c>
      <c r="G510">
        <f>_xlfn.XLOOKUP(F510,bbri_history[[#This Row],[Terakhir]],bbri_history[[#This Row],[Volume]],"Tidak Ditemukan")</f>
        <v>149000100</v>
      </c>
      <c r="H510">
        <f>_xlfn.XLOOKUP(A510,bmri_history[[#This Row],[Tanggal]],bmri_history[[#This Row],[Terakhir]],"Tidak Ditemukan")</f>
        <v>3012.4</v>
      </c>
      <c r="I510">
        <f>_xlfn.XLOOKUP('Master Sheet'!H510,bmri_history[[#This Row],[Terakhir]],bmri_history[[#This Row],[Volume]],"Tidak Ditemukan")</f>
        <v>107360800</v>
      </c>
      <c r="J510" s="10">
        <f>(B510/'Data Historis IHSG'!$J$3) * 100</f>
        <v>108.49363604326665</v>
      </c>
      <c r="K510" s="2">
        <f>(D510/'Data Historis BBNI'!$J$3) * 100</f>
        <v>100.17932702641144</v>
      </c>
      <c r="L510" s="2">
        <f>(F510/'Data Historis BBRI'!$J$3) * 100</f>
        <v>118.3800306689279</v>
      </c>
      <c r="M510" s="2">
        <f>(H510 / 'Data Historis BMRI'!$J$3) * 100</f>
        <v>108.63599153242238</v>
      </c>
    </row>
    <row r="511" spans="1:13" x14ac:dyDescent="0.3">
      <c r="A511" s="1" t="s">
        <v>534</v>
      </c>
      <c r="B511">
        <f>_xlfn.XLOOKUP(A511,jkse_history[[#This Row],[Tanggal]],jkse_history[[#This Row],[Terakhir]],"Tidak Ditemukan")</f>
        <v>6823.6</v>
      </c>
      <c r="C511">
        <f>_xlfn.XLOOKUP(B511,jkse_history[[#This Row],[Terakhir]],jkse_history[[#This Row],[Volume]])</f>
        <v>279507200</v>
      </c>
      <c r="D511">
        <f>_xlfn.XLOOKUP(A511,bbni_history[[#This Row],[Tanggal]],bbni_history[[#This Row],[Terakhir]],"Tidak Ditemukan")</f>
        <v>3164</v>
      </c>
      <c r="E511">
        <f>_xlfn.XLOOKUP(D511,bbni_history[[#This Row],[Terakhir]],bbni_history[[#This Row],[Volume]])</f>
        <v>142626800</v>
      </c>
      <c r="F511">
        <f>_xlfn.XLOOKUP(A511,bbri_history[[#This Row],[Tanggal]],bbri_history[[#This Row],[Terakhir]],"Tidak Ditemukan")</f>
        <v>3512.8</v>
      </c>
      <c r="G511">
        <f>_xlfn.XLOOKUP(F511,bbri_history[[#This Row],[Terakhir]],bbri_history[[#This Row],[Volume]],"Tidak Ditemukan")</f>
        <v>112521600</v>
      </c>
      <c r="H511">
        <f>_xlfn.XLOOKUP(A511,bmri_history[[#This Row],[Tanggal]],bmri_history[[#This Row],[Terakhir]],"Tidak Ditemukan")</f>
        <v>3032</v>
      </c>
      <c r="I511">
        <f>_xlfn.XLOOKUP('Master Sheet'!H511,bmri_history[[#This Row],[Terakhir]],bmri_history[[#This Row],[Volume]],"Tidak Ditemukan")</f>
        <v>107679400</v>
      </c>
      <c r="J511" s="10">
        <f>(B511/'Data Historis IHSG'!$J$3) * 100</f>
        <v>108.31902011892933</v>
      </c>
      <c r="K511" s="2">
        <f>(D511/'Data Historis BBNI'!$J$3) * 100</f>
        <v>101.50102174701094</v>
      </c>
      <c r="L511" s="2">
        <f>(F511/'Data Historis BBRI'!$J$3) * 100</f>
        <v>118.91149001567298</v>
      </c>
      <c r="M511" s="2">
        <f>(H511 / 'Data Historis BMRI'!$J$3) * 100</f>
        <v>109.34282509836166</v>
      </c>
    </row>
    <row r="512" spans="1:13" x14ac:dyDescent="0.3">
      <c r="A512" s="1" t="s">
        <v>535</v>
      </c>
      <c r="B512">
        <f>_xlfn.XLOOKUP(A512,jkse_history[[#This Row],[Tanggal]],jkse_history[[#This Row],[Terakhir]],"Tidak Ditemukan")</f>
        <v>6815.6</v>
      </c>
      <c r="C512">
        <f>_xlfn.XLOOKUP(B512,jkse_history[[#This Row],[Terakhir]],jkse_history[[#This Row],[Volume]])</f>
        <v>223574800</v>
      </c>
      <c r="D512">
        <f>_xlfn.XLOOKUP(A512,bbni_history[[#This Row],[Tanggal]],bbni_history[[#This Row],[Terakhir]],"Tidak Ditemukan")</f>
        <v>3174.3</v>
      </c>
      <c r="E512">
        <f>_xlfn.XLOOKUP(D512,bbni_history[[#This Row],[Terakhir]],bbni_history[[#This Row],[Volume]])</f>
        <v>70289600</v>
      </c>
      <c r="F512">
        <f>_xlfn.XLOOKUP(A512,bbri_history[[#This Row],[Tanggal]],bbri_history[[#This Row],[Terakhir]],"Tidak Ditemukan")</f>
        <v>3497.1</v>
      </c>
      <c r="G512">
        <f>_xlfn.XLOOKUP(F512,bbri_history[[#This Row],[Terakhir]],bbri_history[[#This Row],[Volume]],"Tidak Ditemukan")</f>
        <v>103418200</v>
      </c>
      <c r="H512">
        <f>_xlfn.XLOOKUP(A512,bmri_history[[#This Row],[Tanggal]],bmri_history[[#This Row],[Terakhir]],"Tidak Ditemukan")</f>
        <v>3032</v>
      </c>
      <c r="I512">
        <f>_xlfn.XLOOKUP('Master Sheet'!H512,bmri_history[[#This Row],[Terakhir]],bmri_history[[#This Row],[Volume]],"Tidak Ditemukan")</f>
        <v>81582600</v>
      </c>
      <c r="J512" s="10">
        <f>(B512/'Data Historis IHSG'!$J$3) * 100</f>
        <v>108.19202671941126</v>
      </c>
      <c r="K512" s="2">
        <f>(D512/'Data Historis BBNI'!$J$3) * 100</f>
        <v>101.83144542716083</v>
      </c>
      <c r="L512" s="2">
        <f>(F512/'Data Historis BBRI'!$J$3) * 100</f>
        <v>118.3800306689279</v>
      </c>
      <c r="M512" s="2">
        <f>(H512 / 'Data Historis BMRI'!$J$3) * 100</f>
        <v>109.34282509836166</v>
      </c>
    </row>
    <row r="513" spans="1:13" x14ac:dyDescent="0.3">
      <c r="A513" s="1" t="s">
        <v>536</v>
      </c>
      <c r="B513">
        <f>_xlfn.XLOOKUP(A513,jkse_history[[#This Row],[Tanggal]],jkse_history[[#This Row],[Terakhir]],"Tidak Ditemukan")</f>
        <v>6734.5</v>
      </c>
      <c r="C513">
        <f>_xlfn.XLOOKUP(B513,jkse_history[[#This Row],[Terakhir]],jkse_history[[#This Row],[Volume]])</f>
        <v>202907800</v>
      </c>
      <c r="D513">
        <f>_xlfn.XLOOKUP(A513,bbni_history[[#This Row],[Tanggal]],bbni_history[[#This Row],[Terakhir]],"Tidak Ditemukan")</f>
        <v>3174.3</v>
      </c>
      <c r="E513">
        <f>_xlfn.XLOOKUP(D513,bbni_history[[#This Row],[Terakhir]],bbni_history[[#This Row],[Volume]])</f>
        <v>72269600</v>
      </c>
      <c r="F513">
        <f>_xlfn.XLOOKUP(A513,bbri_history[[#This Row],[Tanggal]],bbri_history[[#This Row],[Terakhir]],"Tidak Ditemukan")</f>
        <v>3465.7</v>
      </c>
      <c r="G513">
        <f>_xlfn.XLOOKUP(F513,bbri_history[[#This Row],[Terakhir]],bbri_history[[#This Row],[Volume]],"Tidak Ditemukan")</f>
        <v>105260000</v>
      </c>
      <c r="H513">
        <f>_xlfn.XLOOKUP(A513,bmri_history[[#This Row],[Tanggal]],bmri_history[[#This Row],[Terakhir]],"Tidak Ditemukan")</f>
        <v>3061.4</v>
      </c>
      <c r="I513">
        <f>_xlfn.XLOOKUP('Master Sheet'!H513,bmri_history[[#This Row],[Terakhir]],bmri_history[[#This Row],[Volume]],"Tidak Ditemukan")</f>
        <v>76263200</v>
      </c>
      <c r="J513" s="10">
        <f>(B513/'Data Historis IHSG'!$J$3) * 100</f>
        <v>106.90463113179693</v>
      </c>
      <c r="K513" s="2">
        <f>(D513/'Data Historis BBNI'!$J$3) * 100</f>
        <v>101.83144542716083</v>
      </c>
      <c r="L513" s="2">
        <f>(F513/'Data Historis BBRI'!$J$3) * 100</f>
        <v>117.31711197543777</v>
      </c>
      <c r="M513" s="2">
        <f>(H513 / 'Data Historis BMRI'!$J$3) * 100</f>
        <v>110.4030754472706</v>
      </c>
    </row>
    <row r="514" spans="1:13" x14ac:dyDescent="0.3">
      <c r="A514" s="1" t="s">
        <v>537</v>
      </c>
      <c r="B514">
        <f>_xlfn.XLOOKUP(A514,jkse_history[[#This Row],[Tanggal]],jkse_history[[#This Row],[Terakhir]],"Tidak Ditemukan")</f>
        <v>6807.5</v>
      </c>
      <c r="C514">
        <f>_xlfn.XLOOKUP(B514,jkse_history[[#This Row],[Terakhir]],jkse_history[[#This Row],[Volume]])</f>
        <v>210390400</v>
      </c>
      <c r="D514">
        <f>_xlfn.XLOOKUP(A514,bbni_history[[#This Row],[Tanggal]],bbni_history[[#This Row],[Terakhir]],"Tidak Ditemukan")</f>
        <v>3267.1</v>
      </c>
      <c r="E514">
        <f>_xlfn.XLOOKUP(D514,bbni_history[[#This Row],[Terakhir]],bbni_history[[#This Row],[Volume]])</f>
        <v>136495000</v>
      </c>
      <c r="F514">
        <f>_xlfn.XLOOKUP(A514,bbri_history[[#This Row],[Tanggal]],bbri_history[[#This Row],[Terakhir]],"Tidak Ditemukan")</f>
        <v>3481.4</v>
      </c>
      <c r="G514">
        <f>_xlfn.XLOOKUP(F514,bbri_history[[#This Row],[Terakhir]],bbri_history[[#This Row],[Volume]],"Tidak Ditemukan")</f>
        <v>96658500</v>
      </c>
      <c r="H514">
        <f>_xlfn.XLOOKUP(A514,bmri_history[[#This Row],[Tanggal]],bmri_history[[#This Row],[Terakhir]],"Tidak Ditemukan")</f>
        <v>3100.7</v>
      </c>
      <c r="I514">
        <f>_xlfn.XLOOKUP('Master Sheet'!H514,bmri_history[[#This Row],[Terakhir]],bmri_history[[#This Row],[Volume]],"Tidak Ditemukan")</f>
        <v>67804400</v>
      </c>
      <c r="J514" s="10">
        <f>(B514/'Data Historis IHSG'!$J$3) * 100</f>
        <v>108.06344590239922</v>
      </c>
      <c r="K514" s="2">
        <f>(D514/'Data Historis BBNI'!$J$3) * 100</f>
        <v>104.80846654540439</v>
      </c>
      <c r="L514" s="2">
        <f>(F514/'Data Historis BBRI'!$J$3) * 100</f>
        <v>117.84857132218285</v>
      </c>
      <c r="M514" s="2">
        <f>(H514 / 'Data Historis BMRI'!$J$3) * 100</f>
        <v>111.8203488728529</v>
      </c>
    </row>
    <row r="515" spans="1:13" x14ac:dyDescent="0.3">
      <c r="A515" s="1" t="s">
        <v>538</v>
      </c>
      <c r="B515">
        <f>_xlfn.XLOOKUP(A515,jkse_history[[#This Row],[Tanggal]],jkse_history[[#This Row],[Terakhir]],"Tidak Ditemukan")</f>
        <v>6850.2</v>
      </c>
      <c r="C515">
        <f>_xlfn.XLOOKUP(B515,jkse_history[[#This Row],[Terakhir]],jkse_history[[#This Row],[Volume]])</f>
        <v>216253600</v>
      </c>
      <c r="D515">
        <f>_xlfn.XLOOKUP(A515,bbni_history[[#This Row],[Tanggal]],bbni_history[[#This Row],[Terakhir]],"Tidak Ditemukan")</f>
        <v>3277.4</v>
      </c>
      <c r="E515">
        <f>_xlfn.XLOOKUP(D515,bbni_history[[#This Row],[Terakhir]],bbni_history[[#This Row],[Volume]])</f>
        <v>93191200</v>
      </c>
      <c r="F515">
        <f>_xlfn.XLOOKUP(A515,bbri_history[[#This Row],[Tanggal]],bbri_history[[#This Row],[Terakhir]],"Tidak Ditemukan")</f>
        <v>3473.5</v>
      </c>
      <c r="G515">
        <f>_xlfn.XLOOKUP(F515,bbri_history[[#This Row],[Terakhir]],bbri_history[[#This Row],[Volume]],"Tidak Ditemukan")</f>
        <v>89636300</v>
      </c>
      <c r="H515">
        <f>_xlfn.XLOOKUP(A515,bmri_history[[#This Row],[Tanggal]],bmri_history[[#This Row],[Terakhir]],"Tidak Ditemukan")</f>
        <v>3081.1</v>
      </c>
      <c r="I515">
        <f>_xlfn.XLOOKUP('Master Sheet'!H515,bmri_history[[#This Row],[Terakhir]],bmri_history[[#This Row],[Volume]],"Tidak Ditemukan")</f>
        <v>74785000</v>
      </c>
      <c r="J515" s="10">
        <f>(B515/'Data Historis IHSG'!$J$3) * 100</f>
        <v>108.74127317232687</v>
      </c>
      <c r="K515" s="2">
        <f>(D515/'Data Historis BBNI'!$J$3) * 100</f>
        <v>105.13889022555428</v>
      </c>
      <c r="L515" s="2">
        <f>(F515/'Data Historis BBRI'!$J$3) * 100</f>
        <v>117.58114910312003</v>
      </c>
      <c r="M515" s="2">
        <f>(H515 / 'Data Historis BMRI'!$J$3) * 100</f>
        <v>111.11351530691363</v>
      </c>
    </row>
    <row r="516" spans="1:13" x14ac:dyDescent="0.3">
      <c r="A516" s="1" t="s">
        <v>539</v>
      </c>
      <c r="B516">
        <f>_xlfn.XLOOKUP(A516,jkse_history[[#This Row],[Tanggal]],jkse_history[[#This Row],[Terakhir]],"Tidak Ditemukan")</f>
        <v>6835.1</v>
      </c>
      <c r="C516">
        <f>_xlfn.XLOOKUP(B516,jkse_history[[#This Row],[Terakhir]],jkse_history[[#This Row],[Volume]])</f>
        <v>229539500</v>
      </c>
      <c r="D516">
        <f>_xlfn.XLOOKUP(A516,bbni_history[[#This Row],[Tanggal]],bbni_history[[#This Row],[Terakhir]],"Tidak Ditemukan")</f>
        <v>3256.8</v>
      </c>
      <c r="E516">
        <f>_xlfn.XLOOKUP(D516,bbni_history[[#This Row],[Terakhir]],bbni_history[[#This Row],[Volume]])</f>
        <v>41691800</v>
      </c>
      <c r="F516">
        <f>_xlfn.XLOOKUP(A516,bbri_history[[#This Row],[Tanggal]],bbri_history[[#This Row],[Terakhir]],"Tidak Ditemukan")</f>
        <v>3457.8</v>
      </c>
      <c r="G516">
        <f>_xlfn.XLOOKUP(F516,bbri_history[[#This Row],[Terakhir]],bbri_history[[#This Row],[Volume]],"Tidak Ditemukan")</f>
        <v>118305100</v>
      </c>
      <c r="H516">
        <f>_xlfn.XLOOKUP(A516,bmri_history[[#This Row],[Tanggal]],bmri_history[[#This Row],[Terakhir]],"Tidak Ditemukan")</f>
        <v>3081.1</v>
      </c>
      <c r="I516">
        <f>_xlfn.XLOOKUP('Master Sheet'!H516,bmri_history[[#This Row],[Terakhir]],bmri_history[[#This Row],[Volume]],"Tidak Ditemukan")</f>
        <v>103038800</v>
      </c>
      <c r="J516" s="10">
        <f>(B516/'Data Historis IHSG'!$J$3) * 100</f>
        <v>108.50157313073655</v>
      </c>
      <c r="K516" s="2">
        <f>(D516/'Data Historis BBNI'!$J$3) * 100</f>
        <v>104.47804286525451</v>
      </c>
      <c r="L516" s="2">
        <f>(F516/'Data Historis BBRI'!$J$3) * 100</f>
        <v>117.04968975637497</v>
      </c>
      <c r="M516" s="2">
        <f>(H516 / 'Data Historis BMRI'!$J$3) * 100</f>
        <v>111.11351530691363</v>
      </c>
    </row>
    <row r="517" spans="1:13" x14ac:dyDescent="0.3">
      <c r="A517" s="1" t="s">
        <v>540</v>
      </c>
      <c r="B517">
        <f>_xlfn.XLOOKUP(A517,jkse_history[[#This Row],[Tanggal]],jkse_history[[#This Row],[Terakhir]],"Tidak Ditemukan")</f>
        <v>6892.8</v>
      </c>
      <c r="C517">
        <f>_xlfn.XLOOKUP(B517,jkse_history[[#This Row],[Terakhir]],jkse_history[[#This Row],[Volume]])</f>
        <v>233754300</v>
      </c>
      <c r="D517">
        <f>_xlfn.XLOOKUP(A517,bbni_history[[#This Row],[Tanggal]],bbni_history[[#This Row],[Terakhir]],"Tidak Ditemukan")</f>
        <v>3287.7</v>
      </c>
      <c r="E517">
        <f>_xlfn.XLOOKUP(D517,bbni_history[[#This Row],[Terakhir]],bbni_history[[#This Row],[Volume]])</f>
        <v>39658800</v>
      </c>
      <c r="F517">
        <f>_xlfn.XLOOKUP(A517,bbri_history[[#This Row],[Tanggal]],bbri_history[[#This Row],[Terakhir]],"Tidak Ditemukan")</f>
        <v>3481.4</v>
      </c>
      <c r="G517">
        <f>_xlfn.XLOOKUP(F517,bbri_history[[#This Row],[Terakhir]],bbri_history[[#This Row],[Volume]],"Tidak Ditemukan")</f>
        <v>127058000</v>
      </c>
      <c r="H517">
        <f>_xlfn.XLOOKUP(A517,bmri_history[[#This Row],[Tanggal]],bmri_history[[#This Row],[Terakhir]],"Tidak Ditemukan")</f>
        <v>3081.1</v>
      </c>
      <c r="I517">
        <f>_xlfn.XLOOKUP('Master Sheet'!H517,bmri_history[[#This Row],[Terakhir]],bmri_history[[#This Row],[Volume]],"Tidak Ditemukan")</f>
        <v>81303200</v>
      </c>
      <c r="J517" s="10">
        <f>(B517/'Data Historis IHSG'!$J$3) * 100</f>
        <v>109.41751302476055</v>
      </c>
      <c r="K517" s="2">
        <f>(D517/'Data Historis BBNI'!$J$3) * 100</f>
        <v>105.46931390570413</v>
      </c>
      <c r="L517" s="2">
        <f>(F517/'Data Historis BBRI'!$J$3) * 100</f>
        <v>117.84857132218285</v>
      </c>
      <c r="M517" s="2">
        <f>(H517 / 'Data Historis BMRI'!$J$3) * 100</f>
        <v>111.11351530691363</v>
      </c>
    </row>
    <row r="518" spans="1:13" x14ac:dyDescent="0.3">
      <c r="A518" s="1" t="s">
        <v>541</v>
      </c>
      <c r="B518">
        <f>_xlfn.XLOOKUP(A518,jkse_history[[#This Row],[Tanggal]],jkse_history[[#This Row],[Terakhir]],"Tidak Ditemukan")</f>
        <v>6903</v>
      </c>
      <c r="C518">
        <f>_xlfn.XLOOKUP(B518,jkse_history[[#This Row],[Terakhir]],jkse_history[[#This Row],[Volume]])</f>
        <v>231576400</v>
      </c>
      <c r="D518">
        <f>_xlfn.XLOOKUP(A518,bbni_history[[#This Row],[Tanggal]],bbni_history[[#This Row],[Terakhir]],"Tidak Ditemukan")</f>
        <v>3256.8</v>
      </c>
      <c r="E518">
        <f>_xlfn.XLOOKUP(D518,bbni_history[[#This Row],[Terakhir]],bbni_history[[#This Row],[Volume]])</f>
        <v>49586600</v>
      </c>
      <c r="F518">
        <f>_xlfn.XLOOKUP(A518,bbri_history[[#This Row],[Tanggal]],bbri_history[[#This Row],[Terakhir]],"Tidak Ditemukan")</f>
        <v>3528.5</v>
      </c>
      <c r="G518">
        <f>_xlfn.XLOOKUP(F518,bbri_history[[#This Row],[Terakhir]],bbri_history[[#This Row],[Volume]],"Tidak Ditemukan")</f>
        <v>133717300</v>
      </c>
      <c r="H518">
        <f>_xlfn.XLOOKUP(A518,bmri_history[[#This Row],[Tanggal]],bmri_history[[#This Row],[Terakhir]],"Tidak Ditemukan")</f>
        <v>3081.1</v>
      </c>
      <c r="I518">
        <f>_xlfn.XLOOKUP('Master Sheet'!H518,bmri_history[[#This Row],[Terakhir]],bmri_history[[#This Row],[Volume]],"Tidak Ditemukan")</f>
        <v>31720800</v>
      </c>
      <c r="J518" s="10">
        <f>(B518/'Data Historis IHSG'!$J$3) * 100</f>
        <v>109.57942960914606</v>
      </c>
      <c r="K518" s="2">
        <f>(D518/'Data Historis BBNI'!$J$3) * 100</f>
        <v>104.47804286525451</v>
      </c>
      <c r="L518" s="2">
        <f>(F518/'Data Historis BBRI'!$J$3) * 100</f>
        <v>119.44294936241803</v>
      </c>
      <c r="M518" s="2">
        <f>(H518 / 'Data Historis BMRI'!$J$3) * 100</f>
        <v>111.11351530691363</v>
      </c>
    </row>
    <row r="519" spans="1:13" x14ac:dyDescent="0.3">
      <c r="A519" s="1" t="s">
        <v>542</v>
      </c>
      <c r="B519">
        <f>_xlfn.XLOOKUP(A519,jkse_history[[#This Row],[Tanggal]],jkse_history[[#This Row],[Terakhir]],"Tidak Ditemukan")</f>
        <v>6862</v>
      </c>
      <c r="C519">
        <f>_xlfn.XLOOKUP(B519,jkse_history[[#This Row],[Terakhir]],jkse_history[[#This Row],[Volume]])</f>
        <v>196218500</v>
      </c>
      <c r="D519">
        <f>_xlfn.XLOOKUP(A519,bbni_history[[#This Row],[Tanggal]],bbni_history[[#This Row],[Terakhir]],"Tidak Ditemukan")</f>
        <v>3194.9</v>
      </c>
      <c r="E519">
        <f>_xlfn.XLOOKUP(D519,bbni_history[[#This Row],[Terakhir]],bbni_history[[#This Row],[Volume]])</f>
        <v>62886200</v>
      </c>
      <c r="F519">
        <f>_xlfn.XLOOKUP(A519,bbri_history[[#This Row],[Tanggal]],bbri_history[[#This Row],[Terakhir]],"Tidak Ditemukan")</f>
        <v>3481.4</v>
      </c>
      <c r="G519">
        <f>_xlfn.XLOOKUP(F519,bbri_history[[#This Row],[Terakhir]],bbri_history[[#This Row],[Volume]],"Tidak Ditemukan")</f>
        <v>109060900</v>
      </c>
      <c r="H519">
        <f>_xlfn.XLOOKUP(A519,bmri_history[[#This Row],[Tanggal]],bmri_history[[#This Row],[Terakhir]],"Tidak Ditemukan")</f>
        <v>3090.9</v>
      </c>
      <c r="I519">
        <f>_xlfn.XLOOKUP('Master Sheet'!H519,bmri_history[[#This Row],[Terakhir]],bmri_history[[#This Row],[Volume]],"Tidak Ditemukan")</f>
        <v>69476600</v>
      </c>
      <c r="J519" s="10">
        <f>(B519/'Data Historis IHSG'!$J$3) * 100</f>
        <v>108.92858843661601</v>
      </c>
      <c r="K519" s="2">
        <f>(D519/'Data Historis BBNI'!$J$3) * 100</f>
        <v>102.4922927874606</v>
      </c>
      <c r="L519" s="2">
        <f>(F519/'Data Historis BBRI'!$J$3) * 100</f>
        <v>117.84857132218285</v>
      </c>
      <c r="M519" s="2">
        <f>(H519 / 'Data Historis BMRI'!$J$3) * 100</f>
        <v>111.46693208988327</v>
      </c>
    </row>
    <row r="520" spans="1:13" x14ac:dyDescent="0.3">
      <c r="A520" s="1" t="s">
        <v>543</v>
      </c>
      <c r="B520">
        <f>_xlfn.XLOOKUP(A520,jkse_history[[#This Row],[Tanggal]],jkse_history[[#This Row],[Terakhir]],"Tidak Ditemukan")</f>
        <v>6920.1</v>
      </c>
      <c r="C520">
        <f>_xlfn.XLOOKUP(B520,jkse_history[[#This Row],[Terakhir]],jkse_history[[#This Row],[Volume]])</f>
        <v>204842700</v>
      </c>
      <c r="D520">
        <f>_xlfn.XLOOKUP(A520,bbni_history[[#This Row],[Tanggal]],bbni_history[[#This Row],[Terakhir]],"Tidak Ditemukan")</f>
        <v>3267.1</v>
      </c>
      <c r="E520">
        <f>_xlfn.XLOOKUP(D520,bbni_history[[#This Row],[Terakhir]],bbni_history[[#This Row],[Volume]])</f>
        <v>71828400</v>
      </c>
      <c r="F520">
        <f>_xlfn.XLOOKUP(A520,bbri_history[[#This Row],[Tanggal]],bbri_history[[#This Row],[Terakhir]],"Tidak Ditemukan")</f>
        <v>3520.7</v>
      </c>
      <c r="G520">
        <f>_xlfn.XLOOKUP(F520,bbri_history[[#This Row],[Terakhir]],bbri_history[[#This Row],[Volume]],"Tidak Ditemukan")</f>
        <v>160827800</v>
      </c>
      <c r="H520">
        <f>_xlfn.XLOOKUP(A520,bmri_history[[#This Row],[Tanggal]],bmri_history[[#This Row],[Terakhir]],"Tidak Ditemukan")</f>
        <v>3090.9</v>
      </c>
      <c r="I520">
        <f>_xlfn.XLOOKUP('Master Sheet'!H520,bmri_history[[#This Row],[Terakhir]],bmri_history[[#This Row],[Volume]],"Tidak Ditemukan")</f>
        <v>85991000</v>
      </c>
      <c r="J520" s="10">
        <f>(B520/'Data Historis IHSG'!$J$3) * 100</f>
        <v>109.85087800061592</v>
      </c>
      <c r="K520" s="2">
        <f>(D520/'Data Historis BBNI'!$J$3) * 100</f>
        <v>104.80846654540439</v>
      </c>
      <c r="L520" s="2">
        <f>(F520/'Data Historis BBRI'!$J$3) * 100</f>
        <v>119.17891223473576</v>
      </c>
      <c r="M520" s="2">
        <f>(H520 / 'Data Historis BMRI'!$J$3) * 100</f>
        <v>111.46693208988327</v>
      </c>
    </row>
    <row r="521" spans="1:13" x14ac:dyDescent="0.3">
      <c r="A521" s="1" t="s">
        <v>544</v>
      </c>
      <c r="B521">
        <f>_xlfn.XLOOKUP(A521,jkse_history[[#This Row],[Tanggal]],jkse_history[[#This Row],[Terakhir]],"Tidak Ditemukan")</f>
        <v>6817.8</v>
      </c>
      <c r="C521">
        <f>_xlfn.XLOOKUP(B521,jkse_history[[#This Row],[Terakhir]],jkse_history[[#This Row],[Volume]])</f>
        <v>282680700</v>
      </c>
      <c r="D521">
        <f>_xlfn.XLOOKUP(A521,bbni_history[[#This Row],[Tanggal]],bbni_history[[#This Row],[Terakhir]],"Tidak Ditemukan")</f>
        <v>3225.9</v>
      </c>
      <c r="E521">
        <f>_xlfn.XLOOKUP(D521,bbni_history[[#This Row],[Terakhir]],bbni_history[[#This Row],[Volume]])</f>
        <v>166483000</v>
      </c>
      <c r="F521">
        <f>_xlfn.XLOOKUP(A521,bbri_history[[#This Row],[Tanggal]],bbri_history[[#This Row],[Terakhir]],"Tidak Ditemukan")</f>
        <v>3449.9</v>
      </c>
      <c r="G521">
        <f>_xlfn.XLOOKUP(F521,bbri_history[[#This Row],[Terakhir]],bbri_history[[#This Row],[Volume]],"Tidak Ditemukan")</f>
        <v>217523600</v>
      </c>
      <c r="H521">
        <f>_xlfn.XLOOKUP(A521,bmri_history[[#This Row],[Tanggal]],bmri_history[[#This Row],[Terakhir]],"Tidak Ditemukan")</f>
        <v>3022.2</v>
      </c>
      <c r="I521">
        <f>_xlfn.XLOOKUP('Master Sheet'!H521,bmri_history[[#This Row],[Terakhir]],bmri_history[[#This Row],[Volume]],"Tidak Ditemukan")</f>
        <v>170297000</v>
      </c>
      <c r="J521" s="10">
        <f>(B521/'Data Historis IHSG'!$J$3) * 100</f>
        <v>108.22694990427873</v>
      </c>
      <c r="K521" s="2">
        <f>(D521/'Data Historis BBNI'!$J$3) * 100</f>
        <v>103.48677182480488</v>
      </c>
      <c r="L521" s="2">
        <f>(F521/'Data Historis BBRI'!$J$3) * 100</f>
        <v>116.78226753731218</v>
      </c>
      <c r="M521" s="2">
        <f>(H521 / 'Data Historis BMRI'!$J$3) * 100</f>
        <v>108.98940831539201</v>
      </c>
    </row>
    <row r="522" spans="1:13" x14ac:dyDescent="0.3">
      <c r="A522" s="1" t="s">
        <v>545</v>
      </c>
      <c r="B522">
        <f>_xlfn.XLOOKUP(A522,jkse_history[[#This Row],[Tanggal]],jkse_history[[#This Row],[Terakhir]],"Tidak Ditemukan")</f>
        <v>6888.2</v>
      </c>
      <c r="C522">
        <f>_xlfn.XLOOKUP(B522,jkse_history[[#This Row],[Terakhir]],jkse_history[[#This Row],[Volume]])</f>
        <v>211896500</v>
      </c>
      <c r="D522">
        <f>_xlfn.XLOOKUP(A522,bbni_history[[#This Row],[Tanggal]],bbni_history[[#This Row],[Terakhir]],"Tidak Ditemukan")</f>
        <v>3298</v>
      </c>
      <c r="E522">
        <f>_xlfn.XLOOKUP(D522,bbni_history[[#This Row],[Terakhir]],bbni_history[[#This Row],[Volume]])</f>
        <v>94301200</v>
      </c>
      <c r="F522">
        <f>_xlfn.XLOOKUP(A522,bbri_history[[#This Row],[Tanggal]],bbri_history[[#This Row],[Terakhir]],"Tidak Ditemukan")</f>
        <v>3575.7</v>
      </c>
      <c r="G522">
        <f>_xlfn.XLOOKUP(F522,bbri_history[[#This Row],[Terakhir]],bbri_history[[#This Row],[Volume]],"Tidak Ditemukan")</f>
        <v>301346400</v>
      </c>
      <c r="H522">
        <f>_xlfn.XLOOKUP(A522,bmri_history[[#This Row],[Tanggal]],bmri_history[[#This Row],[Terakhir]],"Tidak Ditemukan")</f>
        <v>3022.2</v>
      </c>
      <c r="I522">
        <f>_xlfn.XLOOKUP('Master Sheet'!H522,bmri_history[[#This Row],[Terakhir]],bmri_history[[#This Row],[Volume]],"Tidak Ditemukan")</f>
        <v>163299800</v>
      </c>
      <c r="J522" s="10">
        <f>(B522/'Data Historis IHSG'!$J$3) * 100</f>
        <v>109.34449182003765</v>
      </c>
      <c r="K522" s="2">
        <f>(D522/'Data Historis BBNI'!$J$3) * 100</f>
        <v>105.79973758585402</v>
      </c>
      <c r="L522" s="2">
        <f>(F522/'Data Historis BBRI'!$J$3) * 100</f>
        <v>121.04071249403377</v>
      </c>
      <c r="M522" s="2">
        <f>(H522 / 'Data Historis BMRI'!$J$3) * 100</f>
        <v>108.98940831539201</v>
      </c>
    </row>
    <row r="523" spans="1:13" x14ac:dyDescent="0.3">
      <c r="A523" s="1" t="s">
        <v>546</v>
      </c>
      <c r="B523">
        <f>_xlfn.XLOOKUP(A523,jkse_history[[#This Row],[Tanggal]],jkse_history[[#This Row],[Terakhir]],"Tidak Ditemukan")</f>
        <v>6921.4</v>
      </c>
      <c r="C523">
        <f>_xlfn.XLOOKUP(B523,jkse_history[[#This Row],[Terakhir]],jkse_history[[#This Row],[Volume]])</f>
        <v>196006400</v>
      </c>
      <c r="D523">
        <f>_xlfn.XLOOKUP(A523,bbni_history[[#This Row],[Tanggal]],bbni_history[[#This Row],[Terakhir]],"Tidak Ditemukan")</f>
        <v>3267.1</v>
      </c>
      <c r="E523">
        <f>_xlfn.XLOOKUP(D523,bbni_history[[#This Row],[Terakhir]],bbni_history[[#This Row],[Volume]])</f>
        <v>74543000</v>
      </c>
      <c r="F523">
        <f>_xlfn.XLOOKUP(A523,bbri_history[[#This Row],[Tanggal]],bbri_history[[#This Row],[Terakhir]],"Tidak Ditemukan")</f>
        <v>3638.5</v>
      </c>
      <c r="G523">
        <f>_xlfn.XLOOKUP(F523,bbri_history[[#This Row],[Terakhir]],bbri_history[[#This Row],[Volume]],"Tidak Ditemukan")</f>
        <v>494657800</v>
      </c>
      <c r="H523">
        <f>_xlfn.XLOOKUP(A523,bmri_history[[#This Row],[Tanggal]],bmri_history[[#This Row],[Terakhir]],"Tidak Ditemukan")</f>
        <v>3002.6</v>
      </c>
      <c r="I523">
        <f>_xlfn.XLOOKUP('Master Sheet'!H523,bmri_history[[#This Row],[Terakhir]],bmri_history[[#This Row],[Volume]],"Tidak Ditemukan")</f>
        <v>149532200</v>
      </c>
      <c r="J523" s="10">
        <f>(B523/'Data Historis IHSG'!$J$3) * 100</f>
        <v>109.8715144280376</v>
      </c>
      <c r="K523" s="2">
        <f>(D523/'Data Historis BBNI'!$J$3) * 100</f>
        <v>104.80846654540439</v>
      </c>
      <c r="L523" s="2">
        <f>(F523/'Data Historis BBRI'!$J$3) * 100</f>
        <v>123.16654988101403</v>
      </c>
      <c r="M523" s="2">
        <f>(H523 / 'Data Historis BMRI'!$J$3) * 100</f>
        <v>108.28257474945275</v>
      </c>
    </row>
    <row r="524" spans="1:13" x14ac:dyDescent="0.3">
      <c r="A524" s="1" t="s">
        <v>547</v>
      </c>
      <c r="B524">
        <f>_xlfn.XLOOKUP(A524,jkse_history[[#This Row],[Tanggal]],jkse_history[[#This Row],[Terakhir]],"Tidak Ditemukan")</f>
        <v>6868.4</v>
      </c>
      <c r="C524">
        <f>_xlfn.XLOOKUP(B524,jkse_history[[#This Row],[Terakhir]],jkse_history[[#This Row],[Volume]])</f>
        <v>325795100</v>
      </c>
      <c r="D524">
        <f>_xlfn.XLOOKUP(A524,bbni_history[[#This Row],[Tanggal]],bbni_history[[#This Row],[Terakhir]],"Tidak Ditemukan")</f>
        <v>3205.2</v>
      </c>
      <c r="E524">
        <f>_xlfn.XLOOKUP(D524,bbni_history[[#This Row],[Terakhir]],bbni_history[[#This Row],[Volume]])</f>
        <v>79796000</v>
      </c>
      <c r="F524">
        <f>_xlfn.XLOOKUP(A524,bbri_history[[#This Row],[Tanggal]],bbri_history[[#This Row],[Terakhir]],"Tidak Ditemukan")</f>
        <v>3583.5</v>
      </c>
      <c r="G524">
        <f>_xlfn.XLOOKUP(F524,bbri_history[[#This Row],[Terakhir]],bbri_history[[#This Row],[Volume]],"Tidak Ditemukan")</f>
        <v>186635200</v>
      </c>
      <c r="H524">
        <f>_xlfn.XLOOKUP(A524,bmri_history[[#This Row],[Tanggal]],bmri_history[[#This Row],[Terakhir]],"Tidak Ditemukan")</f>
        <v>2992.7</v>
      </c>
      <c r="I524">
        <f>_xlfn.XLOOKUP('Master Sheet'!H524,bmri_history[[#This Row],[Terakhir]],bmri_history[[#This Row],[Volume]],"Tidak Ditemukan")</f>
        <v>110824000</v>
      </c>
      <c r="J524" s="10">
        <f>(B524/'Data Historis IHSG'!$J$3) * 100</f>
        <v>109.03018315623045</v>
      </c>
      <c r="K524" s="2">
        <f>(D524/'Data Historis BBNI'!$J$3) * 100</f>
        <v>102.82271646761045</v>
      </c>
      <c r="L524" s="2">
        <f>(F524/'Data Historis BBRI'!$J$3) * 100</f>
        <v>121.30474962171603</v>
      </c>
      <c r="M524" s="2">
        <f>(H524 / 'Data Historis BMRI'!$J$3) * 100</f>
        <v>107.92555167277933</v>
      </c>
    </row>
    <row r="525" spans="1:13" x14ac:dyDescent="0.3">
      <c r="A525" s="1" t="s">
        <v>548</v>
      </c>
      <c r="B525">
        <f>_xlfn.XLOOKUP(A525,jkse_history[[#This Row],[Tanggal]],jkse_history[[#This Row],[Terakhir]],"Tidak Ditemukan")</f>
        <v>6928.3</v>
      </c>
      <c r="C525">
        <f>_xlfn.XLOOKUP(B525,jkse_history[[#This Row],[Terakhir]],jkse_history[[#This Row],[Volume]])</f>
        <v>247492300</v>
      </c>
      <c r="D525">
        <f>_xlfn.XLOOKUP(A525,bbni_history[[#This Row],[Tanggal]],bbni_history[[#This Row],[Terakhir]],"Tidak Ditemukan")</f>
        <v>3256.8</v>
      </c>
      <c r="E525">
        <f>_xlfn.XLOOKUP(D525,bbni_history[[#This Row],[Terakhir]],bbni_history[[#This Row],[Volume]])</f>
        <v>60579000</v>
      </c>
      <c r="F525">
        <f>_xlfn.XLOOKUP(A525,bbri_history[[#This Row],[Tanggal]],bbri_history[[#This Row],[Terakhir]],"Tidak Ditemukan")</f>
        <v>3670</v>
      </c>
      <c r="G525">
        <f>_xlfn.XLOOKUP(F525,bbri_history[[#This Row],[Terakhir]],bbri_history[[#This Row],[Volume]],"Tidak Ditemukan")</f>
        <v>292022600</v>
      </c>
      <c r="H525">
        <f>_xlfn.XLOOKUP(A525,bmri_history[[#This Row],[Tanggal]],bmri_history[[#This Row],[Terakhir]],"Tidak Ditemukan")</f>
        <v>3002.6</v>
      </c>
      <c r="I525">
        <f>_xlfn.XLOOKUP('Master Sheet'!H525,bmri_history[[#This Row],[Terakhir]],bmri_history[[#This Row],[Volume]],"Tidak Ditemukan")</f>
        <v>104914600</v>
      </c>
      <c r="J525" s="10">
        <f>(B525/'Data Historis IHSG'!$J$3) * 100</f>
        <v>109.98104623512192</v>
      </c>
      <c r="K525" s="2">
        <f>(D525/'Data Historis BBNI'!$J$3) * 100</f>
        <v>104.47804286525451</v>
      </c>
      <c r="L525" s="2">
        <f>(F525/'Data Historis BBRI'!$J$3) * 100</f>
        <v>124.2328536658847</v>
      </c>
      <c r="M525" s="2">
        <f>(H525 / 'Data Historis BMRI'!$J$3) * 100</f>
        <v>108.28257474945275</v>
      </c>
    </row>
    <row r="526" spans="1:13" x14ac:dyDescent="0.3">
      <c r="A526" s="1" t="s">
        <v>549</v>
      </c>
      <c r="B526">
        <f>_xlfn.XLOOKUP(A526,jkse_history[[#This Row],[Tanggal]],jkse_history[[#This Row],[Terakhir]],"Tidak Ditemukan")</f>
        <v>6869.1</v>
      </c>
      <c r="C526">
        <f>_xlfn.XLOOKUP(B526,jkse_history[[#This Row],[Terakhir]],jkse_history[[#This Row],[Volume]])</f>
        <v>261271800</v>
      </c>
      <c r="D526">
        <f>_xlfn.XLOOKUP(A526,bbni_history[[#This Row],[Tanggal]],bbni_history[[#This Row],[Terakhir]],"Tidak Ditemukan")</f>
        <v>3184.6</v>
      </c>
      <c r="E526">
        <f>_xlfn.XLOOKUP(D526,bbni_history[[#This Row],[Terakhir]],bbni_history[[#This Row],[Volume]])</f>
        <v>76482800</v>
      </c>
      <c r="F526">
        <f>_xlfn.XLOOKUP(A526,bbri_history[[#This Row],[Tanggal]],bbri_history[[#This Row],[Terakhir]],"Tidak Ditemukan")</f>
        <v>3552.1</v>
      </c>
      <c r="G526">
        <f>_xlfn.XLOOKUP(F526,bbri_history[[#This Row],[Terakhir]],bbri_history[[#This Row],[Volume]],"Tidak Ditemukan")</f>
        <v>224515800</v>
      </c>
      <c r="H526">
        <f>_xlfn.XLOOKUP(A526,bmri_history[[#This Row],[Tanggal]],bmri_history[[#This Row],[Terakhir]],"Tidak Ditemukan")</f>
        <v>2963.3</v>
      </c>
      <c r="I526">
        <f>_xlfn.XLOOKUP('Master Sheet'!H526,bmri_history[[#This Row],[Terakhir]],bmri_history[[#This Row],[Volume]],"Tidak Ditemukan")</f>
        <v>137667600</v>
      </c>
      <c r="J526" s="10">
        <f>(B526/'Data Historis IHSG'!$J$3) * 100</f>
        <v>109.04129507868829</v>
      </c>
      <c r="K526" s="2">
        <f>(D526/'Data Historis BBNI'!$J$3) * 100</f>
        <v>102.16186910731071</v>
      </c>
      <c r="L526" s="2">
        <f>(F526/'Data Historis BBRI'!$J$3) * 100</f>
        <v>120.24183092822589</v>
      </c>
      <c r="M526" s="2">
        <f>(H526 / 'Data Historis BMRI'!$J$3) * 100</f>
        <v>106.86530132387043</v>
      </c>
    </row>
    <row r="527" spans="1:13" x14ac:dyDescent="0.3">
      <c r="A527" s="1" t="s">
        <v>550</v>
      </c>
      <c r="B527">
        <f>_xlfn.XLOOKUP(A527,jkse_history[[#This Row],[Tanggal]],jkse_history[[#This Row],[Terakhir]],"Tidak Ditemukan")</f>
        <v>6814.2</v>
      </c>
      <c r="C527">
        <f>_xlfn.XLOOKUP(B527,jkse_history[[#This Row],[Terakhir]],jkse_history[[#This Row],[Volume]])</f>
        <v>246218500</v>
      </c>
      <c r="D527">
        <f>_xlfn.XLOOKUP(A527,bbni_history[[#This Row],[Tanggal]],bbni_history[[#This Row],[Terakhir]],"Tidak Ditemukan")</f>
        <v>3133.1</v>
      </c>
      <c r="E527">
        <f>_xlfn.XLOOKUP(D527,bbni_history[[#This Row],[Terakhir]],bbni_history[[#This Row],[Volume]])</f>
        <v>86761000</v>
      </c>
      <c r="F527">
        <f>_xlfn.XLOOKUP(A527,bbri_history[[#This Row],[Tanggal]],bbri_history[[#This Row],[Terakhir]],"Tidak Ditemukan")</f>
        <v>3481.4</v>
      </c>
      <c r="G527">
        <f>_xlfn.XLOOKUP(F527,bbri_history[[#This Row],[Terakhir]],bbri_history[[#This Row],[Volume]],"Tidak Ditemukan")</f>
        <v>214870200</v>
      </c>
      <c r="H527">
        <f>_xlfn.XLOOKUP(A527,bmri_history[[#This Row],[Tanggal]],bmri_history[[#This Row],[Terakhir]],"Tidak Ditemukan")</f>
        <v>2963.3</v>
      </c>
      <c r="I527">
        <f>_xlfn.XLOOKUP('Master Sheet'!H527,bmri_history[[#This Row],[Terakhir]],bmri_history[[#This Row],[Volume]],"Tidak Ditemukan")</f>
        <v>104072200</v>
      </c>
      <c r="J527" s="10">
        <f>(B527/'Data Historis IHSG'!$J$3) * 100</f>
        <v>108.1698028744956</v>
      </c>
      <c r="K527" s="2">
        <f>(D527/'Data Historis BBNI'!$J$3) * 100</f>
        <v>100.50975070656132</v>
      </c>
      <c r="L527" s="2">
        <f>(F527/'Data Historis BBRI'!$J$3) * 100</f>
        <v>117.84857132218285</v>
      </c>
      <c r="M527" s="2">
        <f>(H527 / 'Data Historis BMRI'!$J$3) * 100</f>
        <v>106.86530132387043</v>
      </c>
    </row>
    <row r="528" spans="1:13" x14ac:dyDescent="0.3">
      <c r="A528" s="1" t="s">
        <v>551</v>
      </c>
      <c r="B528">
        <f>_xlfn.XLOOKUP(A528,jkse_history[[#This Row],[Tanggal]],jkse_history[[#This Row],[Terakhir]],"Tidak Ditemukan")</f>
        <v>6864.4</v>
      </c>
      <c r="C528">
        <f>_xlfn.XLOOKUP(B528,jkse_history[[#This Row],[Terakhir]],jkse_history[[#This Row],[Volume]])</f>
        <v>209971800</v>
      </c>
      <c r="D528">
        <f>_xlfn.XLOOKUP(A528,bbni_history[[#This Row],[Tanggal]],bbni_history[[#This Row],[Terakhir]],"Tidak Ditemukan")</f>
        <v>3205.2</v>
      </c>
      <c r="E528">
        <f>_xlfn.XLOOKUP(D528,bbni_history[[#This Row],[Terakhir]],bbni_history[[#This Row],[Volume]])</f>
        <v>78102800</v>
      </c>
      <c r="F528">
        <f>_xlfn.XLOOKUP(A528,bbri_history[[#This Row],[Tanggal]],bbri_history[[#This Row],[Terakhir]],"Tidak Ditemukan")</f>
        <v>3591.4</v>
      </c>
      <c r="G528">
        <f>_xlfn.XLOOKUP(F528,bbri_history[[#This Row],[Terakhir]],bbri_history[[#This Row],[Volume]],"Tidak Ditemukan")</f>
        <v>191967100</v>
      </c>
      <c r="H528">
        <f>_xlfn.XLOOKUP(A528,bmri_history[[#This Row],[Tanggal]],bmri_history[[#This Row],[Terakhir]],"Tidak Ditemukan")</f>
        <v>2992.7</v>
      </c>
      <c r="I528">
        <f>_xlfn.XLOOKUP('Master Sheet'!H528,bmri_history[[#This Row],[Terakhir]],bmri_history[[#This Row],[Volume]],"Tidak Ditemukan")</f>
        <v>115109200</v>
      </c>
      <c r="J528" s="10">
        <f>(B528/'Data Historis IHSG'!$J$3) * 100</f>
        <v>108.96668645647142</v>
      </c>
      <c r="K528" s="2">
        <f>(D528/'Data Historis BBNI'!$J$3) * 100</f>
        <v>102.82271646761045</v>
      </c>
      <c r="L528" s="2">
        <f>(F528/'Data Historis BBRI'!$J$3) * 100</f>
        <v>121.57217184077884</v>
      </c>
      <c r="M528" s="2">
        <f>(H528 / 'Data Historis BMRI'!$J$3) * 100</f>
        <v>107.92555167277933</v>
      </c>
    </row>
    <row r="529" spans="1:13" x14ac:dyDescent="0.3">
      <c r="A529" s="1" t="s">
        <v>552</v>
      </c>
      <c r="B529">
        <f>_xlfn.XLOOKUP(A529,jkse_history[[#This Row],[Tanggal]],jkse_history[[#This Row],[Terakhir]],"Tidak Ditemukan")</f>
        <v>6924</v>
      </c>
      <c r="C529">
        <f>_xlfn.XLOOKUP(B529,jkse_history[[#This Row],[Terakhir]],jkse_history[[#This Row],[Volume]])</f>
        <v>194071700</v>
      </c>
      <c r="D529">
        <f>_xlfn.XLOOKUP(A529,bbni_history[[#This Row],[Tanggal]],bbni_history[[#This Row],[Terakhir]],"Tidak Ditemukan")</f>
        <v>3205.2</v>
      </c>
      <c r="E529">
        <f>_xlfn.XLOOKUP(D529,bbni_history[[#This Row],[Terakhir]],bbni_history[[#This Row],[Volume]])</f>
        <v>38764200</v>
      </c>
      <c r="F529">
        <f>_xlfn.XLOOKUP(A529,bbri_history[[#This Row],[Tanggal]],bbri_history[[#This Row],[Terakhir]],"Tidak Ditemukan")</f>
        <v>3591.4</v>
      </c>
      <c r="G529">
        <f>_xlfn.XLOOKUP(F529,bbri_history[[#This Row],[Terakhir]],bbri_history[[#This Row],[Volume]],"Tidak Ditemukan")</f>
        <v>225575800</v>
      </c>
      <c r="H529">
        <f>_xlfn.XLOOKUP(A529,bmri_history[[#This Row],[Tanggal]],bmri_history[[#This Row],[Terakhir]],"Tidak Ditemukan")</f>
        <v>3012.4</v>
      </c>
      <c r="I529">
        <f>_xlfn.XLOOKUP('Master Sheet'!H529,bmri_history[[#This Row],[Terakhir]],bmri_history[[#This Row],[Volume]],"Tidak Ditemukan")</f>
        <v>105803000</v>
      </c>
      <c r="J529" s="10">
        <f>(B529/'Data Historis IHSG'!$J$3) * 100</f>
        <v>109.91278728288097</v>
      </c>
      <c r="K529" s="2">
        <f>(D529/'Data Historis BBNI'!$J$3) * 100</f>
        <v>102.82271646761045</v>
      </c>
      <c r="L529" s="2">
        <f>(F529/'Data Historis BBRI'!$J$3) * 100</f>
        <v>121.57217184077884</v>
      </c>
      <c r="M529" s="2">
        <f>(H529 / 'Data Historis BMRI'!$J$3) * 100</f>
        <v>108.63599153242238</v>
      </c>
    </row>
    <row r="530" spans="1:13" x14ac:dyDescent="0.3">
      <c r="A530" s="1" t="s">
        <v>553</v>
      </c>
      <c r="B530">
        <f>_xlfn.XLOOKUP(A530,jkse_history[[#This Row],[Tanggal]],jkse_history[[#This Row],[Terakhir]],"Tidak Ditemukan")</f>
        <v>6922.6</v>
      </c>
      <c r="C530">
        <f>_xlfn.XLOOKUP(B530,jkse_history[[#This Row],[Terakhir]],jkse_history[[#This Row],[Volume]])</f>
        <v>174120300</v>
      </c>
      <c r="D530">
        <f>_xlfn.XLOOKUP(A530,bbni_history[[#This Row],[Tanggal]],bbni_history[[#This Row],[Terakhir]],"Tidak Ditemukan")</f>
        <v>3277.4</v>
      </c>
      <c r="E530">
        <f>_xlfn.XLOOKUP(D530,bbni_history[[#This Row],[Terakhir]],bbni_history[[#This Row],[Volume]])</f>
        <v>61069000</v>
      </c>
      <c r="F530">
        <f>_xlfn.XLOOKUP(A530,bbri_history[[#This Row],[Tanggal]],bbri_history[[#This Row],[Terakhir]],"Tidak Ditemukan")</f>
        <v>3594.9</v>
      </c>
      <c r="G530">
        <f>_xlfn.XLOOKUP(F530,bbri_history[[#This Row],[Terakhir]],bbri_history[[#This Row],[Volume]],"Tidak Ditemukan")</f>
        <v>275965300</v>
      </c>
      <c r="H530">
        <f>_xlfn.XLOOKUP(A530,bmri_history[[#This Row],[Tanggal]],bmri_history[[#This Row],[Terakhir]],"Tidak Ditemukan")</f>
        <v>3002.6</v>
      </c>
      <c r="I530">
        <f>_xlfn.XLOOKUP('Master Sheet'!H530,bmri_history[[#This Row],[Terakhir]],bmri_history[[#This Row],[Volume]],"Tidak Ditemukan")</f>
        <v>122401600</v>
      </c>
      <c r="J530" s="10">
        <f>(B530/'Data Historis IHSG'!$J$3) * 100</f>
        <v>109.89056343796533</v>
      </c>
      <c r="K530" s="2">
        <f>(D530/'Data Historis BBNI'!$J$3) * 100</f>
        <v>105.13889022555428</v>
      </c>
      <c r="L530" s="2">
        <f>(F530/'Data Historis BBRI'!$J$3) * 100</f>
        <v>121.6906500390978</v>
      </c>
      <c r="M530" s="2">
        <f>(H530 / 'Data Historis BMRI'!$J$3) * 100</f>
        <v>108.28257474945275</v>
      </c>
    </row>
    <row r="531" spans="1:13" x14ac:dyDescent="0.3">
      <c r="A531" s="1" t="s">
        <v>554</v>
      </c>
      <c r="B531">
        <f>_xlfn.XLOOKUP(A531,jkse_history[[#This Row],[Tanggal]],jkse_history[[#This Row],[Terakhir]],"Tidak Ditemukan")</f>
        <v>6952.2</v>
      </c>
      <c r="C531">
        <f>_xlfn.XLOOKUP(B531,jkse_history[[#This Row],[Terakhir]],jkse_history[[#This Row],[Volume]])</f>
        <v>193318000</v>
      </c>
      <c r="D531">
        <f>_xlfn.XLOOKUP(A531,bbni_history[[#This Row],[Tanggal]],bbni_history[[#This Row],[Terakhir]],"Tidak Ditemukan")</f>
        <v>3339.2</v>
      </c>
      <c r="E531">
        <f>_xlfn.XLOOKUP(D531,bbni_history[[#This Row],[Terakhir]],bbni_history[[#This Row],[Volume]])</f>
        <v>107659400</v>
      </c>
      <c r="F531">
        <f>_xlfn.XLOOKUP(A531,bbri_history[[#This Row],[Tanggal]],bbri_history[[#This Row],[Terakhir]],"Tidak Ditemukan")</f>
        <v>3692.9</v>
      </c>
      <c r="G531">
        <f>_xlfn.XLOOKUP(F531,bbri_history[[#This Row],[Terakhir]],bbri_history[[#This Row],[Volume]],"Tidak Ditemukan")</f>
        <v>212052100</v>
      </c>
      <c r="H531">
        <f>_xlfn.XLOOKUP(A531,bmri_history[[#This Row],[Tanggal]],bmri_history[[#This Row],[Terakhir]],"Tidak Ditemukan")</f>
        <v>3041.8</v>
      </c>
      <c r="I531">
        <f>_xlfn.XLOOKUP('Master Sheet'!H531,bmri_history[[#This Row],[Terakhir]],bmri_history[[#This Row],[Volume]],"Tidak Ditemukan")</f>
        <v>173513400</v>
      </c>
      <c r="J531" s="10">
        <f>(B531/'Data Historis IHSG'!$J$3) * 100</f>
        <v>110.36043901618213</v>
      </c>
      <c r="K531" s="2">
        <f>(D531/'Data Historis BBNI'!$J$3) * 100</f>
        <v>107.12143230645353</v>
      </c>
      <c r="L531" s="2">
        <f>(F531/'Data Historis BBRI'!$J$3) * 100</f>
        <v>125.00803959202878</v>
      </c>
      <c r="M531" s="2">
        <f>(H531 / 'Data Historis BMRI'!$J$3) * 100</f>
        <v>109.69624188133132</v>
      </c>
    </row>
    <row r="532" spans="1:13" x14ac:dyDescent="0.3">
      <c r="A532" s="1" t="s">
        <v>555</v>
      </c>
      <c r="B532">
        <f>_xlfn.XLOOKUP(A532,jkse_history[[#This Row],[Tanggal]],jkse_history[[#This Row],[Terakhir]],"Tidak Ditemukan")</f>
        <v>6918.2</v>
      </c>
      <c r="C532">
        <f>_xlfn.XLOOKUP(B532,jkse_history[[#This Row],[Terakhir]],jkse_history[[#This Row],[Volume]])</f>
        <v>189709300</v>
      </c>
      <c r="D532">
        <f>_xlfn.XLOOKUP(A532,bbni_history[[#This Row],[Tanggal]],bbni_history[[#This Row],[Terakhir]],"Tidak Ditemukan")</f>
        <v>3328.9</v>
      </c>
      <c r="E532">
        <f>_xlfn.XLOOKUP(D532,bbni_history[[#This Row],[Terakhir]],bbni_history[[#This Row],[Volume]])</f>
        <v>67142400</v>
      </c>
      <c r="F532">
        <f>_xlfn.XLOOKUP(A532,bbri_history[[#This Row],[Tanggal]],bbri_history[[#This Row],[Terakhir]],"Tidak Ditemukan")</f>
        <v>3766.4</v>
      </c>
      <c r="G532">
        <f>_xlfn.XLOOKUP(F532,bbri_history[[#This Row],[Terakhir]],bbri_history[[#This Row],[Volume]],"Tidak Ditemukan")</f>
        <v>357755700</v>
      </c>
      <c r="H532">
        <f>_xlfn.XLOOKUP(A532,bmri_history[[#This Row],[Tanggal]],bmri_history[[#This Row],[Terakhir]],"Tidak Ditemukan")</f>
        <v>3051.6</v>
      </c>
      <c r="I532">
        <f>_xlfn.XLOOKUP('Master Sheet'!H532,bmri_history[[#This Row],[Terakhir]],bmri_history[[#This Row],[Volume]],"Tidak Ditemukan")</f>
        <v>146735400</v>
      </c>
      <c r="J532" s="10">
        <f>(B532/'Data Historis IHSG'!$J$3) * 100</f>
        <v>109.82071706823038</v>
      </c>
      <c r="K532" s="2">
        <f>(D532/'Data Historis BBNI'!$J$3) * 100</f>
        <v>106.79100862630364</v>
      </c>
      <c r="L532" s="2">
        <f>(F532/'Data Historis BBRI'!$J$3) * 100</f>
        <v>127.49608175672702</v>
      </c>
      <c r="M532" s="2">
        <f>(H532 / 'Data Historis BMRI'!$J$3) * 100</f>
        <v>110.04965866430095</v>
      </c>
    </row>
    <row r="533" spans="1:13" x14ac:dyDescent="0.3">
      <c r="A533" s="1" t="s">
        <v>556</v>
      </c>
      <c r="B533">
        <f>_xlfn.XLOOKUP(A533,jkse_history[[#This Row],[Tanggal]],jkse_history[[#This Row],[Terakhir]],"Tidak Ditemukan")</f>
        <v>6992.4</v>
      </c>
      <c r="C533">
        <f>_xlfn.XLOOKUP(B533,jkse_history[[#This Row],[Terakhir]],jkse_history[[#This Row],[Volume]])</f>
        <v>171297500</v>
      </c>
      <c r="D533">
        <f>_xlfn.XLOOKUP(A533,bbni_history[[#This Row],[Tanggal]],bbni_history[[#This Row],[Terakhir]],"Tidak Ditemukan")</f>
        <v>3442.3</v>
      </c>
      <c r="E533">
        <f>_xlfn.XLOOKUP(D533,bbni_history[[#This Row],[Terakhir]],bbni_history[[#This Row],[Volume]])</f>
        <v>129432200</v>
      </c>
      <c r="F533">
        <f>_xlfn.XLOOKUP(A533,bbri_history[[#This Row],[Tanggal]],bbri_history[[#This Row],[Terakhir]],"Tidak Ditemukan")</f>
        <v>3799.1</v>
      </c>
      <c r="G533">
        <f>_xlfn.XLOOKUP(F533,bbri_history[[#This Row],[Terakhir]],bbri_history[[#This Row],[Volume]],"Tidak Ditemukan")</f>
        <v>226817000</v>
      </c>
      <c r="H533">
        <f>_xlfn.XLOOKUP(A533,bmri_history[[#This Row],[Tanggal]],bmri_history[[#This Row],[Terakhir]],"Tidak Ditemukan")</f>
        <v>3120.3</v>
      </c>
      <c r="I533">
        <f>_xlfn.XLOOKUP('Master Sheet'!H533,bmri_history[[#This Row],[Terakhir]],bmri_history[[#This Row],[Volume]],"Tidak Ditemukan")</f>
        <v>291909800</v>
      </c>
      <c r="J533" s="10">
        <f>(B533/'Data Historis IHSG'!$J$3) * 100</f>
        <v>110.99858084876037</v>
      </c>
      <c r="K533" s="2">
        <f>(D533/'Data Historis BBNI'!$J$3) * 100</f>
        <v>110.42887710484696</v>
      </c>
      <c r="L533" s="2">
        <f>(F533/'Data Historis BBRI'!$J$3) * 100</f>
        <v>128.6030066381642</v>
      </c>
      <c r="M533" s="2">
        <f>(H533 / 'Data Historis BMRI'!$J$3) * 100</f>
        <v>112.52718243879218</v>
      </c>
    </row>
    <row r="534" spans="1:13" x14ac:dyDescent="0.3">
      <c r="A534" s="1" t="s">
        <v>557</v>
      </c>
      <c r="B534">
        <f>_xlfn.XLOOKUP(A534,jkse_history[[#This Row],[Tanggal]],jkse_history[[#This Row],[Terakhir]],"Tidak Ditemukan")</f>
        <v>6964.4</v>
      </c>
      <c r="C534">
        <f>_xlfn.XLOOKUP(B534,jkse_history[[#This Row],[Terakhir]],jkse_history[[#This Row],[Volume]])</f>
        <v>197411300</v>
      </c>
      <c r="D534">
        <f>_xlfn.XLOOKUP(A534,bbni_history[[#This Row],[Tanggal]],bbni_history[[#This Row],[Terakhir]],"Tidak Ditemukan")</f>
        <v>3390.8</v>
      </c>
      <c r="E534">
        <f>_xlfn.XLOOKUP(D534,bbni_history[[#This Row],[Terakhir]],bbni_history[[#This Row],[Volume]])</f>
        <v>63973200</v>
      </c>
      <c r="F534">
        <f>_xlfn.XLOOKUP(A534,bbri_history[[#This Row],[Tanggal]],bbri_history[[#This Row],[Terakhir]],"Tidak Ditemukan")</f>
        <v>3799.1</v>
      </c>
      <c r="G534">
        <f>_xlfn.XLOOKUP(F534,bbri_history[[#This Row],[Terakhir]],bbri_history[[#This Row],[Volume]],"Tidak Ditemukan")</f>
        <v>224068000</v>
      </c>
      <c r="H534">
        <f>_xlfn.XLOOKUP(A534,bmri_history[[#This Row],[Tanggal]],bmri_history[[#This Row],[Terakhir]],"Tidak Ditemukan")</f>
        <v>3120.3</v>
      </c>
      <c r="I534">
        <f>_xlfn.XLOOKUP('Master Sheet'!H534,bmri_history[[#This Row],[Terakhir]],bmri_history[[#This Row],[Volume]],"Tidak Ditemukan")</f>
        <v>235559000</v>
      </c>
      <c r="J534" s="10">
        <f>(B534/'Data Historis IHSG'!$J$3) * 100</f>
        <v>110.55410395044719</v>
      </c>
      <c r="K534" s="2">
        <f>(D534/'Data Historis BBNI'!$J$3) * 100</f>
        <v>108.77675870409757</v>
      </c>
      <c r="L534" s="2">
        <f>(F534/'Data Historis BBRI'!$J$3) * 100</f>
        <v>128.6030066381642</v>
      </c>
      <c r="M534" s="2">
        <f>(H534 / 'Data Historis BMRI'!$J$3) * 100</f>
        <v>112.52718243879218</v>
      </c>
    </row>
    <row r="535" spans="1:13" x14ac:dyDescent="0.3">
      <c r="A535" s="1" t="s">
        <v>558</v>
      </c>
      <c r="B535">
        <f>_xlfn.XLOOKUP(A535,jkse_history[[#This Row],[Tanggal]],jkse_history[[#This Row],[Terakhir]],"Tidak Ditemukan")</f>
        <v>6955</v>
      </c>
      <c r="C535">
        <f>_xlfn.XLOOKUP(B535,jkse_history[[#This Row],[Terakhir]],jkse_history[[#This Row],[Volume]])</f>
        <v>198102900</v>
      </c>
      <c r="D535">
        <f>_xlfn.XLOOKUP(A535,bbni_history[[#This Row],[Tanggal]],bbni_history[[#This Row],[Terakhir]],"Tidak Ditemukan")</f>
        <v>3421.7</v>
      </c>
      <c r="E535">
        <f>_xlfn.XLOOKUP(D535,bbni_history[[#This Row],[Terakhir]],bbni_history[[#This Row],[Volume]])</f>
        <v>117918600</v>
      </c>
      <c r="F535">
        <f>_xlfn.XLOOKUP(A535,bbri_history[[#This Row],[Tanggal]],bbri_history[[#This Row],[Terakhir]],"Tidak Ditemukan")</f>
        <v>3741.9</v>
      </c>
      <c r="G535">
        <f>_xlfn.XLOOKUP(F535,bbri_history[[#This Row],[Terakhir]],bbri_history[[#This Row],[Volume]],"Tidak Ditemukan")</f>
        <v>257863400</v>
      </c>
      <c r="H535">
        <f>_xlfn.XLOOKUP(A535,bmri_history[[#This Row],[Tanggal]],bmri_history[[#This Row],[Terakhir]],"Tidak Ditemukan")</f>
        <v>3110.5</v>
      </c>
      <c r="I535">
        <f>_xlfn.XLOOKUP('Master Sheet'!H535,bmri_history[[#This Row],[Terakhir]],bmri_history[[#This Row],[Volume]],"Tidak Ditemukan")</f>
        <v>212233400</v>
      </c>
      <c r="J535" s="10">
        <f>(B535/'Data Historis IHSG'!$J$3) * 100</f>
        <v>110.40488670601346</v>
      </c>
      <c r="K535" s="2">
        <f>(D535/'Data Historis BBNI'!$J$3) * 100</f>
        <v>109.76802974454721</v>
      </c>
      <c r="L535" s="2">
        <f>(F535/'Data Historis BBRI'!$J$3) * 100</f>
        <v>126.66673436849428</v>
      </c>
      <c r="M535" s="2">
        <f>(H535 / 'Data Historis BMRI'!$J$3) * 100</f>
        <v>112.17376565582255</v>
      </c>
    </row>
    <row r="536" spans="1:13" x14ac:dyDescent="0.3">
      <c r="A536" s="1" t="s">
        <v>559</v>
      </c>
      <c r="B536">
        <f>_xlfn.XLOOKUP(A536,jkse_history[[#This Row],[Tanggal]],jkse_history[[#This Row],[Terakhir]],"Tidak Ditemukan")</f>
        <v>6955.2</v>
      </c>
      <c r="C536">
        <f>_xlfn.XLOOKUP(B536,jkse_history[[#This Row],[Terakhir]],jkse_history[[#This Row],[Volume]])</f>
        <v>216686100</v>
      </c>
      <c r="D536">
        <f>_xlfn.XLOOKUP(A536,bbni_history[[#This Row],[Tanggal]],bbni_history[[#This Row],[Terakhir]],"Tidak Ditemukan")</f>
        <v>3328.9</v>
      </c>
      <c r="E536">
        <f>_xlfn.XLOOKUP(D536,bbni_history[[#This Row],[Terakhir]],bbni_history[[#This Row],[Volume]])</f>
        <v>60900600</v>
      </c>
      <c r="F536">
        <f>_xlfn.XLOOKUP(A536,bbri_history[[#This Row],[Tanggal]],bbri_history[[#This Row],[Terakhir]],"Tidak Ditemukan")</f>
        <v>3750.1</v>
      </c>
      <c r="G536">
        <f>_xlfn.XLOOKUP(F536,bbri_history[[#This Row],[Terakhir]],bbri_history[[#This Row],[Volume]],"Tidak Ditemukan")</f>
        <v>118791900</v>
      </c>
      <c r="H536">
        <f>_xlfn.XLOOKUP(A536,bmri_history[[#This Row],[Tanggal]],bmri_history[[#This Row],[Terakhir]],"Tidak Ditemukan")</f>
        <v>3145.7</v>
      </c>
      <c r="I536">
        <f>_xlfn.XLOOKUP('Master Sheet'!H536,bmri_history[[#This Row],[Terakhir]],bmri_history[[#This Row],[Volume]],"Tidak Ditemukan")</f>
        <v>162364400</v>
      </c>
      <c r="J536" s="10">
        <f>(B536/'Data Historis IHSG'!$J$3) * 100</f>
        <v>110.4080615410014</v>
      </c>
      <c r="K536" s="2">
        <f>(D536/'Data Historis BBNI'!$J$3) * 100</f>
        <v>106.79100862630364</v>
      </c>
      <c r="L536" s="2">
        <f>(F536/'Data Historis BBRI'!$J$3) * 100</f>
        <v>126.94431186169869</v>
      </c>
      <c r="M536" s="2">
        <f>(H536 / 'Data Historis BMRI'!$J$3) * 100</f>
        <v>113.44318103955023</v>
      </c>
    </row>
    <row r="537" spans="1:13" x14ac:dyDescent="0.3">
      <c r="A537" s="1" t="s">
        <v>560</v>
      </c>
      <c r="B537">
        <f>_xlfn.XLOOKUP(A537,jkse_history[[#This Row],[Tanggal]],jkse_history[[#This Row],[Terakhir]],"Tidak Ditemukan")</f>
        <v>7000.8</v>
      </c>
      <c r="C537">
        <f>_xlfn.XLOOKUP(B537,jkse_history[[#This Row],[Terakhir]],jkse_history[[#This Row],[Volume]])</f>
        <v>188258200</v>
      </c>
      <c r="D537">
        <f>_xlfn.XLOOKUP(A537,bbni_history[[#This Row],[Tanggal]],bbni_history[[#This Row],[Terakhir]],"Tidak Ditemukan")</f>
        <v>3308.3</v>
      </c>
      <c r="E537">
        <f>_xlfn.XLOOKUP(D537,bbni_history[[#This Row],[Terakhir]],bbni_history[[#This Row],[Volume]])</f>
        <v>44859000</v>
      </c>
      <c r="F537">
        <f>_xlfn.XLOOKUP(A537,bbri_history[[#This Row],[Tanggal]],bbri_history[[#This Row],[Terakhir]],"Tidak Ditemukan")</f>
        <v>3790.9</v>
      </c>
      <c r="G537">
        <f>_xlfn.XLOOKUP(F537,bbri_history[[#This Row],[Terakhir]],bbri_history[[#This Row],[Volume]],"Tidak Ditemukan")</f>
        <v>177758500</v>
      </c>
      <c r="H537">
        <f>_xlfn.XLOOKUP(A537,bmri_history[[#This Row],[Tanggal]],bmri_history[[#This Row],[Terakhir]],"Tidak Ditemukan")</f>
        <v>3156</v>
      </c>
      <c r="I537">
        <f>_xlfn.XLOOKUP('Master Sheet'!H537,bmri_history[[#This Row],[Terakhir]],bmri_history[[#This Row],[Volume]],"Tidak Ditemukan")</f>
        <v>112672400</v>
      </c>
      <c r="J537" s="10">
        <f>(B537/'Data Historis IHSG'!$J$3) * 100</f>
        <v>111.13192391825434</v>
      </c>
      <c r="K537" s="2">
        <f>(D537/'Data Historis BBNI'!$J$3) * 100</f>
        <v>106.1301612660039</v>
      </c>
      <c r="L537" s="2">
        <f>(F537/'Data Historis BBRI'!$J$3) * 100</f>
        <v>128.32542914495977</v>
      </c>
      <c r="M537" s="2">
        <f>(H537 / 'Data Historis BMRI'!$J$3) * 100</f>
        <v>113.81462929103874</v>
      </c>
    </row>
    <row r="538" spans="1:13" x14ac:dyDescent="0.3">
      <c r="A538" s="1" t="s">
        <v>561</v>
      </c>
      <c r="B538">
        <f>_xlfn.XLOOKUP(A538,jkse_history[[#This Row],[Tanggal]],jkse_history[[#This Row],[Terakhir]],"Tidak Ditemukan")</f>
        <v>6996.1</v>
      </c>
      <c r="C538">
        <f>_xlfn.XLOOKUP(B538,jkse_history[[#This Row],[Terakhir]],jkse_history[[#This Row],[Volume]])</f>
        <v>214242900</v>
      </c>
      <c r="D538">
        <f>_xlfn.XLOOKUP(A538,bbni_history[[#This Row],[Tanggal]],bbni_history[[#This Row],[Terakhir]],"Tidak Ditemukan")</f>
        <v>3328.9</v>
      </c>
      <c r="E538">
        <f>_xlfn.XLOOKUP(D538,bbni_history[[#This Row],[Terakhir]],bbni_history[[#This Row],[Volume]])</f>
        <v>71597200</v>
      </c>
      <c r="F538">
        <f>_xlfn.XLOOKUP(A538,bbri_history[[#This Row],[Tanggal]],bbri_history[[#This Row],[Terakhir]],"Tidak Ditemukan")</f>
        <v>3799.1</v>
      </c>
      <c r="G538">
        <f>_xlfn.XLOOKUP(F538,bbri_history[[#This Row],[Terakhir]],bbri_history[[#This Row],[Volume]],"Tidak Ditemukan")</f>
        <v>146545100</v>
      </c>
      <c r="H538">
        <f>_xlfn.XLOOKUP(A538,bmri_history[[#This Row],[Tanggal]],bmri_history[[#This Row],[Terakhir]],"Tidak Ditemukan")</f>
        <v>3197.1</v>
      </c>
      <c r="I538">
        <f>_xlfn.XLOOKUP('Master Sheet'!H538,bmri_history[[#This Row],[Terakhir]],bmri_history[[#This Row],[Volume]],"Tidak Ditemukan")</f>
        <v>183894800</v>
      </c>
      <c r="J538" s="10">
        <f>(B538/'Data Historis IHSG'!$J$3) * 100</f>
        <v>111.05731529603749</v>
      </c>
      <c r="K538" s="2">
        <f>(D538/'Data Historis BBNI'!$J$3) * 100</f>
        <v>106.79100862630364</v>
      </c>
      <c r="L538" s="2">
        <f>(F538/'Data Historis BBRI'!$J$3) * 100</f>
        <v>128.6030066381642</v>
      </c>
      <c r="M538" s="2">
        <f>(H538 / 'Data Historis BMRI'!$J$3) * 100</f>
        <v>115.29681600328894</v>
      </c>
    </row>
    <row r="539" spans="1:13" x14ac:dyDescent="0.3">
      <c r="A539" s="1" t="s">
        <v>562</v>
      </c>
      <c r="B539">
        <f>_xlfn.XLOOKUP(A539,jkse_history[[#This Row],[Tanggal]],jkse_history[[#This Row],[Terakhir]],"Tidak Ditemukan")</f>
        <v>7049.7</v>
      </c>
      <c r="C539">
        <f>_xlfn.XLOOKUP(B539,jkse_history[[#This Row],[Terakhir]],jkse_history[[#This Row],[Volume]])</f>
        <v>264967400</v>
      </c>
      <c r="D539">
        <f>_xlfn.XLOOKUP(A539,bbni_history[[#This Row],[Tanggal]],bbni_history[[#This Row],[Terakhir]],"Tidak Ditemukan")</f>
        <v>3453.3</v>
      </c>
      <c r="E539">
        <f>_xlfn.XLOOKUP(D539,bbni_history[[#This Row],[Terakhir]],bbni_history[[#This Row],[Volume]])</f>
        <v>91401400</v>
      </c>
      <c r="F539">
        <f>_xlfn.XLOOKUP(A539,bbri_history[[#This Row],[Tanggal]],bbri_history[[#This Row],[Terakhir]],"Tidak Ditemukan")</f>
        <v>3864.5</v>
      </c>
      <c r="G539">
        <f>_xlfn.XLOOKUP(F539,bbri_history[[#This Row],[Terakhir]],bbri_history[[#This Row],[Volume]],"Tidak Ditemukan")</f>
        <v>206271600</v>
      </c>
      <c r="H539">
        <f>_xlfn.XLOOKUP(A539,bmri_history[[#This Row],[Tanggal]],bmri_history[[#This Row],[Terakhir]],"Tidak Ditemukan")</f>
        <v>3258.8</v>
      </c>
      <c r="I539">
        <f>_xlfn.XLOOKUP('Master Sheet'!H539,bmri_history[[#This Row],[Terakhir]],bmri_history[[#This Row],[Volume]],"Tidak Ditemukan")</f>
        <v>210909800</v>
      </c>
      <c r="J539" s="10">
        <f>(B539/'Data Historis IHSG'!$J$3) * 100</f>
        <v>111.90817107280849</v>
      </c>
      <c r="K539" s="2">
        <f>(D539/'Data Historis BBNI'!$J$3) * 100</f>
        <v>110.78175676325945</v>
      </c>
      <c r="L539" s="2">
        <f>(F539/'Data Historis BBRI'!$J$3) * 100</f>
        <v>130.81685640103856</v>
      </c>
      <c r="M539" s="2">
        <f>(H539 / 'Data Historis BMRI'!$J$3) * 100</f>
        <v>117.52189921851617</v>
      </c>
    </row>
    <row r="540" spans="1:13" x14ac:dyDescent="0.3">
      <c r="A540" s="1" t="s">
        <v>563</v>
      </c>
      <c r="B540">
        <f>_xlfn.XLOOKUP(A540,jkse_history[[#This Row],[Tanggal]],jkse_history[[#This Row],[Terakhir]],"Tidak Ditemukan")</f>
        <v>7002.5</v>
      </c>
      <c r="C540">
        <f>_xlfn.XLOOKUP(B540,jkse_history[[#This Row],[Terakhir]],jkse_history[[#This Row],[Volume]])</f>
        <v>201857500</v>
      </c>
      <c r="D540">
        <f>_xlfn.XLOOKUP(A540,bbni_history[[#This Row],[Tanggal]],bbni_history[[#This Row],[Terakhir]],"Tidak Ditemukan")</f>
        <v>3453.3</v>
      </c>
      <c r="E540">
        <f>_xlfn.XLOOKUP(D540,bbni_history[[#This Row],[Terakhir]],bbni_history[[#This Row],[Volume]])</f>
        <v>58910800</v>
      </c>
      <c r="F540">
        <f>_xlfn.XLOOKUP(A540,bbri_history[[#This Row],[Tanggal]],bbri_history[[#This Row],[Terakhir]],"Tidak Ditemukan")</f>
        <v>3848.1</v>
      </c>
      <c r="G540">
        <f>_xlfn.XLOOKUP(F540,bbri_history[[#This Row],[Terakhir]],bbri_history[[#This Row],[Volume]],"Tidak Ditemukan")</f>
        <v>137104800</v>
      </c>
      <c r="H540">
        <f>_xlfn.XLOOKUP(A540,bmri_history[[#This Row],[Tanggal]],bmri_history[[#This Row],[Terakhir]],"Tidak Ditemukan")</f>
        <v>3227.9</v>
      </c>
      <c r="I540">
        <f>_xlfn.XLOOKUP('Master Sheet'!H540,bmri_history[[#This Row],[Terakhir]],bmri_history[[#This Row],[Volume]],"Tidak Ditemukan")</f>
        <v>136083000</v>
      </c>
      <c r="J540" s="10">
        <f>(B540/'Data Historis IHSG'!$J$3) * 100</f>
        <v>111.15891001565194</v>
      </c>
      <c r="K540" s="2">
        <f>(D540/'Data Historis BBNI'!$J$3) * 100</f>
        <v>110.78175676325945</v>
      </c>
      <c r="L540" s="2">
        <f>(F540/'Data Historis BBRI'!$J$3) * 100</f>
        <v>130.26170141462967</v>
      </c>
      <c r="M540" s="2">
        <f>(H540 / 'Data Historis BMRI'!$J$3) * 100</f>
        <v>116.40755446405066</v>
      </c>
    </row>
    <row r="541" spans="1:13" x14ac:dyDescent="0.3">
      <c r="A541" s="1" t="s">
        <v>564</v>
      </c>
      <c r="B541">
        <f>_xlfn.XLOOKUP(A541,jkse_history[[#This Row],[Tanggal]],jkse_history[[#This Row],[Terakhir]],"Tidak Ditemukan")</f>
        <v>7049.6</v>
      </c>
      <c r="C541">
        <f>_xlfn.XLOOKUP(B541,jkse_history[[#This Row],[Terakhir]],jkse_history[[#This Row],[Volume]])</f>
        <v>174012100</v>
      </c>
      <c r="D541">
        <f>_xlfn.XLOOKUP(A541,bbni_history[[#This Row],[Tanggal]],bbni_history[[#This Row],[Terakhir]],"Tidak Ditemukan")</f>
        <v>3568.8</v>
      </c>
      <c r="E541">
        <f>_xlfn.XLOOKUP(D541,bbni_history[[#This Row],[Terakhir]],bbni_history[[#This Row],[Volume]])</f>
        <v>95596200</v>
      </c>
      <c r="F541">
        <f>_xlfn.XLOOKUP(A541,bbri_history[[#This Row],[Tanggal]],bbri_history[[#This Row],[Terakhir]],"Tidak Ditemukan")</f>
        <v>3864.5</v>
      </c>
      <c r="G541">
        <f>_xlfn.XLOOKUP(F541,bbri_history[[#This Row],[Terakhir]],bbri_history[[#This Row],[Volume]],"Tidak Ditemukan")</f>
        <v>106801800</v>
      </c>
      <c r="H541">
        <f>_xlfn.XLOOKUP(A541,bmri_history[[#This Row],[Tanggal]],bmri_history[[#This Row],[Terakhir]],"Tidak Ditemukan")</f>
        <v>3238.2</v>
      </c>
      <c r="I541">
        <f>_xlfn.XLOOKUP('Master Sheet'!H541,bmri_history[[#This Row],[Terakhir]],bmri_history[[#This Row],[Volume]],"Tidak Ditemukan")</f>
        <v>95354400</v>
      </c>
      <c r="J541" s="10">
        <f>(B541/'Data Historis IHSG'!$J$3) * 100</f>
        <v>111.90658365531452</v>
      </c>
      <c r="K541" s="2">
        <f>(D541/'Data Historis BBNI'!$J$3) * 100</f>
        <v>114.48699317659062</v>
      </c>
      <c r="L541" s="2">
        <f>(F541/'Data Historis BBRI'!$J$3) * 100</f>
        <v>130.81685640103856</v>
      </c>
      <c r="M541" s="2">
        <f>(H541 / 'Data Historis BMRI'!$J$3) * 100</f>
        <v>116.77900271553916</v>
      </c>
    </row>
    <row r="542" spans="1:13" x14ac:dyDescent="0.3">
      <c r="A542" s="1" t="s">
        <v>565</v>
      </c>
      <c r="B542">
        <f>_xlfn.XLOOKUP(A542,jkse_history[[#This Row],[Tanggal]],jkse_history[[#This Row],[Terakhir]],"Tidak Ditemukan")</f>
        <v>7011.7</v>
      </c>
      <c r="C542">
        <f>_xlfn.XLOOKUP(B542,jkse_history[[#This Row],[Terakhir]],jkse_history[[#This Row],[Volume]])</f>
        <v>185204100</v>
      </c>
      <c r="D542">
        <f>_xlfn.XLOOKUP(A542,bbni_history[[#This Row],[Tanggal]],bbni_history[[#This Row],[Terakhir]],"Tidak Ditemukan")</f>
        <v>3516.3</v>
      </c>
      <c r="E542">
        <f>_xlfn.XLOOKUP(D542,bbni_history[[#This Row],[Terakhir]],bbni_history[[#This Row],[Volume]])</f>
        <v>37284800</v>
      </c>
      <c r="F542">
        <f>_xlfn.XLOOKUP(A542,bbri_history[[#This Row],[Tanggal]],bbri_history[[#This Row],[Terakhir]],"Tidak Ditemukan")</f>
        <v>3831.8</v>
      </c>
      <c r="G542">
        <f>_xlfn.XLOOKUP(F542,bbri_history[[#This Row],[Terakhir]],bbri_history[[#This Row],[Volume]],"Tidak Ditemukan")</f>
        <v>93155100</v>
      </c>
      <c r="H542">
        <f>_xlfn.XLOOKUP(A542,bmri_history[[#This Row],[Tanggal]],bmri_history[[#This Row],[Terakhir]],"Tidak Ditemukan")</f>
        <v>3258.8</v>
      </c>
      <c r="I542">
        <f>_xlfn.XLOOKUP('Master Sheet'!H542,bmri_history[[#This Row],[Terakhir]],bmri_history[[#This Row],[Volume]],"Tidak Ditemukan")</f>
        <v>160112200</v>
      </c>
      <c r="J542" s="10">
        <f>(B542/'Data Historis IHSG'!$J$3) * 100</f>
        <v>111.3049524250977</v>
      </c>
      <c r="K542" s="2">
        <f>(D542/'Data Historis BBNI'!$J$3) * 100</f>
        <v>112.80279480689464</v>
      </c>
      <c r="L542" s="2">
        <f>(F542/'Data Historis BBRI'!$J$3) * 100</f>
        <v>129.70993151960138</v>
      </c>
      <c r="M542" s="2">
        <f>(H542 / 'Data Historis BMRI'!$J$3) * 100</f>
        <v>117.52189921851617</v>
      </c>
    </row>
    <row r="543" spans="1:13" x14ac:dyDescent="0.3">
      <c r="A543" s="1" t="s">
        <v>566</v>
      </c>
      <c r="B543">
        <f>_xlfn.XLOOKUP(A543,jkse_history[[#This Row],[Tanggal]],jkse_history[[#This Row],[Terakhir]],"Tidak Ditemukan")</f>
        <v>7053.2</v>
      </c>
      <c r="C543">
        <f>_xlfn.XLOOKUP(B543,jkse_history[[#This Row],[Terakhir]],jkse_history[[#This Row],[Volume]])</f>
        <v>194572800</v>
      </c>
      <c r="D543">
        <f>_xlfn.XLOOKUP(A543,bbni_history[[#This Row],[Tanggal]],bbni_history[[#This Row],[Terakhir]],"Tidak Ditemukan")</f>
        <v>3526.8</v>
      </c>
      <c r="E543">
        <f>_xlfn.XLOOKUP(D543,bbni_history[[#This Row],[Terakhir]],bbni_history[[#This Row],[Volume]])</f>
        <v>52844800</v>
      </c>
      <c r="F543">
        <f>_xlfn.XLOOKUP(A543,bbri_history[[#This Row],[Tanggal]],bbri_history[[#This Row],[Terakhir]],"Tidak Ditemukan")</f>
        <v>3848.1</v>
      </c>
      <c r="G543">
        <f>_xlfn.XLOOKUP(F543,bbri_history[[#This Row],[Terakhir]],bbri_history[[#This Row],[Volume]],"Tidak Ditemukan")</f>
        <v>83364400</v>
      </c>
      <c r="H543">
        <f>_xlfn.XLOOKUP(A543,bmri_history[[#This Row],[Tanggal]],bmri_history[[#This Row],[Terakhir]],"Tidak Ditemukan")</f>
        <v>3238.2</v>
      </c>
      <c r="I543">
        <f>_xlfn.XLOOKUP('Master Sheet'!H543,bmri_history[[#This Row],[Terakhir]],bmri_history[[#This Row],[Volume]],"Tidak Ditemukan")</f>
        <v>82476000</v>
      </c>
      <c r="J543" s="10">
        <f>(B543/'Data Historis IHSG'!$J$3) * 100</f>
        <v>111.96373068509764</v>
      </c>
      <c r="K543" s="2">
        <f>(D543/'Data Historis BBNI'!$J$3) * 100</f>
        <v>113.13963448083382</v>
      </c>
      <c r="L543" s="2">
        <f>(F543/'Data Historis BBRI'!$J$3) * 100</f>
        <v>130.26170141462967</v>
      </c>
      <c r="M543" s="2">
        <f>(H543 / 'Data Historis BMRI'!$J$3) * 100</f>
        <v>116.77900271553916</v>
      </c>
    </row>
    <row r="544" spans="1:13" x14ac:dyDescent="0.3">
      <c r="A544" s="1" t="s">
        <v>567</v>
      </c>
      <c r="B544">
        <f>_xlfn.XLOOKUP(A544,jkse_history[[#This Row],[Tanggal]],jkse_history[[#This Row],[Terakhir]],"Tidak Ditemukan")</f>
        <v>7071.4</v>
      </c>
      <c r="C544">
        <f>_xlfn.XLOOKUP(B544,jkse_history[[#This Row],[Terakhir]],jkse_history[[#This Row],[Volume]])</f>
        <v>178707400</v>
      </c>
      <c r="D544">
        <f>_xlfn.XLOOKUP(A544,bbni_history[[#This Row],[Tanggal]],bbni_history[[#This Row],[Terakhir]],"Tidak Ditemukan")</f>
        <v>3463.8</v>
      </c>
      <c r="E544">
        <f>_xlfn.XLOOKUP(D544,bbni_history[[#This Row],[Terakhir]],bbni_history[[#This Row],[Volume]])</f>
        <v>53597400</v>
      </c>
      <c r="F544">
        <f>_xlfn.XLOOKUP(A544,bbri_history[[#This Row],[Tanggal]],bbri_history[[#This Row],[Terakhir]],"Tidak Ditemukan")</f>
        <v>3807.3</v>
      </c>
      <c r="G544">
        <f>_xlfn.XLOOKUP(F544,bbri_history[[#This Row],[Terakhir]],bbri_history[[#This Row],[Volume]],"Tidak Ditemukan")</f>
        <v>158650000</v>
      </c>
      <c r="H544">
        <f>_xlfn.XLOOKUP(A544,bmri_history[[#This Row],[Tanggal]],bmri_history[[#This Row],[Terakhir]],"Tidak Ditemukan")</f>
        <v>3248.5</v>
      </c>
      <c r="I544">
        <f>_xlfn.XLOOKUP('Master Sheet'!H544,bmri_history[[#This Row],[Terakhir]],bmri_history[[#This Row],[Volume]],"Tidak Ditemukan")</f>
        <v>69174000</v>
      </c>
      <c r="J544" s="10">
        <f>(B544/'Data Historis IHSG'!$J$3) * 100</f>
        <v>112.25264066900122</v>
      </c>
      <c r="K544" s="2">
        <f>(D544/'Data Historis BBNI'!$J$3) * 100</f>
        <v>111.11859643719866</v>
      </c>
      <c r="L544" s="2">
        <f>(F544/'Data Historis BBRI'!$J$3) * 100</f>
        <v>128.88058413136864</v>
      </c>
      <c r="M544" s="2">
        <f>(H544 / 'Data Historis BMRI'!$J$3) * 100</f>
        <v>117.15045096702765</v>
      </c>
    </row>
    <row r="545" spans="1:13" x14ac:dyDescent="0.3">
      <c r="A545" s="1" t="s">
        <v>568</v>
      </c>
      <c r="B545">
        <f>_xlfn.XLOOKUP(A545,jkse_history[[#This Row],[Tanggal]],jkse_history[[#This Row],[Terakhir]],"Tidak Ditemukan")</f>
        <v>7078.8</v>
      </c>
      <c r="C545">
        <f>_xlfn.XLOOKUP(B545,jkse_history[[#This Row],[Terakhir]],jkse_history[[#This Row],[Volume]])</f>
        <v>157645900</v>
      </c>
      <c r="D545">
        <f>_xlfn.XLOOKUP(A545,bbni_history[[#This Row],[Tanggal]],bbni_history[[#This Row],[Terakhir]],"Tidak Ditemukan")</f>
        <v>3442.8</v>
      </c>
      <c r="E545">
        <f>_xlfn.XLOOKUP(D545,bbni_history[[#This Row],[Terakhir]],bbni_history[[#This Row],[Volume]])</f>
        <v>68466400</v>
      </c>
      <c r="F545">
        <f>_xlfn.XLOOKUP(A545,bbri_history[[#This Row],[Tanggal]],bbri_history[[#This Row],[Terakhir]],"Tidak Ditemukan")</f>
        <v>3864.5</v>
      </c>
      <c r="G545">
        <f>_xlfn.XLOOKUP(F545,bbri_history[[#This Row],[Terakhir]],bbri_history[[#This Row],[Volume]],"Tidak Ditemukan")</f>
        <v>145105000</v>
      </c>
      <c r="H545">
        <f>_xlfn.XLOOKUP(A545,bmri_history[[#This Row],[Tanggal]],bmri_history[[#This Row],[Terakhir]],"Tidak Ditemukan")</f>
        <v>3238.2</v>
      </c>
      <c r="I545">
        <f>_xlfn.XLOOKUP('Master Sheet'!H545,bmri_history[[#This Row],[Terakhir]],bmri_history[[#This Row],[Volume]],"Tidak Ditemukan")</f>
        <v>62912400</v>
      </c>
      <c r="J545" s="10">
        <f>(B545/'Data Historis IHSG'!$J$3) * 100</f>
        <v>112.37010956355545</v>
      </c>
      <c r="K545" s="2">
        <f>(D545/'Data Historis BBNI'!$J$3) * 100</f>
        <v>110.44491708932027</v>
      </c>
      <c r="L545" s="2">
        <f>(F545/'Data Historis BBRI'!$J$3) * 100</f>
        <v>130.81685640103856</v>
      </c>
      <c r="M545" s="2">
        <f>(H545 / 'Data Historis BMRI'!$J$3) * 100</f>
        <v>116.77900271553916</v>
      </c>
    </row>
    <row r="546" spans="1:13" x14ac:dyDescent="0.3">
      <c r="A546" s="1" t="s">
        <v>569</v>
      </c>
      <c r="B546">
        <f>_xlfn.XLOOKUP(A546,jkse_history[[#This Row],[Tanggal]],jkse_history[[#This Row],[Terakhir]],"Tidak Ditemukan")</f>
        <v>7116.2</v>
      </c>
      <c r="C546">
        <f>_xlfn.XLOOKUP(B546,jkse_history[[#This Row],[Terakhir]],jkse_history[[#This Row],[Volume]])</f>
        <v>173611100</v>
      </c>
      <c r="D546">
        <f>_xlfn.XLOOKUP(A546,bbni_history[[#This Row],[Tanggal]],bbni_history[[#This Row],[Terakhir]],"Tidak Ditemukan")</f>
        <v>3537.3</v>
      </c>
      <c r="E546">
        <f>_xlfn.XLOOKUP(D546,bbni_history[[#This Row],[Terakhir]],bbni_history[[#This Row],[Volume]])</f>
        <v>69486600</v>
      </c>
      <c r="F546">
        <f>_xlfn.XLOOKUP(A546,bbri_history[[#This Row],[Tanggal]],bbri_history[[#This Row],[Terakhir]],"Tidak Ditemukan")</f>
        <v>3840</v>
      </c>
      <c r="G546">
        <f>_xlfn.XLOOKUP(F546,bbri_history[[#This Row],[Terakhir]],bbri_history[[#This Row],[Volume]],"Tidak Ditemukan")</f>
        <v>103902000</v>
      </c>
      <c r="H546">
        <f>_xlfn.XLOOKUP(A546,bmri_history[[#This Row],[Tanggal]],bmri_history[[#This Row],[Terakhir]],"Tidak Ditemukan")</f>
        <v>3217.7</v>
      </c>
      <c r="I546">
        <f>_xlfn.XLOOKUP('Master Sheet'!H546,bmri_history[[#This Row],[Terakhir]],bmri_history[[#This Row],[Volume]],"Tidak Ditemukan")</f>
        <v>82013800</v>
      </c>
      <c r="J546" s="10">
        <f>(B546/'Data Historis IHSG'!$J$3) * 100</f>
        <v>112.96380370630237</v>
      </c>
      <c r="K546" s="2">
        <f>(D546/'Data Historis BBNI'!$J$3) * 100</f>
        <v>113.47647415477302</v>
      </c>
      <c r="L546" s="2">
        <f>(F546/'Data Historis BBRI'!$J$3) * 100</f>
        <v>129.98750901280579</v>
      </c>
      <c r="M546" s="2">
        <f>(H546 / 'Data Historis BMRI'!$J$3) * 100</f>
        <v>116.03971250626594</v>
      </c>
    </row>
    <row r="547" spans="1:13" x14ac:dyDescent="0.3">
      <c r="A547" s="1" t="s">
        <v>570</v>
      </c>
      <c r="B547">
        <f>_xlfn.XLOOKUP(A547,jkse_history[[#This Row],[Tanggal]],jkse_history[[#This Row],[Terakhir]],"Tidak Ditemukan")</f>
        <v>7148.3</v>
      </c>
      <c r="C547">
        <f>_xlfn.XLOOKUP(B547,jkse_history[[#This Row],[Terakhir]],jkse_history[[#This Row],[Volume]])</f>
        <v>184230300</v>
      </c>
      <c r="D547">
        <f>_xlfn.XLOOKUP(A547,bbni_history[[#This Row],[Tanggal]],bbni_history[[#This Row],[Terakhir]],"Tidak Ditemukan")</f>
        <v>3516.3</v>
      </c>
      <c r="E547">
        <f>_xlfn.XLOOKUP(D547,bbni_history[[#This Row],[Terakhir]],bbni_history[[#This Row],[Volume]])</f>
        <v>29250200</v>
      </c>
      <c r="F547">
        <f>_xlfn.XLOOKUP(A547,bbri_history[[#This Row],[Tanggal]],bbri_history[[#This Row],[Terakhir]],"Tidak Ditemukan")</f>
        <v>3840</v>
      </c>
      <c r="G547">
        <f>_xlfn.XLOOKUP(F547,bbri_history[[#This Row],[Terakhir]],bbri_history[[#This Row],[Volume]],"Tidak Ditemukan")</f>
        <v>76154300</v>
      </c>
      <c r="H547">
        <f>_xlfn.XLOOKUP(A547,bmri_history[[#This Row],[Tanggal]],bmri_history[[#This Row],[Terakhir]],"Tidak Ditemukan")</f>
        <v>3217.7</v>
      </c>
      <c r="I547">
        <f>_xlfn.XLOOKUP('Master Sheet'!H547,bmri_history[[#This Row],[Terakhir]],bmri_history[[#This Row],[Volume]],"Tidak Ditemukan")</f>
        <v>82378200</v>
      </c>
      <c r="J547" s="10">
        <f>(B547/'Data Historis IHSG'!$J$3) * 100</f>
        <v>113.47336472186858</v>
      </c>
      <c r="K547" s="2">
        <f>(D547/'Data Historis BBNI'!$J$3) * 100</f>
        <v>112.80279480689464</v>
      </c>
      <c r="L547" s="2">
        <f>(F547/'Data Historis BBRI'!$J$3) * 100</f>
        <v>129.98750901280579</v>
      </c>
      <c r="M547" s="2">
        <f>(H547 / 'Data Historis BMRI'!$J$3) * 100</f>
        <v>116.03971250626594</v>
      </c>
    </row>
    <row r="548" spans="1:13" x14ac:dyDescent="0.3">
      <c r="A548" s="1" t="s">
        <v>571</v>
      </c>
      <c r="B548">
        <f>_xlfn.XLOOKUP(A548,jkse_history[[#This Row],[Tanggal]],jkse_history[[#This Row],[Terakhir]],"Tidak Ditemukan")</f>
        <v>7104.2</v>
      </c>
      <c r="C548">
        <f>_xlfn.XLOOKUP(B548,jkse_history[[#This Row],[Terakhir]],jkse_history[[#This Row],[Volume]])</f>
        <v>216736400</v>
      </c>
      <c r="D548">
        <f>_xlfn.XLOOKUP(A548,bbni_history[[#This Row],[Tanggal]],bbni_history[[#This Row],[Terakhir]],"Tidak Ditemukan")</f>
        <v>3421.8</v>
      </c>
      <c r="E548">
        <f>_xlfn.XLOOKUP(D548,bbni_history[[#This Row],[Terakhir]],bbni_history[[#This Row],[Volume]])</f>
        <v>69207400</v>
      </c>
      <c r="F548">
        <f>_xlfn.XLOOKUP(A548,bbri_history[[#This Row],[Tanggal]],bbri_history[[#This Row],[Terakhir]],"Tidak Ditemukan")</f>
        <v>3758.3</v>
      </c>
      <c r="G548">
        <f>_xlfn.XLOOKUP(F548,bbri_history[[#This Row],[Terakhir]],bbri_history[[#This Row],[Volume]],"Tidak Ditemukan")</f>
        <v>111009800</v>
      </c>
      <c r="H548">
        <f>_xlfn.XLOOKUP(A548,bmri_history[[#This Row],[Tanggal]],bmri_history[[#This Row],[Terakhir]],"Tidak Ditemukan")</f>
        <v>3156</v>
      </c>
      <c r="I548">
        <f>_xlfn.XLOOKUP('Master Sheet'!H548,bmri_history[[#This Row],[Terakhir]],bmri_history[[#This Row],[Volume]],"Tidak Ditemukan")</f>
        <v>129476400</v>
      </c>
      <c r="J548" s="10">
        <f>(B548/'Data Historis IHSG'!$J$3) * 100</f>
        <v>112.77331360702527</v>
      </c>
      <c r="K548" s="2">
        <f>(D548/'Data Historis BBNI'!$J$3) * 100</f>
        <v>109.77123774144187</v>
      </c>
      <c r="L548" s="2">
        <f>(F548/'Data Historis BBRI'!$J$3) * 100</f>
        <v>127.22188935490313</v>
      </c>
      <c r="M548" s="2">
        <f>(H548 / 'Data Historis BMRI'!$J$3) * 100</f>
        <v>113.81462929103874</v>
      </c>
    </row>
    <row r="549" spans="1:13" x14ac:dyDescent="0.3">
      <c r="A549" s="1" t="s">
        <v>572</v>
      </c>
      <c r="B549">
        <f>_xlfn.XLOOKUP(A549,jkse_history[[#This Row],[Tanggal]],jkse_history[[#This Row],[Terakhir]],"Tidak Ditemukan")</f>
        <v>7127.4</v>
      </c>
      <c r="C549">
        <f>_xlfn.XLOOKUP(B549,jkse_history[[#This Row],[Terakhir]],jkse_history[[#This Row],[Volume]])</f>
        <v>204797800</v>
      </c>
      <c r="D549">
        <f>_xlfn.XLOOKUP(A549,bbni_history[[#This Row],[Tanggal]],bbni_history[[#This Row],[Terakhir]],"Tidak Ditemukan")</f>
        <v>3484.8</v>
      </c>
      <c r="E549">
        <f>_xlfn.XLOOKUP(D549,bbni_history[[#This Row],[Terakhir]],bbni_history[[#This Row],[Volume]])</f>
        <v>53820600</v>
      </c>
      <c r="F549">
        <f>_xlfn.XLOOKUP(A549,bbri_history[[#This Row],[Tanggal]],bbri_history[[#This Row],[Terakhir]],"Tidak Ditemukan")</f>
        <v>3782.8</v>
      </c>
      <c r="G549">
        <f>_xlfn.XLOOKUP(F549,bbri_history[[#This Row],[Terakhir]],bbri_history[[#This Row],[Volume]],"Tidak Ditemukan")</f>
        <v>91942500</v>
      </c>
      <c r="H549">
        <f>_xlfn.XLOOKUP(A549,bmri_history[[#This Row],[Tanggal]],bmri_history[[#This Row],[Terakhir]],"Tidak Ditemukan")</f>
        <v>3166.3</v>
      </c>
      <c r="I549">
        <f>_xlfn.XLOOKUP('Master Sheet'!H549,bmri_history[[#This Row],[Terakhir]],bmri_history[[#This Row],[Volume]],"Tidak Ditemukan")</f>
        <v>136162800</v>
      </c>
      <c r="J549" s="10">
        <f>(B549/'Data Historis IHSG'!$J$3) * 100</f>
        <v>113.14159446562763</v>
      </c>
      <c r="K549" s="2">
        <f>(D549/'Data Historis BBNI'!$J$3) * 100</f>
        <v>111.79227578507704</v>
      </c>
      <c r="L549" s="2">
        <f>(F549/'Data Historis BBRI'!$J$3) * 100</f>
        <v>128.05123674313589</v>
      </c>
      <c r="M549" s="2">
        <f>(H549 / 'Data Historis BMRI'!$J$3) * 100</f>
        <v>114.18607754252723</v>
      </c>
    </row>
    <row r="550" spans="1:13" x14ac:dyDescent="0.3">
      <c r="A550" s="1" t="s">
        <v>573</v>
      </c>
      <c r="B550">
        <f>_xlfn.XLOOKUP(A550,jkse_history[[#This Row],[Tanggal]],jkse_history[[#This Row],[Terakhir]],"Tidak Ditemukan")</f>
        <v>7210.8</v>
      </c>
      <c r="C550">
        <f>_xlfn.XLOOKUP(B550,jkse_history[[#This Row],[Terakhir]],jkse_history[[#This Row],[Volume]])</f>
        <v>207396700</v>
      </c>
      <c r="D550">
        <f>_xlfn.XLOOKUP(A550,bbni_history[[#This Row],[Tanggal]],bbni_history[[#This Row],[Terakhir]],"Tidak Ditemukan")</f>
        <v>3537.3</v>
      </c>
      <c r="E550">
        <f>_xlfn.XLOOKUP(D550,bbni_history[[#This Row],[Terakhir]],bbni_history[[#This Row],[Volume]])</f>
        <v>83823600</v>
      </c>
      <c r="F550">
        <f>_xlfn.XLOOKUP(A550,bbri_history[[#This Row],[Tanggal]],bbri_history[[#This Row],[Terakhir]],"Tidak Ditemukan")</f>
        <v>3766.4</v>
      </c>
      <c r="G550">
        <f>_xlfn.XLOOKUP(F550,bbri_history[[#This Row],[Terakhir]],bbri_history[[#This Row],[Volume]],"Tidak Ditemukan")</f>
        <v>125657900</v>
      </c>
      <c r="H550">
        <f>_xlfn.XLOOKUP(A550,bmri_history[[#This Row],[Tanggal]],bmri_history[[#This Row],[Terakhir]],"Tidak Ditemukan")</f>
        <v>3166.3</v>
      </c>
      <c r="I550">
        <f>_xlfn.XLOOKUP('Master Sheet'!H550,bmri_history[[#This Row],[Terakhir]],bmri_history[[#This Row],[Volume]],"Tidak Ditemukan")</f>
        <v>94622400</v>
      </c>
      <c r="J550" s="10">
        <f>(B550/'Data Historis IHSG'!$J$3) * 100</f>
        <v>114.46550065560344</v>
      </c>
      <c r="K550" s="2">
        <f>(D550/'Data Historis BBNI'!$J$3) * 100</f>
        <v>113.47647415477302</v>
      </c>
      <c r="L550" s="2">
        <f>(F550/'Data Historis BBRI'!$J$3) * 100</f>
        <v>127.49608175672702</v>
      </c>
      <c r="M550" s="2">
        <f>(H550 / 'Data Historis BMRI'!$J$3) * 100</f>
        <v>114.18607754252723</v>
      </c>
    </row>
    <row r="551" spans="1:13" x14ac:dyDescent="0.3">
      <c r="A551" s="1" t="s">
        <v>574</v>
      </c>
      <c r="B551">
        <f>_xlfn.XLOOKUP(A551,jkse_history[[#This Row],[Tanggal]],jkse_history[[#This Row],[Terakhir]],"Tidak Ditemukan")</f>
        <v>7203.8</v>
      </c>
      <c r="C551">
        <f>_xlfn.XLOOKUP(B551,jkse_history[[#This Row],[Terakhir]],jkse_history[[#This Row],[Volume]])</f>
        <v>334575500</v>
      </c>
      <c r="D551">
        <f>_xlfn.XLOOKUP(A551,bbni_history[[#This Row],[Tanggal]],bbni_history[[#This Row],[Terakhir]],"Tidak Ditemukan")</f>
        <v>3526.8</v>
      </c>
      <c r="E551">
        <f>_xlfn.XLOOKUP(D551,bbni_history[[#This Row],[Terakhir]],bbni_history[[#This Row],[Volume]])</f>
        <v>71495400</v>
      </c>
      <c r="F551">
        <f>_xlfn.XLOOKUP(A551,bbri_history[[#This Row],[Tanggal]],bbri_history[[#This Row],[Terakhir]],"Tidak Ditemukan")</f>
        <v>3733.8</v>
      </c>
      <c r="G551">
        <f>_xlfn.XLOOKUP(F551,bbri_history[[#This Row],[Terakhir]],bbri_history[[#This Row],[Volume]],"Tidak Ditemukan")</f>
        <v>109861100</v>
      </c>
      <c r="H551">
        <f>_xlfn.XLOOKUP(A551,bmri_history[[#This Row],[Tanggal]],bmri_history[[#This Row],[Terakhir]],"Tidak Ditemukan")</f>
        <v>3156</v>
      </c>
      <c r="I551">
        <f>_xlfn.XLOOKUP('Master Sheet'!H551,bmri_history[[#This Row],[Terakhir]],bmri_history[[#This Row],[Volume]],"Tidak Ditemukan")</f>
        <v>107966400</v>
      </c>
      <c r="J551" s="10">
        <f>(B551/'Data Historis IHSG'!$J$3) * 100</f>
        <v>114.35438143102512</v>
      </c>
      <c r="K551" s="2">
        <f>(D551/'Data Historis BBNI'!$J$3) * 100</f>
        <v>113.13963448083382</v>
      </c>
      <c r="L551" s="2">
        <f>(F551/'Data Historis BBRI'!$J$3) * 100</f>
        <v>126.39254196667041</v>
      </c>
      <c r="M551" s="2">
        <f>(H551 / 'Data Historis BMRI'!$J$3) * 100</f>
        <v>113.81462929103874</v>
      </c>
    </row>
    <row r="552" spans="1:13" x14ac:dyDescent="0.3">
      <c r="A552" s="1" t="s">
        <v>575</v>
      </c>
      <c r="B552">
        <f>_xlfn.XLOOKUP(A552,jkse_history[[#This Row],[Tanggal]],jkse_history[[#This Row],[Terakhir]],"Tidak Ditemukan")</f>
        <v>7214.8</v>
      </c>
      <c r="C552">
        <f>_xlfn.XLOOKUP(B552,jkse_history[[#This Row],[Terakhir]],jkse_history[[#This Row],[Volume]])</f>
        <v>253923400</v>
      </c>
      <c r="D552">
        <f>_xlfn.XLOOKUP(A552,bbni_history[[#This Row],[Tanggal]],bbni_history[[#This Row],[Terakhir]],"Tidak Ditemukan")</f>
        <v>3537.3</v>
      </c>
      <c r="E552">
        <f>_xlfn.XLOOKUP(D552,bbni_history[[#This Row],[Terakhir]],bbni_history[[#This Row],[Volume]])</f>
        <v>55549200</v>
      </c>
      <c r="F552">
        <f>_xlfn.XLOOKUP(A552,bbri_history[[#This Row],[Tanggal]],bbri_history[[#This Row],[Terakhir]],"Tidak Ditemukan")</f>
        <v>3766.4</v>
      </c>
      <c r="G552">
        <f>_xlfn.XLOOKUP(F552,bbri_history[[#This Row],[Terakhir]],bbri_history[[#This Row],[Volume]],"Tidak Ditemukan")</f>
        <v>96961200</v>
      </c>
      <c r="H552">
        <f>_xlfn.XLOOKUP(A552,bmri_history[[#This Row],[Tanggal]],bmri_history[[#This Row],[Terakhir]],"Tidak Ditemukan")</f>
        <v>3166.3</v>
      </c>
      <c r="I552">
        <f>_xlfn.XLOOKUP('Master Sheet'!H552,bmri_history[[#This Row],[Terakhir]],bmri_history[[#This Row],[Volume]],"Tidak Ditemukan")</f>
        <v>92691200</v>
      </c>
      <c r="J552" s="10">
        <f>(B552/'Data Historis IHSG'!$J$3) * 100</f>
        <v>114.52899735536246</v>
      </c>
      <c r="K552" s="2">
        <f>(D552/'Data Historis BBNI'!$J$3) * 100</f>
        <v>113.47647415477302</v>
      </c>
      <c r="L552" s="2">
        <f>(F552/'Data Historis BBRI'!$J$3) * 100</f>
        <v>127.49608175672702</v>
      </c>
      <c r="M552" s="2">
        <f>(H552 / 'Data Historis BMRI'!$J$3) * 100</f>
        <v>114.18607754252723</v>
      </c>
    </row>
    <row r="553" spans="1:13" x14ac:dyDescent="0.3">
      <c r="A553" s="1" t="s">
        <v>576</v>
      </c>
      <c r="B553">
        <f>_xlfn.XLOOKUP(A553,jkse_history[[#This Row],[Tanggal]],jkse_history[[#This Row],[Terakhir]],"Tidak Ditemukan")</f>
        <v>7262.8</v>
      </c>
      <c r="C553">
        <f>_xlfn.XLOOKUP(B553,jkse_history[[#This Row],[Terakhir]],jkse_history[[#This Row],[Volume]])</f>
        <v>245926100</v>
      </c>
      <c r="D553">
        <f>_xlfn.XLOOKUP(A553,bbni_history[[#This Row],[Tanggal]],bbni_history[[#This Row],[Terakhir]],"Tidak Ditemukan")</f>
        <v>3547.8</v>
      </c>
      <c r="E553">
        <f>_xlfn.XLOOKUP(D553,bbni_history[[#This Row],[Terakhir]],bbni_history[[#This Row],[Volume]])</f>
        <v>57121000</v>
      </c>
      <c r="F553">
        <f>_xlfn.XLOOKUP(A553,bbri_history[[#This Row],[Tanggal]],bbri_history[[#This Row],[Terakhir]],"Tidak Ditemukan")</f>
        <v>3766.4</v>
      </c>
      <c r="G553">
        <f>_xlfn.XLOOKUP(F553,bbri_history[[#This Row],[Terakhir]],bbri_history[[#This Row],[Volume]],"Tidak Ditemukan")</f>
        <v>112327600</v>
      </c>
      <c r="H553">
        <f>_xlfn.XLOOKUP(A553,bmri_history[[#This Row],[Tanggal]],bmri_history[[#This Row],[Terakhir]],"Tidak Ditemukan")</f>
        <v>3176.5</v>
      </c>
      <c r="I553">
        <f>_xlfn.XLOOKUP('Master Sheet'!H553,bmri_history[[#This Row],[Terakhir]],bmri_history[[#This Row],[Volume]],"Tidak Ditemukan")</f>
        <v>90558600</v>
      </c>
      <c r="J553" s="10">
        <f>(B553/'Data Historis IHSG'!$J$3) * 100</f>
        <v>115.29095775247083</v>
      </c>
      <c r="K553" s="2">
        <f>(D553/'Data Historis BBNI'!$J$3) * 100</f>
        <v>113.81331382871223</v>
      </c>
      <c r="L553" s="2">
        <f>(F553/'Data Historis BBRI'!$J$3) * 100</f>
        <v>127.49608175672702</v>
      </c>
      <c r="M553" s="2">
        <f>(H553 / 'Data Historis BMRI'!$J$3) * 100</f>
        <v>114.55391950031195</v>
      </c>
    </row>
    <row r="554" spans="1:13" x14ac:dyDescent="0.3">
      <c r="A554" s="1" t="s">
        <v>577</v>
      </c>
      <c r="B554">
        <f>_xlfn.XLOOKUP(A554,jkse_history[[#This Row],[Tanggal]],jkse_history[[#This Row],[Terakhir]],"Tidak Ditemukan")</f>
        <v>7235.5</v>
      </c>
      <c r="C554">
        <f>_xlfn.XLOOKUP(B554,jkse_history[[#This Row],[Terakhir]],jkse_history[[#This Row],[Volume]])</f>
        <v>238683900</v>
      </c>
      <c r="D554">
        <f>_xlfn.XLOOKUP(A554,bbni_history[[#This Row],[Tanggal]],bbni_history[[#This Row],[Terakhir]],"Tidak Ditemukan")</f>
        <v>3526.8</v>
      </c>
      <c r="E554">
        <f>_xlfn.XLOOKUP(D554,bbni_history[[#This Row],[Terakhir]],bbni_history[[#This Row],[Volume]])</f>
        <v>35981200</v>
      </c>
      <c r="F554">
        <f>_xlfn.XLOOKUP(A554,bbri_history[[#This Row],[Tanggal]],bbri_history[[#This Row],[Terakhir]],"Tidak Ditemukan")</f>
        <v>3709.2</v>
      </c>
      <c r="G554">
        <f>_xlfn.XLOOKUP(F554,bbri_history[[#This Row],[Terakhir]],bbri_history[[#This Row],[Volume]],"Tidak Ditemukan")</f>
        <v>150659600</v>
      </c>
      <c r="H554">
        <f>_xlfn.XLOOKUP(A554,bmri_history[[#This Row],[Tanggal]],bmri_history[[#This Row],[Terakhir]],"Tidak Ditemukan")</f>
        <v>3156</v>
      </c>
      <c r="I554">
        <f>_xlfn.XLOOKUP('Master Sheet'!H554,bmri_history[[#This Row],[Terakhir]],bmri_history[[#This Row],[Volume]],"Tidak Ditemukan")</f>
        <v>63275600</v>
      </c>
      <c r="J554" s="10">
        <f>(B554/'Data Historis IHSG'!$J$3) * 100</f>
        <v>114.85759277661545</v>
      </c>
      <c r="K554" s="2">
        <f>(D554/'Data Historis BBNI'!$J$3) * 100</f>
        <v>113.13963448083382</v>
      </c>
      <c r="L554" s="2">
        <f>(F554/'Data Historis BBRI'!$J$3) * 100</f>
        <v>125.55980948705709</v>
      </c>
      <c r="M554" s="2">
        <f>(H554 / 'Data Historis BMRI'!$J$3) * 100</f>
        <v>113.81462929103874</v>
      </c>
    </row>
    <row r="555" spans="1:13" x14ac:dyDescent="0.3">
      <c r="A555" s="1" t="s">
        <v>578</v>
      </c>
      <c r="B555">
        <f>_xlfn.XLOOKUP(A555,jkse_history[[#This Row],[Tanggal]],jkse_history[[#This Row],[Terakhir]],"Tidak Ditemukan")</f>
        <v>7275.3</v>
      </c>
      <c r="C555">
        <f>_xlfn.XLOOKUP(B555,jkse_history[[#This Row],[Terakhir]],jkse_history[[#This Row],[Volume]])</f>
        <v>210765700</v>
      </c>
      <c r="D555">
        <f>_xlfn.XLOOKUP(A555,bbni_history[[#This Row],[Tanggal]],bbni_history[[#This Row],[Terakhir]],"Tidak Ditemukan")</f>
        <v>3537.3</v>
      </c>
      <c r="E555">
        <f>_xlfn.XLOOKUP(D555,bbni_history[[#This Row],[Terakhir]],bbni_history[[#This Row],[Volume]])</f>
        <v>42492600</v>
      </c>
      <c r="F555">
        <f>_xlfn.XLOOKUP(A555,bbri_history[[#This Row],[Tanggal]],bbri_history[[#This Row],[Terakhir]],"Tidak Ditemukan")</f>
        <v>3717.4</v>
      </c>
      <c r="G555">
        <f>_xlfn.XLOOKUP(F555,bbri_history[[#This Row],[Terakhir]],bbri_history[[#This Row],[Volume]],"Tidak Ditemukan")</f>
        <v>82795100</v>
      </c>
      <c r="H555">
        <f>_xlfn.XLOOKUP(A555,bmri_history[[#This Row],[Tanggal]],bmri_history[[#This Row],[Terakhir]],"Tidak Ditemukan")</f>
        <v>3135.4</v>
      </c>
      <c r="I555">
        <f>_xlfn.XLOOKUP('Master Sheet'!H555,bmri_history[[#This Row],[Terakhir]],bmri_history[[#This Row],[Volume]],"Tidak Ditemukan")</f>
        <v>101496000</v>
      </c>
      <c r="J555" s="10">
        <f>(B555/'Data Historis IHSG'!$J$3) * 100</f>
        <v>115.48938493921779</v>
      </c>
      <c r="K555" s="2">
        <f>(D555/'Data Historis BBNI'!$J$3) * 100</f>
        <v>113.47647415477302</v>
      </c>
      <c r="L555" s="2">
        <f>(F555/'Data Historis BBRI'!$J$3) * 100</f>
        <v>125.83738698026153</v>
      </c>
      <c r="M555" s="2">
        <f>(H555 / 'Data Historis BMRI'!$J$3) * 100</f>
        <v>113.07173278806172</v>
      </c>
    </row>
    <row r="556" spans="1:13" x14ac:dyDescent="0.3">
      <c r="A556" s="1" t="s">
        <v>579</v>
      </c>
      <c r="B556">
        <f>_xlfn.XLOOKUP(A556,jkse_history[[#This Row],[Tanggal]],jkse_history[[#This Row],[Terakhir]],"Tidak Ditemukan")</f>
        <v>7199.2</v>
      </c>
      <c r="C556">
        <f>_xlfn.XLOOKUP(B556,jkse_history[[#This Row],[Terakhir]],jkse_history[[#This Row],[Volume]])</f>
        <v>214778100</v>
      </c>
      <c r="D556">
        <f>_xlfn.XLOOKUP(A556,bbni_history[[#This Row],[Tanggal]],bbni_history[[#This Row],[Terakhir]],"Tidak Ditemukan")</f>
        <v>3526.8</v>
      </c>
      <c r="E556">
        <f>_xlfn.XLOOKUP(D556,bbni_history[[#This Row],[Terakhir]],bbni_history[[#This Row],[Volume]])</f>
        <v>44256000</v>
      </c>
      <c r="F556">
        <f>_xlfn.XLOOKUP(A556,bbri_history[[#This Row],[Tanggal]],bbri_history[[#This Row],[Terakhir]],"Tidak Ditemukan")</f>
        <v>3733.8</v>
      </c>
      <c r="G556">
        <f>_xlfn.XLOOKUP(F556,bbri_history[[#This Row],[Terakhir]],bbri_history[[#This Row],[Volume]],"Tidak Ditemukan")</f>
        <v>148475600</v>
      </c>
      <c r="H556">
        <f>_xlfn.XLOOKUP(A556,bmri_history[[#This Row],[Tanggal]],bmri_history[[#This Row],[Terakhir]],"Tidak Ditemukan")</f>
        <v>3114.9</v>
      </c>
      <c r="I556">
        <f>_xlfn.XLOOKUP('Master Sheet'!H556,bmri_history[[#This Row],[Terakhir]],bmri_history[[#This Row],[Volume]],"Tidak Ditemukan")</f>
        <v>104508400</v>
      </c>
      <c r="J556" s="10">
        <f>(B556/'Data Historis IHSG'!$J$3) * 100</f>
        <v>114.28136022630224</v>
      </c>
      <c r="K556" s="2">
        <f>(D556/'Data Historis BBNI'!$J$3) * 100</f>
        <v>113.13963448083382</v>
      </c>
      <c r="L556" s="2">
        <f>(F556/'Data Historis BBRI'!$J$3) * 100</f>
        <v>126.39254196667041</v>
      </c>
      <c r="M556" s="2">
        <f>(H556 / 'Data Historis BMRI'!$J$3) * 100</f>
        <v>112.33244257878852</v>
      </c>
    </row>
    <row r="557" spans="1:13" x14ac:dyDescent="0.3">
      <c r="A557" s="1" t="s">
        <v>580</v>
      </c>
      <c r="B557">
        <f>_xlfn.XLOOKUP(A557,jkse_history[[#This Row],[Tanggal]],jkse_history[[#This Row],[Terakhir]],"Tidak Ditemukan")</f>
        <v>7227.4</v>
      </c>
      <c r="C557">
        <f>_xlfn.XLOOKUP(B557,jkse_history[[#This Row],[Terakhir]],jkse_history[[#This Row],[Volume]])</f>
        <v>266258400</v>
      </c>
      <c r="D557">
        <f>_xlfn.XLOOKUP(A557,bbni_history[[#This Row],[Tanggal]],bbni_history[[#This Row],[Terakhir]],"Tidak Ditemukan")</f>
        <v>3768.2</v>
      </c>
      <c r="E557">
        <f>_xlfn.XLOOKUP(D557,bbni_history[[#This Row],[Terakhir]],bbni_history[[#This Row],[Volume]])</f>
        <v>138547200</v>
      </c>
      <c r="F557">
        <f>_xlfn.XLOOKUP(A557,bbri_history[[#This Row],[Tanggal]],bbri_history[[#This Row],[Terakhir]],"Tidak Ditemukan")</f>
        <v>3962.5</v>
      </c>
      <c r="G557">
        <f>_xlfn.XLOOKUP(F557,bbri_history[[#This Row],[Terakhir]],bbri_history[[#This Row],[Volume]],"Tidak Ditemukan")</f>
        <v>404383100</v>
      </c>
      <c r="H557">
        <f>_xlfn.XLOOKUP(A557,bmri_history[[#This Row],[Tanggal]],bmri_history[[#This Row],[Terakhir]],"Tidak Ditemukan")</f>
        <v>3227.9</v>
      </c>
      <c r="I557">
        <f>_xlfn.XLOOKUP('Master Sheet'!H557,bmri_history[[#This Row],[Terakhir]],bmri_history[[#This Row],[Volume]],"Tidak Ditemukan")</f>
        <v>164354800</v>
      </c>
      <c r="J557" s="10">
        <f>(B557/'Data Historis IHSG'!$J$3) * 100</f>
        <v>114.72901195960338</v>
      </c>
      <c r="K557" s="2">
        <f>(D557/'Data Historis BBNI'!$J$3) * 100</f>
        <v>120.88373898454066</v>
      </c>
      <c r="L557" s="2">
        <f>(F557/'Data Historis BBRI'!$J$3) * 100</f>
        <v>134.13424595396953</v>
      </c>
      <c r="M557" s="2">
        <f>(H557 / 'Data Historis BMRI'!$J$3) * 100</f>
        <v>116.40755446405066</v>
      </c>
    </row>
    <row r="558" spans="1:13" x14ac:dyDescent="0.3">
      <c r="A558" s="1" t="s">
        <v>581</v>
      </c>
      <c r="B558">
        <f>_xlfn.XLOOKUP(A558,jkse_history[[#This Row],[Tanggal]],jkse_history[[#This Row],[Terakhir]],"Tidak Ditemukan")</f>
        <v>7276.2</v>
      </c>
      <c r="C558">
        <f>_xlfn.XLOOKUP(B558,jkse_history[[#This Row],[Terakhir]],jkse_history[[#This Row],[Volume]])</f>
        <v>177135800</v>
      </c>
      <c r="D558">
        <f>_xlfn.XLOOKUP(A558,bbni_history[[#This Row],[Tanggal]],bbni_history[[#This Row],[Terakhir]],"Tidak Ditemukan")</f>
        <v>3936.2</v>
      </c>
      <c r="E558">
        <f>_xlfn.XLOOKUP(D558,bbni_history[[#This Row],[Terakhir]],bbni_history[[#This Row],[Volume]])</f>
        <v>132273800</v>
      </c>
      <c r="F558">
        <f>_xlfn.XLOOKUP(A558,bbri_history[[#This Row],[Tanggal]],bbri_history[[#This Row],[Terakhir]],"Tidak Ditemukan")</f>
        <v>3921.7</v>
      </c>
      <c r="G558">
        <f>_xlfn.XLOOKUP(F558,bbri_history[[#This Row],[Terakhir]],bbri_history[[#This Row],[Volume]],"Tidak Ditemukan")</f>
        <v>208253300</v>
      </c>
      <c r="H558">
        <f>_xlfn.XLOOKUP(A558,bmri_history[[#This Row],[Tanggal]],bmri_history[[#This Row],[Terakhir]],"Tidak Ditemukan")</f>
        <v>3413</v>
      </c>
      <c r="I558">
        <f>_xlfn.XLOOKUP('Master Sheet'!H558,bmri_history[[#This Row],[Terakhir]],bmri_history[[#This Row],[Volume]],"Tidak Ditemukan")</f>
        <v>337363200</v>
      </c>
      <c r="J558" s="10">
        <f>(B558/'Data Historis IHSG'!$J$3) * 100</f>
        <v>115.50367169666356</v>
      </c>
      <c r="K558" s="2">
        <f>(D558/'Data Historis BBNI'!$J$3) * 100</f>
        <v>126.2731737675678</v>
      </c>
      <c r="L558" s="2">
        <f>(F558/'Data Historis BBRI'!$J$3) * 100</f>
        <v>132.75312867070846</v>
      </c>
      <c r="M558" s="2">
        <f>(H558 / 'Data Historis BMRI'!$J$3) * 100</f>
        <v>123.08280410973231</v>
      </c>
    </row>
    <row r="559" spans="1:13" x14ac:dyDescent="0.3">
      <c r="A559" s="1" t="s">
        <v>582</v>
      </c>
      <c r="B559">
        <f>_xlfn.XLOOKUP(A559,jkse_history[[#This Row],[Tanggal]],jkse_history[[#This Row],[Terakhir]],"Tidak Ditemukan")</f>
        <v>7225.6</v>
      </c>
      <c r="C559">
        <f>_xlfn.XLOOKUP(B559,jkse_history[[#This Row],[Terakhir]],jkse_history[[#This Row],[Volume]])</f>
        <v>249844600</v>
      </c>
      <c r="D559">
        <f>_xlfn.XLOOKUP(A559,bbni_history[[#This Row],[Tanggal]],bbni_history[[#This Row],[Terakhir]],"Tidak Ditemukan")</f>
        <v>3925.7</v>
      </c>
      <c r="E559">
        <f>_xlfn.XLOOKUP(D559,bbni_history[[#This Row],[Terakhir]],bbni_history[[#This Row],[Volume]])</f>
        <v>85603200</v>
      </c>
      <c r="F559">
        <f>_xlfn.XLOOKUP(A559,bbri_history[[#This Row],[Tanggal]],bbri_history[[#This Row],[Terakhir]],"Tidak Ditemukan")</f>
        <v>3880.8</v>
      </c>
      <c r="G559">
        <f>_xlfn.XLOOKUP(F559,bbri_history[[#This Row],[Terakhir]],bbri_history[[#This Row],[Volume]],"Tidak Ditemukan")</f>
        <v>174349500</v>
      </c>
      <c r="H559">
        <f>_xlfn.XLOOKUP(A559,bmri_history[[#This Row],[Tanggal]],bmri_history[[#This Row],[Terakhir]],"Tidak Ditemukan")</f>
        <v>3402.7</v>
      </c>
      <c r="I559">
        <f>_xlfn.XLOOKUP('Master Sheet'!H559,bmri_history[[#This Row],[Terakhir]],bmri_history[[#This Row],[Volume]],"Tidak Ditemukan")</f>
        <v>168301800</v>
      </c>
      <c r="J559" s="10">
        <f>(B559/'Data Historis IHSG'!$J$3) * 100</f>
        <v>114.70043844471185</v>
      </c>
      <c r="K559" s="2">
        <f>(D559/'Data Historis BBNI'!$J$3) * 100</f>
        <v>125.93633409362859</v>
      </c>
      <c r="L559" s="2">
        <f>(F559/'Data Historis BBRI'!$J$3) * 100</f>
        <v>131.36862629606688</v>
      </c>
      <c r="M559" s="2">
        <f>(H559 / 'Data Historis BMRI'!$J$3) * 100</f>
        <v>122.71135585824379</v>
      </c>
    </row>
    <row r="560" spans="1:13" x14ac:dyDescent="0.3">
      <c r="A560" s="1" t="s">
        <v>583</v>
      </c>
      <c r="B560">
        <f>_xlfn.XLOOKUP(A560,jkse_history[[#This Row],[Tanggal]],jkse_history[[#This Row],[Terakhir]],"Tidak Ditemukan")</f>
        <v>7216</v>
      </c>
      <c r="C560">
        <f>_xlfn.XLOOKUP(B560,jkse_history[[#This Row],[Terakhir]],jkse_history[[#This Row],[Volume]])</f>
        <v>212314600</v>
      </c>
      <c r="D560">
        <f>_xlfn.XLOOKUP(A560,bbni_history[[#This Row],[Tanggal]],bbni_history[[#This Row],[Terakhir]],"Tidak Ditemukan")</f>
        <v>3988.6</v>
      </c>
      <c r="E560">
        <f>_xlfn.XLOOKUP(D560,bbni_history[[#This Row],[Terakhir]],bbni_history[[#This Row],[Volume]])</f>
        <v>155795400</v>
      </c>
      <c r="F560">
        <f>_xlfn.XLOOKUP(A560,bbri_history[[#This Row],[Tanggal]],bbri_history[[#This Row],[Terakhir]],"Tidak Ditemukan")</f>
        <v>3954.3</v>
      </c>
      <c r="G560">
        <f>_xlfn.XLOOKUP(F560,bbri_history[[#This Row],[Terakhir]],bbri_history[[#This Row],[Volume]],"Tidak Ditemukan")</f>
        <v>235752400</v>
      </c>
      <c r="H560">
        <f>_xlfn.XLOOKUP(A560,bmri_history[[#This Row],[Tanggal]],bmri_history[[#This Row],[Terakhir]],"Tidak Ditemukan")</f>
        <v>3382.2</v>
      </c>
      <c r="I560">
        <f>_xlfn.XLOOKUP('Master Sheet'!H560,bmri_history[[#This Row],[Terakhir]],bmri_history[[#This Row],[Volume]],"Tidak Ditemukan")</f>
        <v>179082600</v>
      </c>
      <c r="J560" s="10">
        <f>(B560/'Data Historis IHSG'!$J$3) * 100</f>
        <v>114.54804636529016</v>
      </c>
      <c r="K560" s="2">
        <f>(D560/'Data Historis BBNI'!$J$3) * 100</f>
        <v>127.9541641403691</v>
      </c>
      <c r="L560" s="2">
        <f>(F560/'Data Historis BBRI'!$J$3) * 100</f>
        <v>133.85666846076509</v>
      </c>
      <c r="M560" s="2">
        <f>(H560 / 'Data Historis BMRI'!$J$3) * 100</f>
        <v>121.97206564897058</v>
      </c>
    </row>
    <row r="561" spans="1:13" x14ac:dyDescent="0.3">
      <c r="A561" s="1" t="s">
        <v>584</v>
      </c>
      <c r="B561">
        <f>_xlfn.XLOOKUP(A561,jkse_history[[#This Row],[Tanggal]],jkse_history[[#This Row],[Terakhir]],"Tidak Ditemukan")</f>
        <v>7232.2</v>
      </c>
      <c r="C561">
        <f>_xlfn.XLOOKUP(B561,jkse_history[[#This Row],[Terakhir]],jkse_history[[#This Row],[Volume]])</f>
        <v>197362000</v>
      </c>
      <c r="D561">
        <f>_xlfn.XLOOKUP(A561,bbni_history[[#This Row],[Tanggal]],bbni_history[[#This Row],[Terakhir]],"Tidak Ditemukan")</f>
        <v>4030.6</v>
      </c>
      <c r="E561">
        <f>_xlfn.XLOOKUP(D561,bbni_history[[#This Row],[Terakhir]],bbni_history[[#This Row],[Volume]])</f>
        <v>79762000</v>
      </c>
      <c r="F561">
        <f>_xlfn.XLOOKUP(A561,bbri_history[[#This Row],[Tanggal]],bbri_history[[#This Row],[Terakhir]],"Tidak Ditemukan")</f>
        <v>4036</v>
      </c>
      <c r="G561">
        <f>_xlfn.XLOOKUP(F561,bbri_history[[#This Row],[Terakhir]],bbri_history[[#This Row],[Volume]],"Tidak Ditemukan")</f>
        <v>262734300</v>
      </c>
      <c r="H561">
        <f>_xlfn.XLOOKUP(A561,bmri_history[[#This Row],[Tanggal]],bmri_history[[#This Row],[Terakhir]],"Tidak Ditemukan")</f>
        <v>3433.6</v>
      </c>
      <c r="I561">
        <f>_xlfn.XLOOKUP('Master Sheet'!H561,bmri_history[[#This Row],[Terakhir]],bmri_history[[#This Row],[Volume]],"Tidak Ditemukan")</f>
        <v>131930600</v>
      </c>
      <c r="J561" s="10">
        <f>(B561/'Data Historis IHSG'!$J$3) * 100</f>
        <v>114.80520799931423</v>
      </c>
      <c r="K561" s="2">
        <f>(D561/'Data Historis BBNI'!$J$3) * 100</f>
        <v>129.30152283612588</v>
      </c>
      <c r="L561" s="2">
        <f>(F561/'Data Historis BBRI'!$J$3) * 100</f>
        <v>136.62228811866777</v>
      </c>
      <c r="M561" s="2">
        <f>(H561 / 'Data Historis BMRI'!$J$3) * 100</f>
        <v>123.8257006127093</v>
      </c>
    </row>
    <row r="562" spans="1:13" x14ac:dyDescent="0.3">
      <c r="A562" s="1" t="s">
        <v>585</v>
      </c>
      <c r="B562">
        <f>_xlfn.XLOOKUP(A562,jkse_history[[#This Row],[Tanggal]],jkse_history[[#This Row],[Terakhir]],"Tidak Ditemukan")</f>
        <v>7196.8</v>
      </c>
      <c r="C562">
        <f>_xlfn.XLOOKUP(B562,jkse_history[[#This Row],[Terakhir]],jkse_history[[#This Row],[Volume]])</f>
        <v>201981800</v>
      </c>
      <c r="D562">
        <f>_xlfn.XLOOKUP(A562,bbni_history[[#This Row],[Tanggal]],bbni_history[[#This Row],[Terakhir]],"Tidak Ditemukan")</f>
        <v>3967.7</v>
      </c>
      <c r="E562">
        <f>_xlfn.XLOOKUP(D562,bbni_history[[#This Row],[Terakhir]],bbni_history[[#This Row],[Volume]])</f>
        <v>103426600</v>
      </c>
      <c r="F562">
        <f>_xlfn.XLOOKUP(A562,bbri_history[[#This Row],[Tanggal]],bbri_history[[#This Row],[Terakhir]],"Tidak Ditemukan")</f>
        <v>3962.5</v>
      </c>
      <c r="G562">
        <f>_xlfn.XLOOKUP(F562,bbri_history[[#This Row],[Terakhir]],bbri_history[[#This Row],[Volume]],"Tidak Ditemukan")</f>
        <v>191955100</v>
      </c>
      <c r="H562">
        <f>_xlfn.XLOOKUP(A562,bmri_history[[#This Row],[Tanggal]],bmri_history[[#This Row],[Terakhir]],"Tidak Ditemukan")</f>
        <v>3382.2</v>
      </c>
      <c r="I562">
        <f>_xlfn.XLOOKUP('Master Sheet'!H562,bmri_history[[#This Row],[Terakhir]],bmri_history[[#This Row],[Volume]],"Tidak Ditemukan")</f>
        <v>118272800</v>
      </c>
      <c r="J562" s="10">
        <f>(B562/'Data Historis IHSG'!$J$3) * 100</f>
        <v>114.24326220644683</v>
      </c>
      <c r="K562" s="2">
        <f>(D562/'Data Historis BBNI'!$J$3) * 100</f>
        <v>127.28369278938538</v>
      </c>
      <c r="L562" s="2">
        <f>(F562/'Data Historis BBRI'!$J$3) * 100</f>
        <v>134.13424595396953</v>
      </c>
      <c r="M562" s="2">
        <f>(H562 / 'Data Historis BMRI'!$J$3) * 100</f>
        <v>121.97206564897058</v>
      </c>
    </row>
    <row r="563" spans="1:13" x14ac:dyDescent="0.3">
      <c r="A563" s="1" t="s">
        <v>586</v>
      </c>
      <c r="B563">
        <f>_xlfn.XLOOKUP(A563,jkse_history[[#This Row],[Tanggal]],jkse_history[[#This Row],[Terakhir]],"Tidak Ditemukan")</f>
        <v>7228.9</v>
      </c>
      <c r="C563">
        <f>_xlfn.XLOOKUP(B563,jkse_history[[#This Row],[Terakhir]],jkse_history[[#This Row],[Volume]])</f>
        <v>194334400</v>
      </c>
      <c r="D563">
        <f>_xlfn.XLOOKUP(A563,bbni_history[[#This Row],[Tanggal]],bbni_history[[#This Row],[Terakhir]],"Tidak Ditemukan")</f>
        <v>3873.2</v>
      </c>
      <c r="E563">
        <f>_xlfn.XLOOKUP(D563,bbni_history[[#This Row],[Terakhir]],bbni_history[[#This Row],[Volume]])</f>
        <v>140241600</v>
      </c>
      <c r="F563">
        <f>_xlfn.XLOOKUP(A563,bbri_history[[#This Row],[Tanggal]],bbri_history[[#This Row],[Terakhir]],"Tidak Ditemukan")</f>
        <v>3978.9</v>
      </c>
      <c r="G563">
        <f>_xlfn.XLOOKUP(F563,bbri_history[[#This Row],[Terakhir]],bbri_history[[#This Row],[Volume]],"Tidak Ditemukan")</f>
        <v>193821200</v>
      </c>
      <c r="H563">
        <f>_xlfn.XLOOKUP(A563,bmri_history[[#This Row],[Tanggal]],bmri_history[[#This Row],[Terakhir]],"Tidak Ditemukan")</f>
        <v>3680.3</v>
      </c>
      <c r="I563">
        <f>_xlfn.XLOOKUP('Master Sheet'!H563,bmri_history[[#This Row],[Terakhir]],bmri_history[[#This Row],[Volume]],"Tidak Ditemukan")</f>
        <v>443163800</v>
      </c>
      <c r="J563" s="10">
        <f>(B563/'Data Historis IHSG'!$J$3) * 100</f>
        <v>114.75282322201303</v>
      </c>
      <c r="K563" s="2">
        <f>(D563/'Data Historis BBNI'!$J$3) * 100</f>
        <v>124.25213572393261</v>
      </c>
      <c r="L563" s="2">
        <f>(F563/'Data Historis BBRI'!$J$3) * 100</f>
        <v>134.68940094037839</v>
      </c>
      <c r="M563" s="2">
        <f>(H563 / 'Data Historis BMRI'!$J$3) * 100</f>
        <v>132.7224271799144</v>
      </c>
    </row>
    <row r="564" spans="1:13" x14ac:dyDescent="0.3">
      <c r="A564" s="1" t="s">
        <v>587</v>
      </c>
      <c r="B564">
        <f>_xlfn.XLOOKUP(A564,jkse_history[[#This Row],[Tanggal]],jkse_history[[#This Row],[Terakhir]],"Tidak Ditemukan")</f>
        <v>6909.8</v>
      </c>
      <c r="C564">
        <f>_xlfn.XLOOKUP(B564,jkse_history[[#This Row],[Terakhir]],jkse_history[[#This Row],[Volume]])</f>
        <v>212774700</v>
      </c>
      <c r="D564">
        <f>_xlfn.XLOOKUP(A564,bbni_history[[#This Row],[Tanggal]],bbni_history[[#This Row],[Terakhir]],"Tidak Ditemukan")</f>
        <v>3705.2</v>
      </c>
      <c r="E564">
        <f>_xlfn.XLOOKUP(D564,bbni_history[[#This Row],[Terakhir]],bbni_history[[#This Row],[Volume]])</f>
        <v>209052000</v>
      </c>
      <c r="F564">
        <f>_xlfn.XLOOKUP(A564,bbri_history[[#This Row],[Tanggal]],bbri_history[[#This Row],[Terakhir]],"Tidak Ditemukan")</f>
        <v>3701.1</v>
      </c>
      <c r="G564">
        <f>_xlfn.XLOOKUP(F564,bbri_history[[#This Row],[Terakhir]],bbri_history[[#This Row],[Volume]],"Tidak Ditemukan")</f>
        <v>561600400</v>
      </c>
      <c r="H564">
        <f>_xlfn.XLOOKUP(A564,bmri_history[[#This Row],[Tanggal]],bmri_history[[#This Row],[Terakhir]],"Tidak Ditemukan")</f>
        <v>3423.3</v>
      </c>
      <c r="I564">
        <f>_xlfn.XLOOKUP('Master Sheet'!H564,bmri_history[[#This Row],[Terakhir]],bmri_history[[#This Row],[Volume]],"Tidak Ditemukan")</f>
        <v>351637800</v>
      </c>
      <c r="J564" s="10">
        <f>(B564/'Data Historis IHSG'!$J$3) * 100</f>
        <v>109.68737399873643</v>
      </c>
      <c r="K564" s="2">
        <f>(D564/'Data Historis BBNI'!$J$3) * 100</f>
        <v>118.86270094090547</v>
      </c>
      <c r="L564" s="2">
        <f>(F564/'Data Historis BBRI'!$J$3) * 100</f>
        <v>125.2856170852332</v>
      </c>
      <c r="M564" s="2">
        <f>(H564 / 'Data Historis BMRI'!$J$3) * 100</f>
        <v>123.45425236122081</v>
      </c>
    </row>
    <row r="565" spans="1:13" x14ac:dyDescent="0.3">
      <c r="A565" s="1" t="s">
        <v>588</v>
      </c>
      <c r="B565">
        <f>_xlfn.XLOOKUP(A565,jkse_history[[#This Row],[Tanggal]],jkse_history[[#This Row],[Terakhir]],"Tidak Ditemukan")</f>
        <v>6819.8</v>
      </c>
      <c r="C565">
        <f>_xlfn.XLOOKUP(B565,jkse_history[[#This Row],[Terakhir]],jkse_history[[#This Row],[Volume]])</f>
        <v>193141700</v>
      </c>
      <c r="D565">
        <f>_xlfn.XLOOKUP(A565,bbni_history[[#This Row],[Tanggal]],bbni_history[[#This Row],[Terakhir]],"Tidak Ditemukan")</f>
        <v>3736.7</v>
      </c>
      <c r="E565">
        <f>_xlfn.XLOOKUP(D565,bbni_history[[#This Row],[Terakhir]],bbni_history[[#This Row],[Volume]])</f>
        <v>166343000</v>
      </c>
      <c r="F565">
        <f>_xlfn.XLOOKUP(A565,bbri_history[[#This Row],[Tanggal]],bbri_history[[#This Row],[Terakhir]],"Tidak Ditemukan")</f>
        <v>3701.1</v>
      </c>
      <c r="G565">
        <f>_xlfn.XLOOKUP(F565,bbri_history[[#This Row],[Terakhir]],bbri_history[[#This Row],[Volume]],"Tidak Ditemukan")</f>
        <v>435782800</v>
      </c>
      <c r="H565">
        <f>_xlfn.XLOOKUP(A565,bmri_history[[#This Row],[Tanggal]],bmri_history[[#This Row],[Terakhir]],"Tidak Ditemukan")</f>
        <v>3330.8</v>
      </c>
      <c r="I565">
        <f>_xlfn.XLOOKUP('Master Sheet'!H565,bmri_history[[#This Row],[Terakhir]],bmri_history[[#This Row],[Volume]],"Tidak Ditemukan")</f>
        <v>498444800</v>
      </c>
      <c r="J565" s="10">
        <f>(B565/'Data Historis IHSG'!$J$3) * 100</f>
        <v>108.25869825415823</v>
      </c>
      <c r="K565" s="2">
        <f>(D565/'Data Historis BBNI'!$J$3) * 100</f>
        <v>119.87321996272307</v>
      </c>
      <c r="L565" s="2">
        <f>(F565/'Data Historis BBRI'!$J$3) * 100</f>
        <v>125.2856170852332</v>
      </c>
      <c r="M565" s="2">
        <f>(H565 / 'Data Historis BMRI'!$J$3) * 100</f>
        <v>120.11843068523187</v>
      </c>
    </row>
    <row r="566" spans="1:13" x14ac:dyDescent="0.3">
      <c r="A566" s="1" t="s">
        <v>589</v>
      </c>
      <c r="B566">
        <f>_xlfn.XLOOKUP(A566,jkse_history[[#This Row],[Tanggal]],jkse_history[[#This Row],[Terakhir]],"Tidak Ditemukan")</f>
        <v>6599.8</v>
      </c>
      <c r="C566">
        <f>_xlfn.XLOOKUP(B566,jkse_history[[#This Row],[Terakhir]],jkse_history[[#This Row],[Volume]])</f>
        <v>194742800</v>
      </c>
      <c r="D566">
        <f>_xlfn.XLOOKUP(A566,bbni_history[[#This Row],[Tanggal]],bbni_history[[#This Row],[Terakhir]],"Tidak Ditemukan")</f>
        <v>3442.8</v>
      </c>
      <c r="E566">
        <f>_xlfn.XLOOKUP(D566,bbni_history[[#This Row],[Terakhir]],bbni_history[[#This Row],[Volume]])</f>
        <v>219025000</v>
      </c>
      <c r="F566">
        <f>_xlfn.XLOOKUP(A566,bbri_history[[#This Row],[Tanggal]],bbri_history[[#This Row],[Terakhir]],"Tidak Ditemukan")</f>
        <v>3529.5</v>
      </c>
      <c r="G566">
        <f>_xlfn.XLOOKUP(F566,bbri_history[[#This Row],[Terakhir]],bbri_history[[#This Row],[Volume]],"Tidak Ditemukan")</f>
        <v>207373600</v>
      </c>
      <c r="H566">
        <f>_xlfn.XLOOKUP(A566,bmri_history[[#This Row],[Tanggal]],bmri_history[[#This Row],[Terakhir]],"Tidak Ditemukan")</f>
        <v>3238.2</v>
      </c>
      <c r="I566">
        <f>_xlfn.XLOOKUP('Master Sheet'!H566,bmri_history[[#This Row],[Terakhir]],bmri_history[[#This Row],[Volume]],"Tidak Ditemukan")</f>
        <v>162727200</v>
      </c>
      <c r="J566" s="10">
        <f>(B566/'Data Historis IHSG'!$J$3) * 100</f>
        <v>104.76637976741159</v>
      </c>
      <c r="K566" s="2">
        <f>(D566/'Data Historis BBNI'!$J$3) * 100</f>
        <v>110.44491708932027</v>
      </c>
      <c r="L566" s="2">
        <f>(F566/'Data Historis BBRI'!$J$3) * 100</f>
        <v>119.47680027622344</v>
      </c>
      <c r="M566" s="2">
        <f>(H566 / 'Data Historis BMRI'!$J$3) * 100</f>
        <v>116.77900271553916</v>
      </c>
    </row>
    <row r="567" spans="1:13" x14ac:dyDescent="0.3">
      <c r="A567" s="1" t="s">
        <v>590</v>
      </c>
      <c r="B567">
        <f>_xlfn.XLOOKUP(A567,jkse_history[[#This Row],[Tanggal]],jkse_history[[#This Row],[Terakhir]],"Tidak Ditemukan")</f>
        <v>6598</v>
      </c>
      <c r="C567">
        <f>_xlfn.XLOOKUP(B567,jkse_history[[#This Row],[Terakhir]],jkse_history[[#This Row],[Volume]])</f>
        <v>177689000</v>
      </c>
      <c r="D567">
        <f>_xlfn.XLOOKUP(A567,bbni_history[[#This Row],[Tanggal]],bbni_history[[#This Row],[Terakhir]],"Tidak Ditemukan")</f>
        <v>3463.8</v>
      </c>
      <c r="E567">
        <f>_xlfn.XLOOKUP(D567,bbni_history[[#This Row],[Terakhir]],bbni_history[[#This Row],[Volume]])</f>
        <v>110677200</v>
      </c>
      <c r="F567">
        <f>_xlfn.XLOOKUP(A567,bbri_history[[#This Row],[Tanggal]],bbri_history[[#This Row],[Terakhir]],"Tidak Ditemukan")</f>
        <v>3472.3</v>
      </c>
      <c r="G567">
        <f>_xlfn.XLOOKUP(F567,bbri_history[[#This Row],[Terakhir]],bbri_history[[#This Row],[Volume]],"Tidak Ditemukan")</f>
        <v>336711300</v>
      </c>
      <c r="H567">
        <f>_xlfn.XLOOKUP(A567,bmri_history[[#This Row],[Tanggal]],bmri_history[[#This Row],[Terakhir]],"Tidak Ditemukan")</f>
        <v>3207.4</v>
      </c>
      <c r="I567">
        <f>_xlfn.XLOOKUP('Master Sheet'!H567,bmri_history[[#This Row],[Terakhir]],bmri_history[[#This Row],[Volume]],"Tidak Ditemukan")</f>
        <v>165507800</v>
      </c>
      <c r="J567" s="10">
        <f>(B567/'Data Historis IHSG'!$J$3) * 100</f>
        <v>104.73780625252003</v>
      </c>
      <c r="K567" s="2">
        <f>(D567/'Data Historis BBNI'!$J$3) * 100</f>
        <v>111.11859643719866</v>
      </c>
      <c r="L567" s="2">
        <f>(F567/'Data Historis BBRI'!$J$3) * 100</f>
        <v>117.54052800655354</v>
      </c>
      <c r="M567" s="2">
        <f>(H567 / 'Data Historis BMRI'!$J$3) * 100</f>
        <v>115.66826425477745</v>
      </c>
    </row>
    <row r="568" spans="1:13" x14ac:dyDescent="0.3">
      <c r="A568" s="1" t="s">
        <v>591</v>
      </c>
      <c r="B568">
        <f>_xlfn.XLOOKUP(A568,jkse_history[[#This Row],[Tanggal]],jkse_history[[#This Row],[Terakhir]],"Tidak Ditemukan")</f>
        <v>6644.5</v>
      </c>
      <c r="C568">
        <f>_xlfn.XLOOKUP(B568,jkse_history[[#This Row],[Terakhir]],jkse_history[[#This Row],[Volume]])</f>
        <v>195947200</v>
      </c>
      <c r="D568">
        <f>_xlfn.XLOOKUP(A568,bbni_history[[#This Row],[Tanggal]],bbni_history[[#This Row],[Terakhir]],"Tidak Ditemukan")</f>
        <v>3547.8</v>
      </c>
      <c r="E568">
        <f>_xlfn.XLOOKUP(D568,bbni_history[[#This Row],[Terakhir]],bbni_history[[#This Row],[Volume]])</f>
        <v>87783400</v>
      </c>
      <c r="F568">
        <f>_xlfn.XLOOKUP(A568,bbri_history[[#This Row],[Tanggal]],bbri_history[[#This Row],[Terakhir]],"Tidak Ditemukan")</f>
        <v>3635.7</v>
      </c>
      <c r="G568">
        <f>_xlfn.XLOOKUP(F568,bbri_history[[#This Row],[Terakhir]],bbri_history[[#This Row],[Volume]],"Tidak Ditemukan")</f>
        <v>272650400</v>
      </c>
      <c r="H568">
        <f>_xlfn.XLOOKUP(A568,bmri_history[[#This Row],[Tanggal]],bmri_history[[#This Row],[Terakhir]],"Tidak Ditemukan")</f>
        <v>3227.9</v>
      </c>
      <c r="I568">
        <f>_xlfn.XLOOKUP('Master Sheet'!H568,bmri_history[[#This Row],[Terakhir]],bmri_history[[#This Row],[Volume]],"Tidak Ditemukan")</f>
        <v>149548800</v>
      </c>
      <c r="J568" s="10">
        <f>(B568/'Data Historis IHSG'!$J$3) * 100</f>
        <v>105.47595538721875</v>
      </c>
      <c r="K568" s="2">
        <f>(D568/'Data Historis BBNI'!$J$3) * 100</f>
        <v>113.81331382871223</v>
      </c>
      <c r="L568" s="2">
        <f>(F568/'Data Historis BBRI'!$J$3) * 100</f>
        <v>123.07176732235885</v>
      </c>
      <c r="M568" s="2">
        <f>(H568 / 'Data Historis BMRI'!$J$3) * 100</f>
        <v>116.40755446405066</v>
      </c>
    </row>
    <row r="569" spans="1:13" x14ac:dyDescent="0.3">
      <c r="A569" s="1" t="s">
        <v>592</v>
      </c>
      <c r="B569">
        <f>_xlfn.XLOOKUP(A569,jkse_history[[#This Row],[Tanggal]],jkse_history[[#This Row],[Terakhir]],"Tidak Ditemukan")</f>
        <v>6793.4</v>
      </c>
      <c r="C569">
        <f>_xlfn.XLOOKUP(B569,jkse_history[[#This Row],[Terakhir]],jkse_history[[#This Row],[Volume]])</f>
        <v>192322000</v>
      </c>
      <c r="D569">
        <f>_xlfn.XLOOKUP(A569,bbni_history[[#This Row],[Tanggal]],bbni_history[[#This Row],[Terakhir]],"Tidak Ditemukan")</f>
        <v>3673.8</v>
      </c>
      <c r="E569">
        <f>_xlfn.XLOOKUP(D569,bbni_history[[#This Row],[Terakhir]],bbni_history[[#This Row],[Volume]])</f>
        <v>106075600</v>
      </c>
      <c r="F569">
        <f>_xlfn.XLOOKUP(A569,bbri_history[[#This Row],[Tanggal]],bbri_history[[#This Row],[Terakhir]],"Tidak Ditemukan")</f>
        <v>3635.7</v>
      </c>
      <c r="G569">
        <f>_xlfn.XLOOKUP(F569,bbri_history[[#This Row],[Terakhir]],bbri_history[[#This Row],[Volume]],"Tidak Ditemukan")</f>
        <v>129716500</v>
      </c>
      <c r="H569">
        <f>_xlfn.XLOOKUP(A569,bmri_history[[#This Row],[Tanggal]],bmri_history[[#This Row],[Terakhir]],"Tidak Ditemukan")</f>
        <v>3248.5</v>
      </c>
      <c r="I569">
        <f>_xlfn.XLOOKUP('Master Sheet'!H569,bmri_history[[#This Row],[Terakhir]],bmri_history[[#This Row],[Volume]],"Tidak Ditemukan")</f>
        <v>162519200</v>
      </c>
      <c r="J569" s="10">
        <f>(B569/'Data Historis IHSG'!$J$3) * 100</f>
        <v>107.83962003574862</v>
      </c>
      <c r="K569" s="2">
        <f>(D569/'Data Historis BBNI'!$J$3) * 100</f>
        <v>117.85538991598257</v>
      </c>
      <c r="L569" s="2">
        <f>(F569/'Data Historis BBRI'!$J$3) * 100</f>
        <v>123.07176732235885</v>
      </c>
      <c r="M569" s="2">
        <f>(H569 / 'Data Historis BMRI'!$J$3) * 100</f>
        <v>117.15045096702765</v>
      </c>
    </row>
    <row r="570" spans="1:13" x14ac:dyDescent="0.3">
      <c r="A570" s="1" t="s">
        <v>593</v>
      </c>
      <c r="B570">
        <f>_xlfn.XLOOKUP(A570,jkse_history[[#This Row],[Tanggal]],jkse_history[[#This Row],[Terakhir]],"Tidak Ditemukan")</f>
        <v>6823.3</v>
      </c>
      <c r="C570">
        <f>_xlfn.XLOOKUP(B570,jkse_history[[#This Row],[Terakhir]],jkse_history[[#This Row],[Volume]])</f>
        <v>234684500</v>
      </c>
      <c r="D570">
        <f>_xlfn.XLOOKUP(A570,bbni_history[[#This Row],[Tanggal]],bbni_history[[#This Row],[Terakhir]],"Tidak Ditemukan")</f>
        <v>3642.3</v>
      </c>
      <c r="E570">
        <f>_xlfn.XLOOKUP(D570,bbni_history[[#This Row],[Terakhir]],bbni_history[[#This Row],[Volume]])</f>
        <v>64859200</v>
      </c>
      <c r="F570">
        <f>_xlfn.XLOOKUP(A570,bbri_history[[#This Row],[Tanggal]],bbri_history[[#This Row],[Terakhir]],"Tidak Ditemukan")</f>
        <v>3627.5</v>
      </c>
      <c r="G570">
        <f>_xlfn.XLOOKUP(F570,bbri_history[[#This Row],[Terakhir]],bbri_history[[#This Row],[Volume]],"Tidak Ditemukan")</f>
        <v>132614900</v>
      </c>
      <c r="H570">
        <f>_xlfn.XLOOKUP(A570,bmri_history[[#This Row],[Tanggal]],bmri_history[[#This Row],[Terakhir]],"Tidak Ditemukan")</f>
        <v>3248.5</v>
      </c>
      <c r="I570">
        <f>_xlfn.XLOOKUP('Master Sheet'!H570,bmri_history[[#This Row],[Terakhir]],bmri_history[[#This Row],[Volume]],"Tidak Ditemukan")</f>
        <v>127740400</v>
      </c>
      <c r="J570" s="10">
        <f>(B570/'Data Historis IHSG'!$J$3) * 100</f>
        <v>108.31425786644739</v>
      </c>
      <c r="K570" s="2">
        <f>(D570/'Data Historis BBNI'!$J$3) * 100</f>
        <v>116.84487089416497</v>
      </c>
      <c r="L570" s="2">
        <f>(F570/'Data Historis BBRI'!$J$3) * 100</f>
        <v>122.79418982915445</v>
      </c>
      <c r="M570" s="2">
        <f>(H570 / 'Data Historis BMRI'!$J$3) * 100</f>
        <v>117.15045096702765</v>
      </c>
    </row>
    <row r="571" spans="1:13" x14ac:dyDescent="0.3">
      <c r="A571" s="1" t="s">
        <v>594</v>
      </c>
      <c r="B571">
        <f>_xlfn.XLOOKUP(A571,jkse_history[[#This Row],[Tanggal]],jkse_history[[#This Row],[Terakhir]],"Tidak Ditemukan")</f>
        <v>6918.1</v>
      </c>
      <c r="C571">
        <f>_xlfn.XLOOKUP(B571,jkse_history[[#This Row],[Terakhir]],jkse_history[[#This Row],[Volume]])</f>
        <v>193153300</v>
      </c>
      <c r="D571">
        <f>_xlfn.XLOOKUP(A571,bbni_history[[#This Row],[Tanggal]],bbni_history[[#This Row],[Terakhir]],"Tidak Ditemukan")</f>
        <v>3684.2</v>
      </c>
      <c r="E571">
        <f>_xlfn.XLOOKUP(D571,bbni_history[[#This Row],[Terakhir]],bbni_history[[#This Row],[Volume]])</f>
        <v>70372000</v>
      </c>
      <c r="F571">
        <f>_xlfn.XLOOKUP(A571,bbri_history[[#This Row],[Tanggal]],bbri_history[[#This Row],[Terakhir]],"Tidak Ditemukan")</f>
        <v>3619.4</v>
      </c>
      <c r="G571">
        <f>_xlfn.XLOOKUP(F571,bbri_history[[#This Row],[Terakhir]],bbri_history[[#This Row],[Volume]],"Tidak Ditemukan")</f>
        <v>122101000</v>
      </c>
      <c r="H571">
        <f>_xlfn.XLOOKUP(A571,bmri_history[[#This Row],[Tanggal]],bmri_history[[#This Row],[Terakhir]],"Tidak Ditemukan")</f>
        <v>3289.6</v>
      </c>
      <c r="I571">
        <f>_xlfn.XLOOKUP('Master Sheet'!H571,bmri_history[[#This Row],[Terakhir]],bmri_history[[#This Row],[Volume]],"Tidak Ditemukan")</f>
        <v>106866400</v>
      </c>
      <c r="J571" s="10">
        <f>(B571/'Data Historis IHSG'!$J$3) * 100</f>
        <v>109.81912965073641</v>
      </c>
      <c r="K571" s="2">
        <f>(D571/'Data Historis BBNI'!$J$3) * 100</f>
        <v>118.18902159302709</v>
      </c>
      <c r="L571" s="2">
        <f>(F571/'Data Historis BBRI'!$J$3) * 100</f>
        <v>122.51999742733055</v>
      </c>
      <c r="M571" s="2">
        <f>(H571 / 'Data Historis BMRI'!$J$3) * 100</f>
        <v>118.63263767927788</v>
      </c>
    </row>
    <row r="572" spans="1:13" x14ac:dyDescent="0.3">
      <c r="A572" s="1" t="s">
        <v>595</v>
      </c>
      <c r="B572">
        <f>_xlfn.XLOOKUP(A572,jkse_history[[#This Row],[Tanggal]],jkse_history[[#This Row],[Terakhir]],"Tidak Ditemukan")</f>
        <v>6840.8</v>
      </c>
      <c r="C572">
        <f>_xlfn.XLOOKUP(B572,jkse_history[[#This Row],[Terakhir]],jkse_history[[#This Row],[Volume]])</f>
        <v>181821900</v>
      </c>
      <c r="D572">
        <f>_xlfn.XLOOKUP(A572,bbni_history[[#This Row],[Tanggal]],bbni_history[[#This Row],[Terakhir]],"Tidak Ditemukan")</f>
        <v>3715.7</v>
      </c>
      <c r="E572">
        <f>_xlfn.XLOOKUP(D572,bbni_history[[#This Row],[Terakhir]],bbni_history[[#This Row],[Volume]])</f>
        <v>60898200</v>
      </c>
      <c r="F572">
        <f>_xlfn.XLOOKUP(A572,bbri_history[[#This Row],[Tanggal]],bbri_history[[#This Row],[Terakhir]],"Tidak Ditemukan")</f>
        <v>3537.7</v>
      </c>
      <c r="G572">
        <f>_xlfn.XLOOKUP(F572,bbri_history[[#This Row],[Terakhir]],bbri_history[[#This Row],[Volume]],"Tidak Ditemukan")</f>
        <v>175709000</v>
      </c>
      <c r="H572">
        <f>_xlfn.XLOOKUP(A572,bmri_history[[#This Row],[Tanggal]],bmri_history[[#This Row],[Terakhir]],"Tidak Ditemukan")</f>
        <v>3238.2</v>
      </c>
      <c r="I572">
        <f>_xlfn.XLOOKUP('Master Sheet'!H572,bmri_history[[#This Row],[Terakhir]],bmri_history[[#This Row],[Volume]],"Tidak Ditemukan")</f>
        <v>144005200</v>
      </c>
      <c r="J572" s="10">
        <f>(B572/'Data Historis IHSG'!$J$3) * 100</f>
        <v>108.59205592789316</v>
      </c>
      <c r="K572" s="2">
        <f>(D572/'Data Historis BBNI'!$J$3) * 100</f>
        <v>119.19954061484468</v>
      </c>
      <c r="L572" s="2">
        <f>(F572/'Data Historis BBRI'!$J$3) * 100</f>
        <v>119.75437776942788</v>
      </c>
      <c r="M572" s="2">
        <f>(H572 / 'Data Historis BMRI'!$J$3) * 100</f>
        <v>116.77900271553916</v>
      </c>
    </row>
    <row r="573" spans="1:13" x14ac:dyDescent="0.3">
      <c r="A573" s="1" t="s">
        <v>596</v>
      </c>
      <c r="B573">
        <f>_xlfn.XLOOKUP(A573,jkse_history[[#This Row],[Tanggal]],jkse_history[[#This Row],[Terakhir]],"Tidak Ditemukan")</f>
        <v>6914.1</v>
      </c>
      <c r="C573">
        <f>_xlfn.XLOOKUP(B573,jkse_history[[#This Row],[Terakhir]],jkse_history[[#This Row],[Volume]])</f>
        <v>197751100</v>
      </c>
      <c r="D573">
        <f>_xlfn.XLOOKUP(A573,bbni_history[[#This Row],[Tanggal]],bbni_history[[#This Row],[Terakhir]],"Tidak Ditemukan")</f>
        <v>3810.2</v>
      </c>
      <c r="E573">
        <f>_xlfn.XLOOKUP(D573,bbni_history[[#This Row],[Terakhir]],bbni_history[[#This Row],[Volume]])</f>
        <v>58031400</v>
      </c>
      <c r="F573">
        <f>_xlfn.XLOOKUP(A573,bbri_history[[#This Row],[Tanggal]],bbri_history[[#This Row],[Terakhir]],"Tidak Ditemukan")</f>
        <v>3643.9</v>
      </c>
      <c r="G573">
        <f>_xlfn.XLOOKUP(F573,bbri_history[[#This Row],[Terakhir]],bbri_history[[#This Row],[Volume]],"Tidak Ditemukan")</f>
        <v>165758600</v>
      </c>
      <c r="H573">
        <f>_xlfn.XLOOKUP(A573,bmri_history[[#This Row],[Tanggal]],bmri_history[[#This Row],[Terakhir]],"Tidak Ditemukan")</f>
        <v>3258.8</v>
      </c>
      <c r="I573">
        <f>_xlfn.XLOOKUP('Master Sheet'!H573,bmri_history[[#This Row],[Terakhir]],bmri_history[[#This Row],[Volume]],"Tidak Ditemukan")</f>
        <v>134555000</v>
      </c>
      <c r="J573" s="10">
        <f>(B573/'Data Historis IHSG'!$J$3) * 100</f>
        <v>109.75563295097739</v>
      </c>
      <c r="K573" s="2">
        <f>(D573/'Data Historis BBNI'!$J$3) * 100</f>
        <v>122.23109768029742</v>
      </c>
      <c r="L573" s="2">
        <f>(F573/'Data Historis BBRI'!$J$3) * 100</f>
        <v>123.3493448155633</v>
      </c>
      <c r="M573" s="2">
        <f>(H573 / 'Data Historis BMRI'!$J$3) * 100</f>
        <v>117.52189921851617</v>
      </c>
    </row>
    <row r="574" spans="1:13" x14ac:dyDescent="0.3">
      <c r="A574" s="1" t="s">
        <v>597</v>
      </c>
      <c r="B574">
        <f>_xlfn.XLOOKUP(A574,jkse_history[[#This Row],[Tanggal]],jkse_history[[#This Row],[Terakhir]],"Tidak Ditemukan")</f>
        <v>6883.5</v>
      </c>
      <c r="C574">
        <f>_xlfn.XLOOKUP(B574,jkse_history[[#This Row],[Terakhir]],jkse_history[[#This Row],[Volume]])</f>
        <v>173878500</v>
      </c>
      <c r="D574">
        <f>_xlfn.XLOOKUP(A574,bbni_history[[#This Row],[Tanggal]],bbni_history[[#This Row],[Terakhir]],"Tidak Ditemukan")</f>
        <v>3747.2</v>
      </c>
      <c r="E574">
        <f>_xlfn.XLOOKUP(D574,bbni_history[[#This Row],[Terakhir]],bbni_history[[#This Row],[Volume]])</f>
        <v>73700400</v>
      </c>
      <c r="F574">
        <f>_xlfn.XLOOKUP(A574,bbri_history[[#This Row],[Tanggal]],bbri_history[[#This Row],[Terakhir]],"Tidak Ditemukan")</f>
        <v>3554</v>
      </c>
      <c r="G574">
        <f>_xlfn.XLOOKUP(F574,bbri_history[[#This Row],[Terakhir]],bbri_history[[#This Row],[Volume]],"Tidak Ditemukan")</f>
        <v>138961700</v>
      </c>
      <c r="H574">
        <f>_xlfn.XLOOKUP(A574,bmri_history[[#This Row],[Tanggal]],bmri_history[[#This Row],[Terakhir]],"Tidak Ditemukan")</f>
        <v>3227.9</v>
      </c>
      <c r="I574">
        <f>_xlfn.XLOOKUP('Master Sheet'!H574,bmri_history[[#This Row],[Terakhir]],bmri_history[[#This Row],[Volume]],"Tidak Ditemukan")</f>
        <v>132635400</v>
      </c>
      <c r="J574" s="10">
        <f>(B574/'Data Historis IHSG'!$J$3) * 100</f>
        <v>109.26988319782079</v>
      </c>
      <c r="K574" s="2">
        <f>(D574/'Data Historis BBNI'!$J$3) * 100</f>
        <v>120.21005963666227</v>
      </c>
      <c r="L574" s="2">
        <f>(F574/'Data Historis BBRI'!$J$3) * 100</f>
        <v>120.3061476644562</v>
      </c>
      <c r="M574" s="2">
        <f>(H574 / 'Data Historis BMRI'!$J$3) * 100</f>
        <v>116.40755446405066</v>
      </c>
    </row>
    <row r="575" spans="1:13" x14ac:dyDescent="0.3">
      <c r="A575" s="1" t="s">
        <v>598</v>
      </c>
      <c r="B575">
        <f>_xlfn.XLOOKUP(A575,jkse_history[[#This Row],[Tanggal]],jkse_history[[#This Row],[Terakhir]],"Tidak Ditemukan")</f>
        <v>7026.3</v>
      </c>
      <c r="C575">
        <f>_xlfn.XLOOKUP(B575,jkse_history[[#This Row],[Terakhir]],jkse_history[[#This Row],[Volume]])</f>
        <v>196905500</v>
      </c>
      <c r="D575">
        <f>_xlfn.XLOOKUP(A575,bbni_history[[#This Row],[Tanggal]],bbni_history[[#This Row],[Terakhir]],"Tidak Ditemukan")</f>
        <v>3862.7</v>
      </c>
      <c r="E575">
        <f>_xlfn.XLOOKUP(D575,bbni_history[[#This Row],[Terakhir]],bbni_history[[#This Row],[Volume]])</f>
        <v>119132800</v>
      </c>
      <c r="F575">
        <f>_xlfn.XLOOKUP(A575,bbri_history[[#This Row],[Tanggal]],bbri_history[[#This Row],[Terakhir]],"Tidak Ditemukan")</f>
        <v>3709.2</v>
      </c>
      <c r="G575">
        <f>_xlfn.XLOOKUP(F575,bbri_history[[#This Row],[Terakhir]],bbri_history[[#This Row],[Volume]],"Tidak Ditemukan")</f>
        <v>209962100</v>
      </c>
      <c r="H575">
        <f>_xlfn.XLOOKUP(A575,bmri_history[[#This Row],[Tanggal]],bmri_history[[#This Row],[Terakhir]],"Tidak Ditemukan")</f>
        <v>3330.8</v>
      </c>
      <c r="I575">
        <f>_xlfn.XLOOKUP('Master Sheet'!H575,bmri_history[[#This Row],[Terakhir]],bmri_history[[#This Row],[Volume]],"Tidak Ditemukan")</f>
        <v>155078600</v>
      </c>
      <c r="J575" s="10">
        <f>(B575/'Data Historis IHSG'!$J$3) * 100</f>
        <v>111.53671537921817</v>
      </c>
      <c r="K575" s="2">
        <f>(D575/'Data Historis BBNI'!$J$3) * 100</f>
        <v>123.9152960499934</v>
      </c>
      <c r="L575" s="2">
        <f>(F575/'Data Historis BBRI'!$J$3) * 100</f>
        <v>125.55980948705709</v>
      </c>
      <c r="M575" s="2">
        <f>(H575 / 'Data Historis BMRI'!$J$3) * 100</f>
        <v>120.11843068523187</v>
      </c>
    </row>
    <row r="576" spans="1:13" x14ac:dyDescent="0.3">
      <c r="A576" s="1" t="s">
        <v>599</v>
      </c>
      <c r="B576">
        <f>_xlfn.XLOOKUP(A576,jkse_history[[#This Row],[Tanggal]],jkse_history[[#This Row],[Terakhir]],"Tidak Ditemukan")</f>
        <v>7037.6</v>
      </c>
      <c r="C576">
        <f>_xlfn.XLOOKUP(B576,jkse_history[[#This Row],[Terakhir]],jkse_history[[#This Row],[Volume]])</f>
        <v>201457000</v>
      </c>
      <c r="D576">
        <f>_xlfn.XLOOKUP(A576,bbni_history[[#This Row],[Tanggal]],bbni_history[[#This Row],[Terakhir]],"Tidak Ditemukan")</f>
        <v>3862.7</v>
      </c>
      <c r="E576">
        <f>_xlfn.XLOOKUP(D576,bbni_history[[#This Row],[Terakhir]],bbni_history[[#This Row],[Volume]])</f>
        <v>66577800</v>
      </c>
      <c r="F576">
        <f>_xlfn.XLOOKUP(A576,bbri_history[[#This Row],[Tanggal]],bbri_history[[#This Row],[Terakhir]],"Tidak Ditemukan")</f>
        <v>3619.4</v>
      </c>
      <c r="G576">
        <f>_xlfn.XLOOKUP(F576,bbri_history[[#This Row],[Terakhir]],bbri_history[[#This Row],[Volume]],"Tidak Ditemukan")</f>
        <v>193724500</v>
      </c>
      <c r="H576">
        <f>_xlfn.XLOOKUP(A576,bmri_history[[#This Row],[Tanggal]],bmri_history[[#This Row],[Terakhir]],"Tidak Ditemukan")</f>
        <v>3371.9</v>
      </c>
      <c r="I576">
        <f>_xlfn.XLOOKUP('Master Sheet'!H576,bmri_history[[#This Row],[Terakhir]],bmri_history[[#This Row],[Volume]],"Tidak Ditemukan")</f>
        <v>117617200</v>
      </c>
      <c r="J576" s="10">
        <f>(B576/'Data Historis IHSG'!$J$3) * 100</f>
        <v>111.71609355603742</v>
      </c>
      <c r="K576" s="2">
        <f>(D576/'Data Historis BBNI'!$J$3) * 100</f>
        <v>123.9152960499934</v>
      </c>
      <c r="L576" s="2">
        <f>(F576/'Data Historis BBRI'!$J$3) * 100</f>
        <v>122.51999742733055</v>
      </c>
      <c r="M576" s="2">
        <f>(H576 / 'Data Historis BMRI'!$J$3) * 100</f>
        <v>121.6006173974821</v>
      </c>
    </row>
    <row r="577" spans="1:13" x14ac:dyDescent="0.3">
      <c r="A577" s="1" t="s">
        <v>600</v>
      </c>
      <c r="B577">
        <f>_xlfn.XLOOKUP(A577,jkse_history[[#This Row],[Tanggal]],jkse_history[[#This Row],[Terakhir]],"Tidak Ditemukan")</f>
        <v>7149</v>
      </c>
      <c r="C577">
        <f>_xlfn.XLOOKUP(B577,jkse_history[[#This Row],[Terakhir]],jkse_history[[#This Row],[Volume]])</f>
        <v>279640300</v>
      </c>
      <c r="D577">
        <f>_xlfn.XLOOKUP(A577,bbni_history[[#This Row],[Tanggal]],bbni_history[[#This Row],[Terakhir]],"Tidak Ditemukan")</f>
        <v>3852.2</v>
      </c>
      <c r="E577">
        <f>_xlfn.XLOOKUP(D577,bbni_history[[#This Row],[Terakhir]],bbni_history[[#This Row],[Volume]])</f>
        <v>173358200</v>
      </c>
      <c r="F577">
        <f>_xlfn.XLOOKUP(A577,bbri_history[[#This Row],[Tanggal]],bbri_history[[#This Row],[Terakhir]],"Tidak Ditemukan")</f>
        <v>3782.8</v>
      </c>
      <c r="G577">
        <f>_xlfn.XLOOKUP(F577,bbri_history[[#This Row],[Terakhir]],bbri_history[[#This Row],[Volume]],"Tidak Ditemukan")</f>
        <v>379626500</v>
      </c>
      <c r="H577">
        <f>_xlfn.XLOOKUP(A577,bmri_history[[#This Row],[Tanggal]],bmri_history[[#This Row],[Terakhir]],"Tidak Ditemukan")</f>
        <v>3495.2</v>
      </c>
      <c r="I577">
        <f>_xlfn.XLOOKUP('Master Sheet'!H577,bmri_history[[#This Row],[Terakhir]],bmri_history[[#This Row],[Volume]],"Tidak Ditemukan")</f>
        <v>262054000</v>
      </c>
      <c r="J577" s="10">
        <f>(B577/'Data Historis IHSG'!$J$3) * 100</f>
        <v>113.48447664432642</v>
      </c>
      <c r="K577" s="2">
        <f>(D577/'Data Historis BBNI'!$J$3) * 100</f>
        <v>123.57845637605422</v>
      </c>
      <c r="L577" s="2">
        <f>(F577/'Data Historis BBRI'!$J$3) * 100</f>
        <v>128.05123674313589</v>
      </c>
      <c r="M577" s="2">
        <f>(H577 / 'Data Historis BMRI'!$J$3) * 100</f>
        <v>126.04717753423273</v>
      </c>
    </row>
    <row r="578" spans="1:13" x14ac:dyDescent="0.3">
      <c r="A578" s="1" t="s">
        <v>601</v>
      </c>
      <c r="B578">
        <f>_xlfn.XLOOKUP(A578,jkse_history[[#This Row],[Tanggal]],jkse_history[[#This Row],[Terakhir]],"Tidak Ditemukan")</f>
        <v>7148.7</v>
      </c>
      <c r="C578">
        <f>_xlfn.XLOOKUP(B578,jkse_history[[#This Row],[Terakhir]],jkse_history[[#This Row],[Volume]])</f>
        <v>227362900</v>
      </c>
      <c r="D578">
        <f>_xlfn.XLOOKUP(A578,bbni_history[[#This Row],[Tanggal]],bbni_history[[#This Row],[Terakhir]],"Tidak Ditemukan")</f>
        <v>3715.7</v>
      </c>
      <c r="E578">
        <f>_xlfn.XLOOKUP(D578,bbni_history[[#This Row],[Terakhir]],bbni_history[[#This Row],[Volume]])</f>
        <v>69562600</v>
      </c>
      <c r="F578">
        <f>_xlfn.XLOOKUP(A578,bbri_history[[#This Row],[Tanggal]],bbri_history[[#This Row],[Terakhir]],"Tidak Ditemukan")</f>
        <v>3660.2</v>
      </c>
      <c r="G578">
        <f>_xlfn.XLOOKUP(F578,bbri_history[[#This Row],[Terakhir]],bbri_history[[#This Row],[Volume]],"Tidak Ditemukan")</f>
        <v>225697500</v>
      </c>
      <c r="H578">
        <f>_xlfn.XLOOKUP(A578,bmri_history[[#This Row],[Tanggal]],bmri_history[[#This Row],[Terakhir]],"Tidak Ditemukan")</f>
        <v>3371.9</v>
      </c>
      <c r="I578">
        <f>_xlfn.XLOOKUP('Master Sheet'!H578,bmri_history[[#This Row],[Terakhir]],bmri_history[[#This Row],[Volume]],"Tidak Ditemukan")</f>
        <v>203021800</v>
      </c>
      <c r="J578" s="10">
        <f>(B578/'Data Historis IHSG'!$J$3) * 100</f>
        <v>113.47971439184448</v>
      </c>
      <c r="K578" s="2">
        <f>(D578/'Data Historis BBNI'!$J$3) * 100</f>
        <v>119.19954061484468</v>
      </c>
      <c r="L578" s="2">
        <f>(F578/'Data Historis BBRI'!$J$3) * 100</f>
        <v>123.9011147105916</v>
      </c>
      <c r="M578" s="2">
        <f>(H578 / 'Data Historis BMRI'!$J$3) * 100</f>
        <v>121.6006173974821</v>
      </c>
    </row>
    <row r="579" spans="1:13" x14ac:dyDescent="0.3">
      <c r="A579" s="1" t="s">
        <v>602</v>
      </c>
      <c r="B579">
        <f>_xlfn.XLOOKUP(A579,jkse_history[[#This Row],[Tanggal]],jkse_history[[#This Row],[Terakhir]],"Tidak Ditemukan")</f>
        <v>7183</v>
      </c>
      <c r="C579">
        <f>_xlfn.XLOOKUP(B579,jkse_history[[#This Row],[Terakhir]],jkse_history[[#This Row],[Volume]])</f>
        <v>240581300</v>
      </c>
      <c r="D579">
        <f>_xlfn.XLOOKUP(A579,bbni_history[[#This Row],[Tanggal]],bbni_history[[#This Row],[Terakhir]],"Tidak Ditemukan")</f>
        <v>3757.7</v>
      </c>
      <c r="E579">
        <f>_xlfn.XLOOKUP(D579,bbni_history[[#This Row],[Terakhir]],bbni_history[[#This Row],[Volume]])</f>
        <v>44234800</v>
      </c>
      <c r="F579">
        <f>_xlfn.XLOOKUP(A579,bbri_history[[#This Row],[Tanggal]],bbri_history[[#This Row],[Terakhir]],"Tidak Ditemukan")</f>
        <v>3692.9</v>
      </c>
      <c r="G579">
        <f>_xlfn.XLOOKUP(F579,bbri_history[[#This Row],[Terakhir]],bbri_history[[#This Row],[Volume]],"Tidak Ditemukan")</f>
        <v>117643300</v>
      </c>
      <c r="H579">
        <f>_xlfn.XLOOKUP(A579,bmri_history[[#This Row],[Tanggal]],bmri_history[[#This Row],[Terakhir]],"Tidak Ditemukan")</f>
        <v>3371.9</v>
      </c>
      <c r="I579">
        <f>_xlfn.XLOOKUP('Master Sheet'!H579,bmri_history[[#This Row],[Terakhir]],bmri_history[[#This Row],[Volume]],"Tidak Ditemukan")</f>
        <v>147960000</v>
      </c>
      <c r="J579" s="10">
        <f>(B579/'Data Historis IHSG'!$J$3) * 100</f>
        <v>114.02419859227817</v>
      </c>
      <c r="K579" s="2">
        <f>(D579/'Data Historis BBNI'!$J$3) * 100</f>
        <v>120.54689931060145</v>
      </c>
      <c r="L579" s="2">
        <f>(F579/'Data Historis BBRI'!$J$3) * 100</f>
        <v>125.00803959202878</v>
      </c>
      <c r="M579" s="2">
        <f>(H579 / 'Data Historis BMRI'!$J$3) * 100</f>
        <v>121.6006173974821</v>
      </c>
    </row>
    <row r="580" spans="1:13" x14ac:dyDescent="0.3">
      <c r="A580" s="1" t="s">
        <v>603</v>
      </c>
      <c r="B580">
        <f>_xlfn.XLOOKUP(A580,jkse_history[[#This Row],[Tanggal]],jkse_history[[#This Row],[Terakhir]],"Tidak Ditemukan")</f>
        <v>7096.6</v>
      </c>
      <c r="C580">
        <f>_xlfn.XLOOKUP(B580,jkse_history[[#This Row],[Terakhir]],jkse_history[[#This Row],[Volume]])</f>
        <v>231204100</v>
      </c>
      <c r="D580">
        <f>_xlfn.XLOOKUP(A580,bbni_history[[#This Row],[Tanggal]],bbni_history[[#This Row],[Terakhir]],"Tidak Ditemukan")</f>
        <v>3736.7</v>
      </c>
      <c r="E580">
        <f>_xlfn.XLOOKUP(D580,bbni_history[[#This Row],[Terakhir]],bbni_history[[#This Row],[Volume]])</f>
        <v>70969000</v>
      </c>
      <c r="F580">
        <f>_xlfn.XLOOKUP(A580,bbri_history[[#This Row],[Tanggal]],bbri_history[[#This Row],[Terakhir]],"Tidak Ditemukan")</f>
        <v>3619.4</v>
      </c>
      <c r="G580">
        <f>_xlfn.XLOOKUP(F580,bbri_history[[#This Row],[Terakhir]],bbri_history[[#This Row],[Volume]],"Tidak Ditemukan")</f>
        <v>157277700</v>
      </c>
      <c r="H580">
        <f>_xlfn.XLOOKUP(A580,bmri_history[[#This Row],[Tanggal]],bmri_history[[#This Row],[Terakhir]],"Tidak Ditemukan")</f>
        <v>3351.3</v>
      </c>
      <c r="I580">
        <f>_xlfn.XLOOKUP('Master Sheet'!H580,bmri_history[[#This Row],[Terakhir]],bmri_history[[#This Row],[Volume]],"Tidak Ditemukan")</f>
        <v>148785000</v>
      </c>
      <c r="J580" s="10">
        <f>(B580/'Data Historis IHSG'!$J$3) * 100</f>
        <v>112.65266987748312</v>
      </c>
      <c r="K580" s="2">
        <f>(D580/'Data Historis BBNI'!$J$3) * 100</f>
        <v>119.87321996272307</v>
      </c>
      <c r="L580" s="2">
        <f>(F580/'Data Historis BBRI'!$J$3) * 100</f>
        <v>122.51999742733055</v>
      </c>
      <c r="M580" s="2">
        <f>(H580 / 'Data Historis BMRI'!$J$3) * 100</f>
        <v>120.85772089450511</v>
      </c>
    </row>
    <row r="581" spans="1:13" x14ac:dyDescent="0.3">
      <c r="A581" s="1" t="s">
        <v>604</v>
      </c>
      <c r="B581">
        <f>_xlfn.XLOOKUP(A581,jkse_history[[#This Row],[Tanggal]],jkse_history[[#This Row],[Terakhir]],"Tidak Ditemukan")</f>
        <v>7141</v>
      </c>
      <c r="C581">
        <f>_xlfn.XLOOKUP(B581,jkse_history[[#This Row],[Terakhir]],jkse_history[[#This Row],[Volume]])</f>
        <v>275161800</v>
      </c>
      <c r="D581">
        <f>_xlfn.XLOOKUP(A581,bbni_history[[#This Row],[Tanggal]],bbni_history[[#This Row],[Terakhir]],"Tidak Ditemukan")</f>
        <v>3736.7</v>
      </c>
      <c r="E581">
        <f>_xlfn.XLOOKUP(D581,bbni_history[[#This Row],[Terakhir]],bbni_history[[#This Row],[Volume]])</f>
        <v>59999400</v>
      </c>
      <c r="F581">
        <f>_xlfn.XLOOKUP(A581,bbri_history[[#This Row],[Tanggal]],bbri_history[[#This Row],[Terakhir]],"Tidak Ditemukan")</f>
        <v>3594.9</v>
      </c>
      <c r="G581">
        <f>_xlfn.XLOOKUP(F581,bbri_history[[#This Row],[Terakhir]],bbri_history[[#This Row],[Volume]],"Tidak Ditemukan")</f>
        <v>133318000</v>
      </c>
      <c r="H581">
        <f>_xlfn.XLOOKUP(A581,bmri_history[[#This Row],[Tanggal]],bmri_history[[#This Row],[Terakhir]],"Tidak Ditemukan")</f>
        <v>3413</v>
      </c>
      <c r="I581">
        <f>_xlfn.XLOOKUP('Master Sheet'!H581,bmri_history[[#This Row],[Terakhir]],bmri_history[[#This Row],[Volume]],"Tidak Ditemukan")</f>
        <v>132673800</v>
      </c>
      <c r="J581" s="10">
        <f>(B581/'Data Historis IHSG'!$J$3) * 100</f>
        <v>113.35748324480835</v>
      </c>
      <c r="K581" s="2">
        <f>(D581/'Data Historis BBNI'!$J$3) * 100</f>
        <v>119.87321996272307</v>
      </c>
      <c r="L581" s="2">
        <f>(F581/'Data Historis BBRI'!$J$3) * 100</f>
        <v>121.6906500390978</v>
      </c>
      <c r="M581" s="2">
        <f>(H581 / 'Data Historis BMRI'!$J$3) * 100</f>
        <v>123.08280410973231</v>
      </c>
    </row>
    <row r="582" spans="1:13" x14ac:dyDescent="0.3">
      <c r="A582" s="1" t="s">
        <v>605</v>
      </c>
      <c r="B582">
        <f>_xlfn.XLOOKUP(A582,jkse_history[[#This Row],[Tanggal]],jkse_history[[#This Row],[Terakhir]],"Tidak Ditemukan")</f>
        <v>7193.3</v>
      </c>
      <c r="C582">
        <f>_xlfn.XLOOKUP(B582,jkse_history[[#This Row],[Terakhir]],jkse_history[[#This Row],[Volume]])</f>
        <v>260589300</v>
      </c>
      <c r="D582">
        <f>_xlfn.XLOOKUP(A582,bbni_history[[#This Row],[Tanggal]],bbni_history[[#This Row],[Terakhir]],"Tidak Ditemukan")</f>
        <v>3778.7</v>
      </c>
      <c r="E582">
        <f>_xlfn.XLOOKUP(D582,bbni_history[[#This Row],[Terakhir]],bbni_history[[#This Row],[Volume]])</f>
        <v>36033000</v>
      </c>
      <c r="F582">
        <f>_xlfn.XLOOKUP(A582,bbri_history[[#This Row],[Tanggal]],bbri_history[[#This Row],[Terakhir]],"Tidak Ditemukan")</f>
        <v>3652.1</v>
      </c>
      <c r="G582">
        <f>_xlfn.XLOOKUP(F582,bbri_history[[#This Row],[Terakhir]],bbri_history[[#This Row],[Volume]],"Tidak Ditemukan")</f>
        <v>150604000</v>
      </c>
      <c r="H582">
        <f>_xlfn.XLOOKUP(A582,bmri_history[[#This Row],[Tanggal]],bmri_history[[#This Row],[Terakhir]],"Tidak Ditemukan")</f>
        <v>3454.1</v>
      </c>
      <c r="I582">
        <f>_xlfn.XLOOKUP('Master Sheet'!H582,bmri_history[[#This Row],[Terakhir]],bmri_history[[#This Row],[Volume]],"Tidak Ditemukan")</f>
        <v>153409200</v>
      </c>
      <c r="J582" s="10">
        <f>(B582/'Data Historis IHSG'!$J$3) * 100</f>
        <v>114.18770259415767</v>
      </c>
      <c r="K582" s="2">
        <f>(D582/'Data Historis BBNI'!$J$3) * 100</f>
        <v>121.22057865847987</v>
      </c>
      <c r="L582" s="2">
        <f>(F582/'Data Historis BBRI'!$J$3) * 100</f>
        <v>123.62692230876773</v>
      </c>
      <c r="M582" s="2">
        <f>(H582 / 'Data Historis BMRI'!$J$3) * 100</f>
        <v>124.56499082198253</v>
      </c>
    </row>
    <row r="583" spans="1:13" x14ac:dyDescent="0.3">
      <c r="A583" s="1" t="s">
        <v>606</v>
      </c>
      <c r="B583">
        <f>_xlfn.XLOOKUP(A583,jkse_history[[#This Row],[Tanggal]],jkse_history[[#This Row],[Terakhir]],"Tidak Ditemukan")</f>
        <v>7182.8</v>
      </c>
      <c r="C583">
        <f>_xlfn.XLOOKUP(B583,jkse_history[[#This Row],[Terakhir]],jkse_history[[#This Row],[Volume]])</f>
        <v>270045800</v>
      </c>
      <c r="D583">
        <f>_xlfn.XLOOKUP(A583,bbni_history[[#This Row],[Tanggal]],bbni_history[[#This Row],[Terakhir]],"Tidak Ditemukan")</f>
        <v>3642.3</v>
      </c>
      <c r="E583">
        <f>_xlfn.XLOOKUP(D583,bbni_history[[#This Row],[Terakhir]],bbni_history[[#This Row],[Volume]])</f>
        <v>104568600</v>
      </c>
      <c r="F583">
        <f>_xlfn.XLOOKUP(A583,bbri_history[[#This Row],[Tanggal]],bbri_history[[#This Row],[Terakhir]],"Tidak Ditemukan")</f>
        <v>3668.4</v>
      </c>
      <c r="G583">
        <f>_xlfn.XLOOKUP(F583,bbri_history[[#This Row],[Terakhir]],bbri_history[[#This Row],[Volume]],"Tidak Ditemukan")</f>
        <v>161768800</v>
      </c>
      <c r="H583">
        <f>_xlfn.XLOOKUP(A583,bmri_history[[#This Row],[Tanggal]],bmri_history[[#This Row],[Terakhir]],"Tidak Ditemukan")</f>
        <v>3464.4</v>
      </c>
      <c r="I583">
        <f>_xlfn.XLOOKUP('Master Sheet'!H583,bmri_history[[#This Row],[Terakhir]],bmri_history[[#This Row],[Volume]],"Tidak Ditemukan")</f>
        <v>216804400</v>
      </c>
      <c r="J583" s="10">
        <f>(B583/'Data Historis IHSG'!$J$3) * 100</f>
        <v>114.02102375729022</v>
      </c>
      <c r="K583" s="2">
        <f>(D583/'Data Historis BBNI'!$J$3) * 100</f>
        <v>116.84487089416497</v>
      </c>
      <c r="L583" s="2">
        <f>(F583/'Data Historis BBRI'!$J$3) * 100</f>
        <v>124.17869220379605</v>
      </c>
      <c r="M583" s="2">
        <f>(H583 / 'Data Historis BMRI'!$J$3) * 100</f>
        <v>124.93643907347104</v>
      </c>
    </row>
    <row r="584" spans="1:13" x14ac:dyDescent="0.3">
      <c r="A584" s="1" t="s">
        <v>607</v>
      </c>
      <c r="B584">
        <f>_xlfn.XLOOKUP(A584,jkse_history[[#This Row],[Tanggal]],jkse_history[[#This Row],[Terakhir]],"Tidak Ditemukan")</f>
        <v>7086.6</v>
      </c>
      <c r="C584">
        <f>_xlfn.XLOOKUP(B584,jkse_history[[#This Row],[Terakhir]],jkse_history[[#This Row],[Volume]])</f>
        <v>244570500</v>
      </c>
      <c r="D584">
        <f>_xlfn.XLOOKUP(A584,bbni_history[[#This Row],[Tanggal]],bbni_history[[#This Row],[Terakhir]],"Tidak Ditemukan")</f>
        <v>3484.8</v>
      </c>
      <c r="E584">
        <f>_xlfn.XLOOKUP(D584,bbni_history[[#This Row],[Terakhir]],bbni_history[[#This Row],[Volume]])</f>
        <v>148581400</v>
      </c>
      <c r="F584">
        <f>_xlfn.XLOOKUP(A584,bbri_history[[#This Row],[Tanggal]],bbri_history[[#This Row],[Terakhir]],"Tidak Ditemukan")</f>
        <v>3594.9</v>
      </c>
      <c r="G584">
        <f>_xlfn.XLOOKUP(F584,bbri_history[[#This Row],[Terakhir]],bbri_history[[#This Row],[Volume]],"Tidak Ditemukan")</f>
        <v>222410400</v>
      </c>
      <c r="H584">
        <f>_xlfn.XLOOKUP(A584,bmri_history[[#This Row],[Tanggal]],bmri_history[[#This Row],[Terakhir]],"Tidak Ditemukan")</f>
        <v>3361.6</v>
      </c>
      <c r="I584">
        <f>_xlfn.XLOOKUP('Master Sheet'!H584,bmri_history[[#This Row],[Terakhir]],bmri_history[[#This Row],[Volume]],"Tidak Ditemukan")</f>
        <v>165119600</v>
      </c>
      <c r="J584" s="10">
        <f>(B584/'Data Historis IHSG'!$J$3) * 100</f>
        <v>112.49392812808554</v>
      </c>
      <c r="K584" s="2">
        <f>(D584/'Data Historis BBNI'!$J$3) * 100</f>
        <v>111.79227578507704</v>
      </c>
      <c r="L584" s="2">
        <f>(F584/'Data Historis BBRI'!$J$3) * 100</f>
        <v>121.6906500390978</v>
      </c>
      <c r="M584" s="2">
        <f>(H584 / 'Data Historis BMRI'!$J$3) * 100</f>
        <v>121.22916914599359</v>
      </c>
    </row>
    <row r="585" spans="1:13" x14ac:dyDescent="0.3">
      <c r="A585" s="1" t="s">
        <v>608</v>
      </c>
      <c r="B585">
        <f>_xlfn.XLOOKUP(A585,jkse_history[[#This Row],[Tanggal]],jkse_history[[#This Row],[Terakhir]],"Tidak Ditemukan")</f>
        <v>6995.4</v>
      </c>
      <c r="C585">
        <f>_xlfn.XLOOKUP(B585,jkse_history[[#This Row],[Terakhir]],jkse_history[[#This Row],[Volume]])</f>
        <v>262879000</v>
      </c>
      <c r="D585">
        <f>_xlfn.XLOOKUP(A585,bbni_history[[#This Row],[Tanggal]],bbni_history[[#This Row],[Terakhir]],"Tidak Ditemukan")</f>
        <v>3463.8</v>
      </c>
      <c r="E585">
        <f>_xlfn.XLOOKUP(D585,bbni_history[[#This Row],[Terakhir]],bbni_history[[#This Row],[Volume]])</f>
        <v>168106400</v>
      </c>
      <c r="F585">
        <f>_xlfn.XLOOKUP(A585,bbri_history[[#This Row],[Tanggal]],bbri_history[[#This Row],[Terakhir]],"Tidak Ditemukan")</f>
        <v>3545.8</v>
      </c>
      <c r="G585">
        <f>_xlfn.XLOOKUP(F585,bbri_history[[#This Row],[Terakhir]],bbri_history[[#This Row],[Volume]],"Tidak Ditemukan")</f>
        <v>164017200</v>
      </c>
      <c r="H585">
        <f>_xlfn.XLOOKUP(A585,bmri_history[[#This Row],[Tanggal]],bmri_history[[#This Row],[Terakhir]],"Tidak Ditemukan")</f>
        <v>3330.8</v>
      </c>
      <c r="I585">
        <f>_xlfn.XLOOKUP('Master Sheet'!H585,bmri_history[[#This Row],[Terakhir]],bmri_history[[#This Row],[Volume]],"Tidak Ditemukan")</f>
        <v>122467200</v>
      </c>
      <c r="J585" s="10">
        <f>(B585/'Data Historis IHSG'!$J$3) * 100</f>
        <v>111.04620337357964</v>
      </c>
      <c r="K585" s="2">
        <f>(D585/'Data Historis BBNI'!$J$3) * 100</f>
        <v>111.11859643719866</v>
      </c>
      <c r="L585" s="2">
        <f>(F585/'Data Historis BBRI'!$J$3) * 100</f>
        <v>120.02857017125177</v>
      </c>
      <c r="M585" s="2">
        <f>(H585 / 'Data Historis BMRI'!$J$3) * 100</f>
        <v>120.11843068523187</v>
      </c>
    </row>
    <row r="586" spans="1:13" x14ac:dyDescent="0.3">
      <c r="A586" s="1" t="s">
        <v>609</v>
      </c>
      <c r="B586">
        <f>_xlfn.XLOOKUP(A586,jkse_history[[#This Row],[Tanggal]],jkse_history[[#This Row],[Terakhir]],"Tidak Ditemukan")</f>
        <v>7049.9</v>
      </c>
      <c r="C586">
        <f>_xlfn.XLOOKUP(B586,jkse_history[[#This Row],[Terakhir]],jkse_history[[#This Row],[Volume]])</f>
        <v>234982700</v>
      </c>
      <c r="D586">
        <f>_xlfn.XLOOKUP(A586,bbni_history[[#This Row],[Tanggal]],bbni_history[[#This Row],[Terakhir]],"Tidak Ditemukan")</f>
        <v>3474.3</v>
      </c>
      <c r="E586">
        <f>_xlfn.XLOOKUP(D586,bbni_history[[#This Row],[Terakhir]],bbni_history[[#This Row],[Volume]])</f>
        <v>89451800</v>
      </c>
      <c r="F586">
        <f>_xlfn.XLOOKUP(A586,bbri_history[[#This Row],[Tanggal]],bbri_history[[#This Row],[Terakhir]],"Tidak Ditemukan")</f>
        <v>3562.2</v>
      </c>
      <c r="G586">
        <f>_xlfn.XLOOKUP(F586,bbri_history[[#This Row],[Terakhir]],bbri_history[[#This Row],[Volume]],"Tidak Ditemukan")</f>
        <v>150381800</v>
      </c>
      <c r="H586">
        <f>_xlfn.XLOOKUP(A586,bmri_history[[#This Row],[Tanggal]],bmri_history[[#This Row],[Terakhir]],"Tidak Ditemukan")</f>
        <v>3371.9</v>
      </c>
      <c r="I586">
        <f>_xlfn.XLOOKUP('Master Sheet'!H586,bmri_history[[#This Row],[Terakhir]],bmri_history[[#This Row],[Volume]],"Tidak Ditemukan")</f>
        <v>100136600</v>
      </c>
      <c r="J586" s="10">
        <f>(B586/'Data Historis IHSG'!$J$3) * 100</f>
        <v>111.91134590779643</v>
      </c>
      <c r="K586" s="2">
        <f>(D586/'Data Historis BBNI'!$J$3) * 100</f>
        <v>111.45543611113784</v>
      </c>
      <c r="L586" s="2">
        <f>(F586/'Data Historis BBRI'!$J$3) * 100</f>
        <v>120.58372515766062</v>
      </c>
      <c r="M586" s="2">
        <f>(H586 / 'Data Historis BMRI'!$J$3) * 100</f>
        <v>121.6006173974821</v>
      </c>
    </row>
    <row r="587" spans="1:13" x14ac:dyDescent="0.3">
      <c r="A587" s="1" t="s">
        <v>610</v>
      </c>
      <c r="B587">
        <f>_xlfn.XLOOKUP(A587,jkse_history[[#This Row],[Tanggal]],jkse_history[[#This Row],[Terakhir]],"Tidak Ditemukan")</f>
        <v>7007</v>
      </c>
      <c r="C587">
        <f>_xlfn.XLOOKUP(B587,jkse_history[[#This Row],[Terakhir]],jkse_history[[#This Row],[Volume]])</f>
        <v>274136800</v>
      </c>
      <c r="D587">
        <f>_xlfn.XLOOKUP(A587,bbni_history[[#This Row],[Tanggal]],bbni_history[[#This Row],[Terakhir]],"Tidak Ditemukan")</f>
        <v>3474.3</v>
      </c>
      <c r="E587">
        <f>_xlfn.XLOOKUP(D587,bbni_history[[#This Row],[Terakhir]],bbni_history[[#This Row],[Volume]])</f>
        <v>50537200</v>
      </c>
      <c r="F587">
        <f>_xlfn.XLOOKUP(A587,bbri_history[[#This Row],[Tanggal]],bbri_history[[#This Row],[Terakhir]],"Tidak Ditemukan")</f>
        <v>3635.7</v>
      </c>
      <c r="G587">
        <f>_xlfn.XLOOKUP(F587,bbri_history[[#This Row],[Terakhir]],bbri_history[[#This Row],[Volume]],"Tidak Ditemukan")</f>
        <v>160729900</v>
      </c>
      <c r="H587">
        <f>_xlfn.XLOOKUP(A587,bmri_history[[#This Row],[Tanggal]],bmri_history[[#This Row],[Terakhir]],"Tidak Ditemukan")</f>
        <v>3413</v>
      </c>
      <c r="I587">
        <f>_xlfn.XLOOKUP('Master Sheet'!H587,bmri_history[[#This Row],[Terakhir]],bmri_history[[#This Row],[Volume]],"Tidak Ditemukan")</f>
        <v>142400800</v>
      </c>
      <c r="J587" s="10">
        <f>(B587/'Data Historis IHSG'!$J$3) * 100</f>
        <v>111.23034380288084</v>
      </c>
      <c r="K587" s="2">
        <f>(D587/'Data Historis BBNI'!$J$3) * 100</f>
        <v>111.45543611113784</v>
      </c>
      <c r="L587" s="2">
        <f>(F587/'Data Historis BBRI'!$J$3) * 100</f>
        <v>123.07176732235885</v>
      </c>
      <c r="M587" s="2">
        <f>(H587 / 'Data Historis BMRI'!$J$3) * 100</f>
        <v>123.08280410973231</v>
      </c>
    </row>
    <row r="588" spans="1:13" x14ac:dyDescent="0.3">
      <c r="A588" s="1" t="s">
        <v>611</v>
      </c>
      <c r="B588">
        <f>_xlfn.XLOOKUP(A588,jkse_history[[#This Row],[Tanggal]],jkse_history[[#This Row],[Terakhir]],"Tidak Ditemukan")</f>
        <v>7050.3</v>
      </c>
      <c r="C588">
        <f>_xlfn.XLOOKUP(B588,jkse_history[[#This Row],[Terakhir]],jkse_history[[#This Row],[Volume]])</f>
        <v>268578900</v>
      </c>
      <c r="D588">
        <f>_xlfn.XLOOKUP(A588,bbni_history[[#This Row],[Tanggal]],bbni_history[[#This Row],[Terakhir]],"Tidak Ditemukan")</f>
        <v>3463.8</v>
      </c>
      <c r="E588">
        <f>_xlfn.XLOOKUP(D588,bbni_history[[#This Row],[Terakhir]],bbni_history[[#This Row],[Volume]])</f>
        <v>70161000</v>
      </c>
      <c r="F588">
        <f>_xlfn.XLOOKUP(A588,bbri_history[[#This Row],[Tanggal]],bbri_history[[#This Row],[Terakhir]],"Tidak Ditemukan")</f>
        <v>3619.4</v>
      </c>
      <c r="G588">
        <f>_xlfn.XLOOKUP(F588,bbri_history[[#This Row],[Terakhir]],bbri_history[[#This Row],[Volume]],"Tidak Ditemukan")</f>
        <v>240023000</v>
      </c>
      <c r="H588">
        <f>_xlfn.XLOOKUP(A588,bmri_history[[#This Row],[Tanggal]],bmri_history[[#This Row],[Terakhir]],"Tidak Ditemukan")</f>
        <v>3443.8</v>
      </c>
      <c r="I588">
        <f>_xlfn.XLOOKUP('Master Sheet'!H588,bmri_history[[#This Row],[Terakhir]],bmri_history[[#This Row],[Volume]],"Tidak Ditemukan")</f>
        <v>186692600</v>
      </c>
      <c r="J588" s="10">
        <f>(B588/'Data Historis IHSG'!$J$3) * 100</f>
        <v>111.91769557777236</v>
      </c>
      <c r="K588" s="2">
        <f>(D588/'Data Historis BBNI'!$J$3) * 100</f>
        <v>111.11859643719866</v>
      </c>
      <c r="L588" s="2">
        <f>(F588/'Data Historis BBRI'!$J$3) * 100</f>
        <v>122.51999742733055</v>
      </c>
      <c r="M588" s="2">
        <f>(H588 / 'Data Historis BMRI'!$J$3) * 100</f>
        <v>124.19354257049405</v>
      </c>
    </row>
    <row r="589" spans="1:13" x14ac:dyDescent="0.3">
      <c r="A589" s="1" t="s">
        <v>612</v>
      </c>
      <c r="B589">
        <f>_xlfn.XLOOKUP(A589,jkse_history[[#This Row],[Tanggal]],jkse_history[[#This Row],[Terakhir]],"Tidak Ditemukan")</f>
        <v>6937</v>
      </c>
      <c r="C589">
        <f>_xlfn.XLOOKUP(B589,jkse_history[[#This Row],[Terakhir]],jkse_history[[#This Row],[Volume]])</f>
        <v>281566500</v>
      </c>
      <c r="D589">
        <f>_xlfn.XLOOKUP(A589,bbni_history[[#This Row],[Tanggal]],bbni_history[[#This Row],[Terakhir]],"Tidak Ditemukan")</f>
        <v>3432.3</v>
      </c>
      <c r="E589">
        <f>_xlfn.XLOOKUP(D589,bbni_history[[#This Row],[Terakhir]],bbni_history[[#This Row],[Volume]])</f>
        <v>85689800</v>
      </c>
      <c r="F589">
        <f>_xlfn.XLOOKUP(A589,bbri_history[[#This Row],[Tanggal]],bbri_history[[#This Row],[Terakhir]],"Tidak Ditemukan")</f>
        <v>3570.4</v>
      </c>
      <c r="G589">
        <f>_xlfn.XLOOKUP(F589,bbri_history[[#This Row],[Terakhir]],bbri_history[[#This Row],[Volume]],"Tidak Ditemukan")</f>
        <v>185763100</v>
      </c>
      <c r="H589">
        <f>_xlfn.XLOOKUP(A589,bmri_history[[#This Row],[Tanggal]],bmri_history[[#This Row],[Terakhir]],"Tidak Ditemukan")</f>
        <v>3320.5</v>
      </c>
      <c r="I589">
        <f>_xlfn.XLOOKUP('Master Sheet'!H589,bmri_history[[#This Row],[Terakhir]],bmri_history[[#This Row],[Volume]],"Tidak Ditemukan")</f>
        <v>156836200</v>
      </c>
      <c r="J589" s="10">
        <f>(B589/'Data Historis IHSG'!$J$3) * 100</f>
        <v>110.11915155709782</v>
      </c>
      <c r="K589" s="2">
        <f>(D589/'Data Historis BBNI'!$J$3) * 100</f>
        <v>110.10807741538106</v>
      </c>
      <c r="L589" s="2">
        <f>(F589/'Data Historis BBRI'!$J$3) * 100</f>
        <v>120.86130265086506</v>
      </c>
      <c r="M589" s="2">
        <f>(H589 / 'Data Historis BMRI'!$J$3) * 100</f>
        <v>119.74698243374337</v>
      </c>
    </row>
    <row r="590" spans="1:13" x14ac:dyDescent="0.3">
      <c r="A590" s="1" t="s">
        <v>613</v>
      </c>
      <c r="B590">
        <f>_xlfn.XLOOKUP(A590,jkse_history[[#This Row],[Tanggal]],jkse_history[[#This Row],[Terakhir]],"Tidak Ditemukan")</f>
        <v>6976.4</v>
      </c>
      <c r="C590">
        <f>_xlfn.XLOOKUP(B590,jkse_history[[#This Row],[Terakhir]],jkse_history[[#This Row],[Volume]])</f>
        <v>270432200</v>
      </c>
      <c r="D590">
        <f>_xlfn.XLOOKUP(A590,bbni_history[[#This Row],[Tanggal]],bbni_history[[#This Row],[Terakhir]],"Tidak Ditemukan")</f>
        <v>3411.3</v>
      </c>
      <c r="E590">
        <f>_xlfn.XLOOKUP(D590,bbni_history[[#This Row],[Terakhir]],bbni_history[[#This Row],[Volume]])</f>
        <v>54511600</v>
      </c>
      <c r="F590">
        <f>_xlfn.XLOOKUP(A590,bbri_history[[#This Row],[Tanggal]],bbri_history[[#This Row],[Terakhir]],"Tidak Ditemukan")</f>
        <v>3594.9</v>
      </c>
      <c r="G590">
        <f>_xlfn.XLOOKUP(F590,bbri_history[[#This Row],[Terakhir]],bbri_history[[#This Row],[Volume]],"Tidak Ditemukan")</f>
        <v>95058800</v>
      </c>
      <c r="H590">
        <f>_xlfn.XLOOKUP(A590,bmri_history[[#This Row],[Tanggal]],bmri_history[[#This Row],[Terakhir]],"Tidak Ditemukan")</f>
        <v>3392.4</v>
      </c>
      <c r="I590">
        <f>_xlfn.XLOOKUP('Master Sheet'!H590,bmri_history[[#This Row],[Terakhir]],bmri_history[[#This Row],[Volume]],"Tidak Ditemukan")</f>
        <v>74978200</v>
      </c>
      <c r="J590" s="10">
        <f>(B590/'Data Historis IHSG'!$J$3) * 100</f>
        <v>110.74459404972426</v>
      </c>
      <c r="K590" s="2">
        <f>(D590/'Data Historis BBNI'!$J$3) * 100</f>
        <v>109.43439806750268</v>
      </c>
      <c r="L590" s="2">
        <f>(F590/'Data Historis BBRI'!$J$3) * 100</f>
        <v>121.6906500390978</v>
      </c>
      <c r="M590" s="2">
        <f>(H590 / 'Data Historis BMRI'!$J$3) * 100</f>
        <v>122.33990760675533</v>
      </c>
    </row>
    <row r="591" spans="1:13" x14ac:dyDescent="0.3">
      <c r="A591" s="1" t="s">
        <v>614</v>
      </c>
      <c r="B591">
        <f>_xlfn.XLOOKUP(A591,jkse_history[[#This Row],[Tanggal]],jkse_history[[#This Row],[Terakhir]],"Tidak Ditemukan")</f>
        <v>7044.1</v>
      </c>
      <c r="C591">
        <f>_xlfn.XLOOKUP(B591,jkse_history[[#This Row],[Terakhir]],jkse_history[[#This Row],[Volume]])</f>
        <v>235393100</v>
      </c>
      <c r="D591">
        <f>_xlfn.XLOOKUP(A591,bbni_history[[#This Row],[Tanggal]],bbni_history[[#This Row],[Terakhir]],"Tidak Ditemukan")</f>
        <v>3547.8</v>
      </c>
      <c r="E591">
        <f>_xlfn.XLOOKUP(D591,bbni_history[[#This Row],[Terakhir]],bbni_history[[#This Row],[Volume]])</f>
        <v>55051400</v>
      </c>
      <c r="F591">
        <f>_xlfn.XLOOKUP(A591,bbri_history[[#This Row],[Tanggal]],bbri_history[[#This Row],[Terakhir]],"Tidak Ditemukan")</f>
        <v>3578.5</v>
      </c>
      <c r="G591">
        <f>_xlfn.XLOOKUP(F591,bbri_history[[#This Row],[Terakhir]],bbri_history[[#This Row],[Volume]],"Tidak Ditemukan")</f>
        <v>103964600</v>
      </c>
      <c r="H591">
        <f>_xlfn.XLOOKUP(A591,bmri_history[[#This Row],[Tanggal]],bmri_history[[#This Row],[Terakhir]],"Tidak Ditemukan")</f>
        <v>3392.4</v>
      </c>
      <c r="I591">
        <f>_xlfn.XLOOKUP('Master Sheet'!H591,bmri_history[[#This Row],[Terakhir]],bmri_history[[#This Row],[Volume]],"Tidak Ditemukan")</f>
        <v>62996600</v>
      </c>
      <c r="J591" s="10">
        <f>(B591/'Data Historis IHSG'!$J$3) * 100</f>
        <v>111.81927569314584</v>
      </c>
      <c r="K591" s="2">
        <f>(D591/'Data Historis BBNI'!$J$3) * 100</f>
        <v>113.81331382871223</v>
      </c>
      <c r="L591" s="2">
        <f>(F591/'Data Historis BBRI'!$J$3) * 100</f>
        <v>121.13549505268895</v>
      </c>
      <c r="M591" s="2">
        <f>(H591 / 'Data Historis BMRI'!$J$3) * 100</f>
        <v>122.33990760675533</v>
      </c>
    </row>
    <row r="592" spans="1:13" x14ac:dyDescent="0.3">
      <c r="A592" s="1" t="s">
        <v>615</v>
      </c>
      <c r="B592">
        <f>_xlfn.XLOOKUP(A592,jkse_history[[#This Row],[Tanggal]],jkse_history[[#This Row],[Terakhir]],"Tidak Ditemukan")</f>
        <v>6984.3</v>
      </c>
      <c r="C592">
        <f>_xlfn.XLOOKUP(B592,jkse_history[[#This Row],[Terakhir]],jkse_history[[#This Row],[Volume]])</f>
        <v>214189700</v>
      </c>
      <c r="D592">
        <f>_xlfn.XLOOKUP(A592,bbni_history[[#This Row],[Tanggal]],bbni_history[[#This Row],[Terakhir]],"Tidak Ditemukan")</f>
        <v>3421.8</v>
      </c>
      <c r="E592">
        <f>_xlfn.XLOOKUP(D592,bbni_history[[#This Row],[Terakhir]],bbni_history[[#This Row],[Volume]])</f>
        <v>62430800</v>
      </c>
      <c r="F592">
        <f>_xlfn.XLOOKUP(A592,bbri_history[[#This Row],[Tanggal]],bbri_history[[#This Row],[Terakhir]],"Tidak Ditemukan")</f>
        <v>3529.5</v>
      </c>
      <c r="G592">
        <f>_xlfn.XLOOKUP(F592,bbri_history[[#This Row],[Terakhir]],bbri_history[[#This Row],[Volume]],"Tidak Ditemukan")</f>
        <v>106208500</v>
      </c>
      <c r="H592">
        <f>_xlfn.XLOOKUP(A592,bmri_history[[#This Row],[Tanggal]],bmri_history[[#This Row],[Terakhir]],"Tidak Ditemukan")</f>
        <v>3351.3</v>
      </c>
      <c r="I592">
        <f>_xlfn.XLOOKUP('Master Sheet'!H592,bmri_history[[#This Row],[Terakhir]],bmri_history[[#This Row],[Volume]],"Tidak Ditemukan")</f>
        <v>88306600</v>
      </c>
      <c r="J592" s="10">
        <f>(B592/'Data Historis IHSG'!$J$3) * 100</f>
        <v>110.87000003174836</v>
      </c>
      <c r="K592" s="2">
        <f>(D592/'Data Historis BBNI'!$J$3) * 100</f>
        <v>109.77123774144187</v>
      </c>
      <c r="L592" s="2">
        <f>(F592/'Data Historis BBRI'!$J$3) * 100</f>
        <v>119.47680027622344</v>
      </c>
      <c r="M592" s="2">
        <f>(H592 / 'Data Historis BMRI'!$J$3) * 100</f>
        <v>120.85772089450511</v>
      </c>
    </row>
    <row r="593" spans="1:13" x14ac:dyDescent="0.3">
      <c r="A593" s="1" t="s">
        <v>616</v>
      </c>
      <c r="B593">
        <f>_xlfn.XLOOKUP(A593,jkse_history[[#This Row],[Tanggal]],jkse_history[[#This Row],[Terakhir]],"Tidak Ditemukan")</f>
        <v>6998.3</v>
      </c>
      <c r="C593">
        <f>_xlfn.XLOOKUP(B593,jkse_history[[#This Row],[Terakhir]],jkse_history[[#This Row],[Volume]])</f>
        <v>212119400</v>
      </c>
      <c r="D593">
        <f>_xlfn.XLOOKUP(A593,bbni_history[[#This Row],[Tanggal]],bbni_history[[#This Row],[Terakhir]],"Tidak Ditemukan")</f>
        <v>3421.8</v>
      </c>
      <c r="E593">
        <f>_xlfn.XLOOKUP(D593,bbni_history[[#This Row],[Terakhir]],bbni_history[[#This Row],[Volume]])</f>
        <v>48869800</v>
      </c>
      <c r="F593">
        <f>_xlfn.XLOOKUP(A593,bbri_history[[#This Row],[Tanggal]],bbri_history[[#This Row],[Terakhir]],"Tidak Ditemukan")</f>
        <v>3521.3</v>
      </c>
      <c r="G593">
        <f>_xlfn.XLOOKUP(F593,bbri_history[[#This Row],[Terakhir]],bbri_history[[#This Row],[Volume]],"Tidak Ditemukan")</f>
        <v>127600700</v>
      </c>
      <c r="H593">
        <f>_xlfn.XLOOKUP(A593,bmri_history[[#This Row],[Tanggal]],bmri_history[[#This Row],[Terakhir]],"Tidak Ditemukan")</f>
        <v>3351.3</v>
      </c>
      <c r="I593">
        <f>_xlfn.XLOOKUP('Master Sheet'!H593,bmri_history[[#This Row],[Terakhir]],bmri_history[[#This Row],[Volume]],"Tidak Ditemukan")</f>
        <v>48817400</v>
      </c>
      <c r="J593" s="10">
        <f>(B593/'Data Historis IHSG'!$J$3) * 100</f>
        <v>111.09223848090495</v>
      </c>
      <c r="K593" s="2">
        <f>(D593/'Data Historis BBNI'!$J$3) * 100</f>
        <v>109.77123774144187</v>
      </c>
      <c r="L593" s="2">
        <f>(F593/'Data Historis BBRI'!$J$3) * 100</f>
        <v>119.19922278301902</v>
      </c>
      <c r="M593" s="2">
        <f>(H593 / 'Data Historis BMRI'!$J$3) * 100</f>
        <v>120.85772089450511</v>
      </c>
    </row>
    <row r="594" spans="1:13" x14ac:dyDescent="0.3">
      <c r="A594" s="1" t="s">
        <v>617</v>
      </c>
      <c r="B594">
        <f>_xlfn.XLOOKUP(A594,jkse_history[[#This Row],[Tanggal]],jkse_history[[#This Row],[Terakhir]],"Tidak Ditemukan")</f>
        <v>7042.9</v>
      </c>
      <c r="C594">
        <f>_xlfn.XLOOKUP(B594,jkse_history[[#This Row],[Terakhir]],jkse_history[[#This Row],[Volume]])</f>
        <v>201464700</v>
      </c>
      <c r="D594">
        <f>_xlfn.XLOOKUP(A594,bbni_history[[#This Row],[Tanggal]],bbni_history[[#This Row],[Terakhir]],"Tidak Ditemukan")</f>
        <v>3421.8</v>
      </c>
      <c r="E594">
        <f>_xlfn.XLOOKUP(D594,bbni_history[[#This Row],[Terakhir]],bbni_history[[#This Row],[Volume]])</f>
        <v>46945000</v>
      </c>
      <c r="F594">
        <f>_xlfn.XLOOKUP(A594,bbri_history[[#This Row],[Tanggal]],bbri_history[[#This Row],[Terakhir]],"Tidak Ditemukan")</f>
        <v>3545.8</v>
      </c>
      <c r="G594">
        <f>_xlfn.XLOOKUP(F594,bbri_history[[#This Row],[Terakhir]],bbri_history[[#This Row],[Volume]],"Tidak Ditemukan")</f>
        <v>66083900</v>
      </c>
      <c r="H594">
        <f>_xlfn.XLOOKUP(A594,bmri_history[[#This Row],[Tanggal]],bmri_history[[#This Row],[Terakhir]],"Tidak Ditemukan")</f>
        <v>3413</v>
      </c>
      <c r="I594">
        <f>_xlfn.XLOOKUP('Master Sheet'!H594,bmri_history[[#This Row],[Terakhir]],bmri_history[[#This Row],[Volume]],"Tidak Ditemukan")</f>
        <v>60638400</v>
      </c>
      <c r="J594" s="10">
        <f>(B594/'Data Historis IHSG'!$J$3) * 100</f>
        <v>111.80022668321814</v>
      </c>
      <c r="K594" s="2">
        <f>(D594/'Data Historis BBNI'!$J$3) * 100</f>
        <v>109.77123774144187</v>
      </c>
      <c r="L594" s="2">
        <f>(F594/'Data Historis BBRI'!$J$3) * 100</f>
        <v>120.02857017125177</v>
      </c>
      <c r="M594" s="2">
        <f>(H594 / 'Data Historis BMRI'!$J$3) * 100</f>
        <v>123.08280410973231</v>
      </c>
    </row>
    <row r="595" spans="1:13" x14ac:dyDescent="0.3">
      <c r="A595" s="1" t="s">
        <v>618</v>
      </c>
      <c r="B595">
        <f>_xlfn.XLOOKUP(A595,jkse_history[[#This Row],[Tanggal]],jkse_history[[#This Row],[Terakhir]],"Tidak Ditemukan")</f>
        <v>7016.1</v>
      </c>
      <c r="C595">
        <f>_xlfn.XLOOKUP(B595,jkse_history[[#This Row],[Terakhir]],jkse_history[[#This Row],[Volume]])</f>
        <v>181378000</v>
      </c>
      <c r="D595">
        <f>_xlfn.XLOOKUP(A595,bbni_history[[#This Row],[Tanggal]],bbni_history[[#This Row],[Terakhir]],"Tidak Ditemukan")</f>
        <v>3379.9</v>
      </c>
      <c r="E595">
        <f>_xlfn.XLOOKUP(D595,bbni_history[[#This Row],[Terakhir]],bbni_history[[#This Row],[Volume]])</f>
        <v>43368800</v>
      </c>
      <c r="F595">
        <f>_xlfn.XLOOKUP(A595,bbri_history[[#This Row],[Tanggal]],bbri_history[[#This Row],[Terakhir]],"Tidak Ditemukan")</f>
        <v>3496.8</v>
      </c>
      <c r="G595">
        <f>_xlfn.XLOOKUP(F595,bbri_history[[#This Row],[Terakhir]],bbri_history[[#This Row],[Volume]],"Tidak Ditemukan")</f>
        <v>152306100</v>
      </c>
      <c r="H595">
        <f>_xlfn.XLOOKUP(A595,bmri_history[[#This Row],[Tanggal]],bmri_history[[#This Row],[Terakhir]],"Tidak Ditemukan")</f>
        <v>3382.2</v>
      </c>
      <c r="I595">
        <f>_xlfn.XLOOKUP('Master Sheet'!H595,bmri_history[[#This Row],[Terakhir]],bmri_history[[#This Row],[Volume]],"Tidak Ditemukan")</f>
        <v>76574400</v>
      </c>
      <c r="J595" s="10">
        <f>(B595/'Data Historis IHSG'!$J$3) * 100</f>
        <v>111.37479879483266</v>
      </c>
      <c r="K595" s="2">
        <f>(D595/'Data Historis BBNI'!$J$3) * 100</f>
        <v>108.42708704257976</v>
      </c>
      <c r="L595" s="2">
        <f>(F595/'Data Historis BBRI'!$J$3) * 100</f>
        <v>118.36987539478629</v>
      </c>
      <c r="M595" s="2">
        <f>(H595 / 'Data Historis BMRI'!$J$3) * 100</f>
        <v>121.97206564897058</v>
      </c>
    </row>
    <row r="596" spans="1:13" x14ac:dyDescent="0.3">
      <c r="A596" s="1" t="s">
        <v>619</v>
      </c>
      <c r="B596">
        <f>_xlfn.XLOOKUP(A596,jkse_history[[#This Row],[Tanggal]],jkse_history[[#This Row],[Terakhir]],"Tidak Ditemukan")</f>
        <v>6996.5</v>
      </c>
      <c r="C596">
        <f>_xlfn.XLOOKUP(B596,jkse_history[[#This Row],[Terakhir]],jkse_history[[#This Row],[Volume]])</f>
        <v>172583900</v>
      </c>
      <c r="D596">
        <f>_xlfn.XLOOKUP(A596,bbni_history[[#This Row],[Tanggal]],bbni_history[[#This Row],[Terakhir]],"Tidak Ditemukan")</f>
        <v>3390.3</v>
      </c>
      <c r="E596">
        <f>_xlfn.XLOOKUP(D596,bbni_history[[#This Row],[Terakhir]],bbni_history[[#This Row],[Volume]])</f>
        <v>64516600</v>
      </c>
      <c r="F596">
        <f>_xlfn.XLOOKUP(A596,bbri_history[[#This Row],[Tanggal]],bbri_history[[#This Row],[Terakhir]],"Tidak Ditemukan")</f>
        <v>3513.2</v>
      </c>
      <c r="G596">
        <f>_xlfn.XLOOKUP(F596,bbri_history[[#This Row],[Terakhir]],bbri_history[[#This Row],[Volume]],"Tidak Ditemukan")</f>
        <v>178535800</v>
      </c>
      <c r="H596">
        <f>_xlfn.XLOOKUP(A596,bmri_history[[#This Row],[Tanggal]],bmri_history[[#This Row],[Terakhir]],"Tidak Ditemukan")</f>
        <v>3341</v>
      </c>
      <c r="I596">
        <f>_xlfn.XLOOKUP('Master Sheet'!H596,bmri_history[[#This Row],[Terakhir]],bmri_history[[#This Row],[Volume]],"Tidak Ditemukan")</f>
        <v>110131200</v>
      </c>
      <c r="J596" s="10">
        <f>(B596/'Data Historis IHSG'!$J$3) * 100</f>
        <v>111.06366496601339</v>
      </c>
      <c r="K596" s="2">
        <f>(D596/'Data Historis BBNI'!$J$3) * 100</f>
        <v>108.76071871962429</v>
      </c>
      <c r="L596" s="2">
        <f>(F596/'Data Historis BBRI'!$J$3) * 100</f>
        <v>118.92503038119513</v>
      </c>
      <c r="M596" s="2">
        <f>(H596 / 'Data Historis BMRI'!$J$3) * 100</f>
        <v>120.48627264301659</v>
      </c>
    </row>
    <row r="597" spans="1:13" x14ac:dyDescent="0.3">
      <c r="A597" s="1" t="s">
        <v>620</v>
      </c>
      <c r="B597">
        <f>_xlfn.XLOOKUP(A597,jkse_history[[#This Row],[Tanggal]],jkse_history[[#This Row],[Terakhir]],"Tidak Ditemukan")</f>
        <v>6942.4</v>
      </c>
      <c r="C597">
        <f>_xlfn.XLOOKUP(B597,jkse_history[[#This Row],[Terakhir]],jkse_history[[#This Row],[Volume]])</f>
        <v>164738900</v>
      </c>
      <c r="D597">
        <f>_xlfn.XLOOKUP(A597,bbni_history[[#This Row],[Tanggal]],bbni_history[[#This Row],[Terakhir]],"Tidak Ditemukan")</f>
        <v>3369.4</v>
      </c>
      <c r="E597">
        <f>_xlfn.XLOOKUP(D597,bbni_history[[#This Row],[Terakhir]],bbni_history[[#This Row],[Volume]])</f>
        <v>80254600</v>
      </c>
      <c r="F597">
        <f>_xlfn.XLOOKUP(A597,bbri_history[[#This Row],[Tanggal]],bbri_history[[#This Row],[Terakhir]],"Tidak Ditemukan")</f>
        <v>3415.1</v>
      </c>
      <c r="G597">
        <f>_xlfn.XLOOKUP(F597,bbri_history[[#This Row],[Terakhir]],bbri_history[[#This Row],[Volume]],"Tidak Ditemukan")</f>
        <v>228536100</v>
      </c>
      <c r="H597">
        <f>_xlfn.XLOOKUP(A597,bmri_history[[#This Row],[Tanggal]],bmri_history[[#This Row],[Terakhir]],"Tidak Ditemukan")</f>
        <v>3269.1</v>
      </c>
      <c r="I597">
        <f>_xlfn.XLOOKUP('Master Sheet'!H597,bmri_history[[#This Row],[Terakhir]],bmri_history[[#This Row],[Volume]],"Tidak Ditemukan")</f>
        <v>113216400</v>
      </c>
      <c r="J597" s="10">
        <f>(B597/'Data Historis IHSG'!$J$3) * 100</f>
        <v>110.20487210177249</v>
      </c>
      <c r="K597" s="2">
        <f>(D597/'Data Historis BBNI'!$J$3) * 100</f>
        <v>108.09024736864055</v>
      </c>
      <c r="L597" s="2">
        <f>(F597/'Data Historis BBRI'!$J$3) * 100</f>
        <v>115.6042557368836</v>
      </c>
      <c r="M597" s="2">
        <f>(H597 / 'Data Historis BMRI'!$J$3) * 100</f>
        <v>117.89334747000466</v>
      </c>
    </row>
    <row r="598" spans="1:13" x14ac:dyDescent="0.3">
      <c r="A598" s="1" t="s">
        <v>621</v>
      </c>
      <c r="B598">
        <f>_xlfn.XLOOKUP(A598,jkse_history[[#This Row],[Tanggal]],jkse_history[[#This Row],[Terakhir]],"Tidak Ditemukan")</f>
        <v>6911.6</v>
      </c>
      <c r="C598">
        <f>_xlfn.XLOOKUP(B598,jkse_history[[#This Row],[Terakhir]],jkse_history[[#This Row],[Volume]])</f>
        <v>164820700</v>
      </c>
      <c r="D598">
        <f>_xlfn.XLOOKUP(A598,bbni_history[[#This Row],[Tanggal]],bbni_history[[#This Row],[Terakhir]],"Tidak Ditemukan")</f>
        <v>3295.9</v>
      </c>
      <c r="E598">
        <f>_xlfn.XLOOKUP(D598,bbni_history[[#This Row],[Terakhir]],bbni_history[[#This Row],[Volume]])</f>
        <v>51193400</v>
      </c>
      <c r="F598">
        <f>_xlfn.XLOOKUP(A598,bbri_history[[#This Row],[Tanggal]],bbri_history[[#This Row],[Terakhir]],"Tidak Ditemukan")</f>
        <v>3390.6</v>
      </c>
      <c r="G598">
        <f>_xlfn.XLOOKUP(F598,bbri_history[[#This Row],[Terakhir]],bbri_history[[#This Row],[Volume]],"Tidak Ditemukan")</f>
        <v>239939100</v>
      </c>
      <c r="H598">
        <f>_xlfn.XLOOKUP(A598,bmri_history[[#This Row],[Tanggal]],bmri_history[[#This Row],[Terakhir]],"Tidak Ditemukan")</f>
        <v>3258.8</v>
      </c>
      <c r="I598">
        <f>_xlfn.XLOOKUP('Master Sheet'!H598,bmri_history[[#This Row],[Terakhir]],bmri_history[[#This Row],[Volume]],"Tidak Ditemukan")</f>
        <v>125507600</v>
      </c>
      <c r="J598" s="10">
        <f>(B598/'Data Historis IHSG'!$J$3) * 100</f>
        <v>109.71594751362798</v>
      </c>
      <c r="K598" s="2">
        <f>(D598/'Data Historis BBNI'!$J$3) * 100</f>
        <v>105.73236965106618</v>
      </c>
      <c r="L598" s="2">
        <f>(F598/'Data Historis BBRI'!$J$3) * 100</f>
        <v>114.77490834865087</v>
      </c>
      <c r="M598" s="2">
        <f>(H598 / 'Data Historis BMRI'!$J$3) * 100</f>
        <v>117.52189921851617</v>
      </c>
    </row>
    <row r="599" spans="1:13" x14ac:dyDescent="0.3">
      <c r="A599" s="1" t="s">
        <v>622</v>
      </c>
      <c r="B599">
        <f>_xlfn.XLOOKUP(A599,jkse_history[[#This Row],[Tanggal]],jkse_history[[#This Row],[Terakhir]],"Tidak Ditemukan")</f>
        <v>6794.3</v>
      </c>
      <c r="C599">
        <f>_xlfn.XLOOKUP(B599,jkse_history[[#This Row],[Terakhir]],jkse_history[[#This Row],[Volume]])</f>
        <v>157368000</v>
      </c>
      <c r="D599">
        <f>_xlfn.XLOOKUP(A599,bbni_history[[#This Row],[Tanggal]],bbni_history[[#This Row],[Terakhir]],"Tidak Ditemukan")</f>
        <v>3295.9</v>
      </c>
      <c r="E599">
        <f>_xlfn.XLOOKUP(D599,bbni_history[[#This Row],[Terakhir]],bbni_history[[#This Row],[Volume]])</f>
        <v>47117800</v>
      </c>
      <c r="F599">
        <f>_xlfn.XLOOKUP(A599,bbri_history[[#This Row],[Tanggal]],bbri_history[[#This Row],[Terakhir]],"Tidak Ditemukan")</f>
        <v>3382.4</v>
      </c>
      <c r="G599">
        <f>_xlfn.XLOOKUP(F599,bbri_history[[#This Row],[Terakhir]],bbri_history[[#This Row],[Volume]],"Tidak Ditemukan")</f>
        <v>154659500</v>
      </c>
      <c r="H599">
        <f>_xlfn.XLOOKUP(A599,bmri_history[[#This Row],[Tanggal]],bmri_history[[#This Row],[Terakhir]],"Tidak Ditemukan")</f>
        <v>3125.1</v>
      </c>
      <c r="I599">
        <f>_xlfn.XLOOKUP('Master Sheet'!H599,bmri_history[[#This Row],[Terakhir]],bmri_history[[#This Row],[Volume]],"Tidak Ditemukan")</f>
        <v>191672200</v>
      </c>
      <c r="J599" s="10">
        <f>(B599/'Data Historis IHSG'!$J$3) * 100</f>
        <v>107.85390679319443</v>
      </c>
      <c r="K599" s="2">
        <f>(D599/'Data Historis BBNI'!$J$3) * 100</f>
        <v>105.73236965106618</v>
      </c>
      <c r="L599" s="2">
        <f>(F599/'Data Historis BBRI'!$J$3) * 100</f>
        <v>114.49733085544645</v>
      </c>
      <c r="M599" s="2">
        <f>(H599 / 'Data Historis BMRI'!$J$3) * 100</f>
        <v>112.70028453657324</v>
      </c>
    </row>
    <row r="600" spans="1:13" x14ac:dyDescent="0.3">
      <c r="A600" s="1" t="s">
        <v>623</v>
      </c>
      <c r="B600">
        <f>_xlfn.XLOOKUP(A600,jkse_history[[#This Row],[Tanggal]],jkse_history[[#This Row],[Terakhir]],"Tidak Ditemukan")</f>
        <v>6639.2</v>
      </c>
      <c r="C600">
        <f>_xlfn.XLOOKUP(B600,jkse_history[[#This Row],[Terakhir]],jkse_history[[#This Row],[Volume]])</f>
        <v>172853700</v>
      </c>
      <c r="D600">
        <f>_xlfn.XLOOKUP(A600,bbni_history[[#This Row],[Tanggal]],bbni_history[[#This Row],[Terakhir]],"Tidak Ditemukan")</f>
        <v>3211.9</v>
      </c>
      <c r="E600">
        <f>_xlfn.XLOOKUP(D600,bbni_history[[#This Row],[Terakhir]],bbni_history[[#This Row],[Volume]])</f>
        <v>119435800</v>
      </c>
      <c r="F600">
        <f>_xlfn.XLOOKUP(A600,bbri_history[[#This Row],[Tanggal]],bbri_history[[#This Row],[Terakhir]],"Tidak Ditemukan")</f>
        <v>3300.7</v>
      </c>
      <c r="G600">
        <f>_xlfn.XLOOKUP(F600,bbri_history[[#This Row],[Terakhir]],bbri_history[[#This Row],[Volume]],"Tidak Ditemukan")</f>
        <v>246853600</v>
      </c>
      <c r="H600">
        <f>_xlfn.XLOOKUP(A600,bmri_history[[#This Row],[Tanggal]],bmri_history[[#This Row],[Terakhir]],"Tidak Ditemukan")</f>
        <v>3042.9</v>
      </c>
      <c r="I600">
        <f>_xlfn.XLOOKUP('Master Sheet'!H600,bmri_history[[#This Row],[Terakhir]],bmri_history[[#This Row],[Volume]],"Tidak Ditemukan")</f>
        <v>246417000</v>
      </c>
      <c r="J600" s="10">
        <f>(B600/'Data Historis IHSG'!$J$3) * 100</f>
        <v>105.39182226003803</v>
      </c>
      <c r="K600" s="2">
        <f>(D600/'Data Historis BBNI'!$J$3) * 100</f>
        <v>103.03765225955262</v>
      </c>
      <c r="L600" s="2">
        <f>(F600/'Data Historis BBRI'!$J$3) * 100</f>
        <v>111.73171119754377</v>
      </c>
      <c r="M600" s="2">
        <f>(H600 / 'Data Historis BMRI'!$J$3) * 100</f>
        <v>109.7359111120728</v>
      </c>
    </row>
    <row r="601" spans="1:13" x14ac:dyDescent="0.3">
      <c r="A601" s="1" t="s">
        <v>624</v>
      </c>
      <c r="B601">
        <f>_xlfn.XLOOKUP(A601,jkse_history[[#This Row],[Tanggal]],jkse_history[[#This Row],[Terakhir]],"Tidak Ditemukan")</f>
        <v>6703.3</v>
      </c>
      <c r="C601">
        <f>_xlfn.XLOOKUP(B601,jkse_history[[#This Row],[Terakhir]],jkse_history[[#This Row],[Volume]])</f>
        <v>181055000</v>
      </c>
      <c r="D601">
        <f>_xlfn.XLOOKUP(A601,bbni_history[[#This Row],[Tanggal]],bbni_history[[#This Row],[Terakhir]],"Tidak Ditemukan")</f>
        <v>3253.9</v>
      </c>
      <c r="E601">
        <f>_xlfn.XLOOKUP(D601,bbni_history[[#This Row],[Terakhir]],bbni_history[[#This Row],[Volume]])</f>
        <v>44476000</v>
      </c>
      <c r="F601">
        <f>_xlfn.XLOOKUP(A601,bbri_history[[#This Row],[Tanggal]],bbri_history[[#This Row],[Terakhir]],"Tidak Ditemukan")</f>
        <v>3341.6</v>
      </c>
      <c r="G601">
        <f>_xlfn.XLOOKUP(F601,bbri_history[[#This Row],[Terakhir]],bbri_history[[#This Row],[Volume]],"Tidak Ditemukan")</f>
        <v>180648400</v>
      </c>
      <c r="H601">
        <f>_xlfn.XLOOKUP(A601,bmri_history[[#This Row],[Tanggal]],bmri_history[[#This Row],[Terakhir]],"Tidak Ditemukan")</f>
        <v>3145.7</v>
      </c>
      <c r="I601">
        <f>_xlfn.XLOOKUP('Master Sheet'!H601,bmri_history[[#This Row],[Terakhir]],bmri_history[[#This Row],[Volume]],"Tidak Ditemukan")</f>
        <v>90919800</v>
      </c>
      <c r="J601" s="10">
        <f>(B601/'Data Historis IHSG'!$J$3) * 100</f>
        <v>106.4093568736765</v>
      </c>
      <c r="K601" s="2">
        <f>(D601/'Data Historis BBNI'!$J$3) * 100</f>
        <v>104.38501095530938</v>
      </c>
      <c r="L601" s="2">
        <f>(F601/'Data Historis BBRI'!$J$3) * 100</f>
        <v>113.11621357218537</v>
      </c>
      <c r="M601" s="2">
        <f>(H601 / 'Data Historis BMRI'!$J$3) * 100</f>
        <v>113.44318103955023</v>
      </c>
    </row>
    <row r="602" spans="1:13" x14ac:dyDescent="0.3">
      <c r="A602" s="1" t="s">
        <v>625</v>
      </c>
      <c r="B602">
        <f>_xlfn.XLOOKUP(A602,jkse_history[[#This Row],[Tanggal]],jkse_history[[#This Row],[Terakhir]],"Tidak Ditemukan")</f>
        <v>6646.4</v>
      </c>
      <c r="C602">
        <f>_xlfn.XLOOKUP(B602,jkse_history[[#This Row],[Terakhir]],jkse_history[[#This Row],[Volume]])</f>
        <v>140628200</v>
      </c>
      <c r="D602">
        <f>_xlfn.XLOOKUP(A602,bbni_history[[#This Row],[Tanggal]],bbni_history[[#This Row],[Terakhir]],"Tidak Ditemukan")</f>
        <v>3211.9</v>
      </c>
      <c r="E602">
        <f>_xlfn.XLOOKUP(D602,bbni_history[[#This Row],[Terakhir]],bbni_history[[#This Row],[Volume]])</f>
        <v>61698000</v>
      </c>
      <c r="F602">
        <f>_xlfn.XLOOKUP(A602,bbri_history[[#This Row],[Tanggal]],bbri_history[[#This Row],[Terakhir]],"Tidak Ditemukan")</f>
        <v>3333.4</v>
      </c>
      <c r="G602">
        <f>_xlfn.XLOOKUP(F602,bbri_history[[#This Row],[Terakhir]],bbri_history[[#This Row],[Volume]],"Tidak Ditemukan")</f>
        <v>125309100</v>
      </c>
      <c r="H602">
        <f>_xlfn.XLOOKUP(A602,bmri_history[[#This Row],[Tanggal]],bmri_history[[#This Row],[Terakhir]],"Tidak Ditemukan")</f>
        <v>3094.3</v>
      </c>
      <c r="I602">
        <f>_xlfn.XLOOKUP('Master Sheet'!H602,bmri_history[[#This Row],[Terakhir]],bmri_history[[#This Row],[Volume]],"Tidak Ditemukan")</f>
        <v>180812800</v>
      </c>
      <c r="J602" s="10">
        <f>(B602/'Data Historis IHSG'!$J$3) * 100</f>
        <v>105.50611631960429</v>
      </c>
      <c r="K602" s="2">
        <f>(D602/'Data Historis BBNI'!$J$3) * 100</f>
        <v>103.03765225955262</v>
      </c>
      <c r="L602" s="2">
        <f>(F602/'Data Historis BBRI'!$J$3) * 100</f>
        <v>112.83863607898095</v>
      </c>
      <c r="M602" s="2">
        <f>(H602 / 'Data Historis BMRI'!$J$3) * 100</f>
        <v>111.58954607581153</v>
      </c>
    </row>
    <row r="603" spans="1:13" x14ac:dyDescent="0.3">
      <c r="A603" s="1" t="s">
        <v>626</v>
      </c>
      <c r="B603">
        <f>_xlfn.XLOOKUP(A603,jkse_history[[#This Row],[Tanggal]],jkse_history[[#This Row],[Terakhir]],"Tidak Ditemukan")</f>
        <v>6652.6</v>
      </c>
      <c r="C603">
        <f>_xlfn.XLOOKUP(B603,jkse_history[[#This Row],[Terakhir]],jkse_history[[#This Row],[Volume]])</f>
        <v>157996000</v>
      </c>
      <c r="D603">
        <f>_xlfn.XLOOKUP(A603,bbni_history[[#This Row],[Tanggal]],bbni_history[[#This Row],[Terakhir]],"Tidak Ditemukan")</f>
        <v>3190.9</v>
      </c>
      <c r="E603">
        <f>_xlfn.XLOOKUP(D603,bbni_history[[#This Row],[Terakhir]],bbni_history[[#This Row],[Volume]])</f>
        <v>53792800</v>
      </c>
      <c r="F603">
        <f>_xlfn.XLOOKUP(A603,bbri_history[[#This Row],[Tanggal]],bbri_history[[#This Row],[Terakhir]],"Tidak Ditemukan")</f>
        <v>3308.9</v>
      </c>
      <c r="G603">
        <f>_xlfn.XLOOKUP(F603,bbri_history[[#This Row],[Terakhir]],bbri_history[[#This Row],[Volume]],"Tidak Ditemukan")</f>
        <v>172127500</v>
      </c>
      <c r="H603">
        <f>_xlfn.XLOOKUP(A603,bmri_history[[#This Row],[Tanggal]],bmri_history[[#This Row],[Terakhir]],"Tidak Ditemukan")</f>
        <v>3053.2</v>
      </c>
      <c r="I603">
        <f>_xlfn.XLOOKUP('Master Sheet'!H603,bmri_history[[#This Row],[Terakhir]],bmri_history[[#This Row],[Volume]],"Tidak Ditemukan")</f>
        <v>120444800</v>
      </c>
      <c r="J603" s="10">
        <f>(B603/'Data Historis IHSG'!$J$3) * 100</f>
        <v>105.60453620423078</v>
      </c>
      <c r="K603" s="2">
        <f>(D603/'Data Historis BBNI'!$J$3) * 100</f>
        <v>102.36397291167422</v>
      </c>
      <c r="L603" s="2">
        <f>(F603/'Data Historis BBRI'!$J$3) * 100</f>
        <v>112.00928869074819</v>
      </c>
      <c r="M603" s="2">
        <f>(H603 / 'Data Historis BMRI'!$J$3) * 100</f>
        <v>110.10735936356129</v>
      </c>
    </row>
    <row r="604" spans="1:13" x14ac:dyDescent="0.3">
      <c r="A604" s="1" t="s">
        <v>627</v>
      </c>
      <c r="B604">
        <f>_xlfn.XLOOKUP(A604,jkse_history[[#This Row],[Tanggal]],jkse_history[[#This Row],[Terakhir]],"Tidak Ditemukan")</f>
        <v>6740.2</v>
      </c>
      <c r="C604">
        <f>_xlfn.XLOOKUP(B604,jkse_history[[#This Row],[Terakhir]],jkse_history[[#This Row],[Volume]])</f>
        <v>157598800</v>
      </c>
      <c r="D604">
        <f>_xlfn.XLOOKUP(A604,bbni_history[[#This Row],[Tanggal]],bbni_history[[#This Row],[Terakhir]],"Tidak Ditemukan")</f>
        <v>3190.9</v>
      </c>
      <c r="E604">
        <f>_xlfn.XLOOKUP(D604,bbni_history[[#This Row],[Terakhir]],bbni_history[[#This Row],[Volume]])</f>
        <v>66599600</v>
      </c>
      <c r="F604">
        <f>_xlfn.XLOOKUP(A604,bbri_history[[#This Row],[Tanggal]],bbri_history[[#This Row],[Terakhir]],"Tidak Ditemukan")</f>
        <v>3431.5</v>
      </c>
      <c r="G604">
        <f>_xlfn.XLOOKUP(F604,bbri_history[[#This Row],[Terakhir]],bbri_history[[#This Row],[Volume]],"Tidak Ditemukan")</f>
        <v>112914000</v>
      </c>
      <c r="H604">
        <f>_xlfn.XLOOKUP(A604,bmri_history[[#This Row],[Tanggal]],bmri_history[[#This Row],[Terakhir]],"Tidak Ditemukan")</f>
        <v>3073.7</v>
      </c>
      <c r="I604">
        <f>_xlfn.XLOOKUP('Master Sheet'!H604,bmri_history[[#This Row],[Terakhir]],bmri_history[[#This Row],[Volume]],"Tidak Ditemukan")</f>
        <v>57156600</v>
      </c>
      <c r="J604" s="10">
        <f>(B604/'Data Historis IHSG'!$J$3) * 100</f>
        <v>106.99511392895353</v>
      </c>
      <c r="K604" s="2">
        <f>(D604/'Data Historis BBNI'!$J$3) * 100</f>
        <v>102.36397291167422</v>
      </c>
      <c r="L604" s="2">
        <f>(F604/'Data Historis BBRI'!$J$3) * 100</f>
        <v>116.15941072329248</v>
      </c>
      <c r="M604" s="2">
        <f>(H604 / 'Data Historis BMRI'!$J$3) * 100</f>
        <v>110.84664957283452</v>
      </c>
    </row>
    <row r="605" spans="1:13" x14ac:dyDescent="0.3">
      <c r="A605" s="1" t="s">
        <v>628</v>
      </c>
      <c r="B605">
        <f>_xlfn.XLOOKUP(A605,jkse_history[[#This Row],[Tanggal]],jkse_history[[#This Row],[Terakhir]],"Tidak Ditemukan")</f>
        <v>6722.1</v>
      </c>
      <c r="C605">
        <f>_xlfn.XLOOKUP(B605,jkse_history[[#This Row],[Terakhir]],jkse_history[[#This Row],[Volume]])</f>
        <v>163555700</v>
      </c>
      <c r="D605">
        <f>_xlfn.XLOOKUP(A605,bbni_history[[#This Row],[Tanggal]],bbni_history[[#This Row],[Terakhir]],"Tidak Ditemukan")</f>
        <v>3148.9</v>
      </c>
      <c r="E605">
        <f>_xlfn.XLOOKUP(D605,bbni_history[[#This Row],[Terakhir]],bbni_history[[#This Row],[Volume]])</f>
        <v>38983600</v>
      </c>
      <c r="F605">
        <f>_xlfn.XLOOKUP(A605,bbri_history[[#This Row],[Tanggal]],bbri_history[[#This Row],[Terakhir]],"Tidak Ditemukan")</f>
        <v>3366.1</v>
      </c>
      <c r="G605">
        <f>_xlfn.XLOOKUP(F605,bbri_history[[#This Row],[Terakhir]],bbri_history[[#This Row],[Volume]],"Tidak Ditemukan")</f>
        <v>80867700</v>
      </c>
      <c r="H605">
        <f>_xlfn.XLOOKUP(A605,bmri_history[[#This Row],[Tanggal]],bmri_history[[#This Row],[Terakhir]],"Tidak Ditemukan")</f>
        <v>3073.7</v>
      </c>
      <c r="I605">
        <f>_xlfn.XLOOKUP('Master Sheet'!H605,bmri_history[[#This Row],[Terakhir]],bmri_history[[#This Row],[Volume]],"Tidak Ditemukan")</f>
        <v>22860800</v>
      </c>
      <c r="J605" s="10">
        <f>(B605/'Data Historis IHSG'!$J$3) * 100</f>
        <v>106.70779136254393</v>
      </c>
      <c r="K605" s="2">
        <f>(D605/'Data Historis BBNI'!$J$3) * 100</f>
        <v>101.01661421591743</v>
      </c>
      <c r="L605" s="2">
        <f>(F605/'Data Historis BBRI'!$J$3) * 100</f>
        <v>113.94556096041812</v>
      </c>
      <c r="M605" s="2">
        <f>(H605 / 'Data Historis BMRI'!$J$3) * 100</f>
        <v>110.84664957283452</v>
      </c>
    </row>
    <row r="606" spans="1:13" x14ac:dyDescent="0.3">
      <c r="A606" s="1" t="s">
        <v>629</v>
      </c>
      <c r="B606">
        <f>_xlfn.XLOOKUP(A606,jkse_history[[#This Row],[Tanggal]],jkse_history[[#This Row],[Terakhir]],"Tidak Ditemukan")</f>
        <v>6718.3</v>
      </c>
      <c r="C606">
        <f>_xlfn.XLOOKUP(B606,jkse_history[[#This Row],[Terakhir]],jkse_history[[#This Row],[Volume]])</f>
        <v>184326800</v>
      </c>
      <c r="D606">
        <f>_xlfn.XLOOKUP(A606,bbni_history[[#This Row],[Tanggal]],bbni_history[[#This Row],[Terakhir]],"Tidak Ditemukan")</f>
        <v>3127.9</v>
      </c>
      <c r="E606">
        <f>_xlfn.XLOOKUP(D606,bbni_history[[#This Row],[Terakhir]],bbni_history[[#This Row],[Volume]])</f>
        <v>91270400</v>
      </c>
      <c r="F606">
        <f>_xlfn.XLOOKUP(A606,bbri_history[[#This Row],[Tanggal]],bbri_history[[#This Row],[Terakhir]],"Tidak Ditemukan")</f>
        <v>3357.9</v>
      </c>
      <c r="G606">
        <f>_xlfn.XLOOKUP(F606,bbri_history[[#This Row],[Terakhir]],bbri_history[[#This Row],[Volume]],"Tidak Ditemukan")</f>
        <v>56085200</v>
      </c>
      <c r="H606">
        <f>_xlfn.XLOOKUP(A606,bmri_history[[#This Row],[Tanggal]],bmri_history[[#This Row],[Terakhir]],"Tidak Ditemukan")</f>
        <v>3053.2</v>
      </c>
      <c r="I606">
        <f>_xlfn.XLOOKUP('Master Sheet'!H606,bmri_history[[#This Row],[Terakhir]],bmri_history[[#This Row],[Volume]],"Tidak Ditemukan")</f>
        <v>51524400</v>
      </c>
      <c r="J606" s="10">
        <f>(B606/'Data Historis IHSG'!$J$3) * 100</f>
        <v>106.64746949777286</v>
      </c>
      <c r="K606" s="2">
        <f>(D606/'Data Historis BBNI'!$J$3) * 100</f>
        <v>100.34293486803905</v>
      </c>
      <c r="L606" s="2">
        <f>(F606/'Data Historis BBRI'!$J$3) * 100</f>
        <v>113.6679834672137</v>
      </c>
      <c r="M606" s="2">
        <f>(H606 / 'Data Historis BMRI'!$J$3) * 100</f>
        <v>110.10735936356129</v>
      </c>
    </row>
    <row r="607" spans="1:13" x14ac:dyDescent="0.3">
      <c r="A607" s="1" t="s">
        <v>630</v>
      </c>
      <c r="B607">
        <f>_xlfn.XLOOKUP(A607,jkse_history[[#This Row],[Tanggal]],jkse_history[[#This Row],[Terakhir]],"Tidak Ditemukan")</f>
        <v>6641</v>
      </c>
      <c r="C607">
        <f>_xlfn.XLOOKUP(B607,jkse_history[[#This Row],[Terakhir]],jkse_history[[#This Row],[Volume]])</f>
        <v>169282000</v>
      </c>
      <c r="D607">
        <f>_xlfn.XLOOKUP(A607,bbni_history[[#This Row],[Tanggal]],bbni_history[[#This Row],[Terakhir]],"Tidak Ditemukan")</f>
        <v>3033.5</v>
      </c>
      <c r="E607">
        <f>_xlfn.XLOOKUP(D607,bbni_history[[#This Row],[Terakhir]],bbni_history[[#This Row],[Volume]])</f>
        <v>70323600</v>
      </c>
      <c r="F607">
        <f>_xlfn.XLOOKUP(A607,bbri_history[[#This Row],[Tanggal]],bbri_history[[#This Row],[Terakhir]],"Tidak Ditemukan")</f>
        <v>3317.1</v>
      </c>
      <c r="G607">
        <f>_xlfn.XLOOKUP(F607,bbri_history[[#This Row],[Terakhir]],bbri_history[[#This Row],[Volume]],"Tidak Ditemukan")</f>
        <v>165745200</v>
      </c>
      <c r="H607">
        <f>_xlfn.XLOOKUP(A607,bmri_history[[#This Row],[Tanggal]],bmri_history[[#This Row],[Terakhir]],"Tidak Ditemukan")</f>
        <v>2991.5</v>
      </c>
      <c r="I607">
        <f>_xlfn.XLOOKUP('Master Sheet'!H607,bmri_history[[#This Row],[Terakhir]],bmri_history[[#This Row],[Volume]],"Tidak Ditemukan")</f>
        <v>142494200</v>
      </c>
      <c r="J607" s="10">
        <f>(B607/'Data Historis IHSG'!$J$3) * 100</f>
        <v>105.4203957749296</v>
      </c>
      <c r="K607" s="2">
        <f>(D607/'Data Historis BBNI'!$J$3) * 100</f>
        <v>97.314585799480952</v>
      </c>
      <c r="L607" s="2">
        <f>(F607/'Data Historis BBRI'!$J$3) * 100</f>
        <v>112.28686618395263</v>
      </c>
      <c r="M607" s="2">
        <f>(H607 / 'Data Historis BMRI'!$J$3) * 100</f>
        <v>107.88227614833407</v>
      </c>
    </row>
    <row r="608" spans="1:13" x14ac:dyDescent="0.3">
      <c r="A608" s="1" t="s">
        <v>631</v>
      </c>
      <c r="B608">
        <f>_xlfn.XLOOKUP(A608,jkse_history[[#This Row],[Tanggal]],jkse_history[[#This Row],[Terakhir]],"Tidak Ditemukan")</f>
        <v>6690.1</v>
      </c>
      <c r="C608">
        <f>_xlfn.XLOOKUP(B608,jkse_history[[#This Row],[Terakhir]],jkse_history[[#This Row],[Volume]])</f>
        <v>131271000</v>
      </c>
      <c r="D608">
        <f>_xlfn.XLOOKUP(A608,bbni_history[[#This Row],[Tanggal]],bbni_history[[#This Row],[Terakhir]],"Tidak Ditemukan")</f>
        <v>3054.5</v>
      </c>
      <c r="E608">
        <f>_xlfn.XLOOKUP(D608,bbni_history[[#This Row],[Terakhir]],bbni_history[[#This Row],[Volume]])</f>
        <v>53467400</v>
      </c>
      <c r="F608">
        <f>_xlfn.XLOOKUP(A608,bbri_history[[#This Row],[Tanggal]],bbri_history[[#This Row],[Terakhir]],"Tidak Ditemukan")</f>
        <v>3325.2</v>
      </c>
      <c r="G608">
        <f>_xlfn.XLOOKUP(F608,bbri_history[[#This Row],[Terakhir]],bbri_history[[#This Row],[Volume]],"Tidak Ditemukan")</f>
        <v>188729700</v>
      </c>
      <c r="H608">
        <f>_xlfn.XLOOKUP(A608,bmri_history[[#This Row],[Tanggal]],bmri_history[[#This Row],[Terakhir]],"Tidak Ditemukan")</f>
        <v>2991.5</v>
      </c>
      <c r="I608">
        <f>_xlfn.XLOOKUP('Master Sheet'!H608,bmri_history[[#This Row],[Terakhir]],bmri_history[[#This Row],[Volume]],"Tidak Ditemukan")</f>
        <v>158438200</v>
      </c>
      <c r="J608" s="10">
        <f>(B608/'Data Historis IHSG'!$J$3) * 100</f>
        <v>106.19981776447169</v>
      </c>
      <c r="K608" s="2">
        <f>(D608/'Data Historis BBNI'!$J$3) * 100</f>
        <v>97.988265147359328</v>
      </c>
      <c r="L608" s="2">
        <f>(F608/'Data Historis BBRI'!$J$3) * 100</f>
        <v>112.56105858577652</v>
      </c>
      <c r="M608" s="2">
        <f>(H608 / 'Data Historis BMRI'!$J$3) * 100</f>
        <v>107.88227614833407</v>
      </c>
    </row>
    <row r="609" spans="1:13" x14ac:dyDescent="0.3">
      <c r="A609" s="1" t="s">
        <v>632</v>
      </c>
      <c r="B609">
        <f>_xlfn.XLOOKUP(A609,jkse_history[[#This Row],[Tanggal]],jkse_history[[#This Row],[Terakhir]],"Tidak Ditemukan")</f>
        <v>6651.9</v>
      </c>
      <c r="C609">
        <f>_xlfn.XLOOKUP(B609,jkse_history[[#This Row],[Terakhir]],jkse_history[[#This Row],[Volume]])</f>
        <v>145685800</v>
      </c>
      <c r="D609">
        <f>_xlfn.XLOOKUP(A609,bbni_history[[#This Row],[Tanggal]],bbni_history[[#This Row],[Terakhir]],"Tidak Ditemukan")</f>
        <v>3054.5</v>
      </c>
      <c r="E609">
        <f>_xlfn.XLOOKUP(D609,bbni_history[[#This Row],[Terakhir]],bbni_history[[#This Row],[Volume]])</f>
        <v>91881600</v>
      </c>
      <c r="F609">
        <f>_xlfn.XLOOKUP(A609,bbri_history[[#This Row],[Tanggal]],bbri_history[[#This Row],[Terakhir]],"Tidak Ditemukan")</f>
        <v>3357.9</v>
      </c>
      <c r="G609">
        <f>_xlfn.XLOOKUP(F609,bbri_history[[#This Row],[Terakhir]],bbri_history[[#This Row],[Volume]],"Tidak Ditemukan")</f>
        <v>91362800</v>
      </c>
      <c r="H609">
        <f>_xlfn.XLOOKUP(A609,bmri_history[[#This Row],[Tanggal]],bmri_history[[#This Row],[Terakhir]],"Tidak Ditemukan")</f>
        <v>2950.4</v>
      </c>
      <c r="I609">
        <f>_xlfn.XLOOKUP('Master Sheet'!H609,bmri_history[[#This Row],[Terakhir]],bmri_history[[#This Row],[Volume]],"Tidak Ditemukan")</f>
        <v>191949400</v>
      </c>
      <c r="J609" s="10">
        <f>(B609/'Data Historis IHSG'!$J$3) * 100</f>
        <v>105.59342428177294</v>
      </c>
      <c r="K609" s="2">
        <f>(D609/'Data Historis BBNI'!$J$3) * 100</f>
        <v>97.988265147359328</v>
      </c>
      <c r="L609" s="2">
        <f>(F609/'Data Historis BBRI'!$J$3) * 100</f>
        <v>113.6679834672137</v>
      </c>
      <c r="M609" s="2">
        <f>(H609 / 'Data Historis BMRI'!$J$3) * 100</f>
        <v>106.40008943608386</v>
      </c>
    </row>
    <row r="610" spans="1:13" x14ac:dyDescent="0.3">
      <c r="A610" s="1" t="s">
        <v>633</v>
      </c>
      <c r="B610">
        <f>_xlfn.XLOOKUP(A610,jkse_history[[#This Row],[Tanggal]],jkse_history[[#This Row],[Terakhir]],"Tidak Ditemukan")</f>
        <v>6659.3</v>
      </c>
      <c r="C610">
        <f>_xlfn.XLOOKUP(B610,jkse_history[[#This Row],[Terakhir]],jkse_history[[#This Row],[Volume]])</f>
        <v>143740000</v>
      </c>
      <c r="D610">
        <f>_xlfn.XLOOKUP(A610,bbni_history[[#This Row],[Tanggal]],bbni_history[[#This Row],[Terakhir]],"Tidak Ditemukan")</f>
        <v>3075.5</v>
      </c>
      <c r="E610">
        <f>_xlfn.XLOOKUP(D610,bbni_history[[#This Row],[Terakhir]],bbni_history[[#This Row],[Volume]])</f>
        <v>33885200</v>
      </c>
      <c r="F610">
        <f>_xlfn.XLOOKUP(A610,bbri_history[[#This Row],[Tanggal]],bbri_history[[#This Row],[Terakhir]],"Tidak Ditemukan")</f>
        <v>3382.4</v>
      </c>
      <c r="G610">
        <f>_xlfn.XLOOKUP(F610,bbri_history[[#This Row],[Terakhir]],bbri_history[[#This Row],[Volume]],"Tidak Ditemukan")</f>
        <v>135284500</v>
      </c>
      <c r="H610">
        <f>_xlfn.XLOOKUP(A610,bmri_history[[#This Row],[Tanggal]],bmri_history[[#This Row],[Terakhir]],"Tidak Ditemukan")</f>
        <v>3022.3</v>
      </c>
      <c r="I610">
        <f>_xlfn.XLOOKUP('Master Sheet'!H610,bmri_history[[#This Row],[Terakhir]],bmri_history[[#This Row],[Volume]],"Tidak Ditemukan")</f>
        <v>152078400</v>
      </c>
      <c r="J610" s="10">
        <f>(B610/'Data Historis IHSG'!$J$3) * 100</f>
        <v>105.71089317632716</v>
      </c>
      <c r="K610" s="2">
        <f>(D610/'Data Historis BBNI'!$J$3) * 100</f>
        <v>98.661944495237734</v>
      </c>
      <c r="L610" s="2">
        <f>(F610/'Data Historis BBRI'!$J$3) * 100</f>
        <v>114.49733085544645</v>
      </c>
      <c r="M610" s="2">
        <f>(H610 / 'Data Historis BMRI'!$J$3) * 100</f>
        <v>108.99301460909581</v>
      </c>
    </row>
    <row r="611" spans="1:13" x14ac:dyDescent="0.3">
      <c r="A611" s="1" t="s">
        <v>634</v>
      </c>
      <c r="B611">
        <f>_xlfn.XLOOKUP(A611,jkse_history[[#This Row],[Tanggal]],jkse_history[[#This Row],[Terakhir]],"Tidak Ditemukan")</f>
        <v>6736.1</v>
      </c>
      <c r="C611">
        <f>_xlfn.XLOOKUP(B611,jkse_history[[#This Row],[Terakhir]],jkse_history[[#This Row],[Volume]])</f>
        <v>170776400</v>
      </c>
      <c r="D611">
        <f>_xlfn.XLOOKUP(A611,bbni_history[[#This Row],[Tanggal]],bbni_history[[#This Row],[Terakhir]],"Tidak Ditemukan")</f>
        <v>3065</v>
      </c>
      <c r="E611">
        <f>_xlfn.XLOOKUP(D611,bbni_history[[#This Row],[Terakhir]],bbni_history[[#This Row],[Volume]])</f>
        <v>52625000</v>
      </c>
      <c r="F611">
        <f>_xlfn.XLOOKUP(A611,bbri_history[[#This Row],[Tanggal]],bbri_history[[#This Row],[Terakhir]],"Tidak Ditemukan")</f>
        <v>3357.9</v>
      </c>
      <c r="G611">
        <f>_xlfn.XLOOKUP(F611,bbri_history[[#This Row],[Terakhir]],bbri_history[[#This Row],[Volume]],"Tidak Ditemukan")</f>
        <v>122905900</v>
      </c>
      <c r="H611">
        <f>_xlfn.XLOOKUP(A611,bmri_history[[#This Row],[Tanggal]],bmri_history[[#This Row],[Terakhir]],"Tidak Ditemukan")</f>
        <v>3053.2</v>
      </c>
      <c r="I611">
        <f>_xlfn.XLOOKUP('Master Sheet'!H611,bmri_history[[#This Row],[Terakhir]],bmri_history[[#This Row],[Volume]],"Tidak Ditemukan")</f>
        <v>128963600</v>
      </c>
      <c r="J611" s="10">
        <f>(B611/'Data Historis IHSG'!$J$3) * 100</f>
        <v>106.93002981170055</v>
      </c>
      <c r="K611" s="2">
        <f>(D611/'Data Historis BBNI'!$J$3) * 100</f>
        <v>98.325104821298538</v>
      </c>
      <c r="L611" s="2">
        <f>(F611/'Data Historis BBRI'!$J$3) * 100</f>
        <v>113.6679834672137</v>
      </c>
      <c r="M611" s="2">
        <f>(H611 / 'Data Historis BMRI'!$J$3) * 100</f>
        <v>110.10735936356129</v>
      </c>
    </row>
    <row r="612" spans="1:13" x14ac:dyDescent="0.3">
      <c r="A612" s="1" t="s">
        <v>635</v>
      </c>
      <c r="B612">
        <f>_xlfn.XLOOKUP(A612,jkse_history[[#This Row],[Tanggal]],jkse_history[[#This Row],[Terakhir]],"Tidak Ditemukan")</f>
        <v>6874.7</v>
      </c>
      <c r="C612">
        <f>_xlfn.XLOOKUP(B612,jkse_history[[#This Row],[Terakhir]],jkse_history[[#This Row],[Volume]])</f>
        <v>182468200</v>
      </c>
      <c r="D612">
        <f>_xlfn.XLOOKUP(A612,bbni_history[[#This Row],[Tanggal]],bbni_history[[#This Row],[Terakhir]],"Tidak Ditemukan")</f>
        <v>3222.4</v>
      </c>
      <c r="E612">
        <f>_xlfn.XLOOKUP(D612,bbni_history[[#This Row],[Terakhir]],bbni_history[[#This Row],[Volume]])</f>
        <v>99752400</v>
      </c>
      <c r="F612">
        <f>_xlfn.XLOOKUP(A612,bbri_history[[#This Row],[Tanggal]],bbri_history[[#This Row],[Terakhir]],"Tidak Ditemukan")</f>
        <v>3513.2</v>
      </c>
      <c r="G612">
        <f>_xlfn.XLOOKUP(F612,bbri_history[[#This Row],[Terakhir]],bbri_history[[#This Row],[Volume]],"Tidak Ditemukan")</f>
        <v>220223600</v>
      </c>
      <c r="H612">
        <f>_xlfn.XLOOKUP(A612,bmri_history[[#This Row],[Tanggal]],bmri_history[[#This Row],[Terakhir]],"Tidak Ditemukan")</f>
        <v>3248.5</v>
      </c>
      <c r="I612">
        <f>_xlfn.XLOOKUP('Master Sheet'!H612,bmri_history[[#This Row],[Terakhir]],bmri_history[[#This Row],[Volume]],"Tidak Ditemukan")</f>
        <v>215712600</v>
      </c>
      <c r="J612" s="10">
        <f>(B612/'Data Historis IHSG'!$J$3) * 100</f>
        <v>109.13019045835092</v>
      </c>
      <c r="K612" s="2">
        <f>(D612/'Data Historis BBNI'!$J$3) * 100</f>
        <v>103.37449193349183</v>
      </c>
      <c r="L612" s="2">
        <f>(F612/'Data Historis BBRI'!$J$3) * 100</f>
        <v>118.92503038119513</v>
      </c>
      <c r="M612" s="2">
        <f>(H612 / 'Data Historis BMRI'!$J$3) * 100</f>
        <v>117.15045096702765</v>
      </c>
    </row>
    <row r="613" spans="1:13" x14ac:dyDescent="0.3">
      <c r="A613" s="1" t="s">
        <v>636</v>
      </c>
      <c r="B613">
        <f>_xlfn.XLOOKUP(A613,jkse_history[[#This Row],[Tanggal]],jkse_history[[#This Row],[Terakhir]],"Tidak Ditemukan")</f>
        <v>6864.1</v>
      </c>
      <c r="C613">
        <f>_xlfn.XLOOKUP(B613,jkse_history[[#This Row],[Terakhir]],jkse_history[[#This Row],[Volume]])</f>
        <v>156437900</v>
      </c>
      <c r="D613">
        <f>_xlfn.XLOOKUP(A613,bbni_history[[#This Row],[Tanggal]],bbni_history[[#This Row],[Terakhir]],"Tidak Ditemukan")</f>
        <v>3243.4</v>
      </c>
      <c r="E613">
        <f>_xlfn.XLOOKUP(D613,bbni_history[[#This Row],[Terakhir]],bbni_history[[#This Row],[Volume]])</f>
        <v>91623800</v>
      </c>
      <c r="F613">
        <f>_xlfn.XLOOKUP(A613,bbri_history[[#This Row],[Tanggal]],bbri_history[[#This Row],[Terakhir]],"Tidak Ditemukan")</f>
        <v>3521.3</v>
      </c>
      <c r="G613">
        <f>_xlfn.XLOOKUP(F613,bbri_history[[#This Row],[Terakhir]],bbri_history[[#This Row],[Volume]],"Tidak Ditemukan")</f>
        <v>130405400</v>
      </c>
      <c r="H613">
        <f>_xlfn.XLOOKUP(A613,bmri_history[[#This Row],[Tanggal]],bmri_history[[#This Row],[Terakhir]],"Tidak Ditemukan")</f>
        <v>3248.5</v>
      </c>
      <c r="I613">
        <f>_xlfn.XLOOKUP('Master Sheet'!H613,bmri_history[[#This Row],[Terakhir]],bmri_history[[#This Row],[Volume]],"Tidak Ditemukan")</f>
        <v>125699200</v>
      </c>
      <c r="J613" s="10">
        <f>(B613/'Data Historis IHSG'!$J$3) * 100</f>
        <v>108.96192420398951</v>
      </c>
      <c r="K613" s="2">
        <f>(D613/'Data Historis BBNI'!$J$3) * 100</f>
        <v>104.0481712813702</v>
      </c>
      <c r="L613" s="2">
        <f>(F613/'Data Historis BBRI'!$J$3) * 100</f>
        <v>119.19922278301902</v>
      </c>
      <c r="M613" s="2">
        <f>(H613 / 'Data Historis BMRI'!$J$3) * 100</f>
        <v>117.15045096702765</v>
      </c>
    </row>
    <row r="614" spans="1:13" x14ac:dyDescent="0.3">
      <c r="A614" s="1" t="s">
        <v>637</v>
      </c>
      <c r="B614">
        <f>_xlfn.XLOOKUP(A614,jkse_history[[#This Row],[Tanggal]],jkse_history[[#This Row],[Terakhir]],"Tidak Ditemukan")</f>
        <v>6887</v>
      </c>
      <c r="C614">
        <f>_xlfn.XLOOKUP(B614,jkse_history[[#This Row],[Terakhir]],jkse_history[[#This Row],[Volume]])</f>
        <v>199589800</v>
      </c>
      <c r="D614">
        <f>_xlfn.XLOOKUP(A614,bbni_history[[#This Row],[Tanggal]],bbni_history[[#This Row],[Terakhir]],"Tidak Ditemukan")</f>
        <v>3232.9</v>
      </c>
      <c r="E614">
        <f>_xlfn.XLOOKUP(D614,bbni_history[[#This Row],[Terakhir]],bbni_history[[#This Row],[Volume]])</f>
        <v>39950200</v>
      </c>
      <c r="F614">
        <f>_xlfn.XLOOKUP(A614,bbri_history[[#This Row],[Tanggal]],bbri_history[[#This Row],[Terakhir]],"Tidak Ditemukan")</f>
        <v>3488.6</v>
      </c>
      <c r="G614">
        <f>_xlfn.XLOOKUP(F614,bbri_history[[#This Row],[Terakhir]],bbri_history[[#This Row],[Volume]],"Tidak Ditemukan")</f>
        <v>86561100</v>
      </c>
      <c r="H614">
        <f>_xlfn.XLOOKUP(A614,bmri_history[[#This Row],[Tanggal]],bmri_history[[#This Row],[Terakhir]],"Tidak Ditemukan")</f>
        <v>3227.9</v>
      </c>
      <c r="I614">
        <f>_xlfn.XLOOKUP('Master Sheet'!H614,bmri_history[[#This Row],[Terakhir]],bmri_history[[#This Row],[Volume]],"Tidak Ditemukan")</f>
        <v>54461200</v>
      </c>
      <c r="J614" s="10">
        <f>(B614/'Data Historis IHSG'!$J$3) * 100</f>
        <v>109.32544281010993</v>
      </c>
      <c r="K614" s="2">
        <f>(D614/'Data Historis BBNI'!$J$3) * 100</f>
        <v>103.71133160743101</v>
      </c>
      <c r="L614" s="2">
        <f>(F614/'Data Historis BBRI'!$J$3) * 100</f>
        <v>118.09229790158184</v>
      </c>
      <c r="M614" s="2">
        <f>(H614 / 'Data Historis BMRI'!$J$3) * 100</f>
        <v>116.40755446405066</v>
      </c>
    </row>
    <row r="615" spans="1:13" x14ac:dyDescent="0.3">
      <c r="A615" s="1" t="s">
        <v>638</v>
      </c>
      <c r="B615">
        <f>_xlfn.XLOOKUP(A615,jkse_history[[#This Row],[Tanggal]],jkse_history[[#This Row],[Terakhir]],"Tidak Ditemukan")</f>
        <v>6858.4</v>
      </c>
      <c r="C615">
        <f>_xlfn.XLOOKUP(B615,jkse_history[[#This Row],[Terakhir]],jkse_history[[#This Row],[Volume]])</f>
        <v>210616100</v>
      </c>
      <c r="D615">
        <f>_xlfn.XLOOKUP(A615,bbni_history[[#This Row],[Tanggal]],bbni_history[[#This Row],[Terakhir]],"Tidak Ditemukan")</f>
        <v>3190.9</v>
      </c>
      <c r="E615">
        <f>_xlfn.XLOOKUP(D615,bbni_history[[#This Row],[Terakhir]],bbni_history[[#This Row],[Volume]])</f>
        <v>22755600</v>
      </c>
      <c r="F615">
        <f>_xlfn.XLOOKUP(A615,bbri_history[[#This Row],[Tanggal]],bbri_history[[#This Row],[Terakhir]],"Tidak Ditemukan")</f>
        <v>3472.3</v>
      </c>
      <c r="G615">
        <f>_xlfn.XLOOKUP(F615,bbri_history[[#This Row],[Terakhir]],bbri_history[[#This Row],[Volume]],"Tidak Ditemukan")</f>
        <v>60952800</v>
      </c>
      <c r="H615">
        <f>_xlfn.XLOOKUP(A615,bmri_history[[#This Row],[Tanggal]],bmri_history[[#This Row],[Terakhir]],"Tidak Ditemukan")</f>
        <v>3197.1</v>
      </c>
      <c r="I615">
        <f>_xlfn.XLOOKUP('Master Sheet'!H615,bmri_history[[#This Row],[Terakhir]],bmri_history[[#This Row],[Volume]],"Tidak Ditemukan")</f>
        <v>30750600</v>
      </c>
      <c r="J615" s="10">
        <f>(B615/'Data Historis IHSG'!$J$3) * 100</f>
        <v>108.87144140683287</v>
      </c>
      <c r="K615" s="2">
        <f>(D615/'Data Historis BBNI'!$J$3) * 100</f>
        <v>102.36397291167422</v>
      </c>
      <c r="L615" s="2">
        <f>(F615/'Data Historis BBRI'!$J$3) * 100</f>
        <v>117.54052800655354</v>
      </c>
      <c r="M615" s="2">
        <f>(H615 / 'Data Historis BMRI'!$J$3) * 100</f>
        <v>115.29681600328894</v>
      </c>
    </row>
    <row r="616" spans="1:13" x14ac:dyDescent="0.3">
      <c r="A616" s="1" t="s">
        <v>639</v>
      </c>
      <c r="B616">
        <f>_xlfn.XLOOKUP(A616,jkse_history[[#This Row],[Tanggal]],jkse_history[[#This Row],[Terakhir]],"Tidak Ditemukan")</f>
        <v>6871.5</v>
      </c>
      <c r="C616">
        <f>_xlfn.XLOOKUP(B616,jkse_history[[#This Row],[Terakhir]],jkse_history[[#This Row],[Volume]])</f>
        <v>320241300</v>
      </c>
      <c r="D616">
        <f>_xlfn.XLOOKUP(A616,bbni_history[[#This Row],[Tanggal]],bbni_history[[#This Row],[Terakhir]],"Tidak Ditemukan")</f>
        <v>3222.4</v>
      </c>
      <c r="E616">
        <f>_xlfn.XLOOKUP(D616,bbni_history[[#This Row],[Terakhir]],bbni_history[[#This Row],[Volume]])</f>
        <v>40742800</v>
      </c>
      <c r="F616">
        <f>_xlfn.XLOOKUP(A616,bbri_history[[#This Row],[Tanggal]],bbri_history[[#This Row],[Terakhir]],"Tidak Ditemukan")</f>
        <v>3537.7</v>
      </c>
      <c r="G616">
        <f>_xlfn.XLOOKUP(F616,bbri_history[[#This Row],[Terakhir]],bbri_history[[#This Row],[Volume]],"Tidak Ditemukan")</f>
        <v>97709800</v>
      </c>
      <c r="H616">
        <f>_xlfn.XLOOKUP(A616,bmri_history[[#This Row],[Tanggal]],bmri_history[[#This Row],[Terakhir]],"Tidak Ditemukan")</f>
        <v>3289.6</v>
      </c>
      <c r="I616">
        <f>_xlfn.XLOOKUP('Master Sheet'!H616,bmri_history[[#This Row],[Terakhir]],bmri_history[[#This Row],[Volume]],"Tidak Ditemukan")</f>
        <v>58317600</v>
      </c>
      <c r="J616" s="10">
        <f>(B616/'Data Historis IHSG'!$J$3) * 100</f>
        <v>109.0793930985437</v>
      </c>
      <c r="K616" s="2">
        <f>(D616/'Data Historis BBNI'!$J$3) * 100</f>
        <v>103.37449193349183</v>
      </c>
      <c r="L616" s="2">
        <f>(F616/'Data Historis BBRI'!$J$3) * 100</f>
        <v>119.75437776942788</v>
      </c>
      <c r="M616" s="2">
        <f>(H616 / 'Data Historis BMRI'!$J$3) * 100</f>
        <v>118.63263767927788</v>
      </c>
    </row>
    <row r="617" spans="1:13" x14ac:dyDescent="0.3">
      <c r="A617" s="1" t="s">
        <v>640</v>
      </c>
      <c r="B617">
        <f>_xlfn.XLOOKUP(A617,jkse_history[[#This Row],[Tanggal]],jkse_history[[#This Row],[Terakhir]],"Tidak Ditemukan")</f>
        <v>6898.2</v>
      </c>
      <c r="C617">
        <f>_xlfn.XLOOKUP(B617,jkse_history[[#This Row],[Terakhir]],jkse_history[[#This Row],[Volume]])</f>
        <v>276772700</v>
      </c>
      <c r="D617">
        <f>_xlfn.XLOOKUP(A617,bbni_history[[#This Row],[Tanggal]],bbni_history[[#This Row],[Terakhir]],"Tidak Ditemukan")</f>
        <v>3264.4</v>
      </c>
      <c r="E617">
        <f>_xlfn.XLOOKUP(D617,bbni_history[[#This Row],[Terakhir]],bbni_history[[#This Row],[Volume]])</f>
        <v>61470200</v>
      </c>
      <c r="F617">
        <f>_xlfn.XLOOKUP(A617,bbri_history[[#This Row],[Tanggal]],bbri_history[[#This Row],[Terakhir]],"Tidak Ditemukan")</f>
        <v>3529.5</v>
      </c>
      <c r="G617">
        <f>_xlfn.XLOOKUP(F617,bbri_history[[#This Row],[Terakhir]],bbri_history[[#This Row],[Volume]],"Tidak Ditemukan")</f>
        <v>88570800</v>
      </c>
      <c r="H617">
        <f>_xlfn.XLOOKUP(A617,bmri_history[[#This Row],[Tanggal]],bmri_history[[#This Row],[Terakhir]],"Tidak Ditemukan")</f>
        <v>3330.8</v>
      </c>
      <c r="I617">
        <f>_xlfn.XLOOKUP('Master Sheet'!H617,bmri_history[[#This Row],[Terakhir]],bmri_history[[#This Row],[Volume]],"Tidak Ditemukan")</f>
        <v>87439200</v>
      </c>
      <c r="J617" s="10">
        <f>(B617/'Data Historis IHSG'!$J$3) * 100</f>
        <v>109.50323356943524</v>
      </c>
      <c r="K617" s="2">
        <f>(D617/'Data Historis BBNI'!$J$3) * 100</f>
        <v>104.72185062924859</v>
      </c>
      <c r="L617" s="2">
        <f>(F617/'Data Historis BBRI'!$J$3) * 100</f>
        <v>119.47680027622344</v>
      </c>
      <c r="M617" s="2">
        <f>(H617 / 'Data Historis BMRI'!$J$3) * 100</f>
        <v>120.11843068523187</v>
      </c>
    </row>
    <row r="618" spans="1:13" x14ac:dyDescent="0.3">
      <c r="A618" s="1" t="s">
        <v>641</v>
      </c>
      <c r="B618">
        <f>_xlfn.XLOOKUP(A618,jkse_history[[#This Row],[Tanggal]],jkse_history[[#This Row],[Terakhir]],"Tidak Ditemukan")</f>
        <v>6956.8</v>
      </c>
      <c r="C618">
        <f>_xlfn.XLOOKUP(B618,jkse_history[[#This Row],[Terakhir]],jkse_history[[#This Row],[Volume]])</f>
        <v>287336500</v>
      </c>
      <c r="D618">
        <f>_xlfn.XLOOKUP(A618,bbni_history[[#This Row],[Tanggal]],bbni_history[[#This Row],[Terakhir]],"Tidak Ditemukan")</f>
        <v>3285.4</v>
      </c>
      <c r="E618">
        <f>_xlfn.XLOOKUP(D618,bbni_history[[#This Row],[Terakhir]],bbni_history[[#This Row],[Volume]])</f>
        <v>90037400</v>
      </c>
      <c r="F618">
        <f>_xlfn.XLOOKUP(A618,bbri_history[[#This Row],[Tanggal]],bbri_history[[#This Row],[Terakhir]],"Tidak Ditemukan")</f>
        <v>3562.2</v>
      </c>
      <c r="G618">
        <f>_xlfn.XLOOKUP(F618,bbri_history[[#This Row],[Terakhir]],bbri_history[[#This Row],[Volume]],"Tidak Ditemukan")</f>
        <v>136421400</v>
      </c>
      <c r="H618">
        <f>_xlfn.XLOOKUP(A618,bmri_history[[#This Row],[Tanggal]],bmri_history[[#This Row],[Terakhir]],"Tidak Ditemukan")</f>
        <v>3310.2</v>
      </c>
      <c r="I618">
        <f>_xlfn.XLOOKUP('Master Sheet'!H618,bmri_history[[#This Row],[Terakhir]],bmri_history[[#This Row],[Volume]],"Tidak Ditemukan")</f>
        <v>94427400</v>
      </c>
      <c r="J618" s="10">
        <f>(B618/'Data Historis IHSG'!$J$3) * 100</f>
        <v>110.433460220905</v>
      </c>
      <c r="K618" s="2">
        <f>(D618/'Data Historis BBNI'!$J$3) * 100</f>
        <v>105.39552997712698</v>
      </c>
      <c r="L618" s="2">
        <f>(F618/'Data Historis BBRI'!$J$3) * 100</f>
        <v>120.58372515766062</v>
      </c>
      <c r="M618" s="2">
        <f>(H618 / 'Data Historis BMRI'!$J$3) * 100</f>
        <v>119.37553418225487</v>
      </c>
    </row>
    <row r="619" spans="1:13" x14ac:dyDescent="0.3">
      <c r="A619" s="1" t="s">
        <v>642</v>
      </c>
      <c r="B619">
        <f>_xlfn.XLOOKUP(A619,jkse_history[[#This Row],[Tanggal]],jkse_history[[#This Row],[Terakhir]],"Tidak Ditemukan")</f>
        <v>6951.1</v>
      </c>
      <c r="C619">
        <f>_xlfn.XLOOKUP(B619,jkse_history[[#This Row],[Terakhir]],jkse_history[[#This Row],[Volume]])</f>
        <v>292504000</v>
      </c>
      <c r="D619">
        <f>_xlfn.XLOOKUP(A619,bbni_history[[#This Row],[Tanggal]],bbni_history[[#This Row],[Terakhir]],"Tidak Ditemukan")</f>
        <v>3295.9</v>
      </c>
      <c r="E619">
        <f>_xlfn.XLOOKUP(D619,bbni_history[[#This Row],[Terakhir]],bbni_history[[#This Row],[Volume]])</f>
        <v>96026000</v>
      </c>
      <c r="F619">
        <f>_xlfn.XLOOKUP(A619,bbri_history[[#This Row],[Tanggal]],bbri_history[[#This Row],[Terakhir]],"Tidak Ditemukan")</f>
        <v>3562.2</v>
      </c>
      <c r="G619">
        <f>_xlfn.XLOOKUP(F619,bbri_history[[#This Row],[Terakhir]],bbri_history[[#This Row],[Volume]],"Tidak Ditemukan")</f>
        <v>228669400</v>
      </c>
      <c r="H619">
        <f>_xlfn.XLOOKUP(A619,bmri_history[[#This Row],[Tanggal]],bmri_history[[#This Row],[Terakhir]],"Tidak Ditemukan")</f>
        <v>3402.7</v>
      </c>
      <c r="I619">
        <f>_xlfn.XLOOKUP('Master Sheet'!H619,bmri_history[[#This Row],[Terakhir]],bmri_history[[#This Row],[Volume]],"Tidak Ditemukan")</f>
        <v>132709400</v>
      </c>
      <c r="J619" s="10">
        <f>(B619/'Data Historis IHSG'!$J$3) * 100</f>
        <v>110.34297742374841</v>
      </c>
      <c r="K619" s="2">
        <f>(D619/'Data Historis BBNI'!$J$3) * 100</f>
        <v>105.73236965106618</v>
      </c>
      <c r="L619" s="2">
        <f>(F619/'Data Historis BBRI'!$J$3) * 100</f>
        <v>120.58372515766062</v>
      </c>
      <c r="M619" s="2">
        <f>(H619 / 'Data Historis BMRI'!$J$3) * 100</f>
        <v>122.71135585824379</v>
      </c>
    </row>
    <row r="620" spans="1:13" x14ac:dyDescent="0.3">
      <c r="A620" s="1" t="s">
        <v>643</v>
      </c>
      <c r="B620">
        <f>_xlfn.XLOOKUP(A620,jkse_history[[#This Row],[Tanggal]],jkse_history[[#This Row],[Terakhir]],"Tidak Ditemukan")</f>
        <v>6968.8</v>
      </c>
      <c r="C620">
        <f>_xlfn.XLOOKUP(B620,jkse_history[[#This Row],[Terakhir]],jkse_history[[#This Row],[Volume]])</f>
        <v>238507600</v>
      </c>
      <c r="D620">
        <f>_xlfn.XLOOKUP(A620,bbni_history[[#This Row],[Tanggal]],bbni_history[[#This Row],[Terakhir]],"Tidak Ditemukan")</f>
        <v>3337.9</v>
      </c>
      <c r="E620">
        <f>_xlfn.XLOOKUP(D620,bbni_history[[#This Row],[Terakhir]],bbni_history[[#This Row],[Volume]])</f>
        <v>141365800</v>
      </c>
      <c r="F620">
        <f>_xlfn.XLOOKUP(A620,bbri_history[[#This Row],[Tanggal]],bbri_history[[#This Row],[Terakhir]],"Tidak Ditemukan")</f>
        <v>3562.2</v>
      </c>
      <c r="G620">
        <f>_xlfn.XLOOKUP(F620,bbri_history[[#This Row],[Terakhir]],bbri_history[[#This Row],[Volume]],"Tidak Ditemukan")</f>
        <v>200791700</v>
      </c>
      <c r="H620">
        <f>_xlfn.XLOOKUP(A620,bmri_history[[#This Row],[Tanggal]],bmri_history[[#This Row],[Terakhir]],"Tidak Ditemukan")</f>
        <v>3279.4</v>
      </c>
      <c r="I620">
        <f>_xlfn.XLOOKUP('Master Sheet'!H620,bmri_history[[#This Row],[Terakhir]],bmri_history[[#This Row],[Volume]],"Tidak Ditemukan")</f>
        <v>95909000</v>
      </c>
      <c r="J620" s="10">
        <f>(B620/'Data Historis IHSG'!$J$3) * 100</f>
        <v>110.6239503201821</v>
      </c>
      <c r="K620" s="2">
        <f>(D620/'Data Historis BBNI'!$J$3) * 100</f>
        <v>107.07972834682296</v>
      </c>
      <c r="L620" s="2">
        <f>(F620/'Data Historis BBRI'!$J$3) * 100</f>
        <v>120.58372515766062</v>
      </c>
      <c r="M620" s="2">
        <f>(H620 / 'Data Historis BMRI'!$J$3) * 100</f>
        <v>118.26479572149316</v>
      </c>
    </row>
    <row r="621" spans="1:13" x14ac:dyDescent="0.3">
      <c r="A621" s="1" t="s">
        <v>644</v>
      </c>
      <c r="B621">
        <f>_xlfn.XLOOKUP(A621,jkse_history[[#This Row],[Tanggal]],jkse_history[[#This Row],[Terakhir]],"Tidak Ditemukan")</f>
        <v>6988.2</v>
      </c>
      <c r="C621">
        <f>_xlfn.XLOOKUP(B621,jkse_history[[#This Row],[Terakhir]],jkse_history[[#This Row],[Volume]])</f>
        <v>216232400</v>
      </c>
      <c r="D621">
        <f>_xlfn.XLOOKUP(A621,bbni_history[[#This Row],[Tanggal]],bbni_history[[#This Row],[Terakhir]],"Tidak Ditemukan")</f>
        <v>3390.3</v>
      </c>
      <c r="E621">
        <f>_xlfn.XLOOKUP(D621,bbni_history[[#This Row],[Terakhir]],bbni_history[[#This Row],[Volume]])</f>
        <v>61474600</v>
      </c>
      <c r="F621">
        <f>_xlfn.XLOOKUP(A621,bbri_history[[#This Row],[Tanggal]],bbri_history[[#This Row],[Terakhir]],"Tidak Ditemukan")</f>
        <v>3594.9</v>
      </c>
      <c r="G621">
        <f>_xlfn.XLOOKUP(F621,bbri_history[[#This Row],[Terakhir]],bbri_history[[#This Row],[Volume]],"Tidak Ditemukan")</f>
        <v>173931000</v>
      </c>
      <c r="H621">
        <f>_xlfn.XLOOKUP(A621,bmri_history[[#This Row],[Tanggal]],bmri_history[[#This Row],[Terakhir]],"Tidak Ditemukan")</f>
        <v>3361.6</v>
      </c>
      <c r="I621">
        <f>_xlfn.XLOOKUP('Master Sheet'!H621,bmri_history[[#This Row],[Terakhir]],bmri_history[[#This Row],[Volume]],"Tidak Ditemukan")</f>
        <v>57458200</v>
      </c>
      <c r="J621" s="10">
        <f>(B621/'Data Historis IHSG'!$J$3) * 100</f>
        <v>110.9319093140134</v>
      </c>
      <c r="K621" s="2">
        <f>(D621/'Data Historis BBNI'!$J$3) * 100</f>
        <v>108.76071871962429</v>
      </c>
      <c r="L621" s="2">
        <f>(F621/'Data Historis BBRI'!$J$3) * 100</f>
        <v>121.6906500390978</v>
      </c>
      <c r="M621" s="2">
        <f>(H621 / 'Data Historis BMRI'!$J$3) * 100</f>
        <v>121.22916914599359</v>
      </c>
    </row>
    <row r="622" spans="1:13" x14ac:dyDescent="0.3">
      <c r="A622" s="1" t="s">
        <v>645</v>
      </c>
      <c r="B622">
        <f>_xlfn.XLOOKUP(A622,jkse_history[[#This Row],[Tanggal]],jkse_history[[#This Row],[Terakhir]],"Tidak Ditemukan")</f>
        <v>7046.6</v>
      </c>
      <c r="C622">
        <f>_xlfn.XLOOKUP(B622,jkse_history[[#This Row],[Terakhir]],jkse_history[[#This Row],[Volume]])</f>
        <v>225842100</v>
      </c>
      <c r="D622">
        <f>_xlfn.XLOOKUP(A622,bbni_history[[#This Row],[Tanggal]],bbni_history[[#This Row],[Terakhir]],"Tidak Ditemukan")</f>
        <v>3411.3</v>
      </c>
      <c r="E622">
        <f>_xlfn.XLOOKUP(D622,bbni_history[[#This Row],[Terakhir]],bbni_history[[#This Row],[Volume]])</f>
        <v>39764400</v>
      </c>
      <c r="F622">
        <f>_xlfn.XLOOKUP(A622,bbri_history[[#This Row],[Tanggal]],bbri_history[[#This Row],[Terakhir]],"Tidak Ditemukan")</f>
        <v>3578.5</v>
      </c>
      <c r="G622">
        <f>_xlfn.XLOOKUP(F622,bbri_history[[#This Row],[Terakhir]],bbri_history[[#This Row],[Volume]],"Tidak Ditemukan")</f>
        <v>103412300</v>
      </c>
      <c r="H622">
        <f>_xlfn.XLOOKUP(A622,bmri_history[[#This Row],[Tanggal]],bmri_history[[#This Row],[Terakhir]],"Tidak Ditemukan")</f>
        <v>3392.4</v>
      </c>
      <c r="I622">
        <f>_xlfn.XLOOKUP('Master Sheet'!H622,bmri_history[[#This Row],[Terakhir]],bmri_history[[#This Row],[Volume]],"Tidak Ditemukan")</f>
        <v>55822800</v>
      </c>
      <c r="J622" s="10">
        <f>(B622/'Data Historis IHSG'!$J$3) * 100</f>
        <v>111.85896113049525</v>
      </c>
      <c r="K622" s="2">
        <f>(D622/'Data Historis BBNI'!$J$3) * 100</f>
        <v>109.43439806750268</v>
      </c>
      <c r="L622" s="2">
        <f>(F622/'Data Historis BBRI'!$J$3) * 100</f>
        <v>121.13549505268895</v>
      </c>
      <c r="M622" s="2">
        <f>(H622 / 'Data Historis BMRI'!$J$3) * 100</f>
        <v>122.33990760675533</v>
      </c>
    </row>
    <row r="623" spans="1:13" x14ac:dyDescent="0.3">
      <c r="A623" s="1" t="s">
        <v>646</v>
      </c>
      <c r="B623">
        <f>_xlfn.XLOOKUP(A623,jkse_history[[#This Row],[Tanggal]],jkse_history[[#This Row],[Terakhir]],"Tidak Ditemukan")</f>
        <v>7057.3</v>
      </c>
      <c r="C623">
        <f>_xlfn.XLOOKUP(B623,jkse_history[[#This Row],[Terakhir]],jkse_history[[#This Row],[Volume]])</f>
        <v>248154300</v>
      </c>
      <c r="D623">
        <f>_xlfn.XLOOKUP(A623,bbni_history[[#This Row],[Tanggal]],bbni_history[[#This Row],[Terakhir]],"Tidak Ditemukan")</f>
        <v>3358.9</v>
      </c>
      <c r="E623">
        <f>_xlfn.XLOOKUP(D623,bbni_history[[#This Row],[Terakhir]],bbni_history[[#This Row],[Volume]])</f>
        <v>71928200</v>
      </c>
      <c r="F623">
        <f>_xlfn.XLOOKUP(A623,bbri_history[[#This Row],[Tanggal]],bbri_history[[#This Row],[Terakhir]],"Tidak Ditemukan")</f>
        <v>3562.2</v>
      </c>
      <c r="G623">
        <f>_xlfn.XLOOKUP(F623,bbri_history[[#This Row],[Terakhir]],bbri_history[[#This Row],[Volume]],"Tidak Ditemukan")</f>
        <v>120175700</v>
      </c>
      <c r="H623">
        <f>_xlfn.XLOOKUP(A623,bmri_history[[#This Row],[Tanggal]],bmri_history[[#This Row],[Terakhir]],"Tidak Ditemukan")</f>
        <v>3392.4</v>
      </c>
      <c r="I623">
        <f>_xlfn.XLOOKUP('Master Sheet'!H623,bmri_history[[#This Row],[Terakhir]],bmri_history[[#This Row],[Volume]],"Tidak Ditemukan")</f>
        <v>75188600</v>
      </c>
      <c r="J623" s="10">
        <f>(B623/'Data Historis IHSG'!$J$3) * 100</f>
        <v>112.02881480235065</v>
      </c>
      <c r="K623" s="2">
        <f>(D623/'Data Historis BBNI'!$J$3) * 100</f>
        <v>107.75340769470137</v>
      </c>
      <c r="L623" s="2">
        <f>(F623/'Data Historis BBRI'!$J$3) * 100</f>
        <v>120.58372515766062</v>
      </c>
      <c r="M623" s="2">
        <f>(H623 / 'Data Historis BMRI'!$J$3) * 100</f>
        <v>122.33990760675533</v>
      </c>
    </row>
    <row r="624" spans="1:13" x14ac:dyDescent="0.3">
      <c r="A624" s="1" t="s">
        <v>647</v>
      </c>
      <c r="B624">
        <f>_xlfn.XLOOKUP(A624,jkse_history[[#This Row],[Tanggal]],jkse_history[[#This Row],[Terakhir]],"Tidak Ditemukan")</f>
        <v>7084.7</v>
      </c>
      <c r="C624">
        <f>_xlfn.XLOOKUP(B624,jkse_history[[#This Row],[Terakhir]],jkse_history[[#This Row],[Volume]])</f>
        <v>173887000</v>
      </c>
      <c r="D624">
        <f>_xlfn.XLOOKUP(A624,bbni_history[[#This Row],[Tanggal]],bbni_history[[#This Row],[Terakhir]],"Tidak Ditemukan")</f>
        <v>3463.8</v>
      </c>
      <c r="E624">
        <f>_xlfn.XLOOKUP(D624,bbni_history[[#This Row],[Terakhir]],bbni_history[[#This Row],[Volume]])</f>
        <v>50346600</v>
      </c>
      <c r="F624">
        <f>_xlfn.XLOOKUP(A624,bbri_history[[#This Row],[Tanggal]],bbri_history[[#This Row],[Terakhir]],"Tidak Ditemukan")</f>
        <v>3562.2</v>
      </c>
      <c r="G624">
        <f>_xlfn.XLOOKUP(F624,bbri_history[[#This Row],[Terakhir]],bbri_history[[#This Row],[Volume]],"Tidak Ditemukan")</f>
        <v>168879400</v>
      </c>
      <c r="H624">
        <f>_xlfn.XLOOKUP(A624,bmri_history[[#This Row],[Tanggal]],bmri_history[[#This Row],[Terakhir]],"Tidak Ditemukan")</f>
        <v>3392.4</v>
      </c>
      <c r="I624">
        <f>_xlfn.XLOOKUP('Master Sheet'!H624,bmri_history[[#This Row],[Terakhir]],bmri_history[[#This Row],[Volume]],"Tidak Ditemukan")</f>
        <v>64150800</v>
      </c>
      <c r="J624" s="10">
        <f>(B624/'Data Historis IHSG'!$J$3) * 100</f>
        <v>112.46376719569999</v>
      </c>
      <c r="K624" s="2">
        <f>(D624/'Data Historis BBNI'!$J$3) * 100</f>
        <v>111.11859643719866</v>
      </c>
      <c r="L624" s="2">
        <f>(F624/'Data Historis BBRI'!$J$3) * 100</f>
        <v>120.58372515766062</v>
      </c>
      <c r="M624" s="2">
        <f>(H624 / 'Data Historis BMRI'!$J$3) * 100</f>
        <v>122.33990760675533</v>
      </c>
    </row>
    <row r="625" spans="1:13" x14ac:dyDescent="0.3">
      <c r="A625" s="1" t="s">
        <v>648</v>
      </c>
      <c r="B625">
        <f>_xlfn.XLOOKUP(A625,jkse_history[[#This Row],[Tanggal]],jkse_history[[#This Row],[Terakhir]],"Tidak Ditemukan")</f>
        <v>7086.8</v>
      </c>
      <c r="C625">
        <f>_xlfn.XLOOKUP(B625,jkse_history[[#This Row],[Terakhir]],jkse_history[[#This Row],[Volume]])</f>
        <v>219012400</v>
      </c>
      <c r="D625">
        <f>_xlfn.XLOOKUP(A625,bbni_history[[#This Row],[Tanggal]],bbni_history[[#This Row],[Terakhir]],"Tidak Ditemukan")</f>
        <v>3463.8</v>
      </c>
      <c r="E625">
        <f>_xlfn.XLOOKUP(D625,bbni_history[[#This Row],[Terakhir]],bbni_history[[#This Row],[Volume]])</f>
        <v>26413800</v>
      </c>
      <c r="F625">
        <f>_xlfn.XLOOKUP(A625,bbri_history[[#This Row],[Tanggal]],bbri_history[[#This Row],[Terakhir]],"Tidak Ditemukan")</f>
        <v>3570.4</v>
      </c>
      <c r="G625">
        <f>_xlfn.XLOOKUP(F625,bbri_history[[#This Row],[Terakhir]],bbri_history[[#This Row],[Volume]],"Tidak Ditemukan")</f>
        <v>107242600</v>
      </c>
      <c r="H625">
        <f>_xlfn.XLOOKUP(A625,bmri_history[[#This Row],[Tanggal]],bmri_history[[#This Row],[Terakhir]],"Tidak Ditemukan")</f>
        <v>3433.6</v>
      </c>
      <c r="I625">
        <f>_xlfn.XLOOKUP('Master Sheet'!H625,bmri_history[[#This Row],[Terakhir]],bmri_history[[#This Row],[Volume]],"Tidak Ditemukan")</f>
        <v>82522000</v>
      </c>
      <c r="J625" s="10">
        <f>(B625/'Data Historis IHSG'!$J$3) * 100</f>
        <v>112.49710296307349</v>
      </c>
      <c r="K625" s="2">
        <f>(D625/'Data Historis BBNI'!$J$3) * 100</f>
        <v>111.11859643719866</v>
      </c>
      <c r="L625" s="2">
        <f>(F625/'Data Historis BBRI'!$J$3) * 100</f>
        <v>120.86130265086506</v>
      </c>
      <c r="M625" s="2">
        <f>(H625 / 'Data Historis BMRI'!$J$3) * 100</f>
        <v>123.8257006127093</v>
      </c>
    </row>
    <row r="626" spans="1:13" x14ac:dyDescent="0.3">
      <c r="A626" s="1" t="s">
        <v>649</v>
      </c>
      <c r="B626">
        <f>_xlfn.XLOOKUP(A626,jkse_history[[#This Row],[Tanggal]],jkse_history[[#This Row],[Terakhir]],"Tidak Ditemukan")</f>
        <v>7102.9</v>
      </c>
      <c r="C626">
        <f>_xlfn.XLOOKUP(B626,jkse_history[[#This Row],[Terakhir]],jkse_history[[#This Row],[Volume]])</f>
        <v>263201500</v>
      </c>
      <c r="D626">
        <f>_xlfn.XLOOKUP(A626,bbni_history[[#This Row],[Tanggal]],bbni_history[[#This Row],[Terakhir]],"Tidak Ditemukan")</f>
        <v>3547.8</v>
      </c>
      <c r="E626">
        <f>_xlfn.XLOOKUP(D626,bbni_history[[#This Row],[Terakhir]],bbni_history[[#This Row],[Volume]])</f>
        <v>80592200</v>
      </c>
      <c r="F626">
        <f>_xlfn.XLOOKUP(A626,bbri_history[[#This Row],[Tanggal]],bbri_history[[#This Row],[Terakhir]],"Tidak Ditemukan")</f>
        <v>3603</v>
      </c>
      <c r="G626">
        <f>_xlfn.XLOOKUP(F626,bbri_history[[#This Row],[Terakhir]],bbri_history[[#This Row],[Volume]],"Tidak Ditemukan")</f>
        <v>181747100</v>
      </c>
      <c r="H626">
        <f>_xlfn.XLOOKUP(A626,bmri_history[[#This Row],[Tanggal]],bmri_history[[#This Row],[Terakhir]],"Tidak Ditemukan")</f>
        <v>3485</v>
      </c>
      <c r="I626">
        <f>_xlfn.XLOOKUP('Master Sheet'!H626,bmri_history[[#This Row],[Terakhir]],bmri_history[[#This Row],[Volume]],"Tidak Ditemukan")</f>
        <v>117148200</v>
      </c>
      <c r="J626" s="10">
        <f>(B626/'Data Historis IHSG'!$J$3) * 100</f>
        <v>112.75267717960358</v>
      </c>
      <c r="K626" s="2">
        <f>(D626/'Data Historis BBNI'!$J$3) * 100</f>
        <v>113.81331382871223</v>
      </c>
      <c r="L626" s="2">
        <f>(F626/'Data Historis BBRI'!$J$3) * 100</f>
        <v>121.9648424409217</v>
      </c>
      <c r="M626" s="2">
        <f>(H626 / 'Data Historis BMRI'!$J$3) * 100</f>
        <v>125.67933557644801</v>
      </c>
    </row>
    <row r="627" spans="1:13" x14ac:dyDescent="0.3">
      <c r="A627" s="1" t="s">
        <v>650</v>
      </c>
      <c r="B627">
        <f>_xlfn.XLOOKUP(A627,jkse_history[[#This Row],[Tanggal]],jkse_history[[#This Row],[Terakhir]],"Tidak Ditemukan")</f>
        <v>7086.2</v>
      </c>
      <c r="C627">
        <f>_xlfn.XLOOKUP(B627,jkse_history[[#This Row],[Terakhir]],jkse_history[[#This Row],[Volume]])</f>
        <v>200438400</v>
      </c>
      <c r="D627">
        <f>_xlfn.XLOOKUP(A627,bbni_history[[#This Row],[Tanggal]],bbni_history[[#This Row],[Terakhir]],"Tidak Ditemukan")</f>
        <v>3558.3</v>
      </c>
      <c r="E627">
        <f>_xlfn.XLOOKUP(D627,bbni_history[[#This Row],[Terakhir]],bbni_history[[#This Row],[Volume]])</f>
        <v>49372400</v>
      </c>
      <c r="F627">
        <f>_xlfn.XLOOKUP(A627,bbri_history[[#This Row],[Tanggal]],bbri_history[[#This Row],[Terakhir]],"Tidak Ditemukan")</f>
        <v>3521.3</v>
      </c>
      <c r="G627">
        <f>_xlfn.XLOOKUP(F627,bbri_history[[#This Row],[Terakhir]],bbri_history[[#This Row],[Volume]],"Tidak Ditemukan")</f>
        <v>205341100</v>
      </c>
      <c r="H627">
        <f>_xlfn.XLOOKUP(A627,bmri_history[[#This Row],[Tanggal]],bmri_history[[#This Row],[Terakhir]],"Tidak Ditemukan")</f>
        <v>3536.4</v>
      </c>
      <c r="I627">
        <f>_xlfn.XLOOKUP('Master Sheet'!H627,bmri_history[[#This Row],[Terakhir]],bmri_history[[#This Row],[Volume]],"Tidak Ditemukan")</f>
        <v>79950200</v>
      </c>
      <c r="J627" s="10">
        <f>(B627/'Data Historis IHSG'!$J$3) * 100</f>
        <v>112.48757845810964</v>
      </c>
      <c r="K627" s="2">
        <f>(D627/'Data Historis BBNI'!$J$3) * 100</f>
        <v>114.15015350265141</v>
      </c>
      <c r="L627" s="2">
        <f>(F627/'Data Historis BBRI'!$J$3) * 100</f>
        <v>119.19922278301902</v>
      </c>
      <c r="M627" s="2">
        <f>(H627 / 'Data Historis BMRI'!$J$3) * 100</f>
        <v>127.53297054018675</v>
      </c>
    </row>
    <row r="628" spans="1:13" x14ac:dyDescent="0.3">
      <c r="A628" s="1" t="s">
        <v>651</v>
      </c>
      <c r="B628">
        <f>_xlfn.XLOOKUP(A628,jkse_history[[#This Row],[Tanggal]],jkse_history[[#This Row],[Terakhir]],"Tidak Ditemukan")</f>
        <v>7160.4</v>
      </c>
      <c r="C628">
        <f>_xlfn.XLOOKUP(B628,jkse_history[[#This Row],[Terakhir]],jkse_history[[#This Row],[Volume]])</f>
        <v>246280600</v>
      </c>
      <c r="D628">
        <f>_xlfn.XLOOKUP(A628,bbni_history[[#This Row],[Tanggal]],bbni_history[[#This Row],[Terakhir]],"Tidak Ditemukan")</f>
        <v>3579.3</v>
      </c>
      <c r="E628">
        <f>_xlfn.XLOOKUP(D628,bbni_history[[#This Row],[Terakhir]],bbni_history[[#This Row],[Volume]])</f>
        <v>54002400</v>
      </c>
      <c r="F628">
        <f>_xlfn.XLOOKUP(A628,bbri_history[[#This Row],[Tanggal]],bbri_history[[#This Row],[Terakhir]],"Tidak Ditemukan")</f>
        <v>3554</v>
      </c>
      <c r="G628">
        <f>_xlfn.XLOOKUP(F628,bbri_history[[#This Row],[Terakhir]],bbri_history[[#This Row],[Volume]],"Tidak Ditemukan")</f>
        <v>193329000</v>
      </c>
      <c r="H628">
        <f>_xlfn.XLOOKUP(A628,bmri_history[[#This Row],[Tanggal]],bmri_history[[#This Row],[Terakhir]],"Tidak Ditemukan")</f>
        <v>3505.5</v>
      </c>
      <c r="I628">
        <f>_xlfn.XLOOKUP('Master Sheet'!H628,bmri_history[[#This Row],[Terakhir]],bmri_history[[#This Row],[Volume]],"Tidak Ditemukan")</f>
        <v>106627400</v>
      </c>
      <c r="J628" s="10">
        <f>(B628/'Data Historis IHSG'!$J$3) * 100</f>
        <v>113.66544223863964</v>
      </c>
      <c r="K628" s="2">
        <f>(D628/'Data Historis BBNI'!$J$3) * 100</f>
        <v>114.8238328505298</v>
      </c>
      <c r="L628" s="2">
        <f>(F628/'Data Historis BBRI'!$J$3) * 100</f>
        <v>120.3061476644562</v>
      </c>
      <c r="M628" s="2">
        <f>(H628 / 'Data Historis BMRI'!$J$3) * 100</f>
        <v>126.41862578572125</v>
      </c>
    </row>
    <row r="629" spans="1:13" x14ac:dyDescent="0.3">
      <c r="A629" s="1" t="s">
        <v>652</v>
      </c>
      <c r="B629">
        <f>_xlfn.XLOOKUP(A629,jkse_history[[#This Row],[Tanggal]],jkse_history[[#This Row],[Terakhir]],"Tidak Ditemukan")</f>
        <v>7129.3</v>
      </c>
      <c r="C629">
        <f>_xlfn.XLOOKUP(B629,jkse_history[[#This Row],[Terakhir]],jkse_history[[#This Row],[Volume]])</f>
        <v>240074700</v>
      </c>
      <c r="D629">
        <f>_xlfn.XLOOKUP(A629,bbni_history[[#This Row],[Tanggal]],bbni_history[[#This Row],[Terakhir]],"Tidak Ditemukan")</f>
        <v>3579.3</v>
      </c>
      <c r="E629">
        <f>_xlfn.XLOOKUP(D629,bbni_history[[#This Row],[Terakhir]],bbni_history[[#This Row],[Volume]])</f>
        <v>34264400</v>
      </c>
      <c r="F629">
        <f>_xlfn.XLOOKUP(A629,bbri_history[[#This Row],[Tanggal]],bbri_history[[#This Row],[Terakhir]],"Tidak Ditemukan")</f>
        <v>3529.5</v>
      </c>
      <c r="G629">
        <f>_xlfn.XLOOKUP(F629,bbri_history[[#This Row],[Terakhir]],bbri_history[[#This Row],[Volume]],"Tidak Ditemukan")</f>
        <v>103916700</v>
      </c>
      <c r="H629">
        <f>_xlfn.XLOOKUP(A629,bmri_history[[#This Row],[Tanggal]],bmri_history[[#This Row],[Terakhir]],"Tidak Ditemukan")</f>
        <v>3485</v>
      </c>
      <c r="I629">
        <f>_xlfn.XLOOKUP('Master Sheet'!H629,bmri_history[[#This Row],[Terakhir]],bmri_history[[#This Row],[Volume]],"Tidak Ditemukan")</f>
        <v>62626200</v>
      </c>
      <c r="J629" s="10">
        <f>(B629/'Data Historis IHSG'!$J$3) * 100</f>
        <v>113.17175539801319</v>
      </c>
      <c r="K629" s="2">
        <f>(D629/'Data Historis BBNI'!$J$3) * 100</f>
        <v>114.8238328505298</v>
      </c>
      <c r="L629" s="2">
        <f>(F629/'Data Historis BBRI'!$J$3) * 100</f>
        <v>119.47680027622344</v>
      </c>
      <c r="M629" s="2">
        <f>(H629 / 'Data Historis BMRI'!$J$3) * 100</f>
        <v>125.67933557644801</v>
      </c>
    </row>
    <row r="630" spans="1:13" x14ac:dyDescent="0.3">
      <c r="A630" s="1" t="s">
        <v>653</v>
      </c>
      <c r="B630">
        <f>_xlfn.XLOOKUP(A630,jkse_history[[#This Row],[Tanggal]],jkse_history[[#This Row],[Terakhir]],"Tidak Ditemukan")</f>
        <v>7093.3</v>
      </c>
      <c r="C630">
        <f>_xlfn.XLOOKUP(B630,jkse_history[[#This Row],[Terakhir]],jkse_history[[#This Row],[Volume]])</f>
        <v>228243500</v>
      </c>
      <c r="D630">
        <f>_xlfn.XLOOKUP(A630,bbni_history[[#This Row],[Tanggal]],bbni_history[[#This Row],[Terakhir]],"Tidak Ditemukan")</f>
        <v>3589.8</v>
      </c>
      <c r="E630">
        <f>_xlfn.XLOOKUP(D630,bbni_history[[#This Row],[Terakhir]],bbni_history[[#This Row],[Volume]])</f>
        <v>43855800</v>
      </c>
      <c r="F630">
        <f>_xlfn.XLOOKUP(A630,bbri_history[[#This Row],[Tanggal]],bbri_history[[#This Row],[Terakhir]],"Tidak Ditemukan")</f>
        <v>3513.2</v>
      </c>
      <c r="G630">
        <f>_xlfn.XLOOKUP(F630,bbri_history[[#This Row],[Terakhir]],bbri_history[[#This Row],[Volume]],"Tidak Ditemukan")</f>
        <v>135099400</v>
      </c>
      <c r="H630">
        <f>_xlfn.XLOOKUP(A630,bmri_history[[#This Row],[Tanggal]],bmri_history[[#This Row],[Terakhir]],"Tidak Ditemukan")</f>
        <v>3474.7</v>
      </c>
      <c r="I630">
        <f>_xlfn.XLOOKUP('Master Sheet'!H630,bmri_history[[#This Row],[Terakhir]],bmri_history[[#This Row],[Volume]],"Tidak Ditemukan")</f>
        <v>44464800</v>
      </c>
      <c r="J630" s="10">
        <f>(B630/'Data Historis IHSG'!$J$3) * 100</f>
        <v>112.60028510018192</v>
      </c>
      <c r="K630" s="2">
        <f>(D630/'Data Historis BBNI'!$J$3) * 100</f>
        <v>115.16067252446899</v>
      </c>
      <c r="L630" s="2">
        <f>(F630/'Data Historis BBRI'!$J$3) * 100</f>
        <v>118.92503038119513</v>
      </c>
      <c r="M630" s="2">
        <f>(H630 / 'Data Historis BMRI'!$J$3) * 100</f>
        <v>125.30788732495952</v>
      </c>
    </row>
    <row r="631" spans="1:13" x14ac:dyDescent="0.3">
      <c r="A631" s="1" t="s">
        <v>654</v>
      </c>
      <c r="B631">
        <f>_xlfn.XLOOKUP(A631,jkse_history[[#This Row],[Tanggal]],jkse_history[[#This Row],[Terakhir]],"Tidak Ditemukan")</f>
        <v>7133.5</v>
      </c>
      <c r="C631">
        <f>_xlfn.XLOOKUP(B631,jkse_history[[#This Row],[Terakhir]],jkse_history[[#This Row],[Volume]])</f>
        <v>231209400</v>
      </c>
      <c r="D631">
        <f>_xlfn.XLOOKUP(A631,bbni_history[[#This Row],[Tanggal]],bbni_history[[#This Row],[Terakhir]],"Tidak Ditemukan")</f>
        <v>3600.3</v>
      </c>
      <c r="E631">
        <f>_xlfn.XLOOKUP(D631,bbni_history[[#This Row],[Terakhir]],bbni_history[[#This Row],[Volume]])</f>
        <v>36326200</v>
      </c>
      <c r="F631">
        <f>_xlfn.XLOOKUP(A631,bbri_history[[#This Row],[Tanggal]],bbri_history[[#This Row],[Terakhir]],"Tidak Ditemukan")</f>
        <v>3496.8</v>
      </c>
      <c r="G631">
        <f>_xlfn.XLOOKUP(F631,bbri_history[[#This Row],[Terakhir]],bbri_history[[#This Row],[Volume]],"Tidak Ditemukan")</f>
        <v>205432400</v>
      </c>
      <c r="H631">
        <f>_xlfn.XLOOKUP(A631,bmri_history[[#This Row],[Tanggal]],bmri_history[[#This Row],[Terakhir]],"Tidak Ditemukan")</f>
        <v>3505.5</v>
      </c>
      <c r="I631">
        <f>_xlfn.XLOOKUP('Master Sheet'!H631,bmri_history[[#This Row],[Terakhir]],bmri_history[[#This Row],[Volume]],"Tidak Ditemukan")</f>
        <v>109260400</v>
      </c>
      <c r="J631" s="10">
        <f>(B631/'Data Historis IHSG'!$J$3) * 100</f>
        <v>113.23842693276016</v>
      </c>
      <c r="K631" s="2">
        <f>(D631/'Data Historis BBNI'!$J$3) * 100</f>
        <v>115.4975121984082</v>
      </c>
      <c r="L631" s="2">
        <f>(F631/'Data Historis BBRI'!$J$3) * 100</f>
        <v>118.36987539478629</v>
      </c>
      <c r="M631" s="2">
        <f>(H631 / 'Data Historis BMRI'!$J$3) * 100</f>
        <v>126.41862578572125</v>
      </c>
    </row>
    <row r="632" spans="1:13" x14ac:dyDescent="0.3">
      <c r="A632" s="1" t="s">
        <v>655</v>
      </c>
      <c r="B632">
        <f>_xlfn.XLOOKUP(A632,jkse_history[[#This Row],[Tanggal]],jkse_history[[#This Row],[Terakhir]],"Tidak Ditemukan")</f>
        <v>7186.6</v>
      </c>
      <c r="C632">
        <f>_xlfn.XLOOKUP(B632,jkse_history[[#This Row],[Terakhir]],jkse_history[[#This Row],[Volume]])</f>
        <v>239294800</v>
      </c>
      <c r="D632">
        <f>_xlfn.XLOOKUP(A632,bbni_history[[#This Row],[Tanggal]],bbni_history[[#This Row],[Terakhir]],"Tidak Ditemukan")</f>
        <v>3631.8</v>
      </c>
      <c r="E632">
        <f>_xlfn.XLOOKUP(D632,bbni_history[[#This Row],[Terakhir]],bbni_history[[#This Row],[Volume]])</f>
        <v>51415600</v>
      </c>
      <c r="F632">
        <f>_xlfn.XLOOKUP(A632,bbri_history[[#This Row],[Tanggal]],bbri_history[[#This Row],[Terakhir]],"Tidak Ditemukan")</f>
        <v>3537.7</v>
      </c>
      <c r="G632">
        <f>_xlfn.XLOOKUP(F632,bbri_history[[#This Row],[Terakhir]],bbri_history[[#This Row],[Volume]],"Tidak Ditemukan")</f>
        <v>138795300</v>
      </c>
      <c r="H632">
        <f>_xlfn.XLOOKUP(A632,bmri_history[[#This Row],[Tanggal]],bmri_history[[#This Row],[Terakhir]],"Tidak Ditemukan")</f>
        <v>3536.4</v>
      </c>
      <c r="I632">
        <f>_xlfn.XLOOKUP('Master Sheet'!H632,bmri_history[[#This Row],[Terakhir]],bmri_history[[#This Row],[Volume]],"Tidak Ditemukan")</f>
        <v>116693200</v>
      </c>
      <c r="J632" s="10">
        <f>(B632/'Data Historis IHSG'!$J$3) * 100</f>
        <v>114.08134562206129</v>
      </c>
      <c r="K632" s="2">
        <f>(D632/'Data Historis BBNI'!$J$3) * 100</f>
        <v>116.50803122022579</v>
      </c>
      <c r="L632" s="2">
        <f>(F632/'Data Historis BBRI'!$J$3) * 100</f>
        <v>119.75437776942788</v>
      </c>
      <c r="M632" s="2">
        <f>(H632 / 'Data Historis BMRI'!$J$3) * 100</f>
        <v>127.53297054018675</v>
      </c>
    </row>
    <row r="633" spans="1:13" x14ac:dyDescent="0.3">
      <c r="A633" s="1" t="s">
        <v>656</v>
      </c>
      <c r="B633">
        <f>_xlfn.XLOOKUP(A633,jkse_history[[#This Row],[Tanggal]],jkse_history[[#This Row],[Terakhir]],"Tidak Ditemukan")</f>
        <v>7172.4</v>
      </c>
      <c r="C633">
        <f>_xlfn.XLOOKUP(B633,jkse_history[[#This Row],[Terakhir]],jkse_history[[#This Row],[Volume]])</f>
        <v>232876500</v>
      </c>
      <c r="D633">
        <f>_xlfn.XLOOKUP(A633,bbni_history[[#This Row],[Tanggal]],bbni_history[[#This Row],[Terakhir]],"Tidak Ditemukan")</f>
        <v>3568.8</v>
      </c>
      <c r="E633">
        <f>_xlfn.XLOOKUP(D633,bbni_history[[#This Row],[Terakhir]],bbni_history[[#This Row],[Volume]])</f>
        <v>33229600</v>
      </c>
      <c r="F633">
        <f>_xlfn.XLOOKUP(A633,bbri_history[[#This Row],[Tanggal]],bbri_history[[#This Row],[Terakhir]],"Tidak Ditemukan")</f>
        <v>3513.2</v>
      </c>
      <c r="G633">
        <f>_xlfn.XLOOKUP(F633,bbri_history[[#This Row],[Terakhir]],bbri_history[[#This Row],[Volume]],"Tidak Ditemukan")</f>
        <v>84552100</v>
      </c>
      <c r="H633">
        <f>_xlfn.XLOOKUP(A633,bmri_history[[#This Row],[Tanggal]],bmri_history[[#This Row],[Terakhir]],"Tidak Ditemukan")</f>
        <v>3495.2</v>
      </c>
      <c r="I633">
        <f>_xlfn.XLOOKUP('Master Sheet'!H633,bmri_history[[#This Row],[Terakhir]],bmri_history[[#This Row],[Volume]],"Tidak Ditemukan")</f>
        <v>48290200</v>
      </c>
      <c r="J633" s="10">
        <f>(B633/'Data Historis IHSG'!$J$3) * 100</f>
        <v>113.85593233791673</v>
      </c>
      <c r="K633" s="2">
        <f>(D633/'Data Historis BBNI'!$J$3) * 100</f>
        <v>114.48699317659062</v>
      </c>
      <c r="L633" s="2">
        <f>(F633/'Data Historis BBRI'!$J$3) * 100</f>
        <v>118.92503038119513</v>
      </c>
      <c r="M633" s="2">
        <f>(H633 / 'Data Historis BMRI'!$J$3) * 100</f>
        <v>126.04717753423273</v>
      </c>
    </row>
    <row r="634" spans="1:13" x14ac:dyDescent="0.3">
      <c r="A634" s="1" t="s">
        <v>657</v>
      </c>
      <c r="B634">
        <f>_xlfn.XLOOKUP(A634,jkse_history[[#This Row],[Tanggal]],jkse_history[[#This Row],[Terakhir]],"Tidak Ditemukan")</f>
        <v>7108</v>
      </c>
      <c r="C634">
        <f>_xlfn.XLOOKUP(B634,jkse_history[[#This Row],[Terakhir]],jkse_history[[#This Row],[Volume]])</f>
        <v>204493100</v>
      </c>
      <c r="D634">
        <f>_xlfn.XLOOKUP(A634,bbni_history[[#This Row],[Tanggal]],bbni_history[[#This Row],[Terakhir]],"Tidak Ditemukan")</f>
        <v>3484.8</v>
      </c>
      <c r="E634">
        <f>_xlfn.XLOOKUP(D634,bbni_history[[#This Row],[Terakhir]],bbni_history[[#This Row],[Volume]])</f>
        <v>80695200</v>
      </c>
      <c r="F634">
        <f>_xlfn.XLOOKUP(A634,bbri_history[[#This Row],[Tanggal]],bbri_history[[#This Row],[Terakhir]],"Tidak Ditemukan")</f>
        <v>3488.6</v>
      </c>
      <c r="G634">
        <f>_xlfn.XLOOKUP(F634,bbri_history[[#This Row],[Terakhir]],bbri_history[[#This Row],[Volume]],"Tidak Ditemukan")</f>
        <v>121124400</v>
      </c>
      <c r="H634">
        <f>_xlfn.XLOOKUP(A634,bmri_history[[#This Row],[Tanggal]],bmri_history[[#This Row],[Terakhir]],"Tidak Ditemukan")</f>
        <v>3505.5</v>
      </c>
      <c r="I634">
        <f>_xlfn.XLOOKUP('Master Sheet'!H634,bmri_history[[#This Row],[Terakhir]],bmri_history[[#This Row],[Volume]],"Tidak Ditemukan")</f>
        <v>121399800</v>
      </c>
      <c r="J634" s="10">
        <f>(B634/'Data Historis IHSG'!$J$3) * 100</f>
        <v>112.83363547179634</v>
      </c>
      <c r="K634" s="2">
        <f>(D634/'Data Historis BBNI'!$J$3) * 100</f>
        <v>111.79227578507704</v>
      </c>
      <c r="L634" s="2">
        <f>(F634/'Data Historis BBRI'!$J$3) * 100</f>
        <v>118.09229790158184</v>
      </c>
      <c r="M634" s="2">
        <f>(H634 / 'Data Historis BMRI'!$J$3) * 100</f>
        <v>126.41862578572125</v>
      </c>
    </row>
    <row r="635" spans="1:13" x14ac:dyDescent="0.3">
      <c r="A635" s="1" t="s">
        <v>658</v>
      </c>
      <c r="B635">
        <f>_xlfn.XLOOKUP(A635,jkse_history[[#This Row],[Tanggal]],jkse_history[[#This Row],[Terakhir]],"Tidak Ditemukan")</f>
        <v>7163.3</v>
      </c>
      <c r="C635">
        <f>_xlfn.XLOOKUP(B635,jkse_history[[#This Row],[Terakhir]],jkse_history[[#This Row],[Volume]])</f>
        <v>260557700</v>
      </c>
      <c r="D635">
        <f>_xlfn.XLOOKUP(A635,bbni_history[[#This Row],[Tanggal]],bbni_history[[#This Row],[Terakhir]],"Tidak Ditemukan")</f>
        <v>3484.8</v>
      </c>
      <c r="E635">
        <f>_xlfn.XLOOKUP(D635,bbni_history[[#This Row],[Terakhir]],bbni_history[[#This Row],[Volume]])</f>
        <v>43109000</v>
      </c>
      <c r="F635">
        <f>_xlfn.XLOOKUP(A635,bbri_history[[#This Row],[Tanggal]],bbri_history[[#This Row],[Terakhir]],"Tidak Ditemukan")</f>
        <v>3513.2</v>
      </c>
      <c r="G635">
        <f>_xlfn.XLOOKUP(F635,bbri_history[[#This Row],[Terakhir]],bbri_history[[#This Row],[Volume]],"Tidak Ditemukan")</f>
        <v>107799500</v>
      </c>
      <c r="H635">
        <f>_xlfn.XLOOKUP(A635,bmri_history[[#This Row],[Tanggal]],bmri_history[[#This Row],[Terakhir]],"Tidak Ditemukan")</f>
        <v>3546.6</v>
      </c>
      <c r="I635">
        <f>_xlfn.XLOOKUP('Master Sheet'!H635,bmri_history[[#This Row],[Terakhir]],bmri_history[[#This Row],[Volume]],"Tidak Ditemukan")</f>
        <v>95553400</v>
      </c>
      <c r="J635" s="10">
        <f>(B635/'Data Historis IHSG'!$J$3) * 100</f>
        <v>113.71147734596494</v>
      </c>
      <c r="K635" s="2">
        <f>(D635/'Data Historis BBNI'!$J$3) * 100</f>
        <v>111.79227578507704</v>
      </c>
      <c r="L635" s="2">
        <f>(F635/'Data Historis BBRI'!$J$3) * 100</f>
        <v>118.92503038119513</v>
      </c>
      <c r="M635" s="2">
        <f>(H635 / 'Data Historis BMRI'!$J$3) * 100</f>
        <v>127.90081249797147</v>
      </c>
    </row>
    <row r="636" spans="1:13" x14ac:dyDescent="0.3">
      <c r="A636" s="1" t="s">
        <v>659</v>
      </c>
      <c r="B636">
        <f>_xlfn.XLOOKUP(A636,jkse_history[[#This Row],[Tanggal]],jkse_history[[#This Row],[Terakhir]],"Tidak Ditemukan")</f>
        <v>7194.7</v>
      </c>
      <c r="C636">
        <f>_xlfn.XLOOKUP(B636,jkse_history[[#This Row],[Terakhir]],jkse_history[[#This Row],[Volume]])</f>
        <v>221550000</v>
      </c>
      <c r="D636">
        <f>_xlfn.XLOOKUP(A636,bbni_history[[#This Row],[Tanggal]],bbni_history[[#This Row],[Terakhir]],"Tidak Ditemukan")</f>
        <v>3484.8</v>
      </c>
      <c r="E636">
        <f>_xlfn.XLOOKUP(D636,bbni_history[[#This Row],[Terakhir]],bbni_history[[#This Row],[Volume]])</f>
        <v>31310600</v>
      </c>
      <c r="F636">
        <f>_xlfn.XLOOKUP(A636,bbri_history[[#This Row],[Tanggal]],bbri_history[[#This Row],[Terakhir]],"Tidak Ditemukan")</f>
        <v>3505</v>
      </c>
      <c r="G636">
        <f>_xlfn.XLOOKUP(F636,bbri_history[[#This Row],[Terakhir]],bbri_history[[#This Row],[Volume]],"Tidak Ditemukan")</f>
        <v>75055900</v>
      </c>
      <c r="H636">
        <f>_xlfn.XLOOKUP(A636,bmri_history[[#This Row],[Tanggal]],bmri_history[[#This Row],[Terakhir]],"Tidak Ditemukan")</f>
        <v>3546.6</v>
      </c>
      <c r="I636">
        <f>_xlfn.XLOOKUP('Master Sheet'!H636,bmri_history[[#This Row],[Terakhir]],bmri_history[[#This Row],[Volume]],"Tidak Ditemukan")</f>
        <v>60958200</v>
      </c>
      <c r="J636" s="10">
        <f>(B636/'Data Historis IHSG'!$J$3) * 100</f>
        <v>114.20992643907333</v>
      </c>
      <c r="K636" s="2">
        <f>(D636/'Data Historis BBNI'!$J$3) * 100</f>
        <v>111.79227578507704</v>
      </c>
      <c r="L636" s="2">
        <f>(F636/'Data Historis BBRI'!$J$3) * 100</f>
        <v>118.6474528879907</v>
      </c>
      <c r="M636" s="2">
        <f>(H636 / 'Data Historis BMRI'!$J$3) * 100</f>
        <v>127.90081249797147</v>
      </c>
    </row>
    <row r="637" spans="1:13" x14ac:dyDescent="0.3">
      <c r="A637" s="1" t="s">
        <v>660</v>
      </c>
      <c r="B637">
        <f>_xlfn.XLOOKUP(A637,jkse_history[[#This Row],[Tanggal]],jkse_history[[#This Row],[Terakhir]],"Tidak Ditemukan")</f>
        <v>7174.2</v>
      </c>
      <c r="C637">
        <f>_xlfn.XLOOKUP(B637,jkse_history[[#This Row],[Terakhir]],jkse_history[[#This Row],[Volume]])</f>
        <v>280881500</v>
      </c>
      <c r="D637">
        <f>_xlfn.XLOOKUP(A637,bbni_history[[#This Row],[Tanggal]],bbni_history[[#This Row],[Terakhir]],"Tidak Ditemukan")</f>
        <v>3474.3</v>
      </c>
      <c r="E637">
        <f>_xlfn.XLOOKUP(D637,bbni_history[[#This Row],[Terakhir]],bbni_history[[#This Row],[Volume]])</f>
        <v>18239400</v>
      </c>
      <c r="F637">
        <f>_xlfn.XLOOKUP(A637,bbri_history[[#This Row],[Tanggal]],bbri_history[[#This Row],[Terakhir]],"Tidak Ditemukan")</f>
        <v>3488.6</v>
      </c>
      <c r="G637">
        <f>_xlfn.XLOOKUP(F637,bbri_history[[#This Row],[Terakhir]],bbri_history[[#This Row],[Volume]],"Tidak Ditemukan")</f>
        <v>117653800</v>
      </c>
      <c r="H637">
        <f>_xlfn.XLOOKUP(A637,bmri_history[[#This Row],[Tanggal]],bmri_history[[#This Row],[Terakhir]],"Tidak Ditemukan")</f>
        <v>3526.1</v>
      </c>
      <c r="I637">
        <f>_xlfn.XLOOKUP('Master Sheet'!H637,bmri_history[[#This Row],[Terakhir]],bmri_history[[#This Row],[Volume]],"Tidak Ditemukan")</f>
        <v>77254800</v>
      </c>
      <c r="J637" s="10">
        <f>(B637/'Data Historis IHSG'!$J$3) * 100</f>
        <v>113.88450585280829</v>
      </c>
      <c r="K637" s="2">
        <f>(D637/'Data Historis BBNI'!$J$3) * 100</f>
        <v>111.45543611113784</v>
      </c>
      <c r="L637" s="2">
        <f>(F637/'Data Historis BBRI'!$J$3) * 100</f>
        <v>118.09229790158184</v>
      </c>
      <c r="M637" s="2">
        <f>(H637 / 'Data Historis BMRI'!$J$3) * 100</f>
        <v>127.16152228869824</v>
      </c>
    </row>
    <row r="638" spans="1:13" x14ac:dyDescent="0.3">
      <c r="A638" s="1" t="s">
        <v>661</v>
      </c>
      <c r="B638">
        <f>_xlfn.XLOOKUP(A638,jkse_history[[#This Row],[Tanggal]],jkse_history[[#This Row],[Terakhir]],"Tidak Ditemukan")</f>
        <v>7135.2</v>
      </c>
      <c r="C638">
        <f>_xlfn.XLOOKUP(B638,jkse_history[[#This Row],[Terakhir]],jkse_history[[#This Row],[Volume]])</f>
        <v>273878800</v>
      </c>
      <c r="D638">
        <f>_xlfn.XLOOKUP(A638,bbni_history[[#This Row],[Tanggal]],bbni_history[[#This Row],[Terakhir]],"Tidak Ditemukan")</f>
        <v>3484.8</v>
      </c>
      <c r="E638">
        <f>_xlfn.XLOOKUP(D638,bbni_history[[#This Row],[Terakhir]],bbni_history[[#This Row],[Volume]])</f>
        <v>27294200</v>
      </c>
      <c r="F638">
        <f>_xlfn.XLOOKUP(A638,bbri_history[[#This Row],[Tanggal]],bbri_history[[#This Row],[Terakhir]],"Tidak Ditemukan")</f>
        <v>3488.6</v>
      </c>
      <c r="G638">
        <f>_xlfn.XLOOKUP(F638,bbri_history[[#This Row],[Terakhir]],bbri_history[[#This Row],[Volume]],"Tidak Ditemukan")</f>
        <v>87375200</v>
      </c>
      <c r="H638">
        <f>_xlfn.XLOOKUP(A638,bmri_history[[#This Row],[Tanggal]],bmri_history[[#This Row],[Terakhir]],"Tidak Ditemukan")</f>
        <v>3495.2</v>
      </c>
      <c r="I638">
        <f>_xlfn.XLOOKUP('Master Sheet'!H638,bmri_history[[#This Row],[Terakhir]],bmri_history[[#This Row],[Volume]],"Tidak Ditemukan")</f>
        <v>82356600</v>
      </c>
      <c r="J638" s="10">
        <f>(B638/'Data Historis IHSG'!$J$3) * 100</f>
        <v>113.26541303015776</v>
      </c>
      <c r="K638" s="2">
        <f>(D638/'Data Historis BBNI'!$J$3) * 100</f>
        <v>111.79227578507704</v>
      </c>
      <c r="L638" s="2">
        <f>(F638/'Data Historis BBRI'!$J$3) * 100</f>
        <v>118.09229790158184</v>
      </c>
      <c r="M638" s="2">
        <f>(H638 / 'Data Historis BMRI'!$J$3) * 100</f>
        <v>126.04717753423273</v>
      </c>
    </row>
    <row r="639" spans="1:13" x14ac:dyDescent="0.3">
      <c r="A639" s="1" t="s">
        <v>662</v>
      </c>
      <c r="B639">
        <f>_xlfn.XLOOKUP(A639,jkse_history[[#This Row],[Tanggal]],jkse_history[[#This Row],[Terakhir]],"Tidak Ditemukan")</f>
        <v>7132</v>
      </c>
      <c r="C639">
        <f>_xlfn.XLOOKUP(B639,jkse_history[[#This Row],[Terakhir]],jkse_history[[#This Row],[Volume]])</f>
        <v>256806700</v>
      </c>
      <c r="D639">
        <f>_xlfn.XLOOKUP(A639,bbni_history[[#This Row],[Tanggal]],bbni_history[[#This Row],[Terakhir]],"Tidak Ditemukan")</f>
        <v>3442.8</v>
      </c>
      <c r="E639">
        <f>_xlfn.XLOOKUP(D639,bbni_history[[#This Row],[Terakhir]],bbni_history[[#This Row],[Volume]])</f>
        <v>50521600</v>
      </c>
      <c r="F639">
        <f>_xlfn.XLOOKUP(A639,bbri_history[[#This Row],[Tanggal]],bbri_history[[#This Row],[Terakhir]],"Tidak Ditemukan")</f>
        <v>3472.3</v>
      </c>
      <c r="G639">
        <f>_xlfn.XLOOKUP(F639,bbri_history[[#This Row],[Terakhir]],bbri_history[[#This Row],[Volume]],"Tidak Ditemukan")</f>
        <v>88409800</v>
      </c>
      <c r="H639">
        <f>_xlfn.XLOOKUP(A639,bmri_history[[#This Row],[Tanggal]],bmri_history[[#This Row],[Terakhir]],"Tidak Ditemukan")</f>
        <v>3515.8</v>
      </c>
      <c r="I639">
        <f>_xlfn.XLOOKUP('Master Sheet'!H639,bmri_history[[#This Row],[Terakhir]],bmri_history[[#This Row],[Volume]],"Tidak Ditemukan")</f>
        <v>62683800</v>
      </c>
      <c r="J639" s="10">
        <f>(B639/'Data Historis IHSG'!$J$3) * 100</f>
        <v>113.21461567035054</v>
      </c>
      <c r="K639" s="2">
        <f>(D639/'Data Historis BBNI'!$J$3) * 100</f>
        <v>110.44491708932027</v>
      </c>
      <c r="L639" s="2">
        <f>(F639/'Data Historis BBRI'!$J$3) * 100</f>
        <v>117.54052800655354</v>
      </c>
      <c r="M639" s="2">
        <f>(H639 / 'Data Historis BMRI'!$J$3) * 100</f>
        <v>126.79007403720975</v>
      </c>
    </row>
    <row r="640" spans="1:13" x14ac:dyDescent="0.3">
      <c r="A640" s="1" t="s">
        <v>663</v>
      </c>
      <c r="B640">
        <f>_xlfn.XLOOKUP(A640,jkse_history[[#This Row],[Tanggal]],jkse_history[[#This Row],[Terakhir]],"Tidak Ditemukan")</f>
        <v>7159.5</v>
      </c>
      <c r="C640">
        <f>_xlfn.XLOOKUP(B640,jkse_history[[#This Row],[Terakhir]],jkse_history[[#This Row],[Volume]])</f>
        <v>308273200</v>
      </c>
      <c r="D640">
        <f>_xlfn.XLOOKUP(A640,bbni_history[[#This Row],[Tanggal]],bbni_history[[#This Row],[Terakhir]],"Tidak Ditemukan")</f>
        <v>3537.3</v>
      </c>
      <c r="E640">
        <f>_xlfn.XLOOKUP(D640,bbni_history[[#This Row],[Terakhir]],bbni_history[[#This Row],[Volume]])</f>
        <v>64186600</v>
      </c>
      <c r="F640">
        <f>_xlfn.XLOOKUP(A640,bbri_history[[#This Row],[Tanggal]],bbri_history[[#This Row],[Terakhir]],"Tidak Ditemukan")</f>
        <v>3480.5</v>
      </c>
      <c r="G640">
        <f>_xlfn.XLOOKUP(F640,bbri_history[[#This Row],[Terakhir]],bbri_history[[#This Row],[Volume]],"Tidak Ditemukan")</f>
        <v>157219500</v>
      </c>
      <c r="H640">
        <f>_xlfn.XLOOKUP(A640,bmri_history[[#This Row],[Tanggal]],bmri_history[[#This Row],[Terakhir]],"Tidak Ditemukan")</f>
        <v>3556.9</v>
      </c>
      <c r="I640">
        <f>_xlfn.XLOOKUP('Master Sheet'!H640,bmri_history[[#This Row],[Terakhir]],bmri_history[[#This Row],[Volume]],"Tidak Ditemukan")</f>
        <v>109649400</v>
      </c>
      <c r="J640" s="10">
        <f>(B640/'Data Historis IHSG'!$J$3) * 100</f>
        <v>113.65115548119387</v>
      </c>
      <c r="K640" s="2">
        <f>(D640/'Data Historis BBNI'!$J$3) * 100</f>
        <v>113.47647415477302</v>
      </c>
      <c r="L640" s="2">
        <f>(F640/'Data Historis BBRI'!$J$3) * 100</f>
        <v>117.81810549975795</v>
      </c>
      <c r="M640" s="2">
        <f>(H640 / 'Data Historis BMRI'!$J$3) * 100</f>
        <v>128.27226074945997</v>
      </c>
    </row>
    <row r="641" spans="1:13" x14ac:dyDescent="0.3">
      <c r="A641" s="1" t="s">
        <v>664</v>
      </c>
      <c r="B641">
        <f>_xlfn.XLOOKUP(A641,jkse_history[[#This Row],[Tanggal]],jkse_history[[#This Row],[Terakhir]],"Tidak Ditemukan")</f>
        <v>7178.6</v>
      </c>
      <c r="C641">
        <f>_xlfn.XLOOKUP(B641,jkse_history[[#This Row],[Terakhir]],jkse_history[[#This Row],[Volume]])</f>
        <v>256857200</v>
      </c>
      <c r="D641">
        <f>_xlfn.XLOOKUP(A641,bbni_history[[#This Row],[Tanggal]],bbni_history[[#This Row],[Terakhir]],"Tidak Ditemukan")</f>
        <v>3579.3</v>
      </c>
      <c r="E641">
        <f>_xlfn.XLOOKUP(D641,bbni_history[[#This Row],[Terakhir]],bbni_history[[#This Row],[Volume]])</f>
        <v>88222800</v>
      </c>
      <c r="F641">
        <f>_xlfn.XLOOKUP(A641,bbri_history[[#This Row],[Tanggal]],bbri_history[[#This Row],[Terakhir]],"Tidak Ditemukan")</f>
        <v>3545.8</v>
      </c>
      <c r="G641">
        <f>_xlfn.XLOOKUP(F641,bbri_history[[#This Row],[Terakhir]],bbri_history[[#This Row],[Volume]],"Tidak Ditemukan")</f>
        <v>191475700</v>
      </c>
      <c r="H641">
        <f>_xlfn.XLOOKUP(A641,bmri_history[[#This Row],[Tanggal]],bmri_history[[#This Row],[Terakhir]],"Tidak Ditemukan")</f>
        <v>3639.2</v>
      </c>
      <c r="I641">
        <f>_xlfn.XLOOKUP('Master Sheet'!H641,bmri_history[[#This Row],[Terakhir]],bmri_history[[#This Row],[Volume]],"Tidak Ditemukan")</f>
        <v>151631600</v>
      </c>
      <c r="J641" s="10">
        <f>(B641/'Data Historis IHSG'!$J$3) * 100</f>
        <v>113.95435222254324</v>
      </c>
      <c r="K641" s="2">
        <f>(D641/'Data Historis BBNI'!$J$3) * 100</f>
        <v>114.8238328505298</v>
      </c>
      <c r="L641" s="2">
        <f>(F641/'Data Historis BBRI'!$J$3) * 100</f>
        <v>120.02857017125177</v>
      </c>
      <c r="M641" s="2">
        <f>(H641 / 'Data Historis BMRI'!$J$3) * 100</f>
        <v>131.24024046766417</v>
      </c>
    </row>
    <row r="642" spans="1:13" x14ac:dyDescent="0.3">
      <c r="A642" s="1" t="s">
        <v>665</v>
      </c>
      <c r="B642">
        <f>_xlfn.XLOOKUP(A642,jkse_history[[#This Row],[Tanggal]],jkse_history[[#This Row],[Terakhir]],"Tidak Ditemukan")</f>
        <v>7153.1</v>
      </c>
      <c r="C642">
        <f>_xlfn.XLOOKUP(B642,jkse_history[[#This Row],[Terakhir]],jkse_history[[#This Row],[Volume]])</f>
        <v>252393900</v>
      </c>
      <c r="D642">
        <f>_xlfn.XLOOKUP(A642,bbni_history[[#This Row],[Tanggal]],bbni_history[[#This Row],[Terakhir]],"Tidak Ditemukan")</f>
        <v>3579.3</v>
      </c>
      <c r="E642">
        <f>_xlfn.XLOOKUP(D642,bbni_history[[#This Row],[Terakhir]],bbni_history[[#This Row],[Volume]])</f>
        <v>24754600</v>
      </c>
      <c r="F642">
        <f>_xlfn.XLOOKUP(A642,bbri_history[[#This Row],[Tanggal]],bbri_history[[#This Row],[Terakhir]],"Tidak Ditemukan")</f>
        <v>3586.7</v>
      </c>
      <c r="G642">
        <f>_xlfn.XLOOKUP(F642,bbri_history[[#This Row],[Terakhir]],bbri_history[[#This Row],[Volume]],"Tidak Ditemukan")</f>
        <v>139929300</v>
      </c>
      <c r="H642">
        <f>_xlfn.XLOOKUP(A642,bmri_history[[#This Row],[Tanggal]],bmri_history[[#This Row],[Terakhir]],"Tidak Ditemukan")</f>
        <v>3670</v>
      </c>
      <c r="I642">
        <f>_xlfn.XLOOKUP('Master Sheet'!H642,bmri_history[[#This Row],[Terakhir]],bmri_history[[#This Row],[Volume]],"Tidak Ditemukan")</f>
        <v>120967800</v>
      </c>
      <c r="J642" s="10">
        <f>(B642/'Data Historis IHSG'!$J$3) * 100</f>
        <v>113.54956076157943</v>
      </c>
      <c r="K642" s="2">
        <f>(D642/'Data Historis BBNI'!$J$3) * 100</f>
        <v>114.8238328505298</v>
      </c>
      <c r="L642" s="2">
        <f>(F642/'Data Historis BBRI'!$J$3) * 100</f>
        <v>121.41307254589337</v>
      </c>
      <c r="M642" s="2">
        <f>(H642 / 'Data Historis BMRI'!$J$3) * 100</f>
        <v>132.35097892842589</v>
      </c>
    </row>
    <row r="643" spans="1:13" x14ac:dyDescent="0.3">
      <c r="A643" s="1" t="s">
        <v>666</v>
      </c>
      <c r="B643">
        <f>_xlfn.XLOOKUP(A643,jkse_history[[#This Row],[Tanggal]],jkse_history[[#This Row],[Terakhir]],"Tidak Ditemukan")</f>
        <v>7177.2</v>
      </c>
      <c r="C643">
        <f>_xlfn.XLOOKUP(B643,jkse_history[[#This Row],[Terakhir]],jkse_history[[#This Row],[Volume]])</f>
        <v>284827600</v>
      </c>
      <c r="D643">
        <f>_xlfn.XLOOKUP(A643,bbni_history[[#This Row],[Tanggal]],bbni_history[[#This Row],[Terakhir]],"Tidak Ditemukan")</f>
        <v>3652.8</v>
      </c>
      <c r="E643">
        <f>_xlfn.XLOOKUP(D643,bbni_history[[#This Row],[Terakhir]],bbni_history[[#This Row],[Volume]])</f>
        <v>76147000</v>
      </c>
      <c r="F643">
        <f>_xlfn.XLOOKUP(A643,bbri_history[[#This Row],[Tanggal]],bbri_history[[#This Row],[Terakhir]],"Tidak Ditemukan")</f>
        <v>3635.7</v>
      </c>
      <c r="G643">
        <f>_xlfn.XLOOKUP(F643,bbri_history[[#This Row],[Terakhir]],bbri_history[[#This Row],[Volume]],"Tidak Ditemukan")</f>
        <v>220616600</v>
      </c>
      <c r="H643">
        <f>_xlfn.XLOOKUP(A643,bmri_history[[#This Row],[Tanggal]],bmri_history[[#This Row],[Terakhir]],"Tidak Ditemukan")</f>
        <v>3639.2</v>
      </c>
      <c r="I643">
        <f>_xlfn.XLOOKUP('Master Sheet'!H643,bmri_history[[#This Row],[Terakhir]],bmri_history[[#This Row],[Volume]],"Tidak Ditemukan")</f>
        <v>90044600</v>
      </c>
      <c r="J643" s="10">
        <f>(B643/'Data Historis IHSG'!$J$3) * 100</f>
        <v>113.93212837762756</v>
      </c>
      <c r="K643" s="2">
        <f>(D643/'Data Historis BBNI'!$J$3) * 100</f>
        <v>117.18171056810418</v>
      </c>
      <c r="L643" s="2">
        <f>(F643/'Data Historis BBRI'!$J$3) * 100</f>
        <v>123.07176732235885</v>
      </c>
      <c r="M643" s="2">
        <f>(H643 / 'Data Historis BMRI'!$J$3) * 100</f>
        <v>131.24024046766417</v>
      </c>
    </row>
    <row r="644" spans="1:13" x14ac:dyDescent="0.3">
      <c r="A644" s="1" t="s">
        <v>667</v>
      </c>
      <c r="B644">
        <f>_xlfn.XLOOKUP(A644,jkse_history[[#This Row],[Tanggal]],jkse_history[[#This Row],[Terakhir]],"Tidak Ditemukan")</f>
        <v>7231.9</v>
      </c>
      <c r="C644">
        <f>_xlfn.XLOOKUP(B644,jkse_history[[#This Row],[Terakhir]],jkse_history[[#This Row],[Volume]])</f>
        <v>309176400</v>
      </c>
      <c r="D644">
        <f>_xlfn.XLOOKUP(A644,bbni_history[[#This Row],[Tanggal]],bbni_history[[#This Row],[Terakhir]],"Tidak Ditemukan")</f>
        <v>3715.7</v>
      </c>
      <c r="E644">
        <f>_xlfn.XLOOKUP(D644,bbni_history[[#This Row],[Terakhir]],bbni_history[[#This Row],[Volume]])</f>
        <v>40541000</v>
      </c>
      <c r="F644">
        <f>_xlfn.XLOOKUP(A644,bbri_history[[#This Row],[Tanggal]],bbri_history[[#This Row],[Terakhir]],"Tidak Ditemukan")</f>
        <v>3750.1</v>
      </c>
      <c r="G644">
        <f>_xlfn.XLOOKUP(F644,bbri_history[[#This Row],[Terakhir]],bbri_history[[#This Row],[Volume]],"Tidak Ditemukan")</f>
        <v>261126600</v>
      </c>
      <c r="H644">
        <f>_xlfn.XLOOKUP(A644,bmri_history[[#This Row],[Tanggal]],bmri_history[[#This Row],[Terakhir]],"Tidak Ditemukan")</f>
        <v>3680.3</v>
      </c>
      <c r="I644">
        <f>_xlfn.XLOOKUP('Master Sheet'!H644,bmri_history[[#This Row],[Terakhir]],bmri_history[[#This Row],[Volume]],"Tidak Ditemukan")</f>
        <v>60491000</v>
      </c>
      <c r="J644" s="10">
        <f>(B644/'Data Historis IHSG'!$J$3) * 100</f>
        <v>114.80044574683231</v>
      </c>
      <c r="K644" s="2">
        <f>(D644/'Data Historis BBNI'!$J$3) * 100</f>
        <v>119.19954061484468</v>
      </c>
      <c r="L644" s="2">
        <f>(F644/'Data Historis BBRI'!$J$3) * 100</f>
        <v>126.94431186169869</v>
      </c>
      <c r="M644" s="2">
        <f>(H644 / 'Data Historis BMRI'!$J$3) * 100</f>
        <v>132.7224271799144</v>
      </c>
    </row>
    <row r="645" spans="1:13" x14ac:dyDescent="0.3">
      <c r="A645" s="1" t="s">
        <v>668</v>
      </c>
      <c r="B645">
        <f>_xlfn.XLOOKUP(A645,jkse_history[[#This Row],[Tanggal]],jkse_history[[#This Row],[Terakhir]],"Tidak Ditemukan")</f>
        <v>7233.2</v>
      </c>
      <c r="C645">
        <f>_xlfn.XLOOKUP(B645,jkse_history[[#This Row],[Terakhir]],jkse_history[[#This Row],[Volume]])</f>
        <v>346421400</v>
      </c>
      <c r="D645">
        <f>_xlfn.XLOOKUP(A645,bbni_history[[#This Row],[Tanggal]],bbni_history[[#This Row],[Terakhir]],"Tidak Ditemukan")</f>
        <v>3673.8</v>
      </c>
      <c r="E645">
        <f>_xlfn.XLOOKUP(D645,bbni_history[[#This Row],[Terakhir]],bbni_history[[#This Row],[Volume]])</f>
        <v>39143800</v>
      </c>
      <c r="F645">
        <f>_xlfn.XLOOKUP(A645,bbri_history[[#This Row],[Tanggal]],bbri_history[[#This Row],[Terakhir]],"Tidak Ditemukan")</f>
        <v>3725.6</v>
      </c>
      <c r="G645">
        <f>_xlfn.XLOOKUP(F645,bbri_history[[#This Row],[Terakhir]],bbri_history[[#This Row],[Volume]],"Tidak Ditemukan")</f>
        <v>188042700</v>
      </c>
      <c r="H645">
        <f>_xlfn.XLOOKUP(A645,bmri_history[[#This Row],[Tanggal]],bmri_history[[#This Row],[Terakhir]],"Tidak Ditemukan")</f>
        <v>3628.9</v>
      </c>
      <c r="I645">
        <f>_xlfn.XLOOKUP('Master Sheet'!H645,bmri_history[[#This Row],[Terakhir]],bmri_history[[#This Row],[Volume]],"Tidak Ditemukan")</f>
        <v>65296200</v>
      </c>
      <c r="J645" s="10">
        <f>(B645/'Data Historis IHSG'!$J$3) * 100</f>
        <v>114.821082174254</v>
      </c>
      <c r="K645" s="2">
        <f>(D645/'Data Historis BBNI'!$J$3) * 100</f>
        <v>117.85538991598257</v>
      </c>
      <c r="L645" s="2">
        <f>(F645/'Data Historis BBRI'!$J$3) * 100</f>
        <v>126.11496447346595</v>
      </c>
      <c r="M645" s="2">
        <f>(H645 / 'Data Historis BMRI'!$J$3) * 100</f>
        <v>130.86879221617568</v>
      </c>
    </row>
    <row r="646" spans="1:13" x14ac:dyDescent="0.3">
      <c r="A646" s="1" t="s">
        <v>669</v>
      </c>
      <c r="B646">
        <f>_xlfn.XLOOKUP(A646,jkse_history[[#This Row],[Tanggal]],jkse_history[[#This Row],[Terakhir]],"Tidak Ditemukan")</f>
        <v>7186.8</v>
      </c>
      <c r="C646">
        <f>_xlfn.XLOOKUP(B646,jkse_history[[#This Row],[Terakhir]],jkse_history[[#This Row],[Volume]])</f>
        <v>328200100</v>
      </c>
      <c r="D646">
        <f>_xlfn.XLOOKUP(A646,bbni_history[[#This Row],[Tanggal]],bbni_history[[#This Row],[Terakhir]],"Tidak Ditemukan")</f>
        <v>3600.3</v>
      </c>
      <c r="E646">
        <f>_xlfn.XLOOKUP(D646,bbni_history[[#This Row],[Terakhir]],bbni_history[[#This Row],[Volume]])</f>
        <v>45680600</v>
      </c>
      <c r="F646">
        <f>_xlfn.XLOOKUP(A646,bbri_history[[#This Row],[Tanggal]],bbri_history[[#This Row],[Terakhir]],"Tidak Ditemukan")</f>
        <v>3643.9</v>
      </c>
      <c r="G646">
        <f>_xlfn.XLOOKUP(F646,bbri_history[[#This Row],[Terakhir]],bbri_history[[#This Row],[Volume]],"Tidak Ditemukan")</f>
        <v>231936700</v>
      </c>
      <c r="H646">
        <f>_xlfn.XLOOKUP(A646,bmri_history[[#This Row],[Tanggal]],bmri_history[[#This Row],[Terakhir]],"Tidak Ditemukan")</f>
        <v>3649.4</v>
      </c>
      <c r="I646">
        <f>_xlfn.XLOOKUP('Master Sheet'!H646,bmri_history[[#This Row],[Terakhir]],bmri_history[[#This Row],[Volume]],"Tidak Ditemukan")</f>
        <v>97771400</v>
      </c>
      <c r="J646" s="10">
        <f>(B646/'Data Historis IHSG'!$J$3) * 100</f>
        <v>114.08452045704924</v>
      </c>
      <c r="K646" s="2">
        <f>(D646/'Data Historis BBNI'!$J$3) * 100</f>
        <v>115.4975121984082</v>
      </c>
      <c r="L646" s="2">
        <f>(F646/'Data Historis BBRI'!$J$3) * 100</f>
        <v>123.3493448155633</v>
      </c>
      <c r="M646" s="2">
        <f>(H646 / 'Data Historis BMRI'!$J$3) * 100</f>
        <v>131.60808242544891</v>
      </c>
    </row>
    <row r="647" spans="1:13" x14ac:dyDescent="0.3">
      <c r="A647" s="1" t="s">
        <v>670</v>
      </c>
      <c r="B647">
        <f>_xlfn.XLOOKUP(A647,jkse_history[[#This Row],[Tanggal]],jkse_history[[#This Row],[Terakhir]],"Tidak Ditemukan")</f>
        <v>7232</v>
      </c>
      <c r="C647">
        <f>_xlfn.XLOOKUP(B647,jkse_history[[#This Row],[Terakhir]],jkse_history[[#This Row],[Volume]])</f>
        <v>277671500</v>
      </c>
      <c r="D647">
        <f>_xlfn.XLOOKUP(A647,bbni_history[[#This Row],[Tanggal]],bbni_history[[#This Row],[Terakhir]],"Tidak Ditemukan")</f>
        <v>3684.2</v>
      </c>
      <c r="E647">
        <f>_xlfn.XLOOKUP(D647,bbni_history[[#This Row],[Terakhir]],bbni_history[[#This Row],[Volume]])</f>
        <v>48818600</v>
      </c>
      <c r="F647">
        <f>_xlfn.XLOOKUP(A647,bbri_history[[#This Row],[Tanggal]],bbri_history[[#This Row],[Terakhir]],"Tidak Ditemukan")</f>
        <v>3758.3</v>
      </c>
      <c r="G647">
        <f>_xlfn.XLOOKUP(F647,bbri_history[[#This Row],[Terakhir]],bbri_history[[#This Row],[Volume]],"Tidak Ditemukan")</f>
        <v>250373200</v>
      </c>
      <c r="H647">
        <f>_xlfn.XLOOKUP(A647,bmri_history[[#This Row],[Tanggal]],bmri_history[[#This Row],[Terakhir]],"Tidak Ditemukan")</f>
        <v>3680.3</v>
      </c>
      <c r="I647">
        <f>_xlfn.XLOOKUP('Master Sheet'!H647,bmri_history[[#This Row],[Terakhir]],bmri_history[[#This Row],[Volume]],"Tidak Ditemukan")</f>
        <v>96931000</v>
      </c>
      <c r="J647" s="10">
        <f>(B647/'Data Historis IHSG'!$J$3) * 100</f>
        <v>114.80203316432629</v>
      </c>
      <c r="K647" s="2">
        <f>(D647/'Data Historis BBNI'!$J$3) * 100</f>
        <v>118.18902159302709</v>
      </c>
      <c r="L647" s="2">
        <f>(F647/'Data Historis BBRI'!$J$3) * 100</f>
        <v>127.22188935490313</v>
      </c>
      <c r="M647" s="2">
        <f>(H647 / 'Data Historis BMRI'!$J$3) * 100</f>
        <v>132.7224271799144</v>
      </c>
    </row>
    <row r="648" spans="1:13" x14ac:dyDescent="0.3">
      <c r="A648" s="1" t="s">
        <v>671</v>
      </c>
      <c r="B648">
        <f>_xlfn.XLOOKUP(A648,jkse_history[[#This Row],[Tanggal]],jkse_history[[#This Row],[Terakhir]],"Tidak Ditemukan")</f>
        <v>7242.7</v>
      </c>
      <c r="C648">
        <f>_xlfn.XLOOKUP(B648,jkse_history[[#This Row],[Terakhir]],jkse_history[[#This Row],[Volume]])</f>
        <v>273581100</v>
      </c>
      <c r="D648">
        <f>_xlfn.XLOOKUP(A648,bbni_history[[#This Row],[Tanggal]],bbni_history[[#This Row],[Terakhir]],"Tidak Ditemukan")</f>
        <v>3694.7</v>
      </c>
      <c r="E648">
        <f>_xlfn.XLOOKUP(D648,bbni_history[[#This Row],[Terakhir]],bbni_history[[#This Row],[Volume]])</f>
        <v>66122800</v>
      </c>
      <c r="F648">
        <f>_xlfn.XLOOKUP(A648,bbri_history[[#This Row],[Tanggal]],bbri_history[[#This Row],[Terakhir]],"Tidak Ditemukan")</f>
        <v>3766.4</v>
      </c>
      <c r="G648">
        <f>_xlfn.XLOOKUP(F648,bbri_history[[#This Row],[Terakhir]],bbri_history[[#This Row],[Volume]],"Tidak Ditemukan")</f>
        <v>119286700</v>
      </c>
      <c r="H648">
        <f>_xlfn.XLOOKUP(A648,bmri_history[[#This Row],[Tanggal]],bmri_history[[#This Row],[Terakhir]],"Tidak Ditemukan")</f>
        <v>3731.7</v>
      </c>
      <c r="I648">
        <f>_xlfn.XLOOKUP('Master Sheet'!H648,bmri_history[[#This Row],[Terakhir]],bmri_history[[#This Row],[Volume]],"Tidak Ditemukan")</f>
        <v>128510800</v>
      </c>
      <c r="J648" s="10">
        <f>(B648/'Data Historis IHSG'!$J$3) * 100</f>
        <v>114.9718868361817</v>
      </c>
      <c r="K648" s="2">
        <f>(D648/'Data Historis BBNI'!$J$3) * 100</f>
        <v>118.52586126696629</v>
      </c>
      <c r="L648" s="2">
        <f>(F648/'Data Historis BBRI'!$J$3) * 100</f>
        <v>127.49608175672702</v>
      </c>
      <c r="M648" s="2">
        <f>(H648 / 'Data Historis BMRI'!$J$3) * 100</f>
        <v>134.5760621436531</v>
      </c>
    </row>
    <row r="649" spans="1:13" x14ac:dyDescent="0.3">
      <c r="A649" s="1" t="s">
        <v>672</v>
      </c>
      <c r="B649">
        <f>_xlfn.XLOOKUP(A649,jkse_history[[#This Row],[Tanggal]],jkse_history[[#This Row],[Terakhir]],"Tidak Ditemukan")</f>
        <v>7254.5</v>
      </c>
      <c r="C649">
        <f>_xlfn.XLOOKUP(B649,jkse_history[[#This Row],[Terakhir]],jkse_history[[#This Row],[Volume]])</f>
        <v>300778400</v>
      </c>
      <c r="D649">
        <f>_xlfn.XLOOKUP(A649,bbni_history[[#This Row],[Tanggal]],bbni_history[[#This Row],[Terakhir]],"Tidak Ditemukan")</f>
        <v>3694.7</v>
      </c>
      <c r="E649">
        <f>_xlfn.XLOOKUP(D649,bbni_history[[#This Row],[Terakhir]],bbni_history[[#This Row],[Volume]])</f>
        <v>33164600</v>
      </c>
      <c r="F649">
        <f>_xlfn.XLOOKUP(A649,bbri_history[[#This Row],[Tanggal]],bbri_history[[#This Row],[Terakhir]],"Tidak Ditemukan")</f>
        <v>3725.6</v>
      </c>
      <c r="G649">
        <f>_xlfn.XLOOKUP(F649,bbri_history[[#This Row],[Terakhir]],bbri_history[[#This Row],[Volume]],"Tidak Ditemukan")</f>
        <v>97988000</v>
      </c>
      <c r="H649">
        <f>_xlfn.XLOOKUP(A649,bmri_history[[#This Row],[Tanggal]],bmri_history[[#This Row],[Terakhir]],"Tidak Ditemukan")</f>
        <v>3772.8</v>
      </c>
      <c r="I649">
        <f>_xlfn.XLOOKUP('Master Sheet'!H649,bmri_history[[#This Row],[Terakhir]],bmri_history[[#This Row],[Volume]],"Tidak Ditemukan")</f>
        <v>110819000</v>
      </c>
      <c r="J649" s="10">
        <f>(B649/'Data Historis IHSG'!$J$3) * 100</f>
        <v>115.15920210047084</v>
      </c>
      <c r="K649" s="2">
        <f>(D649/'Data Historis BBNI'!$J$3) * 100</f>
        <v>118.52586126696629</v>
      </c>
      <c r="L649" s="2">
        <f>(F649/'Data Historis BBRI'!$J$3) * 100</f>
        <v>126.11496447346595</v>
      </c>
      <c r="M649" s="2">
        <f>(H649 / 'Data Historis BMRI'!$J$3) * 100</f>
        <v>136.05824885590334</v>
      </c>
    </row>
    <row r="650" spans="1:13" x14ac:dyDescent="0.3">
      <c r="A650" s="1" t="s">
        <v>673</v>
      </c>
      <c r="B650">
        <f>_xlfn.XLOOKUP(A650,jkse_history[[#This Row],[Tanggal]],jkse_history[[#This Row],[Terakhir]],"Tidak Ditemukan")</f>
        <v>7318</v>
      </c>
      <c r="C650">
        <f>_xlfn.XLOOKUP(B650,jkse_history[[#This Row],[Terakhir]],jkse_history[[#This Row],[Volume]])</f>
        <v>285339000</v>
      </c>
      <c r="D650">
        <f>_xlfn.XLOOKUP(A650,bbni_history[[#This Row],[Tanggal]],bbni_history[[#This Row],[Terakhir]],"Tidak Ditemukan")</f>
        <v>3768.2</v>
      </c>
      <c r="E650">
        <f>_xlfn.XLOOKUP(D650,bbni_history[[#This Row],[Terakhir]],bbni_history[[#This Row],[Volume]])</f>
        <v>65135200</v>
      </c>
      <c r="F650">
        <f>_xlfn.XLOOKUP(A650,bbri_history[[#This Row],[Tanggal]],bbri_history[[#This Row],[Terakhir]],"Tidak Ditemukan")</f>
        <v>3741.9</v>
      </c>
      <c r="G650">
        <f>_xlfn.XLOOKUP(F650,bbri_history[[#This Row],[Terakhir]],bbri_history[[#This Row],[Volume]],"Tidak Ditemukan")</f>
        <v>141828800</v>
      </c>
      <c r="H650">
        <f>_xlfn.XLOOKUP(A650,bmri_history[[#This Row],[Tanggal]],bmri_history[[#This Row],[Terakhir]],"Tidak Ditemukan")</f>
        <v>3885.9</v>
      </c>
      <c r="I650">
        <f>_xlfn.XLOOKUP('Master Sheet'!H650,bmri_history[[#This Row],[Terakhir]],bmri_history[[#This Row],[Volume]],"Tidak Ditemukan")</f>
        <v>185487800</v>
      </c>
      <c r="J650" s="10">
        <f>(B650/'Data Historis IHSG'!$J$3) * 100</f>
        <v>116.16721220914543</v>
      </c>
      <c r="K650" s="2">
        <f>(D650/'Data Historis BBNI'!$J$3) * 100</f>
        <v>120.88373898454066</v>
      </c>
      <c r="L650" s="2">
        <f>(F650/'Data Historis BBRI'!$J$3) * 100</f>
        <v>126.66673436849428</v>
      </c>
      <c r="M650" s="2">
        <f>(H650 / 'Data Historis BMRI'!$J$3) * 100</f>
        <v>140.13696703486926</v>
      </c>
    </row>
    <row r="651" spans="1:13" x14ac:dyDescent="0.3">
      <c r="A651" s="1" t="s">
        <v>674</v>
      </c>
      <c r="B651">
        <f>_xlfn.XLOOKUP(A651,jkse_history[[#This Row],[Tanggal]],jkse_history[[#This Row],[Terakhir]],"Tidak Ditemukan")</f>
        <v>7278.1</v>
      </c>
      <c r="C651">
        <f>_xlfn.XLOOKUP(B651,jkse_history[[#This Row],[Terakhir]],jkse_history[[#This Row],[Volume]])</f>
        <v>250200100</v>
      </c>
      <c r="D651">
        <f>_xlfn.XLOOKUP(A651,bbni_history[[#This Row],[Tanggal]],bbni_history[[#This Row],[Terakhir]],"Tidak Ditemukan")</f>
        <v>3736.7</v>
      </c>
      <c r="E651">
        <f>_xlfn.XLOOKUP(D651,bbni_history[[#This Row],[Terakhir]],bbni_history[[#This Row],[Volume]])</f>
        <v>46548200</v>
      </c>
      <c r="F651">
        <f>_xlfn.XLOOKUP(A651,bbri_history[[#This Row],[Tanggal]],bbri_history[[#This Row],[Terakhir]],"Tidak Ditemukan")</f>
        <v>3741.9</v>
      </c>
      <c r="G651">
        <f>_xlfn.XLOOKUP(F651,bbri_history[[#This Row],[Terakhir]],bbri_history[[#This Row],[Volume]],"Tidak Ditemukan")</f>
        <v>149960600</v>
      </c>
      <c r="H651">
        <f>_xlfn.XLOOKUP(A651,bmri_history[[#This Row],[Tanggal]],bmri_history[[#This Row],[Terakhir]],"Tidak Ditemukan")</f>
        <v>3824.2</v>
      </c>
      <c r="I651">
        <f>_xlfn.XLOOKUP('Master Sheet'!H651,bmri_history[[#This Row],[Terakhir]],bmri_history[[#This Row],[Volume]],"Tidak Ditemukan")</f>
        <v>119631200</v>
      </c>
      <c r="J651" s="10">
        <f>(B651/'Data Historis IHSG'!$J$3) * 100</f>
        <v>115.5338326290491</v>
      </c>
      <c r="K651" s="2">
        <f>(D651/'Data Historis BBNI'!$J$3) * 100</f>
        <v>119.87321996272307</v>
      </c>
      <c r="L651" s="2">
        <f>(F651/'Data Historis BBRI'!$J$3) * 100</f>
        <v>126.66673436849428</v>
      </c>
      <c r="M651" s="2">
        <f>(H651 / 'Data Historis BMRI'!$J$3) * 100</f>
        <v>137.91188381964204</v>
      </c>
    </row>
    <row r="652" spans="1:13" x14ac:dyDescent="0.3">
      <c r="A652" s="1" t="s">
        <v>675</v>
      </c>
      <c r="B652">
        <f>_xlfn.XLOOKUP(A652,jkse_history[[#This Row],[Tanggal]],jkse_history[[#This Row],[Terakhir]],"Tidak Ditemukan")</f>
        <v>7305.6</v>
      </c>
      <c r="C652">
        <f>_xlfn.XLOOKUP(B652,jkse_history[[#This Row],[Terakhir]],jkse_history[[#This Row],[Volume]])</f>
        <v>274253400</v>
      </c>
      <c r="D652">
        <f>_xlfn.XLOOKUP(A652,bbni_history[[#This Row],[Tanggal]],bbni_history[[#This Row],[Terakhir]],"Tidak Ditemukan")</f>
        <v>3852.2</v>
      </c>
      <c r="E652">
        <f>_xlfn.XLOOKUP(D652,bbni_history[[#This Row],[Terakhir]],bbni_history[[#This Row],[Volume]])</f>
        <v>154342800</v>
      </c>
      <c r="F652">
        <f>_xlfn.XLOOKUP(A652,bbri_history[[#This Row],[Tanggal]],bbri_history[[#This Row],[Terakhir]],"Tidak Ditemukan")</f>
        <v>3766.4</v>
      </c>
      <c r="G652">
        <f>_xlfn.XLOOKUP(F652,bbri_history[[#This Row],[Terakhir]],bbri_history[[#This Row],[Volume]],"Tidak Ditemukan")</f>
        <v>295664100</v>
      </c>
      <c r="H652">
        <f>_xlfn.XLOOKUP(A652,bmri_history[[#This Row],[Tanggal]],bmri_history[[#This Row],[Terakhir]],"Tidak Ditemukan")</f>
        <v>3844.8</v>
      </c>
      <c r="I652">
        <f>_xlfn.XLOOKUP('Master Sheet'!H652,bmri_history[[#This Row],[Terakhir]],bmri_history[[#This Row],[Volume]],"Tidak Ditemukan")</f>
        <v>156750600</v>
      </c>
      <c r="J652" s="10">
        <f>(B652/'Data Historis IHSG'!$J$3) * 100</f>
        <v>115.97037243989243</v>
      </c>
      <c r="K652" s="2">
        <f>(D652/'Data Historis BBNI'!$J$3) * 100</f>
        <v>123.57845637605422</v>
      </c>
      <c r="L652" s="2">
        <f>(F652/'Data Historis BBRI'!$J$3) * 100</f>
        <v>127.49608175672702</v>
      </c>
      <c r="M652" s="2">
        <f>(H652 / 'Data Historis BMRI'!$J$3) * 100</f>
        <v>138.65478032261905</v>
      </c>
    </row>
    <row r="653" spans="1:13" x14ac:dyDescent="0.3">
      <c r="A653" s="1" t="s">
        <v>676</v>
      </c>
      <c r="B653">
        <f>_xlfn.XLOOKUP(A653,jkse_history[[#This Row],[Tanggal]],jkse_history[[#This Row],[Terakhir]],"Tidak Ditemukan")</f>
        <v>7168.9</v>
      </c>
      <c r="C653">
        <f>_xlfn.XLOOKUP(B653,jkse_history[[#This Row],[Terakhir]],jkse_history[[#This Row],[Volume]])</f>
        <v>351796400</v>
      </c>
      <c r="D653">
        <f>_xlfn.XLOOKUP(A653,bbni_history[[#This Row],[Tanggal]],bbni_history[[#This Row],[Terakhir]],"Tidak Ditemukan")</f>
        <v>3757.7</v>
      </c>
      <c r="E653">
        <f>_xlfn.XLOOKUP(D653,bbni_history[[#This Row],[Terakhir]],bbni_history[[#This Row],[Volume]])</f>
        <v>90832000</v>
      </c>
      <c r="F653">
        <f>_xlfn.XLOOKUP(A653,bbri_history[[#This Row],[Tanggal]],bbri_history[[#This Row],[Terakhir]],"Tidak Ditemukan")</f>
        <v>3676.6</v>
      </c>
      <c r="G653">
        <f>_xlfn.XLOOKUP(F653,bbri_history[[#This Row],[Terakhir]],bbri_history[[#This Row],[Volume]],"Tidak Ditemukan")</f>
        <v>282492200</v>
      </c>
      <c r="H653">
        <f>_xlfn.XLOOKUP(A653,bmri_history[[#This Row],[Tanggal]],bmri_history[[#This Row],[Terakhir]],"Tidak Ditemukan")</f>
        <v>3742</v>
      </c>
      <c r="I653">
        <f>_xlfn.XLOOKUP('Master Sheet'!H653,bmri_history[[#This Row],[Terakhir]],bmri_history[[#This Row],[Volume]],"Tidak Ditemukan")</f>
        <v>167812600</v>
      </c>
      <c r="J653" s="10">
        <f>(B653/'Data Historis IHSG'!$J$3) * 100</f>
        <v>113.80037272562757</v>
      </c>
      <c r="K653" s="2">
        <f>(D653/'Data Historis BBNI'!$J$3) * 100</f>
        <v>120.54689931060145</v>
      </c>
      <c r="L653" s="2">
        <f>(F653/'Data Historis BBRI'!$J$3) * 100</f>
        <v>124.45626969700045</v>
      </c>
      <c r="M653" s="2">
        <f>(H653 / 'Data Historis BMRI'!$J$3) * 100</f>
        <v>134.94751039514162</v>
      </c>
    </row>
    <row r="654" spans="1:13" x14ac:dyDescent="0.3">
      <c r="A654" s="1" t="s">
        <v>677</v>
      </c>
      <c r="B654">
        <f>_xlfn.XLOOKUP(A654,jkse_history[[#This Row],[Tanggal]],jkse_history[[#This Row],[Terakhir]],"Tidak Ditemukan")</f>
        <v>7195.5</v>
      </c>
      <c r="C654">
        <f>_xlfn.XLOOKUP(B654,jkse_history[[#This Row],[Terakhir]],jkse_history[[#This Row],[Volume]])</f>
        <v>252816300</v>
      </c>
      <c r="D654">
        <f>_xlfn.XLOOKUP(A654,bbni_history[[#This Row],[Tanggal]],bbni_history[[#This Row],[Terakhir]],"Tidak Ditemukan")</f>
        <v>3768.2</v>
      </c>
      <c r="E654">
        <f>_xlfn.XLOOKUP(D654,bbni_history[[#This Row],[Terakhir]],bbni_history[[#This Row],[Volume]])</f>
        <v>63689800</v>
      </c>
      <c r="F654">
        <f>_xlfn.XLOOKUP(A654,bbri_history[[#This Row],[Tanggal]],bbri_history[[#This Row],[Terakhir]],"Tidak Ditemukan")</f>
        <v>3733.8</v>
      </c>
      <c r="G654">
        <f>_xlfn.XLOOKUP(F654,bbri_history[[#This Row],[Terakhir]],bbri_history[[#This Row],[Volume]],"Tidak Ditemukan")</f>
        <v>134432000</v>
      </c>
      <c r="H654">
        <f>_xlfn.XLOOKUP(A654,bmri_history[[#This Row],[Tanggal]],bmri_history[[#This Row],[Terakhir]],"Tidak Ditemukan")</f>
        <v>3793.4</v>
      </c>
      <c r="I654">
        <f>_xlfn.XLOOKUP('Master Sheet'!H654,bmri_history[[#This Row],[Terakhir]],bmri_history[[#This Row],[Volume]],"Tidak Ditemukan")</f>
        <v>137396600</v>
      </c>
      <c r="J654" s="10">
        <f>(B654/'Data Historis IHSG'!$J$3) * 100</f>
        <v>114.22262577902514</v>
      </c>
      <c r="K654" s="2">
        <f>(D654/'Data Historis BBNI'!$J$3) * 100</f>
        <v>120.88373898454066</v>
      </c>
      <c r="L654" s="2">
        <f>(F654/'Data Historis BBRI'!$J$3) * 100</f>
        <v>126.39254196667041</v>
      </c>
      <c r="M654" s="2">
        <f>(H654 / 'Data Historis BMRI'!$J$3) * 100</f>
        <v>136.80114535888032</v>
      </c>
    </row>
    <row r="655" spans="1:13" x14ac:dyDescent="0.3">
      <c r="A655" s="1" t="s">
        <v>678</v>
      </c>
      <c r="B655">
        <f>_xlfn.XLOOKUP(A655,jkse_history[[#This Row],[Tanggal]],jkse_history[[#This Row],[Terakhir]],"Tidak Ditemukan")</f>
        <v>7197</v>
      </c>
      <c r="C655">
        <f>_xlfn.XLOOKUP(B655,jkse_history[[#This Row],[Terakhir]],jkse_history[[#This Row],[Volume]])</f>
        <v>279749000</v>
      </c>
      <c r="D655">
        <f>_xlfn.XLOOKUP(A655,bbni_history[[#This Row],[Tanggal]],bbni_history[[#This Row],[Terakhir]],"Tidak Ditemukan")</f>
        <v>3768.2</v>
      </c>
      <c r="E655">
        <f>_xlfn.XLOOKUP(D655,bbni_history[[#This Row],[Terakhir]],bbni_history[[#This Row],[Volume]])</f>
        <v>35548200</v>
      </c>
      <c r="F655">
        <f>_xlfn.XLOOKUP(A655,bbri_history[[#This Row],[Tanggal]],bbri_history[[#This Row],[Terakhir]],"Tidak Ditemukan")</f>
        <v>3668.4</v>
      </c>
      <c r="G655">
        <f>_xlfn.XLOOKUP(F655,bbri_history[[#This Row],[Terakhir]],bbri_history[[#This Row],[Volume]],"Tidak Ditemukan")</f>
        <v>138695500</v>
      </c>
      <c r="H655">
        <f>_xlfn.XLOOKUP(A655,bmri_history[[#This Row],[Tanggal]],bmri_history[[#This Row],[Terakhir]],"Tidak Ditemukan")</f>
        <v>3783.1</v>
      </c>
      <c r="I655">
        <f>_xlfn.XLOOKUP('Master Sheet'!H655,bmri_history[[#This Row],[Terakhir]],bmri_history[[#This Row],[Volume]],"Tidak Ditemukan")</f>
        <v>140752200</v>
      </c>
      <c r="J655" s="10">
        <f>(B655/'Data Historis IHSG'!$J$3) * 100</f>
        <v>114.24643704143477</v>
      </c>
      <c r="K655" s="2">
        <f>(D655/'Data Historis BBNI'!$J$3) * 100</f>
        <v>120.88373898454066</v>
      </c>
      <c r="L655" s="2">
        <f>(F655/'Data Historis BBRI'!$J$3) * 100</f>
        <v>124.17869220379605</v>
      </c>
      <c r="M655" s="2">
        <f>(H655 / 'Data Historis BMRI'!$J$3) * 100</f>
        <v>136.42969710739183</v>
      </c>
    </row>
    <row r="656" spans="1:13" x14ac:dyDescent="0.3">
      <c r="A656" s="1" t="s">
        <v>679</v>
      </c>
      <c r="B656">
        <f>_xlfn.XLOOKUP(A656,jkse_history[[#This Row],[Tanggal]],jkse_history[[#This Row],[Terakhir]],"Tidak Ditemukan")</f>
        <v>7188.3</v>
      </c>
      <c r="C656">
        <f>_xlfn.XLOOKUP(B656,jkse_history[[#This Row],[Terakhir]],jkse_history[[#This Row],[Volume]])</f>
        <v>246224300</v>
      </c>
      <c r="D656">
        <f>_xlfn.XLOOKUP(A656,bbni_history[[#This Row],[Tanggal]],bbni_history[[#This Row],[Terakhir]],"Tidak Ditemukan")</f>
        <v>3768.2</v>
      </c>
      <c r="E656">
        <f>_xlfn.XLOOKUP(D656,bbni_history[[#This Row],[Terakhir]],bbni_history[[#This Row],[Volume]])</f>
        <v>33158800</v>
      </c>
      <c r="F656">
        <f>_xlfn.XLOOKUP(A656,bbri_history[[#This Row],[Tanggal]],bbri_history[[#This Row],[Terakhir]],"Tidak Ditemukan")</f>
        <v>3717.4</v>
      </c>
      <c r="G656">
        <f>_xlfn.XLOOKUP(F656,bbri_history[[#This Row],[Terakhir]],bbri_history[[#This Row],[Volume]],"Tidak Ditemukan")</f>
        <v>159976900</v>
      </c>
      <c r="H656">
        <f>_xlfn.XLOOKUP(A656,bmri_history[[#This Row],[Tanggal]],bmri_history[[#This Row],[Terakhir]],"Tidak Ditemukan")</f>
        <v>3813.9</v>
      </c>
      <c r="I656">
        <f>_xlfn.XLOOKUP('Master Sheet'!H656,bmri_history[[#This Row],[Terakhir]],bmri_history[[#This Row],[Volume]],"Tidak Ditemukan")</f>
        <v>71044400</v>
      </c>
      <c r="J656" s="10">
        <f>(B656/'Data Historis IHSG'!$J$3) * 100</f>
        <v>114.10833171945889</v>
      </c>
      <c r="K656" s="2">
        <f>(D656/'Data Historis BBNI'!$J$3) * 100</f>
        <v>120.88373898454066</v>
      </c>
      <c r="L656" s="2">
        <f>(F656/'Data Historis BBRI'!$J$3) * 100</f>
        <v>125.83738698026153</v>
      </c>
      <c r="M656" s="2">
        <f>(H656 / 'Data Historis BMRI'!$J$3) * 100</f>
        <v>137.54043556815355</v>
      </c>
    </row>
    <row r="657" spans="1:13" x14ac:dyDescent="0.3">
      <c r="A657" s="1" t="s">
        <v>680</v>
      </c>
      <c r="B657">
        <f>_xlfn.XLOOKUP(A657,jkse_history[[#This Row],[Tanggal]],jkse_history[[#This Row],[Terakhir]],"Tidak Ditemukan")</f>
        <v>7218.9</v>
      </c>
      <c r="C657">
        <f>_xlfn.XLOOKUP(B657,jkse_history[[#This Row],[Terakhir]],jkse_history[[#This Row],[Volume]])</f>
        <v>282626800</v>
      </c>
      <c r="D657">
        <f>_xlfn.XLOOKUP(A657,bbni_history[[#This Row],[Tanggal]],bbni_history[[#This Row],[Terakhir]],"Tidak Ditemukan")</f>
        <v>3778.7</v>
      </c>
      <c r="E657">
        <f>_xlfn.XLOOKUP(D657,bbni_history[[#This Row],[Terakhir]],bbni_history[[#This Row],[Volume]])</f>
        <v>25991400</v>
      </c>
      <c r="F657">
        <f>_xlfn.XLOOKUP(A657,bbri_history[[#This Row],[Tanggal]],bbri_history[[#This Row],[Terakhir]],"Tidak Ditemukan")</f>
        <v>3725.6</v>
      </c>
      <c r="G657">
        <f>_xlfn.XLOOKUP(F657,bbri_history[[#This Row],[Terakhir]],bbri_history[[#This Row],[Volume]],"Tidak Ditemukan")</f>
        <v>100425300</v>
      </c>
      <c r="H657">
        <f>_xlfn.XLOOKUP(A657,bmri_history[[#This Row],[Tanggal]],bmri_history[[#This Row],[Terakhir]],"Tidak Ditemukan")</f>
        <v>3783.1</v>
      </c>
      <c r="I657">
        <f>_xlfn.XLOOKUP('Master Sheet'!H657,bmri_history[[#This Row],[Terakhir]],bmri_history[[#This Row],[Volume]],"Tidak Ditemukan")</f>
        <v>96479200</v>
      </c>
      <c r="J657" s="10">
        <f>(B657/'Data Historis IHSG'!$J$3) * 100</f>
        <v>114.59408147261544</v>
      </c>
      <c r="K657" s="2">
        <f>(D657/'Data Historis BBNI'!$J$3) * 100</f>
        <v>121.22057865847987</v>
      </c>
      <c r="L657" s="2">
        <f>(F657/'Data Historis BBRI'!$J$3) * 100</f>
        <v>126.11496447346595</v>
      </c>
      <c r="M657" s="2">
        <f>(H657 / 'Data Historis BMRI'!$J$3) * 100</f>
        <v>136.42969710739183</v>
      </c>
    </row>
    <row r="658" spans="1:13" x14ac:dyDescent="0.3">
      <c r="A658" s="1" t="s">
        <v>681</v>
      </c>
      <c r="B658">
        <f>_xlfn.XLOOKUP(A658,jkse_history[[#This Row],[Tanggal]],jkse_history[[#This Row],[Terakhir]],"Tidak Ditemukan")</f>
        <v>7178.6</v>
      </c>
      <c r="C658">
        <f>_xlfn.XLOOKUP(B658,jkse_history[[#This Row],[Terakhir]],jkse_history[[#This Row],[Volume]])</f>
        <v>205509000</v>
      </c>
      <c r="D658">
        <f>_xlfn.XLOOKUP(A658,bbni_history[[#This Row],[Tanggal]],bbni_history[[#This Row],[Terakhir]],"Tidak Ditemukan")</f>
        <v>3778.7</v>
      </c>
      <c r="E658">
        <f>_xlfn.XLOOKUP(D658,bbni_history[[#This Row],[Terakhir]],bbni_history[[#This Row],[Volume]])</f>
        <v>47123200</v>
      </c>
      <c r="F658">
        <f>_xlfn.XLOOKUP(A658,bbri_history[[#This Row],[Tanggal]],bbri_history[[#This Row],[Terakhir]],"Tidak Ditemukan")</f>
        <v>3660.2</v>
      </c>
      <c r="G658">
        <f>_xlfn.XLOOKUP(F658,bbri_history[[#This Row],[Terakhir]],bbri_history[[#This Row],[Volume]],"Tidak Ditemukan")</f>
        <v>139074000</v>
      </c>
      <c r="H658">
        <f>_xlfn.XLOOKUP(A658,bmri_history[[#This Row],[Tanggal]],bmri_history[[#This Row],[Terakhir]],"Tidak Ditemukan")</f>
        <v>3783.1</v>
      </c>
      <c r="I658">
        <f>_xlfn.XLOOKUP('Master Sheet'!H658,bmri_history[[#This Row],[Terakhir]],bmri_history[[#This Row],[Volume]],"Tidak Ditemukan")</f>
        <v>61877000</v>
      </c>
      <c r="J658" s="10">
        <f>(B658/'Data Historis IHSG'!$J$3) * 100</f>
        <v>113.95435222254324</v>
      </c>
      <c r="K658" s="2">
        <f>(D658/'Data Historis BBNI'!$J$3) * 100</f>
        <v>121.22057865847987</v>
      </c>
      <c r="L658" s="2">
        <f>(F658/'Data Historis BBRI'!$J$3) * 100</f>
        <v>123.9011147105916</v>
      </c>
      <c r="M658" s="2">
        <f>(H658 / 'Data Historis BMRI'!$J$3) * 100</f>
        <v>136.42969710739183</v>
      </c>
    </row>
    <row r="659" spans="1:13" x14ac:dyDescent="0.3">
      <c r="A659" s="1" t="s">
        <v>682</v>
      </c>
      <c r="B659">
        <f>_xlfn.XLOOKUP(A659,jkse_history[[#This Row],[Tanggal]],jkse_history[[#This Row],[Terakhir]],"Tidak Ditemukan")</f>
        <v>7127.5</v>
      </c>
      <c r="C659">
        <f>_xlfn.XLOOKUP(B659,jkse_history[[#This Row],[Terakhir]],jkse_history[[#This Row],[Volume]])</f>
        <v>193399700</v>
      </c>
      <c r="D659">
        <f>_xlfn.XLOOKUP(A659,bbni_history[[#This Row],[Tanggal]],bbni_history[[#This Row],[Terakhir]],"Tidak Ditemukan")</f>
        <v>3778.7</v>
      </c>
      <c r="E659">
        <f>_xlfn.XLOOKUP(D659,bbni_history[[#This Row],[Terakhir]],bbni_history[[#This Row],[Volume]])</f>
        <v>77318600</v>
      </c>
      <c r="F659">
        <f>_xlfn.XLOOKUP(A659,bbri_history[[#This Row],[Tanggal]],bbri_history[[#This Row],[Terakhir]],"Tidak Ditemukan")</f>
        <v>3709.2</v>
      </c>
      <c r="G659">
        <f>_xlfn.XLOOKUP(F659,bbri_history[[#This Row],[Terakhir]],bbri_history[[#This Row],[Volume]],"Tidak Ditemukan")</f>
        <v>280747500</v>
      </c>
      <c r="H659">
        <f>_xlfn.XLOOKUP(A659,bmri_history[[#This Row],[Tanggal]],bmri_history[[#This Row],[Terakhir]],"Tidak Ditemukan")</f>
        <v>3803.6</v>
      </c>
      <c r="I659">
        <f>_xlfn.XLOOKUP('Master Sheet'!H659,bmri_history[[#This Row],[Terakhir]],bmri_history[[#This Row],[Volume]],"Tidak Ditemukan")</f>
        <v>133769600</v>
      </c>
      <c r="J659" s="10">
        <f>(B659/'Data Historis IHSG'!$J$3) * 100</f>
        <v>113.14318188312163</v>
      </c>
      <c r="K659" s="2">
        <f>(D659/'Data Historis BBNI'!$J$3) * 100</f>
        <v>121.22057865847987</v>
      </c>
      <c r="L659" s="2">
        <f>(F659/'Data Historis BBRI'!$J$3) * 100</f>
        <v>125.55980948705709</v>
      </c>
      <c r="M659" s="2">
        <f>(H659 / 'Data Historis BMRI'!$J$3) * 100</f>
        <v>137.16898731666504</v>
      </c>
    </row>
    <row r="660" spans="1:13" x14ac:dyDescent="0.3">
      <c r="A660" s="1" t="s">
        <v>683</v>
      </c>
      <c r="B660">
        <f>_xlfn.XLOOKUP(A660,jkse_history[[#This Row],[Tanggal]],jkse_history[[#This Row],[Terakhir]],"Tidak Ditemukan")</f>
        <v>7112.4</v>
      </c>
      <c r="C660">
        <f>_xlfn.XLOOKUP(B660,jkse_history[[#This Row],[Terakhir]],jkse_history[[#This Row],[Volume]])</f>
        <v>227195500</v>
      </c>
      <c r="D660">
        <f>_xlfn.XLOOKUP(A660,bbni_history[[#This Row],[Tanggal]],bbni_history[[#This Row],[Terakhir]],"Tidak Ditemukan")</f>
        <v>3778.7</v>
      </c>
      <c r="E660">
        <f>_xlfn.XLOOKUP(D660,bbni_history[[#This Row],[Terakhir]],bbni_history[[#This Row],[Volume]])</f>
        <v>42385400</v>
      </c>
      <c r="F660">
        <f>_xlfn.XLOOKUP(A660,bbri_history[[#This Row],[Tanggal]],bbri_history[[#This Row],[Terakhir]],"Tidak Ditemukan")</f>
        <v>3701.1</v>
      </c>
      <c r="G660">
        <f>_xlfn.XLOOKUP(F660,bbri_history[[#This Row],[Terakhir]],bbri_history[[#This Row],[Volume]],"Tidak Ditemukan")</f>
        <v>213704600</v>
      </c>
      <c r="H660">
        <f>_xlfn.XLOOKUP(A660,bmri_history[[#This Row],[Tanggal]],bmri_history[[#This Row],[Terakhir]],"Tidak Ditemukan")</f>
        <v>3844.8</v>
      </c>
      <c r="I660">
        <f>_xlfn.XLOOKUP('Master Sheet'!H660,bmri_history[[#This Row],[Terakhir]],bmri_history[[#This Row],[Volume]],"Tidak Ditemukan")</f>
        <v>130959400</v>
      </c>
      <c r="J660" s="10">
        <f>(B660/'Data Historis IHSG'!$J$3) * 100</f>
        <v>112.90348184153127</v>
      </c>
      <c r="K660" s="2">
        <f>(D660/'Data Historis BBNI'!$J$3) * 100</f>
        <v>121.22057865847987</v>
      </c>
      <c r="L660" s="2">
        <f>(F660/'Data Historis BBRI'!$J$3) * 100</f>
        <v>125.2856170852332</v>
      </c>
      <c r="M660" s="2">
        <f>(H660 / 'Data Historis BMRI'!$J$3) * 100</f>
        <v>138.65478032261905</v>
      </c>
    </row>
    <row r="661" spans="1:13" x14ac:dyDescent="0.3">
      <c r="A661" s="1" t="s">
        <v>684</v>
      </c>
      <c r="B661">
        <f>_xlfn.XLOOKUP(A661,jkse_history[[#This Row],[Tanggal]],jkse_history[[#This Row],[Terakhir]],"Tidak Ditemukan")</f>
        <v>7077</v>
      </c>
      <c r="C661">
        <f>_xlfn.XLOOKUP(B661,jkse_history[[#This Row],[Terakhir]],jkse_history[[#This Row],[Volume]])</f>
        <v>193422200</v>
      </c>
      <c r="D661">
        <f>_xlfn.XLOOKUP(A661,bbni_history[[#This Row],[Tanggal]],bbni_history[[#This Row],[Terakhir]],"Tidak Ditemukan")</f>
        <v>3778.7</v>
      </c>
      <c r="E661">
        <f>_xlfn.XLOOKUP(D661,bbni_history[[#This Row],[Terakhir]],bbni_history[[#This Row],[Volume]])</f>
        <v>74439000</v>
      </c>
      <c r="F661">
        <f>_xlfn.XLOOKUP(A661,bbri_history[[#This Row],[Tanggal]],bbri_history[[#This Row],[Terakhir]],"Tidak Ditemukan")</f>
        <v>3692.9</v>
      </c>
      <c r="G661">
        <f>_xlfn.XLOOKUP(F661,bbri_history[[#This Row],[Terakhir]],bbri_history[[#This Row],[Volume]],"Tidak Ditemukan")</f>
        <v>161815300</v>
      </c>
      <c r="H661">
        <f>_xlfn.XLOOKUP(A661,bmri_history[[#This Row],[Tanggal]],bmri_history[[#This Row],[Terakhir]],"Tidak Ditemukan")</f>
        <v>3824.2</v>
      </c>
      <c r="I661">
        <f>_xlfn.XLOOKUP('Master Sheet'!H661,bmri_history[[#This Row],[Terakhir]],bmri_history[[#This Row],[Volume]],"Tidak Ditemukan")</f>
        <v>133085000</v>
      </c>
      <c r="J661" s="10">
        <f>(B661/'Data Historis IHSG'!$J$3) * 100</f>
        <v>112.34153604866388</v>
      </c>
      <c r="K661" s="2">
        <f>(D661/'Data Historis BBNI'!$J$3) * 100</f>
        <v>121.22057865847987</v>
      </c>
      <c r="L661" s="2">
        <f>(F661/'Data Historis BBRI'!$J$3) * 100</f>
        <v>125.00803959202878</v>
      </c>
      <c r="M661" s="2">
        <f>(H661 / 'Data Historis BMRI'!$J$3) * 100</f>
        <v>137.91188381964204</v>
      </c>
    </row>
    <row r="662" spans="1:13" x14ac:dyDescent="0.3">
      <c r="A662" s="1" t="s">
        <v>685</v>
      </c>
      <c r="B662">
        <f>_xlfn.XLOOKUP(A662,jkse_history[[#This Row],[Tanggal]],jkse_history[[#This Row],[Terakhir]],"Tidak Ditemukan")</f>
        <v>7036.2</v>
      </c>
      <c r="C662">
        <f>_xlfn.XLOOKUP(B662,jkse_history[[#This Row],[Terakhir]],jkse_history[[#This Row],[Volume]])</f>
        <v>214141900</v>
      </c>
      <c r="D662">
        <f>_xlfn.XLOOKUP(A662,bbni_history[[#This Row],[Tanggal]],bbni_history[[#This Row],[Terakhir]],"Tidak Ditemukan")</f>
        <v>3768.2</v>
      </c>
      <c r="E662">
        <f>_xlfn.XLOOKUP(D662,bbni_history[[#This Row],[Terakhir]],bbni_history[[#This Row],[Volume]])</f>
        <v>24479200</v>
      </c>
      <c r="F662">
        <f>_xlfn.XLOOKUP(A662,bbri_history[[#This Row],[Tanggal]],bbri_history[[#This Row],[Terakhir]],"Tidak Ditemukan")</f>
        <v>3660.2</v>
      </c>
      <c r="G662">
        <f>_xlfn.XLOOKUP(F662,bbri_history[[#This Row],[Terakhir]],bbri_history[[#This Row],[Volume]],"Tidak Ditemukan")</f>
        <v>169368600</v>
      </c>
      <c r="H662">
        <f>_xlfn.XLOOKUP(A662,bmri_history[[#This Row],[Tanggal]],bmri_history[[#This Row],[Terakhir]],"Tidak Ditemukan")</f>
        <v>3803.6</v>
      </c>
      <c r="I662">
        <f>_xlfn.XLOOKUP('Master Sheet'!H662,bmri_history[[#This Row],[Terakhir]],bmri_history[[#This Row],[Volume]],"Tidak Ditemukan")</f>
        <v>67945200</v>
      </c>
      <c r="J662" s="10">
        <f>(B662/'Data Historis IHSG'!$J$3) * 100</f>
        <v>111.69386971112176</v>
      </c>
      <c r="K662" s="2">
        <f>(D662/'Data Historis BBNI'!$J$3) * 100</f>
        <v>120.88373898454066</v>
      </c>
      <c r="L662" s="2">
        <f>(F662/'Data Historis BBRI'!$J$3) * 100</f>
        <v>123.9011147105916</v>
      </c>
      <c r="M662" s="2">
        <f>(H662 / 'Data Historis BMRI'!$J$3) * 100</f>
        <v>137.16898731666504</v>
      </c>
    </row>
    <row r="663" spans="1:13" x14ac:dyDescent="0.3">
      <c r="A663" s="1" t="s">
        <v>686</v>
      </c>
      <c r="B663">
        <f>_xlfn.XLOOKUP(A663,jkse_history[[#This Row],[Tanggal]],jkse_history[[#This Row],[Terakhir]],"Tidak Ditemukan")</f>
        <v>7040.8</v>
      </c>
      <c r="C663">
        <f>_xlfn.XLOOKUP(B663,jkse_history[[#This Row],[Terakhir]],jkse_history[[#This Row],[Volume]])</f>
        <v>208540900</v>
      </c>
      <c r="D663">
        <f>_xlfn.XLOOKUP(A663,bbni_history[[#This Row],[Tanggal]],bbni_history[[#This Row],[Terakhir]],"Tidak Ditemukan")</f>
        <v>3768.2</v>
      </c>
      <c r="E663">
        <f>_xlfn.XLOOKUP(D663,bbni_history[[#This Row],[Terakhir]],bbni_history[[#This Row],[Volume]])</f>
        <v>45655600</v>
      </c>
      <c r="F663">
        <f>_xlfn.XLOOKUP(A663,bbri_history[[#This Row],[Tanggal]],bbri_history[[#This Row],[Terakhir]],"Tidak Ditemukan")</f>
        <v>3668.4</v>
      </c>
      <c r="G663">
        <f>_xlfn.XLOOKUP(F663,bbri_history[[#This Row],[Terakhir]],bbri_history[[#This Row],[Volume]],"Tidak Ditemukan")</f>
        <v>224229200</v>
      </c>
      <c r="H663">
        <f>_xlfn.XLOOKUP(A663,bmri_history[[#This Row],[Tanggal]],bmri_history[[#This Row],[Terakhir]],"Tidak Ditemukan")</f>
        <v>3875.6</v>
      </c>
      <c r="I663">
        <f>_xlfn.XLOOKUP('Master Sheet'!H663,bmri_history[[#This Row],[Terakhir]],bmri_history[[#This Row],[Volume]],"Tidak Ditemukan")</f>
        <v>113501000</v>
      </c>
      <c r="J663" s="10">
        <f>(B663/'Data Historis IHSG'!$J$3) * 100</f>
        <v>111.76689091584467</v>
      </c>
      <c r="K663" s="2">
        <f>(D663/'Data Historis BBNI'!$J$3) * 100</f>
        <v>120.88373898454066</v>
      </c>
      <c r="L663" s="2">
        <f>(F663/'Data Historis BBRI'!$J$3) * 100</f>
        <v>124.17869220379605</v>
      </c>
      <c r="M663" s="2">
        <f>(H663 / 'Data Historis BMRI'!$J$3) * 100</f>
        <v>139.76551878338077</v>
      </c>
    </row>
    <row r="664" spans="1:13" x14ac:dyDescent="0.3">
      <c r="A664" s="1" t="s">
        <v>687</v>
      </c>
      <c r="B664">
        <f>_xlfn.XLOOKUP(A664,jkse_history[[#This Row],[Tanggal]],jkse_history[[#This Row],[Terakhir]],"Tidak Ditemukan")</f>
        <v>7009.7</v>
      </c>
      <c r="C664">
        <f>_xlfn.XLOOKUP(B664,jkse_history[[#This Row],[Terakhir]],jkse_history[[#This Row],[Volume]])</f>
        <v>179996500</v>
      </c>
      <c r="D664">
        <f>_xlfn.XLOOKUP(A664,bbni_history[[#This Row],[Tanggal]],bbni_history[[#This Row],[Terakhir]],"Tidak Ditemukan")</f>
        <v>3736.7</v>
      </c>
      <c r="E664">
        <f>_xlfn.XLOOKUP(D664,bbni_history[[#This Row],[Terakhir]],bbni_history[[#This Row],[Volume]])</f>
        <v>28349400</v>
      </c>
      <c r="F664">
        <f>_xlfn.XLOOKUP(A664,bbri_history[[#This Row],[Tanggal]],bbri_history[[#This Row],[Terakhir]],"Tidak Ditemukan")</f>
        <v>3701.1</v>
      </c>
      <c r="G664">
        <f>_xlfn.XLOOKUP(F664,bbri_history[[#This Row],[Terakhir]],bbri_history[[#This Row],[Volume]],"Tidak Ditemukan")</f>
        <v>159559600</v>
      </c>
      <c r="H664">
        <f>_xlfn.XLOOKUP(A664,bmri_history[[#This Row],[Tanggal]],bmri_history[[#This Row],[Terakhir]],"Tidak Ditemukan")</f>
        <v>3813.9</v>
      </c>
      <c r="I664">
        <f>_xlfn.XLOOKUP('Master Sheet'!H664,bmri_history[[#This Row],[Terakhir]],bmri_history[[#This Row],[Volume]],"Tidak Ditemukan")</f>
        <v>54662400</v>
      </c>
      <c r="J664" s="10">
        <f>(B664/'Data Historis IHSG'!$J$3) * 100</f>
        <v>111.27320407521819</v>
      </c>
      <c r="K664" s="2">
        <f>(D664/'Data Historis BBNI'!$J$3) * 100</f>
        <v>119.87321996272307</v>
      </c>
      <c r="L664" s="2">
        <f>(F664/'Data Historis BBRI'!$J$3) * 100</f>
        <v>125.2856170852332</v>
      </c>
      <c r="M664" s="2">
        <f>(H664 / 'Data Historis BMRI'!$J$3) * 100</f>
        <v>137.54043556815355</v>
      </c>
    </row>
    <row r="665" spans="1:13" x14ac:dyDescent="0.3">
      <c r="A665" s="1" t="s">
        <v>688</v>
      </c>
      <c r="B665">
        <f>_xlfn.XLOOKUP(A665,jkse_history[[#This Row],[Tanggal]],jkse_history[[#This Row],[Terakhir]],"Tidak Ditemukan")</f>
        <v>7072.3</v>
      </c>
      <c r="C665">
        <f>_xlfn.XLOOKUP(B665,jkse_history[[#This Row],[Terakhir]],jkse_history[[#This Row],[Volume]])</f>
        <v>216377800</v>
      </c>
      <c r="D665">
        <f>_xlfn.XLOOKUP(A665,bbni_history[[#This Row],[Tanggal]],bbni_history[[#This Row],[Terakhir]],"Tidak Ditemukan")</f>
        <v>3715.7</v>
      </c>
      <c r="E665">
        <f>_xlfn.XLOOKUP(D665,bbni_history[[#This Row],[Terakhir]],bbni_history[[#This Row],[Volume]])</f>
        <v>58380200</v>
      </c>
      <c r="F665">
        <f>_xlfn.XLOOKUP(A665,bbri_history[[#This Row],[Tanggal]],bbri_history[[#This Row],[Terakhir]],"Tidak Ditemukan")</f>
        <v>3790.9</v>
      </c>
      <c r="G665">
        <f>_xlfn.XLOOKUP(F665,bbri_history[[#This Row],[Terakhir]],bbri_history[[#This Row],[Volume]],"Tidak Ditemukan")</f>
        <v>256367100</v>
      </c>
      <c r="H665">
        <f>_xlfn.XLOOKUP(A665,bmri_history[[#This Row],[Tanggal]],bmri_history[[#This Row],[Terakhir]],"Tidak Ditemukan")</f>
        <v>3793.4</v>
      </c>
      <c r="I665">
        <f>_xlfn.XLOOKUP('Master Sheet'!H665,bmri_history[[#This Row],[Terakhir]],bmri_history[[#This Row],[Volume]],"Tidak Ditemukan")</f>
        <v>90247000</v>
      </c>
      <c r="J665" s="10">
        <f>(B665/'Data Historis IHSG'!$J$3) * 100</f>
        <v>112.26692742644701</v>
      </c>
      <c r="K665" s="2">
        <f>(D665/'Data Historis BBNI'!$J$3) * 100</f>
        <v>119.19954061484468</v>
      </c>
      <c r="L665" s="2">
        <f>(F665/'Data Historis BBRI'!$J$3) * 100</f>
        <v>128.32542914495977</v>
      </c>
      <c r="M665" s="2">
        <f>(H665 / 'Data Historis BMRI'!$J$3) * 100</f>
        <v>136.80114535888032</v>
      </c>
    </row>
    <row r="666" spans="1:13" x14ac:dyDescent="0.3">
      <c r="A666" s="1" t="s">
        <v>689</v>
      </c>
      <c r="B666">
        <f>_xlfn.XLOOKUP(A666,jkse_history[[#This Row],[Tanggal]],jkse_history[[#This Row],[Terakhir]],"Tidak Ditemukan")</f>
        <v>7075.4</v>
      </c>
      <c r="C666">
        <f>_xlfn.XLOOKUP(B666,jkse_history[[#This Row],[Terakhir]],jkse_history[[#This Row],[Volume]])</f>
        <v>219700600</v>
      </c>
      <c r="D666">
        <f>_xlfn.XLOOKUP(A666,bbni_history[[#This Row],[Tanggal]],bbni_history[[#This Row],[Terakhir]],"Tidak Ditemukan")</f>
        <v>3715.7</v>
      </c>
      <c r="E666">
        <f>_xlfn.XLOOKUP(D666,bbni_history[[#This Row],[Terakhir]],bbni_history[[#This Row],[Volume]])</f>
        <v>64983000</v>
      </c>
      <c r="F666">
        <f>_xlfn.XLOOKUP(A666,bbri_history[[#This Row],[Tanggal]],bbri_history[[#This Row],[Terakhir]],"Tidak Ditemukan")</f>
        <v>3709.2</v>
      </c>
      <c r="G666">
        <f>_xlfn.XLOOKUP(F666,bbri_history[[#This Row],[Terakhir]],bbri_history[[#This Row],[Volume]],"Tidak Ditemukan")</f>
        <v>182246200</v>
      </c>
      <c r="H666">
        <f>_xlfn.XLOOKUP(A666,bmri_history[[#This Row],[Tanggal]],bmri_history[[#This Row],[Terakhir]],"Tidak Ditemukan")</f>
        <v>3813.9</v>
      </c>
      <c r="I666">
        <f>_xlfn.XLOOKUP('Master Sheet'!H666,bmri_history[[#This Row],[Terakhir]],bmri_history[[#This Row],[Volume]],"Tidak Ditemukan")</f>
        <v>75891600</v>
      </c>
      <c r="J666" s="10">
        <f>(B666/'Data Historis IHSG'!$J$3) * 100</f>
        <v>112.31613736876025</v>
      </c>
      <c r="K666" s="2">
        <f>(D666/'Data Historis BBNI'!$J$3) * 100</f>
        <v>119.19954061484468</v>
      </c>
      <c r="L666" s="2">
        <f>(F666/'Data Historis BBRI'!$J$3) * 100</f>
        <v>125.55980948705709</v>
      </c>
      <c r="M666" s="2">
        <f>(H666 / 'Data Historis BMRI'!$J$3) * 100</f>
        <v>137.54043556815355</v>
      </c>
    </row>
    <row r="667" spans="1:13" x14ac:dyDescent="0.3">
      <c r="A667" s="1" t="s">
        <v>690</v>
      </c>
      <c r="B667">
        <f>_xlfn.XLOOKUP(A667,jkse_history[[#This Row],[Tanggal]],jkse_history[[#This Row],[Terakhir]],"Tidak Ditemukan")</f>
        <v>7076.6</v>
      </c>
      <c r="C667">
        <f>_xlfn.XLOOKUP(B667,jkse_history[[#This Row],[Terakhir]],jkse_history[[#This Row],[Volume]])</f>
        <v>177554400</v>
      </c>
      <c r="D667">
        <f>_xlfn.XLOOKUP(A667,bbni_history[[#This Row],[Tanggal]],bbni_history[[#This Row],[Terakhir]],"Tidak Ditemukan")</f>
        <v>3736.7</v>
      </c>
      <c r="E667">
        <f>_xlfn.XLOOKUP(D667,bbni_history[[#This Row],[Terakhir]],bbni_history[[#This Row],[Volume]])</f>
        <v>23969000</v>
      </c>
      <c r="F667">
        <f>_xlfn.XLOOKUP(A667,bbri_history[[#This Row],[Tanggal]],bbri_history[[#This Row],[Terakhir]],"Tidak Ditemukan")</f>
        <v>3684.7</v>
      </c>
      <c r="G667">
        <f>_xlfn.XLOOKUP(F667,bbri_history[[#This Row],[Terakhir]],bbri_history[[#This Row],[Volume]],"Tidak Ditemukan")</f>
        <v>123346200</v>
      </c>
      <c r="H667">
        <f>_xlfn.XLOOKUP(A667,bmri_history[[#This Row],[Tanggal]],bmri_history[[#This Row],[Terakhir]],"Tidak Ditemukan")</f>
        <v>3834.5</v>
      </c>
      <c r="I667">
        <f>_xlfn.XLOOKUP('Master Sheet'!H667,bmri_history[[#This Row],[Terakhir]],bmri_history[[#This Row],[Volume]],"Tidak Ditemukan")</f>
        <v>43279200</v>
      </c>
      <c r="J667" s="10">
        <f>(B667/'Data Historis IHSG'!$J$3) * 100</f>
        <v>112.33518637868798</v>
      </c>
      <c r="K667" s="2">
        <f>(D667/'Data Historis BBNI'!$J$3) * 100</f>
        <v>119.87321996272307</v>
      </c>
      <c r="L667" s="2">
        <f>(F667/'Data Historis BBRI'!$J$3) * 100</f>
        <v>124.73046209882435</v>
      </c>
      <c r="M667" s="2">
        <f>(H667 / 'Data Historis BMRI'!$J$3) * 100</f>
        <v>138.28333207113056</v>
      </c>
    </row>
    <row r="668" spans="1:13" x14ac:dyDescent="0.3">
      <c r="A668" s="1" t="s">
        <v>691</v>
      </c>
      <c r="B668">
        <f>_xlfn.XLOOKUP(A668,jkse_history[[#This Row],[Tanggal]],jkse_history[[#This Row],[Terakhir]],"Tidak Ditemukan")</f>
        <v>7026.8</v>
      </c>
      <c r="C668">
        <f>_xlfn.XLOOKUP(B668,jkse_history[[#This Row],[Terakhir]],jkse_history[[#This Row],[Volume]])</f>
        <v>226928900</v>
      </c>
      <c r="D668">
        <f>_xlfn.XLOOKUP(A668,bbni_history[[#This Row],[Tanggal]],bbni_history[[#This Row],[Terakhir]],"Tidak Ditemukan")</f>
        <v>3684.2</v>
      </c>
      <c r="E668">
        <f>_xlfn.XLOOKUP(D668,bbni_history[[#This Row],[Terakhir]],bbni_history[[#This Row],[Volume]])</f>
        <v>36556000</v>
      </c>
      <c r="F668">
        <f>_xlfn.XLOOKUP(A668,bbri_history[[#This Row],[Tanggal]],bbri_history[[#This Row],[Terakhir]],"Tidak Ditemukan")</f>
        <v>3627.5</v>
      </c>
      <c r="G668">
        <f>_xlfn.XLOOKUP(F668,bbri_history[[#This Row],[Terakhir]],bbri_history[[#This Row],[Volume]],"Tidak Ditemukan")</f>
        <v>133678600</v>
      </c>
      <c r="H668">
        <f>_xlfn.XLOOKUP(A668,bmri_history[[#This Row],[Tanggal]],bmri_history[[#This Row],[Terakhir]],"Tidak Ditemukan")</f>
        <v>3875.6</v>
      </c>
      <c r="I668">
        <f>_xlfn.XLOOKUP('Master Sheet'!H668,bmri_history[[#This Row],[Terakhir]],bmri_history[[#This Row],[Volume]],"Tidak Ditemukan")</f>
        <v>51267000</v>
      </c>
      <c r="J668" s="10">
        <f>(B668/'Data Historis IHSG'!$J$3) * 100</f>
        <v>111.54465246668805</v>
      </c>
      <c r="K668" s="2">
        <f>(D668/'Data Historis BBNI'!$J$3) * 100</f>
        <v>118.18902159302709</v>
      </c>
      <c r="L668" s="2">
        <f>(F668/'Data Historis BBRI'!$J$3) * 100</f>
        <v>122.79418982915445</v>
      </c>
      <c r="M668" s="2">
        <f>(H668 / 'Data Historis BMRI'!$J$3) * 100</f>
        <v>139.76551878338077</v>
      </c>
    </row>
    <row r="669" spans="1:13" x14ac:dyDescent="0.3">
      <c r="A669" s="1" t="s">
        <v>692</v>
      </c>
      <c r="B669">
        <f>_xlfn.XLOOKUP(A669,jkse_history[[#This Row],[Tanggal]],jkse_history[[#This Row],[Terakhir]],"Tidak Ditemukan")</f>
        <v>6994.4</v>
      </c>
      <c r="C669">
        <f>_xlfn.XLOOKUP(B669,jkse_history[[#This Row],[Terakhir]],jkse_history[[#This Row],[Volume]])</f>
        <v>220135300</v>
      </c>
      <c r="D669">
        <f>_xlfn.XLOOKUP(A669,bbni_history[[#This Row],[Tanggal]],bbni_history[[#This Row],[Terakhir]],"Tidak Ditemukan")</f>
        <v>3673.8</v>
      </c>
      <c r="E669">
        <f>_xlfn.XLOOKUP(D669,bbni_history[[#This Row],[Terakhir]],bbni_history[[#This Row],[Volume]])</f>
        <v>32778000</v>
      </c>
      <c r="F669">
        <f>_xlfn.XLOOKUP(A669,bbri_history[[#This Row],[Tanggal]],bbri_history[[#This Row],[Terakhir]],"Tidak Ditemukan")</f>
        <v>3570.4</v>
      </c>
      <c r="G669">
        <f>_xlfn.XLOOKUP(F669,bbri_history[[#This Row],[Terakhir]],bbri_history[[#This Row],[Volume]],"Tidak Ditemukan")</f>
        <v>193923600</v>
      </c>
      <c r="H669">
        <f>_xlfn.XLOOKUP(A669,bmri_history[[#This Row],[Tanggal]],bmri_history[[#This Row],[Terakhir]],"Tidak Ditemukan")</f>
        <v>3824.2</v>
      </c>
      <c r="I669">
        <f>_xlfn.XLOOKUP('Master Sheet'!H669,bmri_history[[#This Row],[Terakhir]],bmri_history[[#This Row],[Volume]],"Tidak Ditemukan")</f>
        <v>55465000</v>
      </c>
      <c r="J669" s="10">
        <f>(B669/'Data Historis IHSG'!$J$3) * 100</f>
        <v>111.03032919863989</v>
      </c>
      <c r="K669" s="2">
        <f>(D669/'Data Historis BBNI'!$J$3) * 100</f>
        <v>117.85538991598257</v>
      </c>
      <c r="L669" s="2">
        <f>(F669/'Data Historis BBRI'!$J$3) * 100</f>
        <v>120.86130265086506</v>
      </c>
      <c r="M669" s="2">
        <f>(H669 / 'Data Historis BMRI'!$J$3) * 100</f>
        <v>137.91188381964204</v>
      </c>
    </row>
    <row r="670" spans="1:13" x14ac:dyDescent="0.3">
      <c r="A670" s="1" t="s">
        <v>693</v>
      </c>
      <c r="B670">
        <f>_xlfn.XLOOKUP(A670,jkse_history[[#This Row],[Tanggal]],jkse_history[[#This Row],[Terakhir]],"Tidak Ditemukan")</f>
        <v>6939.1</v>
      </c>
      <c r="C670">
        <f>_xlfn.XLOOKUP(B670,jkse_history[[#This Row],[Terakhir]],jkse_history[[#This Row],[Volume]])</f>
        <v>237406700</v>
      </c>
      <c r="D670">
        <f>_xlfn.XLOOKUP(A670,bbni_history[[#This Row],[Tanggal]],bbni_history[[#This Row],[Terakhir]],"Tidak Ditemukan")</f>
        <v>3652.8</v>
      </c>
      <c r="E670">
        <f>_xlfn.XLOOKUP(D670,bbni_history[[#This Row],[Terakhir]],bbni_history[[#This Row],[Volume]])</f>
        <v>56959000</v>
      </c>
      <c r="F670">
        <f>_xlfn.XLOOKUP(A670,bbri_history[[#This Row],[Tanggal]],bbri_history[[#This Row],[Terakhir]],"Tidak Ditemukan")</f>
        <v>3619.4</v>
      </c>
      <c r="G670">
        <f>_xlfn.XLOOKUP(F670,bbri_history[[#This Row],[Terakhir]],bbri_history[[#This Row],[Volume]],"Tidak Ditemukan")</f>
        <v>133742200</v>
      </c>
      <c r="H670">
        <f>_xlfn.XLOOKUP(A670,bmri_history[[#This Row],[Tanggal]],bmri_history[[#This Row],[Terakhir]],"Tidak Ditemukan")</f>
        <v>3824.2</v>
      </c>
      <c r="I670">
        <f>_xlfn.XLOOKUP('Master Sheet'!H670,bmri_history[[#This Row],[Terakhir]],bmri_history[[#This Row],[Volume]],"Tidak Ditemukan")</f>
        <v>71925600</v>
      </c>
      <c r="J670" s="10">
        <f>(B670/'Data Historis IHSG'!$J$3) * 100</f>
        <v>110.15248732447131</v>
      </c>
      <c r="K670" s="2">
        <f>(D670/'Data Historis BBNI'!$J$3) * 100</f>
        <v>117.18171056810418</v>
      </c>
      <c r="L670" s="2">
        <f>(F670/'Data Historis BBRI'!$J$3) * 100</f>
        <v>122.51999742733055</v>
      </c>
      <c r="M670" s="2">
        <f>(H670 / 'Data Historis BMRI'!$J$3) * 100</f>
        <v>137.91188381964204</v>
      </c>
    </row>
    <row r="671" spans="1:13" x14ac:dyDescent="0.3">
      <c r="A671" s="1" t="s">
        <v>694</v>
      </c>
      <c r="B671">
        <f>_xlfn.XLOOKUP(A671,jkse_history[[#This Row],[Tanggal]],jkse_history[[#This Row],[Terakhir]],"Tidak Ditemukan")</f>
        <v>6909.2</v>
      </c>
      <c r="C671">
        <f>_xlfn.XLOOKUP(B671,jkse_history[[#This Row],[Terakhir]],jkse_history[[#This Row],[Volume]])</f>
        <v>225826800</v>
      </c>
      <c r="D671">
        <f>_xlfn.XLOOKUP(A671,bbni_history[[#This Row],[Tanggal]],bbni_history[[#This Row],[Terakhir]],"Tidak Ditemukan")</f>
        <v>3631.8</v>
      </c>
      <c r="E671">
        <f>_xlfn.XLOOKUP(D671,bbni_history[[#This Row],[Terakhir]],bbni_history[[#This Row],[Volume]])</f>
        <v>46026200</v>
      </c>
      <c r="F671">
        <f>_xlfn.XLOOKUP(A671,bbri_history[[#This Row],[Tanggal]],bbri_history[[#This Row],[Terakhir]],"Tidak Ditemukan")</f>
        <v>3594.9</v>
      </c>
      <c r="G671">
        <f>_xlfn.XLOOKUP(F671,bbri_history[[#This Row],[Terakhir]],bbri_history[[#This Row],[Volume]],"Tidak Ditemukan")</f>
        <v>128741800</v>
      </c>
      <c r="H671">
        <f>_xlfn.XLOOKUP(A671,bmri_history[[#This Row],[Tanggal]],bmri_history[[#This Row],[Terakhir]],"Tidak Ditemukan")</f>
        <v>3875.6</v>
      </c>
      <c r="I671">
        <f>_xlfn.XLOOKUP('Master Sheet'!H671,bmri_history[[#This Row],[Terakhir]],bmri_history[[#This Row],[Volume]],"Tidak Ditemukan")</f>
        <v>118731400</v>
      </c>
      <c r="J671" s="10">
        <f>(B671/'Data Historis IHSG'!$J$3) * 100</f>
        <v>109.67784949377256</v>
      </c>
      <c r="K671" s="2">
        <f>(D671/'Data Historis BBNI'!$J$3) * 100</f>
        <v>116.50803122022579</v>
      </c>
      <c r="L671" s="2">
        <f>(F671/'Data Historis BBRI'!$J$3) * 100</f>
        <v>121.6906500390978</v>
      </c>
      <c r="M671" s="2">
        <f>(H671 / 'Data Historis BMRI'!$J$3) * 100</f>
        <v>139.76551878338077</v>
      </c>
    </row>
    <row r="672" spans="1:13" x14ac:dyDescent="0.3">
      <c r="A672" s="1" t="s">
        <v>695</v>
      </c>
      <c r="B672">
        <f>_xlfn.XLOOKUP(A672,jkse_history[[#This Row],[Tanggal]],jkse_history[[#This Row],[Terakhir]],"Tidak Ditemukan")</f>
        <v>6880.6</v>
      </c>
      <c r="C672">
        <f>_xlfn.XLOOKUP(B672,jkse_history[[#This Row],[Terakhir]],jkse_history[[#This Row],[Volume]])</f>
        <v>175237300</v>
      </c>
      <c r="D672">
        <f>_xlfn.XLOOKUP(A672,bbni_history[[#This Row],[Tanggal]],bbni_history[[#This Row],[Terakhir]],"Tidak Ditemukan")</f>
        <v>3673.8</v>
      </c>
      <c r="E672">
        <f>_xlfn.XLOOKUP(D672,bbni_history[[#This Row],[Terakhir]],bbni_history[[#This Row],[Volume]])</f>
        <v>60923600</v>
      </c>
      <c r="F672">
        <f>_xlfn.XLOOKUP(A672,bbri_history[[#This Row],[Tanggal]],bbri_history[[#This Row],[Terakhir]],"Tidak Ditemukan")</f>
        <v>3554</v>
      </c>
      <c r="G672">
        <f>_xlfn.XLOOKUP(F672,bbri_history[[#This Row],[Terakhir]],bbri_history[[#This Row],[Volume]],"Tidak Ditemukan")</f>
        <v>104269900</v>
      </c>
      <c r="H672">
        <f>_xlfn.XLOOKUP(A672,bmri_history[[#This Row],[Tanggal]],bmri_history[[#This Row],[Terakhir]],"Tidak Ditemukan")</f>
        <v>3896.2</v>
      </c>
      <c r="I672">
        <f>_xlfn.XLOOKUP('Master Sheet'!H672,bmri_history[[#This Row],[Terakhir]],bmri_history[[#This Row],[Volume]],"Tidak Ditemukan")</f>
        <v>58832000</v>
      </c>
      <c r="J672" s="10">
        <f>(B672/'Data Historis IHSG'!$J$3) * 100</f>
        <v>109.22384809049549</v>
      </c>
      <c r="K672" s="2">
        <f>(D672/'Data Historis BBNI'!$J$3) * 100</f>
        <v>117.85538991598257</v>
      </c>
      <c r="L672" s="2">
        <f>(F672/'Data Historis BBRI'!$J$3) * 100</f>
        <v>120.3061476644562</v>
      </c>
      <c r="M672" s="2">
        <f>(H672 / 'Data Historis BMRI'!$J$3) * 100</f>
        <v>140.50841528635775</v>
      </c>
    </row>
    <row r="673" spans="1:13" x14ac:dyDescent="0.3">
      <c r="A673" s="1" t="s">
        <v>696</v>
      </c>
      <c r="B673">
        <f>_xlfn.XLOOKUP(A673,jkse_history[[#This Row],[Tanggal]],jkse_history[[#This Row],[Terakhir]],"Tidak Ditemukan")</f>
        <v>6814.5</v>
      </c>
      <c r="C673">
        <f>_xlfn.XLOOKUP(B673,jkse_history[[#This Row],[Terakhir]],jkse_history[[#This Row],[Volume]])</f>
        <v>188093100</v>
      </c>
      <c r="D673">
        <f>_xlfn.XLOOKUP(A673,bbni_history[[#This Row],[Tanggal]],bbni_history[[#This Row],[Terakhir]],"Tidak Ditemukan")</f>
        <v>3537.3</v>
      </c>
      <c r="E673">
        <f>_xlfn.XLOOKUP(D673,bbni_history[[#This Row],[Terakhir]],bbni_history[[#This Row],[Volume]])</f>
        <v>49869400</v>
      </c>
      <c r="F673">
        <f>_xlfn.XLOOKUP(A673,bbri_history[[#This Row],[Tanggal]],bbri_history[[#This Row],[Terakhir]],"Tidak Ditemukan")</f>
        <v>3488.6</v>
      </c>
      <c r="G673">
        <f>_xlfn.XLOOKUP(F673,bbri_history[[#This Row],[Terakhir]],bbri_history[[#This Row],[Volume]],"Tidak Ditemukan")</f>
        <v>180841100</v>
      </c>
      <c r="H673">
        <f>_xlfn.XLOOKUP(A673,bmri_history[[#This Row],[Tanggal]],bmri_history[[#This Row],[Terakhir]],"Tidak Ditemukan")</f>
        <v>3865.3</v>
      </c>
      <c r="I673">
        <f>_xlfn.XLOOKUP('Master Sheet'!H673,bmri_history[[#This Row],[Terakhir]],bmri_history[[#This Row],[Volume]],"Tidak Ditemukan")</f>
        <v>106401600</v>
      </c>
      <c r="J673" s="10">
        <f>(B673/'Data Historis IHSG'!$J$3) * 100</f>
        <v>108.17456512697751</v>
      </c>
      <c r="K673" s="2">
        <f>(D673/'Data Historis BBNI'!$J$3) * 100</f>
        <v>113.47647415477302</v>
      </c>
      <c r="L673" s="2">
        <f>(F673/'Data Historis BBRI'!$J$3) * 100</f>
        <v>118.09229790158184</v>
      </c>
      <c r="M673" s="2">
        <f>(H673 / 'Data Historis BMRI'!$J$3) * 100</f>
        <v>139.39407053189228</v>
      </c>
    </row>
    <row r="674" spans="1:13" x14ac:dyDescent="0.3">
      <c r="A674" s="1" t="s">
        <v>697</v>
      </c>
      <c r="B674">
        <f>_xlfn.XLOOKUP(A674,jkse_history[[#This Row],[Tanggal]],jkse_history[[#This Row],[Terakhir]],"Tidak Ditemukan")</f>
        <v>6831.1</v>
      </c>
      <c r="C674">
        <f>_xlfn.XLOOKUP(B674,jkse_history[[#This Row],[Terakhir]],jkse_history[[#This Row],[Volume]])</f>
        <v>217793900</v>
      </c>
      <c r="D674">
        <f>_xlfn.XLOOKUP(A674,bbni_history[[#This Row],[Tanggal]],bbni_history[[#This Row],[Terakhir]],"Tidak Ditemukan")</f>
        <v>3600.3</v>
      </c>
      <c r="E674">
        <f>_xlfn.XLOOKUP(D674,bbni_history[[#This Row],[Terakhir]],bbni_history[[#This Row],[Volume]])</f>
        <v>46023600</v>
      </c>
      <c r="F674">
        <f>_xlfn.XLOOKUP(A674,bbri_history[[#This Row],[Tanggal]],bbri_history[[#This Row],[Terakhir]],"Tidak Ditemukan")</f>
        <v>3513.2</v>
      </c>
      <c r="G674">
        <f>_xlfn.XLOOKUP(F674,bbri_history[[#This Row],[Terakhir]],bbri_history[[#This Row],[Volume]],"Tidak Ditemukan")</f>
        <v>145506000</v>
      </c>
      <c r="H674">
        <f>_xlfn.XLOOKUP(A674,bmri_history[[#This Row],[Tanggal]],bmri_history[[#This Row],[Terakhir]],"Tidak Ditemukan")</f>
        <v>3885.9</v>
      </c>
      <c r="I674">
        <f>_xlfn.XLOOKUP('Master Sheet'!H674,bmri_history[[#This Row],[Terakhir]],bmri_history[[#This Row],[Volume]],"Tidak Ditemukan")</f>
        <v>60905200</v>
      </c>
      <c r="J674" s="10">
        <f>(B674/'Data Historis IHSG'!$J$3) * 100</f>
        <v>108.43807643097752</v>
      </c>
      <c r="K674" s="2">
        <f>(D674/'Data Historis BBNI'!$J$3) * 100</f>
        <v>115.4975121984082</v>
      </c>
      <c r="L674" s="2">
        <f>(F674/'Data Historis BBRI'!$J$3) * 100</f>
        <v>118.92503038119513</v>
      </c>
      <c r="M674" s="2">
        <f>(H674 / 'Data Historis BMRI'!$J$3) * 100</f>
        <v>140.13696703486926</v>
      </c>
    </row>
    <row r="675" spans="1:13" x14ac:dyDescent="0.3">
      <c r="A675" s="1" t="s">
        <v>698</v>
      </c>
      <c r="B675">
        <f>_xlfn.XLOOKUP(A675,jkse_history[[#This Row],[Tanggal]],jkse_history[[#This Row],[Terakhir]],"Tidak Ditemukan")</f>
        <v>6834.5</v>
      </c>
      <c r="C675">
        <f>_xlfn.XLOOKUP(B675,jkse_history[[#This Row],[Terakhir]],jkse_history[[#This Row],[Volume]])</f>
        <v>204836800</v>
      </c>
      <c r="D675">
        <f>_xlfn.XLOOKUP(A675,bbni_history[[#This Row],[Tanggal]],bbni_history[[#This Row],[Terakhir]],"Tidak Ditemukan")</f>
        <v>3642.3</v>
      </c>
      <c r="E675">
        <f>_xlfn.XLOOKUP(D675,bbni_history[[#This Row],[Terakhir]],bbni_history[[#This Row],[Volume]])</f>
        <v>34089400</v>
      </c>
      <c r="F675">
        <f>_xlfn.XLOOKUP(A675,bbri_history[[#This Row],[Tanggal]],bbri_history[[#This Row],[Terakhir]],"Tidak Ditemukan")</f>
        <v>3505</v>
      </c>
      <c r="G675">
        <f>_xlfn.XLOOKUP(F675,bbri_history[[#This Row],[Terakhir]],bbri_history[[#This Row],[Volume]],"Tidak Ditemukan")</f>
        <v>161444100</v>
      </c>
      <c r="H675">
        <f>_xlfn.XLOOKUP(A675,bmri_history[[#This Row],[Tanggal]],bmri_history[[#This Row],[Terakhir]],"Tidak Ditemukan")</f>
        <v>3906.4</v>
      </c>
      <c r="I675">
        <f>_xlfn.XLOOKUP('Master Sheet'!H675,bmri_history[[#This Row],[Terakhir]],bmri_history[[#This Row],[Volume]],"Tidak Ditemukan")</f>
        <v>67904400</v>
      </c>
      <c r="J675" s="10">
        <f>(B675/'Data Historis IHSG'!$J$3) * 100</f>
        <v>108.49204862577268</v>
      </c>
      <c r="K675" s="2">
        <f>(D675/'Data Historis BBNI'!$J$3) * 100</f>
        <v>116.84487089416497</v>
      </c>
      <c r="L675" s="2">
        <f>(F675/'Data Historis BBRI'!$J$3) * 100</f>
        <v>118.6474528879907</v>
      </c>
      <c r="M675" s="2">
        <f>(H675 / 'Data Historis BMRI'!$J$3) * 100</f>
        <v>140.87625724414249</v>
      </c>
    </row>
    <row r="676" spans="1:13" x14ac:dyDescent="0.3">
      <c r="A676" s="1" t="s">
        <v>699</v>
      </c>
      <c r="B676">
        <f>_xlfn.XLOOKUP(A676,jkse_history[[#This Row],[Tanggal]],jkse_history[[#This Row],[Terakhir]],"Tidak Ditemukan")</f>
        <v>6860.4</v>
      </c>
      <c r="C676">
        <f>_xlfn.XLOOKUP(B676,jkse_history[[#This Row],[Terakhir]],jkse_history[[#This Row],[Volume]])</f>
        <v>165404100</v>
      </c>
      <c r="D676">
        <f>_xlfn.XLOOKUP(A676,bbni_history[[#This Row],[Tanggal]],bbni_history[[#This Row],[Terakhir]],"Tidak Ditemukan")</f>
        <v>3684.2</v>
      </c>
      <c r="E676">
        <f>_xlfn.XLOOKUP(D676,bbni_history[[#This Row],[Terakhir]],bbni_history[[#This Row],[Volume]])</f>
        <v>26287200</v>
      </c>
      <c r="F676">
        <f>_xlfn.XLOOKUP(A676,bbri_history[[#This Row],[Tanggal]],bbri_history[[#This Row],[Terakhir]],"Tidak Ditemukan")</f>
        <v>3513.2</v>
      </c>
      <c r="G676">
        <f>_xlfn.XLOOKUP(F676,bbri_history[[#This Row],[Terakhir]],bbri_history[[#This Row],[Volume]],"Tidak Ditemukan")</f>
        <v>81682300</v>
      </c>
      <c r="H676">
        <f>_xlfn.XLOOKUP(A676,bmri_history[[#This Row],[Tanggal]],bmri_history[[#This Row],[Terakhir]],"Tidak Ditemukan")</f>
        <v>3896.2</v>
      </c>
      <c r="I676">
        <f>_xlfn.XLOOKUP('Master Sheet'!H676,bmri_history[[#This Row],[Terakhir]],bmri_history[[#This Row],[Volume]],"Tidak Ditemukan")</f>
        <v>71544800</v>
      </c>
      <c r="J676" s="10">
        <f>(B676/'Data Historis IHSG'!$J$3) * 100</f>
        <v>108.90318975671238</v>
      </c>
      <c r="K676" s="2">
        <f>(D676/'Data Historis BBNI'!$J$3) * 100</f>
        <v>118.18902159302709</v>
      </c>
      <c r="L676" s="2">
        <f>(F676/'Data Historis BBRI'!$J$3) * 100</f>
        <v>118.92503038119513</v>
      </c>
      <c r="M676" s="2">
        <f>(H676 / 'Data Historis BMRI'!$J$3) * 100</f>
        <v>140.50841528635775</v>
      </c>
    </row>
    <row r="677" spans="1:13" x14ac:dyDescent="0.3">
      <c r="A677" s="1" t="s">
        <v>700</v>
      </c>
      <c r="B677">
        <f>_xlfn.XLOOKUP(A677,jkse_history[[#This Row],[Tanggal]],jkse_history[[#This Row],[Terakhir]],"Tidak Ditemukan")</f>
        <v>6980.7</v>
      </c>
      <c r="C677">
        <f>_xlfn.XLOOKUP(B677,jkse_history[[#This Row],[Terakhir]],jkse_history[[#This Row],[Volume]])</f>
        <v>225664700</v>
      </c>
      <c r="D677">
        <f>_xlfn.XLOOKUP(A677,bbni_history[[#This Row],[Tanggal]],bbni_history[[#This Row],[Terakhir]],"Tidak Ditemukan")</f>
        <v>3778.7</v>
      </c>
      <c r="E677">
        <f>_xlfn.XLOOKUP(D677,bbni_history[[#This Row],[Terakhir]],bbni_history[[#This Row],[Volume]])</f>
        <v>74454000</v>
      </c>
      <c r="F677">
        <f>_xlfn.XLOOKUP(A677,bbri_history[[#This Row],[Tanggal]],bbri_history[[#This Row],[Terakhir]],"Tidak Ditemukan")</f>
        <v>3586.7</v>
      </c>
      <c r="G677">
        <f>_xlfn.XLOOKUP(F677,bbri_history[[#This Row],[Terakhir]],bbri_history[[#This Row],[Volume]],"Tidak Ditemukan")</f>
        <v>149521700</v>
      </c>
      <c r="H677">
        <f>_xlfn.XLOOKUP(A677,bmri_history[[#This Row],[Tanggal]],bmri_history[[#This Row],[Terakhir]],"Tidak Ditemukan")</f>
        <v>4070.9</v>
      </c>
      <c r="I677">
        <f>_xlfn.XLOOKUP('Master Sheet'!H677,bmri_history[[#This Row],[Terakhir]],bmri_history[[#This Row],[Volume]],"Tidak Ditemukan")</f>
        <v>102422400</v>
      </c>
      <c r="J677" s="10">
        <f>(B677/'Data Historis IHSG'!$J$3) * 100</f>
        <v>110.81285300196522</v>
      </c>
      <c r="K677" s="2">
        <f>(D677/'Data Historis BBNI'!$J$3) * 100</f>
        <v>121.22057865847987</v>
      </c>
      <c r="L677" s="2">
        <f>(F677/'Data Historis BBRI'!$J$3) * 100</f>
        <v>121.41307254589337</v>
      </c>
      <c r="M677" s="2">
        <f>(H677 / 'Data Historis BMRI'!$J$3) * 100</f>
        <v>146.80861038684714</v>
      </c>
    </row>
    <row r="678" spans="1:13" x14ac:dyDescent="0.3">
      <c r="A678" s="1" t="s">
        <v>701</v>
      </c>
      <c r="B678">
        <f>_xlfn.XLOOKUP(A678,jkse_history[[#This Row],[Tanggal]],jkse_history[[#This Row],[Terakhir]],"Tidak Ditemukan")</f>
        <v>7017.8</v>
      </c>
      <c r="C678">
        <f>_xlfn.XLOOKUP(B678,jkse_history[[#This Row],[Terakhir]],jkse_history[[#This Row],[Volume]])</f>
        <v>181511700</v>
      </c>
      <c r="D678">
        <f>_xlfn.XLOOKUP(A678,bbni_history[[#This Row],[Tanggal]],bbni_history[[#This Row],[Terakhir]],"Tidak Ditemukan")</f>
        <v>3778.7</v>
      </c>
      <c r="E678">
        <f>_xlfn.XLOOKUP(D678,bbni_history[[#This Row],[Terakhir]],bbni_history[[#This Row],[Volume]])</f>
        <v>67147400</v>
      </c>
      <c r="F678">
        <f>_xlfn.XLOOKUP(A678,bbri_history[[#This Row],[Tanggal]],bbri_history[[#This Row],[Terakhir]],"Tidak Ditemukan")</f>
        <v>3619.4</v>
      </c>
      <c r="G678">
        <f>_xlfn.XLOOKUP(F678,bbri_history[[#This Row],[Terakhir]],bbri_history[[#This Row],[Volume]],"Tidak Ditemukan")</f>
        <v>165052200</v>
      </c>
      <c r="H678">
        <f>_xlfn.XLOOKUP(A678,bmri_history[[#This Row],[Tanggal]],bmri_history[[#This Row],[Terakhir]],"Tidak Ditemukan")</f>
        <v>4256</v>
      </c>
      <c r="I678">
        <f>_xlfn.XLOOKUP('Master Sheet'!H678,bmri_history[[#This Row],[Terakhir]],bmri_history[[#This Row],[Volume]],"Tidak Ditemukan")</f>
        <v>183987800</v>
      </c>
      <c r="J678" s="10">
        <f>(B678/'Data Historis IHSG'!$J$3) * 100</f>
        <v>111.40178489223022</v>
      </c>
      <c r="K678" s="2">
        <f>(D678/'Data Historis BBNI'!$J$3) * 100</f>
        <v>121.22057865847987</v>
      </c>
      <c r="L678" s="2">
        <f>(F678/'Data Historis BBRI'!$J$3) * 100</f>
        <v>122.51999742733055</v>
      </c>
      <c r="M678" s="2">
        <f>(H678 / 'Data Historis BMRI'!$J$3) * 100</f>
        <v>153.48386003252878</v>
      </c>
    </row>
    <row r="679" spans="1:13" x14ac:dyDescent="0.3">
      <c r="A679" s="1" t="s">
        <v>702</v>
      </c>
      <c r="B679">
        <f>_xlfn.XLOOKUP(A679,jkse_history[[#This Row],[Tanggal]],jkse_history[[#This Row],[Terakhir]],"Tidak Ditemukan")</f>
        <v>7053</v>
      </c>
      <c r="C679">
        <f>_xlfn.XLOOKUP(B679,jkse_history[[#This Row],[Terakhir]],jkse_history[[#This Row],[Volume]])</f>
        <v>203913800</v>
      </c>
      <c r="D679">
        <f>_xlfn.XLOOKUP(A679,bbni_history[[#This Row],[Tanggal]],bbni_history[[#This Row],[Terakhir]],"Tidak Ditemukan")</f>
        <v>3925.7</v>
      </c>
      <c r="E679">
        <f>_xlfn.XLOOKUP(D679,bbni_history[[#This Row],[Terakhir]],bbni_history[[#This Row],[Volume]])</f>
        <v>93991000</v>
      </c>
      <c r="F679">
        <f>_xlfn.XLOOKUP(A679,bbri_history[[#This Row],[Tanggal]],bbri_history[[#This Row],[Terakhir]],"Tidak Ditemukan")</f>
        <v>3676.6</v>
      </c>
      <c r="G679">
        <f>_xlfn.XLOOKUP(F679,bbri_history[[#This Row],[Terakhir]],bbri_history[[#This Row],[Volume]],"Tidak Ditemukan")</f>
        <v>186997700</v>
      </c>
      <c r="H679">
        <f>_xlfn.XLOOKUP(A679,bmri_history[[#This Row],[Tanggal]],bmri_history[[#This Row],[Terakhir]],"Tidak Ditemukan")</f>
        <v>4214.8</v>
      </c>
      <c r="I679">
        <f>_xlfn.XLOOKUP('Master Sheet'!H679,bmri_history[[#This Row],[Terakhir]],bmri_history[[#This Row],[Volume]],"Tidak Ditemukan")</f>
        <v>102168000</v>
      </c>
      <c r="J679" s="10">
        <f>(B679/'Data Historis IHSG'!$J$3) * 100</f>
        <v>111.96055585010969</v>
      </c>
      <c r="K679" s="2">
        <f>(D679/'Data Historis BBNI'!$J$3) * 100</f>
        <v>125.93633409362859</v>
      </c>
      <c r="L679" s="2">
        <f>(F679/'Data Historis BBRI'!$J$3) * 100</f>
        <v>124.45626969700045</v>
      </c>
      <c r="M679" s="2">
        <f>(H679 / 'Data Historis BMRI'!$J$3) * 100</f>
        <v>151.9980670265748</v>
      </c>
    </row>
    <row r="680" spans="1:13" x14ac:dyDescent="0.3">
      <c r="A680" s="1" t="s">
        <v>703</v>
      </c>
      <c r="B680">
        <f>_xlfn.XLOOKUP(A680,jkse_history[[#This Row],[Tanggal]],jkse_history[[#This Row],[Terakhir]],"Tidak Ditemukan")</f>
        <v>7048.4</v>
      </c>
      <c r="C680">
        <f>_xlfn.XLOOKUP(B680,jkse_history[[#This Row],[Terakhir]],jkse_history[[#This Row],[Volume]])</f>
        <v>223456200</v>
      </c>
      <c r="D680">
        <f>_xlfn.XLOOKUP(A680,bbni_history[[#This Row],[Tanggal]],bbni_history[[#This Row],[Terakhir]],"Tidak Ditemukan")</f>
        <v>3957.2</v>
      </c>
      <c r="E680">
        <f>_xlfn.XLOOKUP(D680,bbni_history[[#This Row],[Terakhir]],bbni_history[[#This Row],[Volume]])</f>
        <v>79026600</v>
      </c>
      <c r="F680">
        <f>_xlfn.XLOOKUP(A680,bbri_history[[#This Row],[Tanggal]],bbri_history[[#This Row],[Terakhir]],"Tidak Ditemukan")</f>
        <v>3750.1</v>
      </c>
      <c r="G680">
        <f>_xlfn.XLOOKUP(F680,bbri_history[[#This Row],[Terakhir]],bbri_history[[#This Row],[Volume]],"Tidak Ditemukan")</f>
        <v>233948800</v>
      </c>
      <c r="H680">
        <f>_xlfn.XLOOKUP(A680,bmri_history[[#This Row],[Tanggal]],bmri_history[[#This Row],[Terakhir]],"Tidak Ditemukan")</f>
        <v>4204.6000000000004</v>
      </c>
      <c r="I680">
        <f>_xlfn.XLOOKUP('Master Sheet'!H680,bmri_history[[#This Row],[Terakhir]],bmri_history[[#This Row],[Volume]],"Tidak Ditemukan")</f>
        <v>83305200</v>
      </c>
      <c r="J680" s="10">
        <f>(B680/'Data Historis IHSG'!$J$3) * 100</f>
        <v>111.88753464538681</v>
      </c>
      <c r="K680" s="2">
        <f>(D680/'Data Historis BBNI'!$J$3) * 100</f>
        <v>126.94685311544617</v>
      </c>
      <c r="L680" s="2">
        <f>(F680/'Data Historis BBRI'!$J$3) * 100</f>
        <v>126.94431186169869</v>
      </c>
      <c r="M680" s="2">
        <f>(H680 / 'Data Historis BMRI'!$J$3) * 100</f>
        <v>151.63022506879008</v>
      </c>
    </row>
    <row r="681" spans="1:13" x14ac:dyDescent="0.3">
      <c r="A681" s="1" t="s">
        <v>704</v>
      </c>
      <c r="B681">
        <f>_xlfn.XLOOKUP(A681,jkse_history[[#This Row],[Tanggal]],jkse_history[[#This Row],[Terakhir]],"Tidak Ditemukan")</f>
        <v>7043.9</v>
      </c>
      <c r="C681">
        <f>_xlfn.XLOOKUP(B681,jkse_history[[#This Row],[Terakhir]],jkse_history[[#This Row],[Volume]])</f>
        <v>187797900</v>
      </c>
      <c r="D681">
        <f>_xlfn.XLOOKUP(A681,bbni_history[[#This Row],[Tanggal]],bbni_history[[#This Row],[Terakhir]],"Tidak Ditemukan")</f>
        <v>3873.2</v>
      </c>
      <c r="E681">
        <f>_xlfn.XLOOKUP(D681,bbni_history[[#This Row],[Terakhir]],bbni_history[[#This Row],[Volume]])</f>
        <v>57301400</v>
      </c>
      <c r="F681">
        <f>_xlfn.XLOOKUP(A681,bbri_history[[#This Row],[Tanggal]],bbri_history[[#This Row],[Terakhir]],"Tidak Ditemukan")</f>
        <v>3701.1</v>
      </c>
      <c r="G681">
        <f>_xlfn.XLOOKUP(F681,bbri_history[[#This Row],[Terakhir]],bbri_history[[#This Row],[Volume]],"Tidak Ditemukan")</f>
        <v>178298500</v>
      </c>
      <c r="H681">
        <f>_xlfn.XLOOKUP(A681,bmri_history[[#This Row],[Tanggal]],bmri_history[[#This Row],[Terakhir]],"Tidak Ditemukan")</f>
        <v>4194.3</v>
      </c>
      <c r="I681">
        <f>_xlfn.XLOOKUP('Master Sheet'!H681,bmri_history[[#This Row],[Terakhir]],bmri_history[[#This Row],[Volume]],"Tidak Ditemukan")</f>
        <v>80531400</v>
      </c>
      <c r="J681" s="10">
        <f>(B681/'Data Historis IHSG'!$J$3) * 100</f>
        <v>111.8161008581579</v>
      </c>
      <c r="K681" s="2">
        <f>(D681/'Data Historis BBNI'!$J$3) * 100</f>
        <v>124.25213572393261</v>
      </c>
      <c r="L681" s="2">
        <f>(F681/'Data Historis BBRI'!$J$3) * 100</f>
        <v>125.2856170852332</v>
      </c>
      <c r="M681" s="2">
        <f>(H681 / 'Data Historis BMRI'!$J$3) * 100</f>
        <v>151.25877681730157</v>
      </c>
    </row>
    <row r="682" spans="1:13" x14ac:dyDescent="0.3">
      <c r="A682" s="1" t="s">
        <v>705</v>
      </c>
      <c r="B682">
        <f>_xlfn.XLOOKUP(A682,jkse_history[[#This Row],[Tanggal]],jkse_history[[#This Row],[Terakhir]],"Tidak Ditemukan")</f>
        <v>7091.8</v>
      </c>
      <c r="C682">
        <f>_xlfn.XLOOKUP(B682,jkse_history[[#This Row],[Terakhir]],jkse_history[[#This Row],[Volume]])</f>
        <v>188078500</v>
      </c>
      <c r="D682">
        <f>_xlfn.XLOOKUP(A682,bbni_history[[#This Row],[Tanggal]],bbni_history[[#This Row],[Terakhir]],"Tidak Ditemukan")</f>
        <v>3925.7</v>
      </c>
      <c r="E682">
        <f>_xlfn.XLOOKUP(D682,bbni_history[[#This Row],[Terakhir]],bbni_history[[#This Row],[Volume]])</f>
        <v>32568200</v>
      </c>
      <c r="F682">
        <f>_xlfn.XLOOKUP(A682,bbri_history[[#This Row],[Tanggal]],bbri_history[[#This Row],[Terakhir]],"Tidak Ditemukan")</f>
        <v>3758.3</v>
      </c>
      <c r="G682">
        <f>_xlfn.XLOOKUP(F682,bbri_history[[#This Row],[Terakhir]],bbri_history[[#This Row],[Volume]],"Tidak Ditemukan")</f>
        <v>131385300</v>
      </c>
      <c r="H682">
        <f>_xlfn.XLOOKUP(A682,bmri_history[[#This Row],[Tanggal]],bmri_history[[#This Row],[Terakhir]],"Tidak Ditemukan")</f>
        <v>4194.3</v>
      </c>
      <c r="I682">
        <f>_xlfn.XLOOKUP('Master Sheet'!H682,bmri_history[[#This Row],[Terakhir]],bmri_history[[#This Row],[Volume]],"Tidak Ditemukan")</f>
        <v>84531200</v>
      </c>
      <c r="J682" s="10">
        <f>(B682/'Data Historis IHSG'!$J$3) * 100</f>
        <v>112.5764738377723</v>
      </c>
      <c r="K682" s="2">
        <f>(D682/'Data Historis BBNI'!$J$3) * 100</f>
        <v>125.93633409362859</v>
      </c>
      <c r="L682" s="2">
        <f>(F682/'Data Historis BBRI'!$J$3) * 100</f>
        <v>127.22188935490313</v>
      </c>
      <c r="M682" s="2">
        <f>(H682 / 'Data Historis BMRI'!$J$3) * 100</f>
        <v>151.25877681730157</v>
      </c>
    </row>
    <row r="683" spans="1:13" x14ac:dyDescent="0.3">
      <c r="A683" s="1" t="s">
        <v>706</v>
      </c>
      <c r="B683">
        <f>_xlfn.XLOOKUP(A683,jkse_history[[#This Row],[Tanggal]],jkse_history[[#This Row],[Terakhir]],"Tidak Ditemukan")</f>
        <v>7056</v>
      </c>
      <c r="C683">
        <f>_xlfn.XLOOKUP(B683,jkse_history[[#This Row],[Terakhir]],jkse_history[[#This Row],[Volume]])</f>
        <v>186703600</v>
      </c>
      <c r="D683">
        <f>_xlfn.XLOOKUP(A683,bbni_history[[#This Row],[Tanggal]],bbni_history[[#This Row],[Terakhir]],"Tidak Ditemukan")</f>
        <v>3915.2</v>
      </c>
      <c r="E683">
        <f>_xlfn.XLOOKUP(D683,bbni_history[[#This Row],[Terakhir]],bbni_history[[#This Row],[Volume]])</f>
        <v>67024200</v>
      </c>
      <c r="F683">
        <f>_xlfn.XLOOKUP(A683,bbri_history[[#This Row],[Tanggal]],bbri_history[[#This Row],[Terakhir]],"Tidak Ditemukan")</f>
        <v>3782.8</v>
      </c>
      <c r="G683">
        <f>_xlfn.XLOOKUP(F683,bbri_history[[#This Row],[Terakhir]],bbri_history[[#This Row],[Volume]],"Tidak Ditemukan")</f>
        <v>227256400</v>
      </c>
      <c r="H683">
        <f>_xlfn.XLOOKUP(A683,bmri_history[[#This Row],[Tanggal]],bmri_history[[#This Row],[Terakhir]],"Tidak Ditemukan")</f>
        <v>4194.3</v>
      </c>
      <c r="I683">
        <f>_xlfn.XLOOKUP('Master Sheet'!H683,bmri_history[[#This Row],[Terakhir]],bmri_history[[#This Row],[Volume]],"Tidak Ditemukan")</f>
        <v>102437400</v>
      </c>
      <c r="J683" s="10">
        <f>(B683/'Data Historis IHSG'!$J$3) * 100</f>
        <v>112.00817837492896</v>
      </c>
      <c r="K683" s="2">
        <f>(D683/'Data Historis BBNI'!$J$3) * 100</f>
        <v>125.59949441968938</v>
      </c>
      <c r="L683" s="2">
        <f>(F683/'Data Historis BBRI'!$J$3) * 100</f>
        <v>128.05123674313589</v>
      </c>
      <c r="M683" s="2">
        <f>(H683 / 'Data Historis BMRI'!$J$3) * 100</f>
        <v>151.25877681730157</v>
      </c>
    </row>
    <row r="684" spans="1:13" x14ac:dyDescent="0.3">
      <c r="A684" s="1" t="s">
        <v>707</v>
      </c>
      <c r="B684">
        <f>_xlfn.XLOOKUP(A684,jkse_history[[#This Row],[Tanggal]],jkse_history[[#This Row],[Terakhir]],"Tidak Ditemukan")</f>
        <v>7098.9</v>
      </c>
      <c r="C684">
        <f>_xlfn.XLOOKUP(B684,jkse_history[[#This Row],[Terakhir]],jkse_history[[#This Row],[Volume]])</f>
        <v>192397100</v>
      </c>
      <c r="D684">
        <f>_xlfn.XLOOKUP(A684,bbni_history[[#This Row],[Tanggal]],bbni_history[[#This Row],[Terakhir]],"Tidak Ditemukan")</f>
        <v>3946.7</v>
      </c>
      <c r="E684">
        <f>_xlfn.XLOOKUP(D684,bbni_history[[#This Row],[Terakhir]],bbni_history[[#This Row],[Volume]])</f>
        <v>57043600</v>
      </c>
      <c r="F684">
        <f>_xlfn.XLOOKUP(A684,bbri_history[[#This Row],[Tanggal]],bbri_history[[#This Row],[Terakhir]],"Tidak Ditemukan")</f>
        <v>3799.1</v>
      </c>
      <c r="G684">
        <f>_xlfn.XLOOKUP(F684,bbri_history[[#This Row],[Terakhir]],bbri_history[[#This Row],[Volume]],"Tidak Ditemukan")</f>
        <v>275184000</v>
      </c>
      <c r="H684">
        <f>_xlfn.XLOOKUP(A684,bmri_history[[#This Row],[Tanggal]],bmri_history[[#This Row],[Terakhir]],"Tidak Ditemukan")</f>
        <v>4338.2</v>
      </c>
      <c r="I684">
        <f>_xlfn.XLOOKUP('Master Sheet'!H684,bmri_history[[#This Row],[Terakhir]],bmri_history[[#This Row],[Volume]],"Tidak Ditemukan")</f>
        <v>173874600</v>
      </c>
      <c r="J684" s="10">
        <f>(B684/'Data Historis IHSG'!$J$3) * 100</f>
        <v>112.68918047984455</v>
      </c>
      <c r="K684" s="2">
        <f>(D684/'Data Historis BBNI'!$J$3) * 100</f>
        <v>126.61001344150698</v>
      </c>
      <c r="L684" s="2">
        <f>(F684/'Data Historis BBRI'!$J$3) * 100</f>
        <v>128.6030066381642</v>
      </c>
      <c r="M684" s="2">
        <f>(H684 / 'Data Historis BMRI'!$J$3) * 100</f>
        <v>156.4482334570292</v>
      </c>
    </row>
    <row r="685" spans="1:13" x14ac:dyDescent="0.3">
      <c r="A685" s="1" t="s">
        <v>708</v>
      </c>
      <c r="B685">
        <f>_xlfn.XLOOKUP(A685,jkse_history[[#This Row],[Tanggal]],jkse_history[[#This Row],[Terakhir]],"Tidak Ditemukan")</f>
        <v>7052.3</v>
      </c>
      <c r="C685">
        <f>_xlfn.XLOOKUP(B685,jkse_history[[#This Row],[Terakhir]],jkse_history[[#This Row],[Volume]])</f>
        <v>193069500</v>
      </c>
      <c r="D685">
        <f>_xlfn.XLOOKUP(A685,bbni_history[[#This Row],[Tanggal]],bbni_history[[#This Row],[Terakhir]],"Tidak Ditemukan")</f>
        <v>3946.7</v>
      </c>
      <c r="E685">
        <f>_xlfn.XLOOKUP(D685,bbni_history[[#This Row],[Terakhir]],bbni_history[[#This Row],[Volume]])</f>
        <v>41443800</v>
      </c>
      <c r="F685">
        <f>_xlfn.XLOOKUP(A685,bbri_history[[#This Row],[Tanggal]],bbri_history[[#This Row],[Terakhir]],"Tidak Ditemukan")</f>
        <v>3807.3</v>
      </c>
      <c r="G685">
        <f>_xlfn.XLOOKUP(F685,bbri_history[[#This Row],[Terakhir]],bbri_history[[#This Row],[Volume]],"Tidak Ditemukan")</f>
        <v>230590200</v>
      </c>
      <c r="H685">
        <f>_xlfn.XLOOKUP(A685,bmri_history[[#This Row],[Tanggal]],bmri_history[[#This Row],[Terakhir]],"Tidak Ditemukan")</f>
        <v>4276.5</v>
      </c>
      <c r="I685">
        <f>_xlfn.XLOOKUP('Master Sheet'!H685,bmri_history[[#This Row],[Terakhir]],bmri_history[[#This Row],[Volume]],"Tidak Ditemukan")</f>
        <v>111898000</v>
      </c>
      <c r="J685" s="10">
        <f>(B685/'Data Historis IHSG'!$J$3) * 100</f>
        <v>111.94944392765187</v>
      </c>
      <c r="K685" s="2">
        <f>(D685/'Data Historis BBNI'!$J$3) * 100</f>
        <v>126.61001344150698</v>
      </c>
      <c r="L685" s="2">
        <f>(F685/'Data Historis BBRI'!$J$3) * 100</f>
        <v>128.88058413136864</v>
      </c>
      <c r="M685" s="2">
        <f>(H685 / 'Data Historis BMRI'!$J$3) * 100</f>
        <v>154.22315024180199</v>
      </c>
    </row>
    <row r="686" spans="1:13" x14ac:dyDescent="0.3">
      <c r="A686" s="1" t="s">
        <v>709</v>
      </c>
      <c r="B686">
        <f>_xlfn.XLOOKUP(A686,jkse_history[[#This Row],[Tanggal]],jkse_history[[#This Row],[Terakhir]],"Tidak Ditemukan")</f>
        <v>7015.7</v>
      </c>
      <c r="C686">
        <f>_xlfn.XLOOKUP(B686,jkse_history[[#This Row],[Terakhir]],jkse_history[[#This Row],[Volume]])</f>
        <v>165214300</v>
      </c>
      <c r="D686">
        <f>_xlfn.XLOOKUP(A686,bbni_history[[#This Row],[Tanggal]],bbni_history[[#This Row],[Terakhir]],"Tidak Ditemukan")</f>
        <v>3883.7</v>
      </c>
      <c r="E686">
        <f>_xlfn.XLOOKUP(D686,bbni_history[[#This Row],[Terakhir]],bbni_history[[#This Row],[Volume]])</f>
        <v>49775000</v>
      </c>
      <c r="F686">
        <f>_xlfn.XLOOKUP(A686,bbri_history[[#This Row],[Tanggal]],bbri_history[[#This Row],[Terakhir]],"Tidak Ditemukan")</f>
        <v>3766.4</v>
      </c>
      <c r="G686">
        <f>_xlfn.XLOOKUP(F686,bbri_history[[#This Row],[Terakhir]],bbri_history[[#This Row],[Volume]],"Tidak Ditemukan")</f>
        <v>163816900</v>
      </c>
      <c r="H686">
        <f>_xlfn.XLOOKUP(A686,bmri_history[[#This Row],[Tanggal]],bmri_history[[#This Row],[Terakhir]],"Tidak Ditemukan")</f>
        <v>4142.8999999999996</v>
      </c>
      <c r="I686">
        <f>_xlfn.XLOOKUP('Master Sheet'!H686,bmri_history[[#This Row],[Terakhir]],bmri_history[[#This Row],[Volume]],"Tidak Ditemukan")</f>
        <v>127515400</v>
      </c>
      <c r="J686" s="10">
        <f>(B686/'Data Historis IHSG'!$J$3) * 100</f>
        <v>111.36844912485672</v>
      </c>
      <c r="K686" s="2">
        <f>(D686/'Data Historis BBNI'!$J$3) * 100</f>
        <v>124.58897539787182</v>
      </c>
      <c r="L686" s="2">
        <f>(F686/'Data Historis BBRI'!$J$3) * 100</f>
        <v>127.49608175672702</v>
      </c>
      <c r="M686" s="2">
        <f>(H686 / 'Data Historis BMRI'!$J$3) * 100</f>
        <v>149.40514185356284</v>
      </c>
    </row>
    <row r="687" spans="1:13" x14ac:dyDescent="0.3">
      <c r="A687" s="1" t="s">
        <v>710</v>
      </c>
      <c r="B687">
        <f>_xlfn.XLOOKUP(A687,jkse_history[[#This Row],[Tanggal]],jkse_history[[#This Row],[Terakhir]],"Tidak Ditemukan")</f>
        <v>7034.6</v>
      </c>
      <c r="C687">
        <f>_xlfn.XLOOKUP(B687,jkse_history[[#This Row],[Terakhir]],jkse_history[[#This Row],[Volume]])</f>
        <v>176601600</v>
      </c>
      <c r="D687">
        <f>_xlfn.XLOOKUP(A687,bbni_history[[#This Row],[Tanggal]],bbni_history[[#This Row],[Terakhir]],"Tidak Ditemukan")</f>
        <v>3904.7</v>
      </c>
      <c r="E687">
        <f>_xlfn.XLOOKUP(D687,bbni_history[[#This Row],[Terakhir]],bbni_history[[#This Row],[Volume]])</f>
        <v>47748600</v>
      </c>
      <c r="F687">
        <f>_xlfn.XLOOKUP(A687,bbri_history[[#This Row],[Tanggal]],bbri_history[[#This Row],[Terakhir]],"Tidak Ditemukan")</f>
        <v>3799.1</v>
      </c>
      <c r="G687">
        <f>_xlfn.XLOOKUP(F687,bbri_history[[#This Row],[Terakhir]],bbri_history[[#This Row],[Volume]],"Tidak Ditemukan")</f>
        <v>174423000</v>
      </c>
      <c r="H687">
        <f>_xlfn.XLOOKUP(A687,bmri_history[[#This Row],[Tanggal]],bmri_history[[#This Row],[Terakhir]],"Tidak Ditemukan")</f>
        <v>4184</v>
      </c>
      <c r="I687">
        <f>_xlfn.XLOOKUP('Master Sheet'!H687,bmri_history[[#This Row],[Terakhir]],bmri_history[[#This Row],[Volume]],"Tidak Ditemukan")</f>
        <v>119598600</v>
      </c>
      <c r="J687" s="10">
        <f>(B687/'Data Historis IHSG'!$J$3) * 100</f>
        <v>111.66847103121815</v>
      </c>
      <c r="K687" s="2">
        <f>(D687/'Data Historis BBNI'!$J$3) * 100</f>
        <v>125.2626547457502</v>
      </c>
      <c r="L687" s="2">
        <f>(F687/'Data Historis BBRI'!$J$3) * 100</f>
        <v>128.6030066381642</v>
      </c>
      <c r="M687" s="2">
        <f>(H687 / 'Data Historis BMRI'!$J$3) * 100</f>
        <v>150.88732856581305</v>
      </c>
    </row>
    <row r="688" spans="1:13" x14ac:dyDescent="0.3">
      <c r="A688" s="1" t="s">
        <v>711</v>
      </c>
      <c r="B688">
        <f>_xlfn.XLOOKUP(A688,jkse_history[[#This Row],[Tanggal]],jkse_history[[#This Row],[Terakhir]],"Tidak Ditemukan")</f>
        <v>7045.5</v>
      </c>
      <c r="C688">
        <f>_xlfn.XLOOKUP(B688,jkse_history[[#This Row],[Terakhir]],jkse_history[[#This Row],[Volume]])</f>
        <v>180561000</v>
      </c>
      <c r="D688">
        <f>_xlfn.XLOOKUP(A688,bbni_history[[#This Row],[Tanggal]],bbni_history[[#This Row],[Terakhir]],"Tidak Ditemukan")</f>
        <v>3894.2</v>
      </c>
      <c r="E688">
        <f>_xlfn.XLOOKUP(D688,bbni_history[[#This Row],[Terakhir]],bbni_history[[#This Row],[Volume]])</f>
        <v>33068200</v>
      </c>
      <c r="F688">
        <f>_xlfn.XLOOKUP(A688,bbri_history[[#This Row],[Tanggal]],bbri_history[[#This Row],[Terakhir]],"Tidak Ditemukan")</f>
        <v>3799.1</v>
      </c>
      <c r="G688">
        <f>_xlfn.XLOOKUP(F688,bbri_history[[#This Row],[Terakhir]],bbri_history[[#This Row],[Volume]],"Tidak Ditemukan")</f>
        <v>85292300</v>
      </c>
      <c r="H688">
        <f>_xlfn.XLOOKUP(A688,bmri_history[[#This Row],[Tanggal]],bmri_history[[#This Row],[Terakhir]],"Tidak Ditemukan")</f>
        <v>4173.7</v>
      </c>
      <c r="I688">
        <f>_xlfn.XLOOKUP('Master Sheet'!H688,bmri_history[[#This Row],[Terakhir]],bmri_history[[#This Row],[Volume]],"Tidak Ditemukan")</f>
        <v>70781200</v>
      </c>
      <c r="J688" s="10">
        <f>(B688/'Data Historis IHSG'!$J$3) * 100</f>
        <v>111.84149953806151</v>
      </c>
      <c r="K688" s="2">
        <f>(D688/'Data Historis BBNI'!$J$3) * 100</f>
        <v>124.925815071811</v>
      </c>
      <c r="L688" s="2">
        <f>(F688/'Data Historis BBRI'!$J$3) * 100</f>
        <v>128.6030066381642</v>
      </c>
      <c r="M688" s="2">
        <f>(H688 / 'Data Historis BMRI'!$J$3) * 100</f>
        <v>150.51588031432456</v>
      </c>
    </row>
    <row r="689" spans="1:13" x14ac:dyDescent="0.3">
      <c r="A689" s="1" t="s">
        <v>712</v>
      </c>
      <c r="B689">
        <f>_xlfn.XLOOKUP(A689,jkse_history[[#This Row],[Tanggal]],jkse_history[[#This Row],[Terakhir]],"Tidak Ditemukan")</f>
        <v>7102.4</v>
      </c>
      <c r="C689">
        <f>_xlfn.XLOOKUP(B689,jkse_history[[#This Row],[Terakhir]],jkse_history[[#This Row],[Volume]])</f>
        <v>194075900</v>
      </c>
      <c r="D689">
        <f>_xlfn.XLOOKUP(A689,bbni_history[[#This Row],[Tanggal]],bbni_history[[#This Row],[Terakhir]],"Tidak Ditemukan")</f>
        <v>3894.2</v>
      </c>
      <c r="E689">
        <f>_xlfn.XLOOKUP(D689,bbni_history[[#This Row],[Terakhir]],bbni_history[[#This Row],[Volume]])</f>
        <v>43164600</v>
      </c>
      <c r="F689">
        <f>_xlfn.XLOOKUP(A689,bbri_history[[#This Row],[Tanggal]],bbri_history[[#This Row],[Terakhir]],"Tidak Ditemukan")</f>
        <v>3831.8</v>
      </c>
      <c r="G689">
        <f>_xlfn.XLOOKUP(F689,bbri_history[[#This Row],[Terakhir]],bbri_history[[#This Row],[Volume]],"Tidak Ditemukan")</f>
        <v>112070500</v>
      </c>
      <c r="H689">
        <f>_xlfn.XLOOKUP(A689,bmri_history[[#This Row],[Tanggal]],bmri_history[[#This Row],[Terakhir]],"Tidak Ditemukan")</f>
        <v>4214.8</v>
      </c>
      <c r="I689">
        <f>_xlfn.XLOOKUP('Master Sheet'!H689,bmri_history[[#This Row],[Terakhir]],bmri_history[[#This Row],[Volume]],"Tidak Ditemukan")</f>
        <v>98034400</v>
      </c>
      <c r="J689" s="10">
        <f>(B689/'Data Historis IHSG'!$J$3) * 100</f>
        <v>112.74474009213371</v>
      </c>
      <c r="K689" s="2">
        <f>(D689/'Data Historis BBNI'!$J$3) * 100</f>
        <v>124.925815071811</v>
      </c>
      <c r="L689" s="2">
        <f>(F689/'Data Historis BBRI'!$J$3) * 100</f>
        <v>129.70993151960138</v>
      </c>
      <c r="M689" s="2">
        <f>(H689 / 'Data Historis BMRI'!$J$3) * 100</f>
        <v>151.9980670265748</v>
      </c>
    </row>
    <row r="690" spans="1:13" x14ac:dyDescent="0.3">
      <c r="A690" s="1" t="s">
        <v>713</v>
      </c>
      <c r="B690">
        <f>_xlfn.XLOOKUP(A690,jkse_history[[#This Row],[Tanggal]],jkse_history[[#This Row],[Terakhir]],"Tidak Ditemukan")</f>
        <v>7050.1</v>
      </c>
      <c r="C690">
        <f>_xlfn.XLOOKUP(B690,jkse_history[[#This Row],[Terakhir]],jkse_history[[#This Row],[Volume]])</f>
        <v>193397800</v>
      </c>
      <c r="D690">
        <f>_xlfn.XLOOKUP(A690,bbni_history[[#This Row],[Tanggal]],bbni_history[[#This Row],[Terakhir]],"Tidak Ditemukan")</f>
        <v>3883.7</v>
      </c>
      <c r="E690">
        <f>_xlfn.XLOOKUP(D690,bbni_history[[#This Row],[Terakhir]],bbni_history[[#This Row],[Volume]])</f>
        <v>34329200</v>
      </c>
      <c r="F690">
        <f>_xlfn.XLOOKUP(A690,bbri_history[[#This Row],[Tanggal]],bbri_history[[#This Row],[Terakhir]],"Tidak Ditemukan")</f>
        <v>3774.6</v>
      </c>
      <c r="G690">
        <f>_xlfn.XLOOKUP(F690,bbri_history[[#This Row],[Terakhir]],bbri_history[[#This Row],[Volume]],"Tidak Ditemukan")</f>
        <v>80916300</v>
      </c>
      <c r="H690">
        <f>_xlfn.XLOOKUP(A690,bmri_history[[#This Row],[Tanggal]],bmri_history[[#This Row],[Terakhir]],"Tidak Ditemukan")</f>
        <v>4173.7</v>
      </c>
      <c r="I690">
        <f>_xlfn.XLOOKUP('Master Sheet'!H690,bmri_history[[#This Row],[Terakhir]],bmri_history[[#This Row],[Volume]],"Tidak Ditemukan")</f>
        <v>39585800</v>
      </c>
      <c r="J690" s="10">
        <f>(B690/'Data Historis IHSG'!$J$3) * 100</f>
        <v>111.9145207427844</v>
      </c>
      <c r="K690" s="2">
        <f>(D690/'Data Historis BBNI'!$J$3) * 100</f>
        <v>124.58897539787182</v>
      </c>
      <c r="L690" s="2">
        <f>(F690/'Data Historis BBRI'!$J$3) * 100</f>
        <v>127.77365924993146</v>
      </c>
      <c r="M690" s="2">
        <f>(H690 / 'Data Historis BMRI'!$J$3) * 100</f>
        <v>150.51588031432456</v>
      </c>
    </row>
    <row r="691" spans="1:13" x14ac:dyDescent="0.3">
      <c r="A691" s="1" t="s">
        <v>714</v>
      </c>
      <c r="B691">
        <f>_xlfn.XLOOKUP(A691,jkse_history[[#This Row],[Tanggal]],jkse_history[[#This Row],[Terakhir]],"Tidak Ditemukan")</f>
        <v>7070.1</v>
      </c>
      <c r="C691">
        <f>_xlfn.XLOOKUP(B691,jkse_history[[#This Row],[Terakhir]],jkse_history[[#This Row],[Volume]])</f>
        <v>187445600</v>
      </c>
      <c r="D691">
        <f>_xlfn.XLOOKUP(A691,bbni_history[[#This Row],[Tanggal]],bbni_history[[#This Row],[Terakhir]],"Tidak Ditemukan")</f>
        <v>3904.7</v>
      </c>
      <c r="E691">
        <f>_xlfn.XLOOKUP(D691,bbni_history[[#This Row],[Terakhir]],bbni_history[[#This Row],[Volume]])</f>
        <v>44354400</v>
      </c>
      <c r="F691">
        <f>_xlfn.XLOOKUP(A691,bbri_history[[#This Row],[Tanggal]],bbri_history[[#This Row],[Terakhir]],"Tidak Ditemukan")</f>
        <v>3799.1</v>
      </c>
      <c r="G691">
        <f>_xlfn.XLOOKUP(F691,bbri_history[[#This Row],[Terakhir]],bbri_history[[#This Row],[Volume]],"Tidak Ditemukan")</f>
        <v>126493900</v>
      </c>
      <c r="H691">
        <f>_xlfn.XLOOKUP(A691,bmri_history[[#This Row],[Tanggal]],bmri_history[[#This Row],[Terakhir]],"Tidak Ditemukan")</f>
        <v>4173.7</v>
      </c>
      <c r="I691">
        <f>_xlfn.XLOOKUP('Master Sheet'!H691,bmri_history[[#This Row],[Terakhir]],bmri_history[[#This Row],[Volume]],"Tidak Ditemukan")</f>
        <v>68010400</v>
      </c>
      <c r="J691" s="10">
        <f>(B691/'Data Historis IHSG'!$J$3) * 100</f>
        <v>112.23200424157955</v>
      </c>
      <c r="K691" s="2">
        <f>(D691/'Data Historis BBNI'!$J$3) * 100</f>
        <v>125.2626547457502</v>
      </c>
      <c r="L691" s="2">
        <f>(F691/'Data Historis BBRI'!$J$3) * 100</f>
        <v>128.6030066381642</v>
      </c>
      <c r="M691" s="2">
        <f>(H691 / 'Data Historis BMRI'!$J$3) * 100</f>
        <v>150.51588031432456</v>
      </c>
    </row>
    <row r="692" spans="1:13" x14ac:dyDescent="0.3">
      <c r="A692" s="1" t="s">
        <v>715</v>
      </c>
      <c r="B692">
        <f>_xlfn.XLOOKUP(A692,jkse_history[[#This Row],[Tanggal]],jkse_history[[#This Row],[Terakhir]],"Tidak Ditemukan")</f>
        <v>6966.8</v>
      </c>
      <c r="C692">
        <f>_xlfn.XLOOKUP(B692,jkse_history[[#This Row],[Terakhir]],jkse_history[[#This Row],[Volume]])</f>
        <v>188518000</v>
      </c>
      <c r="D692">
        <f>_xlfn.XLOOKUP(A692,bbni_history[[#This Row],[Tanggal]],bbni_history[[#This Row],[Terakhir]],"Tidak Ditemukan")</f>
        <v>3894.2</v>
      </c>
      <c r="E692">
        <f>_xlfn.XLOOKUP(D692,bbni_history[[#This Row],[Terakhir]],bbni_history[[#This Row],[Volume]])</f>
        <v>35056000</v>
      </c>
      <c r="F692">
        <f>_xlfn.XLOOKUP(A692,bbri_history[[#This Row],[Tanggal]],bbri_history[[#This Row],[Terakhir]],"Tidak Ditemukan")</f>
        <v>3701.1</v>
      </c>
      <c r="G692">
        <f>_xlfn.XLOOKUP(F692,bbri_history[[#This Row],[Terakhir]],bbri_history[[#This Row],[Volume]],"Tidak Ditemukan")</f>
        <v>196277400</v>
      </c>
      <c r="H692">
        <f>_xlfn.XLOOKUP(A692,bmri_history[[#This Row],[Tanggal]],bmri_history[[#This Row],[Terakhir]],"Tidak Ditemukan")</f>
        <v>4153.2</v>
      </c>
      <c r="I692">
        <f>_xlfn.XLOOKUP('Master Sheet'!H692,bmri_history[[#This Row],[Terakhir]],bmri_history[[#This Row],[Volume]],"Tidak Ditemukan")</f>
        <v>61964000</v>
      </c>
      <c r="J692" s="10">
        <f>(B692/'Data Historis IHSG'!$J$3) * 100</f>
        <v>110.5922019703026</v>
      </c>
      <c r="K692" s="2">
        <f>(D692/'Data Historis BBNI'!$J$3) * 100</f>
        <v>124.925815071811</v>
      </c>
      <c r="L692" s="2">
        <f>(F692/'Data Historis BBRI'!$J$3) * 100</f>
        <v>125.2856170852332</v>
      </c>
      <c r="M692" s="2">
        <f>(H692 / 'Data Historis BMRI'!$J$3) * 100</f>
        <v>149.77659010505133</v>
      </c>
    </row>
    <row r="693" spans="1:13" x14ac:dyDescent="0.3">
      <c r="A693" s="1" t="s">
        <v>716</v>
      </c>
      <c r="B693">
        <f>_xlfn.XLOOKUP(A693,jkse_history[[#This Row],[Tanggal]],jkse_history[[#This Row],[Terakhir]],"Tidak Ditemukan")</f>
        <v>7089.2</v>
      </c>
      <c r="C693">
        <f>_xlfn.XLOOKUP(B693,jkse_history[[#This Row],[Terakhir]],jkse_history[[#This Row],[Volume]])</f>
        <v>226055800</v>
      </c>
      <c r="D693">
        <f>_xlfn.XLOOKUP(A693,bbni_history[[#This Row],[Tanggal]],bbni_history[[#This Row],[Terakhir]],"Tidak Ditemukan")</f>
        <v>3904.7</v>
      </c>
      <c r="E693">
        <f>_xlfn.XLOOKUP(D693,bbni_history[[#This Row],[Terakhir]],bbni_history[[#This Row],[Volume]])</f>
        <v>76578200</v>
      </c>
      <c r="F693">
        <f>_xlfn.XLOOKUP(A693,bbri_history[[#This Row],[Tanggal]],bbri_history[[#This Row],[Terakhir]],"Tidak Ditemukan")</f>
        <v>3799.1</v>
      </c>
      <c r="G693">
        <f>_xlfn.XLOOKUP(F693,bbri_history[[#This Row],[Terakhir]],bbri_history[[#This Row],[Volume]],"Tidak Ditemukan")</f>
        <v>153238500</v>
      </c>
      <c r="H693">
        <f>_xlfn.XLOOKUP(A693,bmri_history[[#This Row],[Tanggal]],bmri_history[[#This Row],[Terakhir]],"Tidak Ditemukan")</f>
        <v>4286.8</v>
      </c>
      <c r="I693">
        <f>_xlfn.XLOOKUP('Master Sheet'!H693,bmri_history[[#This Row],[Terakhir]],bmri_history[[#This Row],[Volume]],"Tidak Ditemukan")</f>
        <v>102008200</v>
      </c>
      <c r="J693" s="10">
        <f>(B693/'Data Historis IHSG'!$J$3) * 100</f>
        <v>112.53520098292891</v>
      </c>
      <c r="K693" s="2">
        <f>(D693/'Data Historis BBNI'!$J$3) * 100</f>
        <v>125.2626547457502</v>
      </c>
      <c r="L693" s="2">
        <f>(F693/'Data Historis BBRI'!$J$3) * 100</f>
        <v>128.6030066381642</v>
      </c>
      <c r="M693" s="2">
        <f>(H693 / 'Data Historis BMRI'!$J$3) * 100</f>
        <v>154.5945984932905</v>
      </c>
    </row>
    <row r="694" spans="1:13" x14ac:dyDescent="0.3">
      <c r="A694" s="1" t="s">
        <v>717</v>
      </c>
      <c r="B694">
        <f>_xlfn.XLOOKUP(A694,jkse_history[[#This Row],[Tanggal]],jkse_history[[#This Row],[Terakhir]],"Tidak Ditemukan")</f>
        <v>7019.4</v>
      </c>
      <c r="C694">
        <f>_xlfn.XLOOKUP(B694,jkse_history[[#This Row],[Terakhir]],jkse_history[[#This Row],[Volume]])</f>
        <v>174641100</v>
      </c>
      <c r="D694">
        <f>_xlfn.XLOOKUP(A694,bbni_history[[#This Row],[Tanggal]],bbni_history[[#This Row],[Terakhir]],"Tidak Ditemukan")</f>
        <v>3820.7</v>
      </c>
      <c r="E694">
        <f>_xlfn.XLOOKUP(D694,bbni_history[[#This Row],[Terakhir]],bbni_history[[#This Row],[Volume]])</f>
        <v>53046400</v>
      </c>
      <c r="F694">
        <f>_xlfn.XLOOKUP(A694,bbri_history[[#This Row],[Tanggal]],bbri_history[[#This Row],[Terakhir]],"Tidak Ditemukan")</f>
        <v>3741.9</v>
      </c>
      <c r="G694">
        <f>_xlfn.XLOOKUP(F694,bbri_history[[#This Row],[Terakhir]],bbri_history[[#This Row],[Volume]],"Tidak Ditemukan")</f>
        <v>140187600</v>
      </c>
      <c r="H694">
        <f>_xlfn.XLOOKUP(A694,bmri_history[[#This Row],[Tanggal]],bmri_history[[#This Row],[Terakhir]],"Tidak Ditemukan")</f>
        <v>4214.8</v>
      </c>
      <c r="I694">
        <f>_xlfn.XLOOKUP('Master Sheet'!H694,bmri_history[[#This Row],[Terakhir]],bmri_history[[#This Row],[Volume]],"Tidak Ditemukan")</f>
        <v>61055200</v>
      </c>
      <c r="J694" s="10">
        <f>(B694/'Data Historis IHSG'!$J$3) * 100</f>
        <v>111.42718357213384</v>
      </c>
      <c r="K694" s="2">
        <f>(D694/'Data Historis BBNI'!$J$3) * 100</f>
        <v>122.56793735423663</v>
      </c>
      <c r="L694" s="2">
        <f>(F694/'Data Historis BBRI'!$J$3) * 100</f>
        <v>126.66673436849428</v>
      </c>
      <c r="M694" s="2">
        <f>(H694 / 'Data Historis BMRI'!$J$3) * 100</f>
        <v>151.9980670265748</v>
      </c>
    </row>
    <row r="695" spans="1:13" x14ac:dyDescent="0.3">
      <c r="A695" s="1" t="s">
        <v>718</v>
      </c>
      <c r="B695">
        <f>_xlfn.XLOOKUP(A695,jkse_history[[#This Row],[Tanggal]],jkse_history[[#This Row],[Terakhir]],"Tidak Ditemukan")</f>
        <v>7035.5</v>
      </c>
      <c r="C695">
        <f>_xlfn.XLOOKUP(B695,jkse_history[[#This Row],[Terakhir]],jkse_history[[#This Row],[Volume]])</f>
        <v>167825000</v>
      </c>
      <c r="D695">
        <f>_xlfn.XLOOKUP(A695,bbni_history[[#This Row],[Tanggal]],bbni_history[[#This Row],[Terakhir]],"Tidak Ditemukan")</f>
        <v>3831.2</v>
      </c>
      <c r="E695">
        <f>_xlfn.XLOOKUP(D695,bbni_history[[#This Row],[Terakhir]],bbni_history[[#This Row],[Volume]])</f>
        <v>32362600</v>
      </c>
      <c r="F695">
        <f>_xlfn.XLOOKUP(A695,bbri_history[[#This Row],[Tanggal]],bbri_history[[#This Row],[Terakhir]],"Tidak Ditemukan")</f>
        <v>3741.9</v>
      </c>
      <c r="G695">
        <f>_xlfn.XLOOKUP(F695,bbri_history[[#This Row],[Terakhir]],bbri_history[[#This Row],[Volume]],"Tidak Ditemukan")</f>
        <v>87986300</v>
      </c>
      <c r="H695">
        <f>_xlfn.XLOOKUP(A695,bmri_history[[#This Row],[Tanggal]],bmri_history[[#This Row],[Terakhir]],"Tidak Ditemukan")</f>
        <v>4214.8</v>
      </c>
      <c r="I695">
        <f>_xlfn.XLOOKUP('Master Sheet'!H695,bmri_history[[#This Row],[Terakhir]],bmri_history[[#This Row],[Volume]],"Tidak Ditemukan")</f>
        <v>83000800</v>
      </c>
      <c r="J695" s="10">
        <f>(B695/'Data Historis IHSG'!$J$3) * 100</f>
        <v>111.68275778866395</v>
      </c>
      <c r="K695" s="2">
        <f>(D695/'Data Historis BBNI'!$J$3) * 100</f>
        <v>122.90477702817584</v>
      </c>
      <c r="L695" s="2">
        <f>(F695/'Data Historis BBRI'!$J$3) * 100</f>
        <v>126.66673436849428</v>
      </c>
      <c r="M695" s="2">
        <f>(H695 / 'Data Historis BMRI'!$J$3) * 100</f>
        <v>151.9980670265748</v>
      </c>
    </row>
    <row r="696" spans="1:13" x14ac:dyDescent="0.3">
      <c r="A696" s="1" t="s">
        <v>719</v>
      </c>
      <c r="B696">
        <f>_xlfn.XLOOKUP(A696,jkse_history[[#This Row],[Tanggal]],jkse_history[[#This Row],[Terakhir]],"Tidak Ditemukan")</f>
        <v>7014.4</v>
      </c>
      <c r="C696">
        <f>_xlfn.XLOOKUP(B696,jkse_history[[#This Row],[Terakhir]],jkse_history[[#This Row],[Volume]])</f>
        <v>165129900</v>
      </c>
      <c r="D696">
        <f>_xlfn.XLOOKUP(A696,bbni_history[[#This Row],[Tanggal]],bbni_history[[#This Row],[Terakhir]],"Tidak Ditemukan")</f>
        <v>3820.7</v>
      </c>
      <c r="E696">
        <f>_xlfn.XLOOKUP(D696,bbni_history[[#This Row],[Terakhir]],bbni_history[[#This Row],[Volume]])</f>
        <v>84179400</v>
      </c>
      <c r="F696">
        <f>_xlfn.XLOOKUP(A696,bbri_history[[#This Row],[Tanggal]],bbri_history[[#This Row],[Terakhir]],"Tidak Ditemukan")</f>
        <v>3692.9</v>
      </c>
      <c r="G696">
        <f>_xlfn.XLOOKUP(F696,bbri_history[[#This Row],[Terakhir]],bbri_history[[#This Row],[Volume]],"Tidak Ditemukan")</f>
        <v>245789200</v>
      </c>
      <c r="H696">
        <f>_xlfn.XLOOKUP(A696,bmri_history[[#This Row],[Tanggal]],bmri_history[[#This Row],[Terakhir]],"Tidak Ditemukan")</f>
        <v>4112</v>
      </c>
      <c r="I696">
        <f>_xlfn.XLOOKUP('Master Sheet'!H696,bmri_history[[#This Row],[Terakhir]],bmri_history[[#This Row],[Volume]],"Tidak Ditemukan")</f>
        <v>128257800</v>
      </c>
      <c r="J696" s="10">
        <f>(B696/'Data Historis IHSG'!$J$3) * 100</f>
        <v>111.34781269743506</v>
      </c>
      <c r="K696" s="2">
        <f>(D696/'Data Historis BBNI'!$J$3) * 100</f>
        <v>122.56793735423663</v>
      </c>
      <c r="L696" s="2">
        <f>(F696/'Data Historis BBRI'!$J$3) * 100</f>
        <v>125.00803959202878</v>
      </c>
      <c r="M696" s="2">
        <f>(H696 / 'Data Historis BMRI'!$J$3) * 100</f>
        <v>148.29079709909735</v>
      </c>
    </row>
    <row r="697" spans="1:13" x14ac:dyDescent="0.3">
      <c r="A697" s="1" t="s">
        <v>720</v>
      </c>
      <c r="B697">
        <f>_xlfn.XLOOKUP(A697,jkse_history[[#This Row],[Tanggal]],jkse_history[[#This Row],[Terakhir]],"Tidak Ditemukan")</f>
        <v>7045</v>
      </c>
      <c r="C697">
        <f>_xlfn.XLOOKUP(B697,jkse_history[[#This Row],[Terakhir]],jkse_history[[#This Row],[Volume]])</f>
        <v>156588900</v>
      </c>
      <c r="D697">
        <f>_xlfn.XLOOKUP(A697,bbni_history[[#This Row],[Tanggal]],bbni_history[[#This Row],[Terakhir]],"Tidak Ditemukan")</f>
        <v>3894.2</v>
      </c>
      <c r="E697">
        <f>_xlfn.XLOOKUP(D697,bbni_history[[#This Row],[Terakhir]],bbni_history[[#This Row],[Volume]])</f>
        <v>42451400</v>
      </c>
      <c r="F697">
        <f>_xlfn.XLOOKUP(A697,bbri_history[[#This Row],[Tanggal]],bbri_history[[#This Row],[Terakhir]],"Tidak Ditemukan")</f>
        <v>3815.5</v>
      </c>
      <c r="G697">
        <f>_xlfn.XLOOKUP(F697,bbri_history[[#This Row],[Terakhir]],bbri_history[[#This Row],[Volume]],"Tidak Ditemukan")</f>
        <v>214514600</v>
      </c>
      <c r="H697">
        <f>_xlfn.XLOOKUP(A697,bmri_history[[#This Row],[Tanggal]],bmri_history[[#This Row],[Terakhir]],"Tidak Ditemukan")</f>
        <v>4070.9</v>
      </c>
      <c r="I697">
        <f>_xlfn.XLOOKUP('Master Sheet'!H697,bmri_history[[#This Row],[Terakhir]],bmri_history[[#This Row],[Volume]],"Tidak Ditemukan")</f>
        <v>167562600</v>
      </c>
      <c r="J697" s="10">
        <f>(B697/'Data Historis IHSG'!$J$3) * 100</f>
        <v>111.83356245059164</v>
      </c>
      <c r="K697" s="2">
        <f>(D697/'Data Historis BBNI'!$J$3) * 100</f>
        <v>124.925815071811</v>
      </c>
      <c r="L697" s="2">
        <f>(F697/'Data Historis BBRI'!$J$3) * 100</f>
        <v>129.15816162457304</v>
      </c>
      <c r="M697" s="2">
        <f>(H697 / 'Data Historis BMRI'!$J$3) * 100</f>
        <v>146.80861038684714</v>
      </c>
    </row>
    <row r="698" spans="1:13" x14ac:dyDescent="0.3">
      <c r="A698" s="1" t="s">
        <v>721</v>
      </c>
      <c r="B698">
        <f>_xlfn.XLOOKUP(A698,jkse_history[[#This Row],[Tanggal]],jkse_history[[#This Row],[Terakhir]],"Tidak Ditemukan")</f>
        <v>7082.2</v>
      </c>
      <c r="C698">
        <f>_xlfn.XLOOKUP(B698,jkse_history[[#This Row],[Terakhir]],jkse_history[[#This Row],[Volume]])</f>
        <v>167164400</v>
      </c>
      <c r="D698">
        <f>_xlfn.XLOOKUP(A698,bbni_history[[#This Row],[Tanggal]],bbni_history[[#This Row],[Terakhir]],"Tidak Ditemukan")</f>
        <v>3862.7</v>
      </c>
      <c r="E698">
        <f>_xlfn.XLOOKUP(D698,bbni_history[[#This Row],[Terakhir]],bbni_history[[#This Row],[Volume]])</f>
        <v>34503000</v>
      </c>
      <c r="F698">
        <f>_xlfn.XLOOKUP(A698,bbri_history[[#This Row],[Tanggal]],bbri_history[[#This Row],[Terakhir]],"Tidak Ditemukan")</f>
        <v>3766.4</v>
      </c>
      <c r="G698">
        <f>_xlfn.XLOOKUP(F698,bbri_history[[#This Row],[Terakhir]],bbri_history[[#This Row],[Volume]],"Tidak Ditemukan")</f>
        <v>105313200</v>
      </c>
      <c r="H698">
        <f>_xlfn.XLOOKUP(A698,bmri_history[[#This Row],[Tanggal]],bmri_history[[#This Row],[Terakhir]],"Tidak Ditemukan")</f>
        <v>4184</v>
      </c>
      <c r="I698">
        <f>_xlfn.XLOOKUP('Master Sheet'!H698,bmri_history[[#This Row],[Terakhir]],bmri_history[[#This Row],[Volume]],"Tidak Ditemukan")</f>
        <v>111646200</v>
      </c>
      <c r="J698" s="10">
        <f>(B698/'Data Historis IHSG'!$J$3) * 100</f>
        <v>112.42408175835061</v>
      </c>
      <c r="K698" s="2">
        <f>(D698/'Data Historis BBNI'!$J$3) * 100</f>
        <v>123.9152960499934</v>
      </c>
      <c r="L698" s="2">
        <f>(F698/'Data Historis BBRI'!$J$3) * 100</f>
        <v>127.49608175672702</v>
      </c>
      <c r="M698" s="2">
        <f>(H698 / 'Data Historis BMRI'!$J$3) * 100</f>
        <v>150.88732856581305</v>
      </c>
    </row>
    <row r="699" spans="1:13" x14ac:dyDescent="0.3">
      <c r="A699" s="1" t="s">
        <v>722</v>
      </c>
      <c r="B699">
        <f>_xlfn.XLOOKUP(A699,jkse_history[[#This Row],[Tanggal]],jkse_history[[#This Row],[Terakhir]],"Tidak Ditemukan")</f>
        <v>7063.2</v>
      </c>
      <c r="C699">
        <f>_xlfn.XLOOKUP(B699,jkse_history[[#This Row],[Terakhir]],jkse_history[[#This Row],[Volume]])</f>
        <v>162801100</v>
      </c>
      <c r="D699">
        <f>_xlfn.XLOOKUP(A699,bbni_history[[#This Row],[Tanggal]],bbni_history[[#This Row],[Terakhir]],"Tidak Ditemukan")</f>
        <v>3852.2</v>
      </c>
      <c r="E699">
        <f>_xlfn.XLOOKUP(D699,bbni_history[[#This Row],[Terakhir]],bbni_history[[#This Row],[Volume]])</f>
        <v>24552400</v>
      </c>
      <c r="F699">
        <f>_xlfn.XLOOKUP(A699,bbri_history[[#This Row],[Tanggal]],bbri_history[[#This Row],[Terakhir]],"Tidak Ditemukan")</f>
        <v>3750.1</v>
      </c>
      <c r="G699">
        <f>_xlfn.XLOOKUP(F699,bbri_history[[#This Row],[Terakhir]],bbri_history[[#This Row],[Volume]],"Tidak Ditemukan")</f>
        <v>82279300</v>
      </c>
      <c r="H699">
        <f>_xlfn.XLOOKUP(A699,bmri_history[[#This Row],[Tanggal]],bmri_history[[#This Row],[Terakhir]],"Tidak Ditemukan")</f>
        <v>4153.2</v>
      </c>
      <c r="I699">
        <f>_xlfn.XLOOKUP('Master Sheet'!H699,bmri_history[[#This Row],[Terakhir]],bmri_history[[#This Row],[Volume]],"Tidak Ditemukan")</f>
        <v>52311600</v>
      </c>
      <c r="J699" s="10">
        <f>(B699/'Data Historis IHSG'!$J$3) * 100</f>
        <v>112.12247243449522</v>
      </c>
      <c r="K699" s="2">
        <f>(D699/'Data Historis BBNI'!$J$3) * 100</f>
        <v>123.57845637605422</v>
      </c>
      <c r="L699" s="2">
        <f>(F699/'Data Historis BBRI'!$J$3) * 100</f>
        <v>126.94431186169869</v>
      </c>
      <c r="M699" s="2">
        <f>(H699 / 'Data Historis BMRI'!$J$3) * 100</f>
        <v>149.77659010505133</v>
      </c>
    </row>
    <row r="700" spans="1:13" x14ac:dyDescent="0.3">
      <c r="A700" s="1" t="s">
        <v>723</v>
      </c>
      <c r="B700">
        <f>_xlfn.XLOOKUP(A700,jkse_history[[#This Row],[Tanggal]],jkse_history[[#This Row],[Terakhir]],"Tidak Ditemukan")</f>
        <v>7030.6</v>
      </c>
      <c r="C700">
        <f>_xlfn.XLOOKUP(B700,jkse_history[[#This Row],[Terakhir]],jkse_history[[#This Row],[Volume]])</f>
        <v>177602200</v>
      </c>
      <c r="D700">
        <f>_xlfn.XLOOKUP(A700,bbni_history[[#This Row],[Tanggal]],bbni_history[[#This Row],[Terakhir]],"Tidak Ditemukan")</f>
        <v>3883.7</v>
      </c>
      <c r="E700">
        <f>_xlfn.XLOOKUP(D700,bbni_history[[#This Row],[Terakhir]],bbni_history[[#This Row],[Volume]])</f>
        <v>24036600</v>
      </c>
      <c r="F700">
        <f>_xlfn.XLOOKUP(A700,bbri_history[[#This Row],[Tanggal]],bbri_history[[#This Row],[Terakhir]],"Tidak Ditemukan")</f>
        <v>3750.1</v>
      </c>
      <c r="G700">
        <f>_xlfn.XLOOKUP(F700,bbri_history[[#This Row],[Terakhir]],bbri_history[[#This Row],[Volume]],"Tidak Ditemukan")</f>
        <v>154866000</v>
      </c>
      <c r="H700">
        <f>_xlfn.XLOOKUP(A700,bmri_history[[#This Row],[Tanggal]],bmri_history[[#This Row],[Terakhir]],"Tidak Ditemukan")</f>
        <v>4163.3999999999996</v>
      </c>
      <c r="I700">
        <f>_xlfn.XLOOKUP('Master Sheet'!H700,bmri_history[[#This Row],[Terakhir]],bmri_history[[#This Row],[Volume]],"Tidak Ditemukan")</f>
        <v>79850600</v>
      </c>
      <c r="J700" s="10">
        <f>(B700/'Data Historis IHSG'!$J$3) * 100</f>
        <v>111.60497433145913</v>
      </c>
      <c r="K700" s="2">
        <f>(D700/'Data Historis BBNI'!$J$3) * 100</f>
        <v>124.58897539787182</v>
      </c>
      <c r="L700" s="2">
        <f>(F700/'Data Historis BBRI'!$J$3) * 100</f>
        <v>126.94431186169869</v>
      </c>
      <c r="M700" s="2">
        <f>(H700 / 'Data Historis BMRI'!$J$3) * 100</f>
        <v>150.14443206283605</v>
      </c>
    </row>
    <row r="701" spans="1:13" x14ac:dyDescent="0.3">
      <c r="A701" s="1" t="s">
        <v>724</v>
      </c>
      <c r="B701">
        <f>_xlfn.XLOOKUP(A701,jkse_history[[#This Row],[Tanggal]],jkse_history[[#This Row],[Terakhir]],"Tidak Ditemukan")</f>
        <v>7054.1</v>
      </c>
      <c r="C701">
        <f>_xlfn.XLOOKUP(B701,jkse_history[[#This Row],[Terakhir]],jkse_history[[#This Row],[Volume]])</f>
        <v>157476700</v>
      </c>
      <c r="D701">
        <f>_xlfn.XLOOKUP(A701,bbni_history[[#This Row],[Tanggal]],bbni_history[[#This Row],[Terakhir]],"Tidak Ditemukan")</f>
        <v>3883.7</v>
      </c>
      <c r="E701">
        <f>_xlfn.XLOOKUP(D701,bbni_history[[#This Row],[Terakhir]],bbni_history[[#This Row],[Volume]])</f>
        <v>26480000</v>
      </c>
      <c r="F701">
        <f>_xlfn.XLOOKUP(A701,bbri_history[[#This Row],[Tanggal]],bbri_history[[#This Row],[Terakhir]],"Tidak Ditemukan")</f>
        <v>3815.5</v>
      </c>
      <c r="G701">
        <f>_xlfn.XLOOKUP(F701,bbri_history[[#This Row],[Terakhir]],bbri_history[[#This Row],[Volume]],"Tidak Ditemukan")</f>
        <v>147280600</v>
      </c>
      <c r="H701">
        <f>_xlfn.XLOOKUP(A701,bmri_history[[#This Row],[Tanggal]],bmri_history[[#This Row],[Terakhir]],"Tidak Ditemukan")</f>
        <v>4194.3</v>
      </c>
      <c r="I701">
        <f>_xlfn.XLOOKUP('Master Sheet'!H701,bmri_history[[#This Row],[Terakhir]],bmri_history[[#This Row],[Volume]],"Tidak Ditemukan")</f>
        <v>78250600</v>
      </c>
      <c r="J701" s="10">
        <f>(B701/'Data Historis IHSG'!$J$3) * 100</f>
        <v>111.97801744254343</v>
      </c>
      <c r="K701" s="2">
        <f>(D701/'Data Historis BBNI'!$J$3) * 100</f>
        <v>124.58897539787182</v>
      </c>
      <c r="L701" s="2">
        <f>(F701/'Data Historis BBRI'!$J$3) * 100</f>
        <v>129.15816162457304</v>
      </c>
      <c r="M701" s="2">
        <f>(H701 / 'Data Historis BMRI'!$J$3) * 100</f>
        <v>151.25877681730157</v>
      </c>
    </row>
    <row r="702" spans="1:13" x14ac:dyDescent="0.3">
      <c r="A702" s="1" t="s">
        <v>725</v>
      </c>
      <c r="B702">
        <f>_xlfn.XLOOKUP(A702,jkse_history[[#This Row],[Tanggal]],jkse_history[[#This Row],[Terakhir]],"Tidak Ditemukan")</f>
        <v>7080.5</v>
      </c>
      <c r="C702">
        <f>_xlfn.XLOOKUP(B702,jkse_history[[#This Row],[Terakhir]],jkse_history[[#This Row],[Volume]])</f>
        <v>159926700</v>
      </c>
      <c r="D702">
        <f>_xlfn.XLOOKUP(A702,bbni_history[[#This Row],[Tanggal]],bbni_history[[#This Row],[Terakhir]],"Tidak Ditemukan")</f>
        <v>3894.2</v>
      </c>
      <c r="E702">
        <f>_xlfn.XLOOKUP(D702,bbni_history[[#This Row],[Terakhir]],bbni_history[[#This Row],[Volume]])</f>
        <v>33691200</v>
      </c>
      <c r="F702">
        <f>_xlfn.XLOOKUP(A702,bbri_history[[#This Row],[Tanggal]],bbri_history[[#This Row],[Terakhir]],"Tidak Ditemukan")</f>
        <v>3856.3</v>
      </c>
      <c r="G702">
        <f>_xlfn.XLOOKUP(F702,bbri_history[[#This Row],[Terakhir]],bbri_history[[#This Row],[Volume]],"Tidak Ditemukan")</f>
        <v>156735700</v>
      </c>
      <c r="H702">
        <f>_xlfn.XLOOKUP(A702,bmri_history[[#This Row],[Tanggal]],bmri_history[[#This Row],[Terakhir]],"Tidak Ditemukan")</f>
        <v>4204.6000000000004</v>
      </c>
      <c r="I702">
        <f>_xlfn.XLOOKUP('Master Sheet'!H702,bmri_history[[#This Row],[Terakhir]],bmri_history[[#This Row],[Volume]],"Tidak Ditemukan")</f>
        <v>59701400</v>
      </c>
      <c r="J702" s="10">
        <f>(B702/'Data Historis IHSG'!$J$3) * 100</f>
        <v>112.39709566095301</v>
      </c>
      <c r="K702" s="2">
        <f>(D702/'Data Historis BBNI'!$J$3) * 100</f>
        <v>124.925815071811</v>
      </c>
      <c r="L702" s="2">
        <f>(F702/'Data Historis BBRI'!$J$3) * 100</f>
        <v>130.53927890783413</v>
      </c>
      <c r="M702" s="2">
        <f>(H702 / 'Data Historis BMRI'!$J$3) * 100</f>
        <v>151.63022506879008</v>
      </c>
    </row>
    <row r="703" spans="1:13" x14ac:dyDescent="0.3">
      <c r="A703" s="1" t="s">
        <v>726</v>
      </c>
      <c r="B703">
        <f>_xlfn.XLOOKUP(A703,jkse_history[[#This Row],[Tanggal]],jkse_history[[#This Row],[Terakhir]],"Tidak Ditemukan")</f>
        <v>7053.1</v>
      </c>
      <c r="C703">
        <f>_xlfn.XLOOKUP(B703,jkse_history[[#This Row],[Terakhir]],jkse_history[[#This Row],[Volume]])</f>
        <v>158716200</v>
      </c>
      <c r="D703">
        <f>_xlfn.XLOOKUP(A703,bbni_history[[#This Row],[Tanggal]],bbni_history[[#This Row],[Terakhir]],"Tidak Ditemukan")</f>
        <v>3904.7</v>
      </c>
      <c r="E703">
        <f>_xlfn.XLOOKUP(D703,bbni_history[[#This Row],[Terakhir]],bbni_history[[#This Row],[Volume]])</f>
        <v>28538800</v>
      </c>
      <c r="F703">
        <f>_xlfn.XLOOKUP(A703,bbri_history[[#This Row],[Tanggal]],bbri_history[[#This Row],[Terakhir]],"Tidak Ditemukan")</f>
        <v>3880.8</v>
      </c>
      <c r="G703">
        <f>_xlfn.XLOOKUP(F703,bbri_history[[#This Row],[Terakhir]],bbri_history[[#This Row],[Volume]],"Tidak Ditemukan")</f>
        <v>177861100</v>
      </c>
      <c r="H703">
        <f>_xlfn.XLOOKUP(A703,bmri_history[[#This Row],[Tanggal]],bmri_history[[#This Row],[Terakhir]],"Tidak Ditemukan")</f>
        <v>4184</v>
      </c>
      <c r="I703">
        <f>_xlfn.XLOOKUP('Master Sheet'!H703,bmri_history[[#This Row],[Terakhir]],bmri_history[[#This Row],[Volume]],"Tidak Ditemukan")</f>
        <v>77984800</v>
      </c>
      <c r="J703" s="10">
        <f>(B703/'Data Historis IHSG'!$J$3) * 100</f>
        <v>111.96214326760368</v>
      </c>
      <c r="K703" s="2">
        <f>(D703/'Data Historis BBNI'!$J$3) * 100</f>
        <v>125.2626547457502</v>
      </c>
      <c r="L703" s="2">
        <f>(F703/'Data Historis BBRI'!$J$3) * 100</f>
        <v>131.36862629606688</v>
      </c>
      <c r="M703" s="2">
        <f>(H703 / 'Data Historis BMRI'!$J$3) * 100</f>
        <v>150.88732856581305</v>
      </c>
    </row>
    <row r="704" spans="1:13" x14ac:dyDescent="0.3">
      <c r="A704" s="1" t="s">
        <v>727</v>
      </c>
      <c r="B704">
        <f>_xlfn.XLOOKUP(A704,jkse_history[[#This Row],[Tanggal]],jkse_history[[#This Row],[Terakhir]],"Tidak Ditemukan")</f>
        <v>7017.4</v>
      </c>
      <c r="C704">
        <f>_xlfn.XLOOKUP(B704,jkse_history[[#This Row],[Terakhir]],jkse_history[[#This Row],[Volume]])</f>
        <v>187211500</v>
      </c>
      <c r="D704">
        <f>_xlfn.XLOOKUP(A704,bbni_history[[#This Row],[Tanggal]],bbni_history[[#This Row],[Terakhir]],"Tidak Ditemukan")</f>
        <v>3894.2</v>
      </c>
      <c r="E704">
        <f>_xlfn.XLOOKUP(D704,bbni_history[[#This Row],[Terakhir]],bbni_history[[#This Row],[Volume]])</f>
        <v>46613400</v>
      </c>
      <c r="F704">
        <f>_xlfn.XLOOKUP(A704,bbri_history[[#This Row],[Tanggal]],bbri_history[[#This Row],[Terakhir]],"Tidak Ditemukan")</f>
        <v>3938</v>
      </c>
      <c r="G704">
        <f>_xlfn.XLOOKUP(F704,bbri_history[[#This Row],[Terakhir]],bbri_history[[#This Row],[Volume]],"Tidak Ditemukan")</f>
        <v>214611600</v>
      </c>
      <c r="H704">
        <f>_xlfn.XLOOKUP(A704,bmri_history[[#This Row],[Tanggal]],bmri_history[[#This Row],[Terakhir]],"Tidak Ditemukan")</f>
        <v>4163.3999999999996</v>
      </c>
      <c r="I704">
        <f>_xlfn.XLOOKUP('Master Sheet'!H704,bmri_history[[#This Row],[Terakhir]],bmri_history[[#This Row],[Volume]],"Tidak Ditemukan")</f>
        <v>64779000</v>
      </c>
      <c r="J704" s="10">
        <f>(B704/'Data Historis IHSG'!$J$3) * 100</f>
        <v>111.39543522225432</v>
      </c>
      <c r="K704" s="2">
        <f>(D704/'Data Historis BBNI'!$J$3) * 100</f>
        <v>124.925815071811</v>
      </c>
      <c r="L704" s="2">
        <f>(F704/'Data Historis BBRI'!$J$3) * 100</f>
        <v>133.30489856573678</v>
      </c>
      <c r="M704" s="2">
        <f>(H704 / 'Data Historis BMRI'!$J$3) * 100</f>
        <v>150.14443206283605</v>
      </c>
    </row>
    <row r="705" spans="1:13" x14ac:dyDescent="0.3">
      <c r="A705" s="1" t="s">
        <v>728</v>
      </c>
      <c r="B705">
        <f>_xlfn.XLOOKUP(A705,jkse_history[[#This Row],[Tanggal]],jkse_history[[#This Row],[Terakhir]],"Tidak Ditemukan")</f>
        <v>7012.1</v>
      </c>
      <c r="C705">
        <f>_xlfn.XLOOKUP(B705,jkse_history[[#This Row],[Terakhir]],jkse_history[[#This Row],[Volume]])</f>
        <v>164098100</v>
      </c>
      <c r="D705">
        <f>_xlfn.XLOOKUP(A705,bbni_history[[#This Row],[Tanggal]],bbni_history[[#This Row],[Terakhir]],"Tidak Ditemukan")</f>
        <v>3936.2</v>
      </c>
      <c r="E705">
        <f>_xlfn.XLOOKUP(D705,bbni_history[[#This Row],[Terakhir]],bbni_history[[#This Row],[Volume]])</f>
        <v>59310800</v>
      </c>
      <c r="F705">
        <f>_xlfn.XLOOKUP(A705,bbri_history[[#This Row],[Tanggal]],bbri_history[[#This Row],[Terakhir]],"Tidak Ditemukan")</f>
        <v>3962.5</v>
      </c>
      <c r="G705">
        <f>_xlfn.XLOOKUP(F705,bbri_history[[#This Row],[Terakhir]],bbri_history[[#This Row],[Volume]],"Tidak Ditemukan")</f>
        <v>184916300</v>
      </c>
      <c r="H705">
        <f>_xlfn.XLOOKUP(A705,bmri_history[[#This Row],[Tanggal]],bmri_history[[#This Row],[Terakhir]],"Tidak Ditemukan")</f>
        <v>4245.7</v>
      </c>
      <c r="I705">
        <f>_xlfn.XLOOKUP('Master Sheet'!H705,bmri_history[[#This Row],[Terakhir]],bmri_history[[#This Row],[Volume]],"Tidak Ditemukan")</f>
        <v>72261000</v>
      </c>
      <c r="J705" s="10">
        <f>(B705/'Data Historis IHSG'!$J$3) * 100</f>
        <v>111.3113020950736</v>
      </c>
      <c r="K705" s="2">
        <f>(D705/'Data Historis BBNI'!$J$3) * 100</f>
        <v>126.2731737675678</v>
      </c>
      <c r="L705" s="2">
        <f>(F705/'Data Historis BBRI'!$J$3) * 100</f>
        <v>134.13424595396953</v>
      </c>
      <c r="M705" s="2">
        <f>(H705 / 'Data Historis BMRI'!$J$3) * 100</f>
        <v>153.11241178104027</v>
      </c>
    </row>
    <row r="706" spans="1:13" x14ac:dyDescent="0.3">
      <c r="A706" s="1" t="s">
        <v>729</v>
      </c>
      <c r="B706">
        <f>_xlfn.XLOOKUP(A706,jkse_history[[#This Row],[Tanggal]],jkse_history[[#This Row],[Terakhir]],"Tidak Ditemukan")</f>
        <v>7081.3</v>
      </c>
      <c r="C706">
        <f>_xlfn.XLOOKUP(B706,jkse_history[[#This Row],[Terakhir]],jkse_history[[#This Row],[Volume]])</f>
        <v>273493300</v>
      </c>
      <c r="D706">
        <f>_xlfn.XLOOKUP(A706,bbni_history[[#This Row],[Tanggal]],bbni_history[[#This Row],[Terakhir]],"Tidak Ditemukan")</f>
        <v>4156.6000000000004</v>
      </c>
      <c r="E706">
        <f>_xlfn.XLOOKUP(D706,bbni_history[[#This Row],[Terakhir]],bbni_history[[#This Row],[Volume]])</f>
        <v>228769000</v>
      </c>
      <c r="F706">
        <f>_xlfn.XLOOKUP(A706,bbri_history[[#This Row],[Tanggal]],bbri_history[[#This Row],[Terakhir]],"Tidak Ditemukan")</f>
        <v>4068.7</v>
      </c>
      <c r="G706">
        <f>_xlfn.XLOOKUP(F706,bbri_history[[#This Row],[Terakhir]],bbri_history[[#This Row],[Volume]],"Tidak Ditemukan")</f>
        <v>560639800</v>
      </c>
      <c r="H706">
        <f>_xlfn.XLOOKUP(A706,bmri_history[[#This Row],[Tanggal]],bmri_history[[#This Row],[Terakhir]],"Tidak Ditemukan")</f>
        <v>4327.8999999999996</v>
      </c>
      <c r="I706">
        <f>_xlfn.XLOOKUP('Master Sheet'!H706,bmri_history[[#This Row],[Terakhir]],bmri_history[[#This Row],[Volume]],"Tidak Ditemukan")</f>
        <v>347136800</v>
      </c>
      <c r="J706" s="10">
        <f>(B706/'Data Historis IHSG'!$J$3) * 100</f>
        <v>112.40979500090482</v>
      </c>
      <c r="K706" s="2">
        <f>(D706/'Data Historis BBNI'!$J$3) * 100</f>
        <v>133.34359892339626</v>
      </c>
      <c r="L706" s="2">
        <f>(F706/'Data Historis BBRI'!$J$3) * 100</f>
        <v>137.72921300010492</v>
      </c>
      <c r="M706" s="2">
        <f>(H706 / 'Data Historis BMRI'!$J$3) * 100</f>
        <v>156.07678520554072</v>
      </c>
    </row>
    <row r="707" spans="1:13" x14ac:dyDescent="0.3">
      <c r="A707" s="1" t="s">
        <v>730</v>
      </c>
      <c r="B707">
        <f>_xlfn.XLOOKUP(A707,jkse_history[[#This Row],[Tanggal]],jkse_history[[#This Row],[Terakhir]],"Tidak Ditemukan")</f>
        <v>7020.8</v>
      </c>
      <c r="C707">
        <f>_xlfn.XLOOKUP(B707,jkse_history[[#This Row],[Terakhir]],jkse_history[[#This Row],[Volume]])</f>
        <v>167994300</v>
      </c>
      <c r="D707">
        <f>_xlfn.XLOOKUP(A707,bbni_history[[#This Row],[Tanggal]],bbni_history[[#This Row],[Terakhir]],"Tidak Ditemukan")</f>
        <v>4072.6</v>
      </c>
      <c r="E707">
        <f>_xlfn.XLOOKUP(D707,bbni_history[[#This Row],[Terakhir]],bbni_history[[#This Row],[Volume]])</f>
        <v>60043200</v>
      </c>
      <c r="F707">
        <f>_xlfn.XLOOKUP(A707,bbri_history[[#This Row],[Tanggal]],bbri_history[[#This Row],[Terakhir]],"Tidak Ditemukan")</f>
        <v>4036</v>
      </c>
      <c r="G707">
        <f>_xlfn.XLOOKUP(F707,bbri_history[[#This Row],[Terakhir]],bbri_history[[#This Row],[Volume]],"Tidak Ditemukan")</f>
        <v>267382600</v>
      </c>
      <c r="H707">
        <f>_xlfn.XLOOKUP(A707,bmri_history[[#This Row],[Tanggal]],bmri_history[[#This Row],[Terakhir]],"Tidak Ditemukan")</f>
        <v>4276.5</v>
      </c>
      <c r="I707">
        <f>_xlfn.XLOOKUP('Master Sheet'!H707,bmri_history[[#This Row],[Terakhir]],bmri_history[[#This Row],[Volume]],"Tidak Ditemukan")</f>
        <v>141493000</v>
      </c>
      <c r="J707" s="10">
        <f>(B707/'Data Historis IHSG'!$J$3) * 100</f>
        <v>111.4494074170495</v>
      </c>
      <c r="K707" s="2">
        <f>(D707/'Data Historis BBNI'!$J$3) * 100</f>
        <v>130.64888153188267</v>
      </c>
      <c r="L707" s="2">
        <f>(F707/'Data Historis BBRI'!$J$3) * 100</f>
        <v>136.62228811866777</v>
      </c>
      <c r="M707" s="2">
        <f>(H707 / 'Data Historis BMRI'!$J$3) * 100</f>
        <v>154.22315024180199</v>
      </c>
    </row>
    <row r="708" spans="1:13" x14ac:dyDescent="0.3">
      <c r="A708" s="1" t="s">
        <v>731</v>
      </c>
      <c r="B708">
        <f>_xlfn.XLOOKUP(A708,jkse_history[[#This Row],[Tanggal]],jkse_history[[#This Row],[Terakhir]],"Tidak Ditemukan")</f>
        <v>7019.6</v>
      </c>
      <c r="C708">
        <f>_xlfn.XLOOKUP(B708,jkse_history[[#This Row],[Terakhir]],jkse_history[[#This Row],[Volume]])</f>
        <v>139459800</v>
      </c>
      <c r="D708">
        <f>_xlfn.XLOOKUP(A708,bbni_history[[#This Row],[Tanggal]],bbni_history[[#This Row],[Terakhir]],"Tidak Ditemukan")</f>
        <v>4093.6</v>
      </c>
      <c r="E708">
        <f>_xlfn.XLOOKUP(D708,bbni_history[[#This Row],[Terakhir]],bbni_history[[#This Row],[Volume]])</f>
        <v>74888600</v>
      </c>
      <c r="F708">
        <f>_xlfn.XLOOKUP(A708,bbri_history[[#This Row],[Tanggal]],bbri_history[[#This Row],[Terakhir]],"Tidak Ditemukan")</f>
        <v>3995.2</v>
      </c>
      <c r="G708">
        <f>_xlfn.XLOOKUP(F708,bbri_history[[#This Row],[Terakhir]],bbri_history[[#This Row],[Volume]],"Tidak Ditemukan")</f>
        <v>199981400</v>
      </c>
      <c r="H708">
        <f>_xlfn.XLOOKUP(A708,bmri_history[[#This Row],[Tanggal]],bmri_history[[#This Row],[Terakhir]],"Tidak Ditemukan")</f>
        <v>4327.8999999999996</v>
      </c>
      <c r="I708">
        <f>_xlfn.XLOOKUP('Master Sheet'!H708,bmri_history[[#This Row],[Terakhir]],bmri_history[[#This Row],[Volume]],"Tidak Ditemukan")</f>
        <v>70811400</v>
      </c>
      <c r="J708" s="10">
        <f>(B708/'Data Historis IHSG'!$J$3) * 100</f>
        <v>111.43035840712179</v>
      </c>
      <c r="K708" s="2">
        <f>(D708/'Data Historis BBNI'!$J$3) * 100</f>
        <v>131.32256087976106</v>
      </c>
      <c r="L708" s="2">
        <f>(F708/'Data Historis BBRI'!$J$3) * 100</f>
        <v>135.24117083540671</v>
      </c>
      <c r="M708" s="2">
        <f>(H708 / 'Data Historis BMRI'!$J$3) * 100</f>
        <v>156.07678520554072</v>
      </c>
    </row>
    <row r="709" spans="1:13" x14ac:dyDescent="0.3">
      <c r="A709" s="1" t="s">
        <v>732</v>
      </c>
      <c r="B709">
        <f>_xlfn.XLOOKUP(A709,jkse_history[[#This Row],[Tanggal]],jkse_history[[#This Row],[Terakhir]],"Tidak Ditemukan")</f>
        <v>6987.3</v>
      </c>
      <c r="C709">
        <f>_xlfn.XLOOKUP(B709,jkse_history[[#This Row],[Terakhir]],jkse_history[[#This Row],[Volume]])</f>
        <v>165306000</v>
      </c>
      <c r="D709">
        <f>_xlfn.XLOOKUP(A709,bbni_history[[#This Row],[Tanggal]],bbni_history[[#This Row],[Terakhir]],"Tidak Ditemukan")</f>
        <v>4093.6</v>
      </c>
      <c r="E709">
        <f>_xlfn.XLOOKUP(D709,bbni_history[[#This Row],[Terakhir]],bbni_history[[#This Row],[Volume]])</f>
        <v>46350800</v>
      </c>
      <c r="F709">
        <f>_xlfn.XLOOKUP(A709,bbri_history[[#This Row],[Tanggal]],bbri_history[[#This Row],[Terakhir]],"Tidak Ditemukan")</f>
        <v>3995.2</v>
      </c>
      <c r="G709">
        <f>_xlfn.XLOOKUP(F709,bbri_history[[#This Row],[Terakhir]],bbri_history[[#This Row],[Volume]],"Tidak Ditemukan")</f>
        <v>88463000</v>
      </c>
      <c r="H709">
        <f>_xlfn.XLOOKUP(A709,bmri_history[[#This Row],[Tanggal]],bmri_history[[#This Row],[Terakhir]],"Tidak Ditemukan")</f>
        <v>4471.8</v>
      </c>
      <c r="I709">
        <f>_xlfn.XLOOKUP('Master Sheet'!H709,bmri_history[[#This Row],[Terakhir]],bmri_history[[#This Row],[Volume]],"Tidak Ditemukan")</f>
        <v>146472800</v>
      </c>
      <c r="J709" s="10">
        <f>(B709/'Data Historis IHSG'!$J$3) * 100</f>
        <v>110.91762255656764</v>
      </c>
      <c r="K709" s="2">
        <f>(D709/'Data Historis BBNI'!$J$3) * 100</f>
        <v>131.32256087976106</v>
      </c>
      <c r="L709" s="2">
        <f>(F709/'Data Historis BBRI'!$J$3) * 100</f>
        <v>135.24117083540671</v>
      </c>
      <c r="M709" s="2">
        <f>(H709 / 'Data Historis BMRI'!$J$3) * 100</f>
        <v>161.26624184526838</v>
      </c>
    </row>
    <row r="710" spans="1:13" x14ac:dyDescent="0.3">
      <c r="A710" s="1" t="s">
        <v>733</v>
      </c>
      <c r="B710">
        <f>_xlfn.XLOOKUP(A710,jkse_history[[#This Row],[Tanggal]],jkse_history[[#This Row],[Terakhir]],"Tidak Ditemukan")</f>
        <v>6892.6</v>
      </c>
      <c r="C710">
        <f>_xlfn.XLOOKUP(B710,jkse_history[[#This Row],[Terakhir]],jkse_history[[#This Row],[Volume]])</f>
        <v>149697900</v>
      </c>
      <c r="D710">
        <f>_xlfn.XLOOKUP(A710,bbni_history[[#This Row],[Tanggal]],bbni_history[[#This Row],[Terakhir]],"Tidak Ditemukan")</f>
        <v>4009.6</v>
      </c>
      <c r="E710">
        <f>_xlfn.XLOOKUP(D710,bbni_history[[#This Row],[Terakhir]],bbni_history[[#This Row],[Volume]])</f>
        <v>80960600</v>
      </c>
      <c r="F710">
        <f>_xlfn.XLOOKUP(A710,bbri_history[[#This Row],[Tanggal]],bbri_history[[#This Row],[Terakhir]],"Tidak Ditemukan")</f>
        <v>3970.7</v>
      </c>
      <c r="G710">
        <f>_xlfn.XLOOKUP(F710,bbri_history[[#This Row],[Terakhir]],bbri_history[[#This Row],[Volume]],"Tidak Ditemukan")</f>
        <v>151325300</v>
      </c>
      <c r="H710">
        <f>_xlfn.XLOOKUP(A710,bmri_history[[#This Row],[Tanggal]],bmri_history[[#This Row],[Terakhir]],"Tidak Ditemukan")</f>
        <v>4482.1000000000004</v>
      </c>
      <c r="I710">
        <f>_xlfn.XLOOKUP('Master Sheet'!H710,bmri_history[[#This Row],[Terakhir]],bmri_history[[#This Row],[Volume]],"Tidak Ditemukan")</f>
        <v>139360200</v>
      </c>
      <c r="J710" s="10">
        <f>(B710/'Data Historis IHSG'!$J$3) * 100</f>
        <v>109.41433818977259</v>
      </c>
      <c r="K710" s="2">
        <f>(D710/'Data Historis BBNI'!$J$3) * 100</f>
        <v>128.62784348824749</v>
      </c>
      <c r="L710" s="2">
        <f>(F710/'Data Historis BBRI'!$J$3) * 100</f>
        <v>134.41182344717396</v>
      </c>
      <c r="M710" s="2">
        <f>(H710 / 'Data Historis BMRI'!$J$3) * 100</f>
        <v>161.63769009675687</v>
      </c>
    </row>
    <row r="711" spans="1:13" x14ac:dyDescent="0.3">
      <c r="A711" s="1" t="s">
        <v>734</v>
      </c>
      <c r="B711">
        <f>_xlfn.XLOOKUP(A711,jkse_history[[#This Row],[Tanggal]],jkse_history[[#This Row],[Terakhir]],"Tidak Ditemukan")</f>
        <v>6818.8</v>
      </c>
      <c r="C711">
        <f>_xlfn.XLOOKUP(B711,jkse_history[[#This Row],[Terakhir]],jkse_history[[#This Row],[Volume]])</f>
        <v>158724300</v>
      </c>
      <c r="D711">
        <f>_xlfn.XLOOKUP(A711,bbni_history[[#This Row],[Tanggal]],bbni_history[[#This Row],[Terakhir]],"Tidak Ditemukan")</f>
        <v>3988.6</v>
      </c>
      <c r="E711">
        <f>_xlfn.XLOOKUP(D711,bbni_history[[#This Row],[Terakhir]],bbni_history[[#This Row],[Volume]])</f>
        <v>74967200</v>
      </c>
      <c r="F711">
        <f>_xlfn.XLOOKUP(A711,bbri_history[[#This Row],[Tanggal]],bbri_history[[#This Row],[Terakhir]],"Tidak Ditemukan")</f>
        <v>3889</v>
      </c>
      <c r="G711">
        <f>_xlfn.XLOOKUP(F711,bbri_history[[#This Row],[Terakhir]],bbri_history[[#This Row],[Volume]],"Tidak Ditemukan")</f>
        <v>253330100</v>
      </c>
      <c r="H711">
        <f>_xlfn.XLOOKUP(A711,bmri_history[[#This Row],[Tanggal]],bmri_history[[#This Row],[Terakhir]],"Tidak Ditemukan")</f>
        <v>4266.2</v>
      </c>
      <c r="I711">
        <f>_xlfn.XLOOKUP('Master Sheet'!H711,bmri_history[[#This Row],[Terakhir]],bmri_history[[#This Row],[Volume]],"Tidak Ditemukan")</f>
        <v>200886200</v>
      </c>
      <c r="J711" s="10">
        <f>(B711/'Data Historis IHSG'!$J$3) * 100</f>
        <v>108.24282407921848</v>
      </c>
      <c r="K711" s="2">
        <f>(D711/'Data Historis BBNI'!$J$3) * 100</f>
        <v>127.9541641403691</v>
      </c>
      <c r="L711" s="2">
        <f>(F711/'Data Historis BBRI'!$J$3) * 100</f>
        <v>131.64620378927128</v>
      </c>
      <c r="M711" s="2">
        <f>(H711 / 'Data Historis BMRI'!$J$3) * 100</f>
        <v>153.8517019903135</v>
      </c>
    </row>
    <row r="712" spans="1:13" x14ac:dyDescent="0.3">
      <c r="A712" s="1" t="s">
        <v>735</v>
      </c>
      <c r="B712">
        <f>_xlfn.XLOOKUP(A712,jkse_history[[#This Row],[Tanggal]],jkse_history[[#This Row],[Terakhir]],"Tidak Ditemukan")</f>
        <v>6804.2</v>
      </c>
      <c r="C712">
        <f>_xlfn.XLOOKUP(B712,jkse_history[[#This Row],[Terakhir]],jkse_history[[#This Row],[Volume]])</f>
        <v>162316700</v>
      </c>
      <c r="D712">
        <f>_xlfn.XLOOKUP(A712,bbni_history[[#This Row],[Tanggal]],bbni_history[[#This Row],[Terakhir]],"Tidak Ditemukan")</f>
        <v>3988.6</v>
      </c>
      <c r="E712">
        <f>_xlfn.XLOOKUP(D712,bbni_history[[#This Row],[Terakhir]],bbni_history[[#This Row],[Volume]])</f>
        <v>60297600</v>
      </c>
      <c r="F712">
        <f>_xlfn.XLOOKUP(A712,bbri_history[[#This Row],[Tanggal]],bbri_history[[#This Row],[Terakhir]],"Tidak Ditemukan")</f>
        <v>3954.3</v>
      </c>
      <c r="G712">
        <f>_xlfn.XLOOKUP(F712,bbri_history[[#This Row],[Terakhir]],bbri_history[[#This Row],[Volume]],"Tidak Ditemukan")</f>
        <v>154313900</v>
      </c>
      <c r="H712">
        <f>_xlfn.XLOOKUP(A712,bmri_history[[#This Row],[Tanggal]],bmri_history[[#This Row],[Terakhir]],"Tidak Ditemukan")</f>
        <v>4132.6000000000004</v>
      </c>
      <c r="I712">
        <f>_xlfn.XLOOKUP('Master Sheet'!H712,bmri_history[[#This Row],[Terakhir]],bmri_history[[#This Row],[Volume]],"Tidak Ditemukan")</f>
        <v>279908400</v>
      </c>
      <c r="J712" s="10">
        <f>(B712/'Data Historis IHSG'!$J$3) * 100</f>
        <v>108.01106112509802</v>
      </c>
      <c r="K712" s="2">
        <f>(D712/'Data Historis BBNI'!$J$3) * 100</f>
        <v>127.9541641403691</v>
      </c>
      <c r="L712" s="2">
        <f>(F712/'Data Historis BBRI'!$J$3) * 100</f>
        <v>133.85666846076509</v>
      </c>
      <c r="M712" s="2">
        <f>(H712 / 'Data Historis BMRI'!$J$3) * 100</f>
        <v>149.03369360207438</v>
      </c>
    </row>
    <row r="713" spans="1:13" x14ac:dyDescent="0.3">
      <c r="A713" s="1" t="s">
        <v>736</v>
      </c>
      <c r="B713">
        <f>_xlfn.XLOOKUP(A713,jkse_history[[#This Row],[Tanggal]],jkse_history[[#This Row],[Terakhir]],"Tidak Ditemukan")</f>
        <v>6715.1</v>
      </c>
      <c r="C713">
        <f>_xlfn.XLOOKUP(B713,jkse_history[[#This Row],[Terakhir]],jkse_history[[#This Row],[Volume]])</f>
        <v>127123900</v>
      </c>
      <c r="D713">
        <f>_xlfn.XLOOKUP(A713,bbni_history[[#This Row],[Tanggal]],bbni_history[[#This Row],[Terakhir]],"Tidak Ditemukan")</f>
        <v>4009.6</v>
      </c>
      <c r="E713">
        <f>_xlfn.XLOOKUP(D713,bbni_history[[#This Row],[Terakhir]],bbni_history[[#This Row],[Volume]])</f>
        <v>58429600</v>
      </c>
      <c r="F713">
        <f>_xlfn.XLOOKUP(A713,bbri_history[[#This Row],[Tanggal]],bbri_history[[#This Row],[Terakhir]],"Tidak Ditemukan")</f>
        <v>3921.7</v>
      </c>
      <c r="G713">
        <f>_xlfn.XLOOKUP(F713,bbri_history[[#This Row],[Terakhir]],bbri_history[[#This Row],[Volume]],"Tidak Ditemukan")</f>
        <v>203573100</v>
      </c>
      <c r="H713">
        <f>_xlfn.XLOOKUP(A713,bmri_history[[#This Row],[Tanggal]],bmri_history[[#This Row],[Terakhir]],"Tidak Ditemukan")</f>
        <v>4081.2</v>
      </c>
      <c r="I713">
        <f>_xlfn.XLOOKUP('Master Sheet'!H713,bmri_history[[#This Row],[Terakhir]],bmri_history[[#This Row],[Volume]],"Tidak Ditemukan")</f>
        <v>241338200</v>
      </c>
      <c r="J713" s="10">
        <f>(B713/'Data Historis IHSG'!$J$3) * 100</f>
        <v>106.59667213796564</v>
      </c>
      <c r="K713" s="2">
        <f>(D713/'Data Historis BBNI'!$J$3) * 100</f>
        <v>128.62784348824749</v>
      </c>
      <c r="L713" s="2">
        <f>(F713/'Data Historis BBRI'!$J$3) * 100</f>
        <v>132.75312867070846</v>
      </c>
      <c r="M713" s="2">
        <f>(H713 / 'Data Historis BMRI'!$J$3) * 100</f>
        <v>147.18005863833562</v>
      </c>
    </row>
    <row r="714" spans="1:13" x14ac:dyDescent="0.3">
      <c r="A714" s="1" t="s">
        <v>737</v>
      </c>
      <c r="B714">
        <f>_xlfn.XLOOKUP(A714,jkse_history[[#This Row],[Tanggal]],jkse_history[[#This Row],[Terakhir]],"Tidak Ditemukan")</f>
        <v>6734.5</v>
      </c>
      <c r="C714">
        <f>_xlfn.XLOOKUP(B714,jkse_history[[#This Row],[Terakhir]],jkse_history[[#This Row],[Volume]])</f>
        <v>134471100</v>
      </c>
      <c r="D714">
        <f>_xlfn.XLOOKUP(A714,bbni_history[[#This Row],[Tanggal]],bbni_history[[#This Row],[Terakhir]],"Tidak Ditemukan")</f>
        <v>3999.1</v>
      </c>
      <c r="E714">
        <f>_xlfn.XLOOKUP(D714,bbni_history[[#This Row],[Terakhir]],bbni_history[[#This Row],[Volume]])</f>
        <v>36690000</v>
      </c>
      <c r="F714">
        <f>_xlfn.XLOOKUP(A714,bbri_history[[#This Row],[Tanggal]],bbri_history[[#This Row],[Terakhir]],"Tidak Ditemukan")</f>
        <v>3962.5</v>
      </c>
      <c r="G714">
        <f>_xlfn.XLOOKUP(F714,bbri_history[[#This Row],[Terakhir]],bbri_history[[#This Row],[Volume]],"Tidak Ditemukan")</f>
        <v>139582400</v>
      </c>
      <c r="H714">
        <f>_xlfn.XLOOKUP(A714,bmri_history[[#This Row],[Tanggal]],bmri_history[[#This Row],[Terakhir]],"Tidak Ditemukan")</f>
        <v>4091.5</v>
      </c>
      <c r="I714">
        <f>_xlfn.XLOOKUP('Master Sheet'!H714,bmri_history[[#This Row],[Terakhir]],bmri_history[[#This Row],[Volume]],"Tidak Ditemukan")</f>
        <v>183717600</v>
      </c>
      <c r="J714" s="10">
        <f>(B714/'Data Historis IHSG'!$J$3) * 100</f>
        <v>106.90463113179693</v>
      </c>
      <c r="K714" s="2">
        <f>(D714/'Data Historis BBNI'!$J$3) * 100</f>
        <v>128.29100381430831</v>
      </c>
      <c r="L714" s="2">
        <f>(F714/'Data Historis BBRI'!$J$3) * 100</f>
        <v>134.13424595396953</v>
      </c>
      <c r="M714" s="2">
        <f>(H714 / 'Data Historis BMRI'!$J$3) * 100</f>
        <v>147.55150688982411</v>
      </c>
    </row>
    <row r="715" spans="1:13" x14ac:dyDescent="0.3">
      <c r="A715" s="1" t="s">
        <v>738</v>
      </c>
      <c r="B715">
        <f>_xlfn.XLOOKUP(A715,jkse_history[[#This Row],[Tanggal]],jkse_history[[#This Row],[Terakhir]],"Tidak Ditemukan")</f>
        <v>6810.3</v>
      </c>
      <c r="C715">
        <f>_xlfn.XLOOKUP(B715,jkse_history[[#This Row],[Terakhir]],jkse_history[[#This Row],[Volume]])</f>
        <v>396136700</v>
      </c>
      <c r="D715">
        <f>_xlfn.XLOOKUP(A715,bbni_history[[#This Row],[Tanggal]],bbni_history[[#This Row],[Terakhir]],"Tidak Ditemukan")</f>
        <v>4051.6</v>
      </c>
      <c r="E715">
        <f>_xlfn.XLOOKUP(D715,bbni_history[[#This Row],[Terakhir]],bbni_history[[#This Row],[Volume]])</f>
        <v>44457600</v>
      </c>
      <c r="F715">
        <f>_xlfn.XLOOKUP(A715,bbri_history[[#This Row],[Tanggal]],bbri_history[[#This Row],[Terakhir]],"Tidak Ditemukan")</f>
        <v>4060.6</v>
      </c>
      <c r="G715">
        <f>_xlfn.XLOOKUP(F715,bbri_history[[#This Row],[Terakhir]],bbri_history[[#This Row],[Volume]],"Tidak Ditemukan")</f>
        <v>194233200</v>
      </c>
      <c r="H715">
        <f>_xlfn.XLOOKUP(A715,bmri_history[[#This Row],[Tanggal]],bmri_history[[#This Row],[Terakhir]],"Tidak Ditemukan")</f>
        <v>4070.9</v>
      </c>
      <c r="I715">
        <f>_xlfn.XLOOKUP('Master Sheet'!H715,bmri_history[[#This Row],[Terakhir]],bmri_history[[#This Row],[Volume]],"Tidak Ditemukan")</f>
        <v>224176000</v>
      </c>
      <c r="J715" s="10">
        <f>(B715/'Data Historis IHSG'!$J$3) * 100</f>
        <v>108.10789359223054</v>
      </c>
      <c r="K715" s="2">
        <f>(D715/'Data Historis BBNI'!$J$3) * 100</f>
        <v>129.9752021840043</v>
      </c>
      <c r="L715" s="2">
        <f>(F715/'Data Historis BBRI'!$J$3) * 100</f>
        <v>137.45502059828107</v>
      </c>
      <c r="M715" s="2">
        <f>(H715 / 'Data Historis BMRI'!$J$3) * 100</f>
        <v>146.80861038684714</v>
      </c>
    </row>
    <row r="716" spans="1:13" x14ac:dyDescent="0.3">
      <c r="A716" s="1" t="s">
        <v>739</v>
      </c>
      <c r="B716">
        <f>_xlfn.XLOOKUP(A716,jkse_history[[#This Row],[Tanggal]],jkse_history[[#This Row],[Terakhir]],"Tidak Ditemukan")</f>
        <v>6801.7</v>
      </c>
      <c r="C716">
        <f>_xlfn.XLOOKUP(B716,jkse_history[[#This Row],[Terakhir]],jkse_history[[#This Row],[Volume]])</f>
        <v>215430000</v>
      </c>
      <c r="D716">
        <f>_xlfn.XLOOKUP(A716,bbni_history[[#This Row],[Tanggal]],bbni_history[[#This Row],[Terakhir]],"Tidak Ditemukan")</f>
        <v>3999.1</v>
      </c>
      <c r="E716">
        <f>_xlfn.XLOOKUP(D716,bbni_history[[#This Row],[Terakhir]],bbni_history[[#This Row],[Volume]])</f>
        <v>51313400</v>
      </c>
      <c r="F716">
        <f>_xlfn.XLOOKUP(A716,bbri_history[[#This Row],[Tanggal]],bbri_history[[#This Row],[Terakhir]],"Tidak Ditemukan")</f>
        <v>4068.7</v>
      </c>
      <c r="G716">
        <f>_xlfn.XLOOKUP(F716,bbri_history[[#This Row],[Terakhir]],bbri_history[[#This Row],[Volume]],"Tidak Ditemukan")</f>
        <v>201275800</v>
      </c>
      <c r="H716">
        <f>_xlfn.XLOOKUP(A716,bmri_history[[#This Row],[Tanggal]],bmri_history[[#This Row],[Terakhir]],"Tidak Ditemukan")</f>
        <v>4091.5</v>
      </c>
      <c r="I716">
        <f>_xlfn.XLOOKUP('Master Sheet'!H716,bmri_history[[#This Row],[Terakhir]],bmri_history[[#This Row],[Volume]],"Tidak Ditemukan")</f>
        <v>162689200</v>
      </c>
      <c r="J716" s="10">
        <f>(B716/'Data Historis IHSG'!$J$3) * 100</f>
        <v>107.97137568774862</v>
      </c>
      <c r="K716" s="2">
        <f>(D716/'Data Historis BBNI'!$J$3) * 100</f>
        <v>128.29100381430831</v>
      </c>
      <c r="L716" s="2">
        <f>(F716/'Data Historis BBRI'!$J$3) * 100</f>
        <v>137.72921300010492</v>
      </c>
      <c r="M716" s="2">
        <f>(H716 / 'Data Historis BMRI'!$J$3) * 100</f>
        <v>147.55150688982411</v>
      </c>
    </row>
    <row r="717" spans="1:13" x14ac:dyDescent="0.3">
      <c r="A717" s="1" t="s">
        <v>740</v>
      </c>
      <c r="B717">
        <f>_xlfn.XLOOKUP(A717,jkse_history[[#This Row],[Tanggal]],jkse_history[[#This Row],[Terakhir]],"Tidak Ditemukan")</f>
        <v>6751.9</v>
      </c>
      <c r="C717">
        <f>_xlfn.XLOOKUP(B717,jkse_history[[#This Row],[Terakhir]],jkse_history[[#This Row],[Volume]])</f>
        <v>145093400</v>
      </c>
      <c r="D717">
        <f>_xlfn.XLOOKUP(A717,bbni_history[[#This Row],[Tanggal]],bbni_history[[#This Row],[Terakhir]],"Tidak Ditemukan")</f>
        <v>3978.1</v>
      </c>
      <c r="E717">
        <f>_xlfn.XLOOKUP(D717,bbni_history[[#This Row],[Terakhir]],bbni_history[[#This Row],[Volume]])</f>
        <v>45526000</v>
      </c>
      <c r="F717">
        <f>_xlfn.XLOOKUP(A717,bbri_history[[#This Row],[Tanggal]],bbri_history[[#This Row],[Terakhir]],"Tidak Ditemukan")</f>
        <v>4011.5</v>
      </c>
      <c r="G717">
        <f>_xlfn.XLOOKUP(F717,bbri_history[[#This Row],[Terakhir]],bbri_history[[#This Row],[Volume]],"Tidak Ditemukan")</f>
        <v>170702300</v>
      </c>
      <c r="H717">
        <f>_xlfn.XLOOKUP(A717,bmri_history[[#This Row],[Tanggal]],bmri_history[[#This Row],[Terakhir]],"Tidak Ditemukan")</f>
        <v>4070.9</v>
      </c>
      <c r="I717">
        <f>_xlfn.XLOOKUP('Master Sheet'!H717,bmri_history[[#This Row],[Terakhir]],bmri_history[[#This Row],[Volume]],"Tidak Ditemukan")</f>
        <v>82673400</v>
      </c>
      <c r="J717" s="10">
        <f>(B717/'Data Historis IHSG'!$J$3) * 100</f>
        <v>107.18084177574869</v>
      </c>
      <c r="K717" s="2">
        <f>(D717/'Data Historis BBNI'!$J$3) * 100</f>
        <v>127.61732446642991</v>
      </c>
      <c r="L717" s="2">
        <f>(F717/'Data Historis BBRI'!$J$3) * 100</f>
        <v>135.79294073043502</v>
      </c>
      <c r="M717" s="2">
        <f>(H717 / 'Data Historis BMRI'!$J$3) * 100</f>
        <v>146.80861038684714</v>
      </c>
    </row>
    <row r="718" spans="1:13" x14ac:dyDescent="0.3">
      <c r="A718" s="1" t="s">
        <v>741</v>
      </c>
      <c r="B718">
        <f>_xlfn.XLOOKUP(A718,jkse_history[[#This Row],[Tanggal]],jkse_history[[#This Row],[Terakhir]],"Tidak Ditemukan")</f>
        <v>6812.2</v>
      </c>
      <c r="C718">
        <f>_xlfn.XLOOKUP(B718,jkse_history[[#This Row],[Terakhir]],jkse_history[[#This Row],[Volume]])</f>
        <v>156126900</v>
      </c>
      <c r="D718">
        <f>_xlfn.XLOOKUP(A718,bbni_history[[#This Row],[Tanggal]],bbni_history[[#This Row],[Terakhir]],"Tidak Ditemukan")</f>
        <v>4114.6000000000004</v>
      </c>
      <c r="E718">
        <f>_xlfn.XLOOKUP(D718,bbni_history[[#This Row],[Terakhir]],bbni_history[[#This Row],[Volume]])</f>
        <v>106781400</v>
      </c>
      <c r="F718">
        <f>_xlfn.XLOOKUP(A718,bbri_history[[#This Row],[Tanggal]],bbri_history[[#This Row],[Terakhir]],"Tidak Ditemukan")</f>
        <v>4068.7</v>
      </c>
      <c r="G718">
        <f>_xlfn.XLOOKUP(F718,bbri_history[[#This Row],[Terakhir]],bbri_history[[#This Row],[Volume]],"Tidak Ditemukan")</f>
        <v>594601900</v>
      </c>
      <c r="H718">
        <f>_xlfn.XLOOKUP(A718,bmri_history[[#This Row],[Tanggal]],bmri_history[[#This Row],[Terakhir]],"Tidak Ditemukan")</f>
        <v>4153.2</v>
      </c>
      <c r="I718">
        <f>_xlfn.XLOOKUP('Master Sheet'!H718,bmri_history[[#This Row],[Terakhir]],bmri_history[[#This Row],[Volume]],"Tidak Ditemukan")</f>
        <v>770252400</v>
      </c>
      <c r="J718" s="10">
        <f>(B718/'Data Historis IHSG'!$J$3) * 100</f>
        <v>108.13805452461609</v>
      </c>
      <c r="K718" s="2">
        <f>(D718/'Data Historis BBNI'!$J$3) * 100</f>
        <v>131.99624022763948</v>
      </c>
      <c r="L718" s="2">
        <f>(F718/'Data Historis BBRI'!$J$3) * 100</f>
        <v>137.72921300010492</v>
      </c>
      <c r="M718" s="2">
        <f>(H718 / 'Data Historis BMRI'!$J$3) * 100</f>
        <v>149.77659010505133</v>
      </c>
    </row>
    <row r="719" spans="1:13" x14ac:dyDescent="0.3">
      <c r="A719" s="1" t="s">
        <v>742</v>
      </c>
      <c r="B719">
        <f>_xlfn.XLOOKUP(A719,jkse_history[[#This Row],[Tanggal]],jkse_history[[#This Row],[Terakhir]],"Tidak Ditemukan")</f>
        <v>6779.7</v>
      </c>
      <c r="C719">
        <f>_xlfn.XLOOKUP(B719,jkse_history[[#This Row],[Terakhir]],jkse_history[[#This Row],[Volume]])</f>
        <v>127896600</v>
      </c>
      <c r="D719">
        <f>_xlfn.XLOOKUP(A719,bbni_history[[#This Row],[Tanggal]],bbni_history[[#This Row],[Terakhir]],"Tidak Ditemukan")</f>
        <v>3957.2</v>
      </c>
      <c r="E719">
        <f>_xlfn.XLOOKUP(D719,bbni_history[[#This Row],[Terakhir]],bbni_history[[#This Row],[Volume]])</f>
        <v>60549800</v>
      </c>
      <c r="F719">
        <f>_xlfn.XLOOKUP(A719,bbri_history[[#This Row],[Tanggal]],bbri_history[[#This Row],[Terakhir]],"Tidak Ditemukan")</f>
        <v>4060.6</v>
      </c>
      <c r="G719">
        <f>_xlfn.XLOOKUP(F719,bbri_history[[#This Row],[Terakhir]],bbri_history[[#This Row],[Volume]],"Tidak Ditemukan")</f>
        <v>82959800</v>
      </c>
      <c r="H719">
        <f>_xlfn.XLOOKUP(A719,bmri_history[[#This Row],[Tanggal]],bmri_history[[#This Row],[Terakhir]],"Tidak Ditemukan")</f>
        <v>4112</v>
      </c>
      <c r="I719">
        <f>_xlfn.XLOOKUP('Master Sheet'!H719,bmri_history[[#This Row],[Terakhir]],bmri_history[[#This Row],[Volume]],"Tidak Ditemukan")</f>
        <v>100871400</v>
      </c>
      <c r="J719" s="10">
        <f>(B719/'Data Historis IHSG'!$J$3) * 100</f>
        <v>107.62214383907396</v>
      </c>
      <c r="K719" s="2">
        <f>(D719/'Data Historis BBNI'!$J$3) * 100</f>
        <v>126.94685311544617</v>
      </c>
      <c r="L719" s="2">
        <f>(F719/'Data Historis BBRI'!$J$3) * 100</f>
        <v>137.45502059828107</v>
      </c>
      <c r="M719" s="2">
        <f>(H719 / 'Data Historis BMRI'!$J$3) * 100</f>
        <v>148.29079709909735</v>
      </c>
    </row>
    <row r="720" spans="1:13" x14ac:dyDescent="0.3">
      <c r="A720" s="1" t="s">
        <v>743</v>
      </c>
      <c r="B720">
        <f>_xlfn.XLOOKUP(A720,jkse_history[[#This Row],[Tanggal]],jkse_history[[#This Row],[Terakhir]],"Tidak Ditemukan")</f>
        <v>6768.3</v>
      </c>
      <c r="C720">
        <f>_xlfn.XLOOKUP(B720,jkse_history[[#This Row],[Terakhir]],jkse_history[[#This Row],[Volume]])</f>
        <v>151817000</v>
      </c>
      <c r="D720">
        <f>_xlfn.XLOOKUP(A720,bbni_history[[#This Row],[Tanggal]],bbni_history[[#This Row],[Terakhir]],"Tidak Ditemukan")</f>
        <v>3967.7</v>
      </c>
      <c r="E720">
        <f>_xlfn.XLOOKUP(D720,bbni_history[[#This Row],[Terakhir]],bbni_history[[#This Row],[Volume]])</f>
        <v>37995800</v>
      </c>
      <c r="F720">
        <f>_xlfn.XLOOKUP(A720,bbri_history[[#This Row],[Tanggal]],bbri_history[[#This Row],[Terakhir]],"Tidak Ditemukan")</f>
        <v>4011.5</v>
      </c>
      <c r="G720">
        <f>_xlfn.XLOOKUP(F720,bbri_history[[#This Row],[Terakhir]],bbri_history[[#This Row],[Volume]],"Tidak Ditemukan")</f>
        <v>78671600</v>
      </c>
      <c r="H720">
        <f>_xlfn.XLOOKUP(A720,bmri_history[[#This Row],[Tanggal]],bmri_history[[#This Row],[Terakhir]],"Tidak Ditemukan")</f>
        <v>4132.6000000000004</v>
      </c>
      <c r="I720">
        <f>_xlfn.XLOOKUP('Master Sheet'!H720,bmri_history[[#This Row],[Terakhir]],bmri_history[[#This Row],[Volume]],"Tidak Ditemukan")</f>
        <v>56633800</v>
      </c>
      <c r="J720" s="10">
        <f>(B720/'Data Historis IHSG'!$J$3) * 100</f>
        <v>107.44117824476074</v>
      </c>
      <c r="K720" s="2">
        <f>(D720/'Data Historis BBNI'!$J$3) * 100</f>
        <v>127.28369278938538</v>
      </c>
      <c r="L720" s="2">
        <f>(F720/'Data Historis BBRI'!$J$3) * 100</f>
        <v>135.79294073043502</v>
      </c>
      <c r="M720" s="2">
        <f>(H720 / 'Data Historis BMRI'!$J$3) * 100</f>
        <v>149.03369360207438</v>
      </c>
    </row>
    <row r="721" spans="1:13" x14ac:dyDescent="0.3">
      <c r="A721" s="1" t="s">
        <v>744</v>
      </c>
      <c r="B721">
        <f>_xlfn.XLOOKUP(A721,jkse_history[[#This Row],[Tanggal]],jkse_history[[#This Row],[Terakhir]],"Tidak Ditemukan")</f>
        <v>6820.7</v>
      </c>
      <c r="C721">
        <f>_xlfn.XLOOKUP(B721,jkse_history[[#This Row],[Terakhir]],jkse_history[[#This Row],[Volume]])</f>
        <v>139079800</v>
      </c>
      <c r="D721">
        <f>_xlfn.XLOOKUP(A721,bbni_history[[#This Row],[Tanggal]],bbni_history[[#This Row],[Terakhir]],"Tidak Ditemukan")</f>
        <v>3925.7</v>
      </c>
      <c r="E721">
        <f>_xlfn.XLOOKUP(D721,bbni_history[[#This Row],[Terakhir]],bbni_history[[#This Row],[Volume]])</f>
        <v>40936600</v>
      </c>
      <c r="F721">
        <f>_xlfn.XLOOKUP(A721,bbri_history[[#This Row],[Tanggal]],bbri_history[[#This Row],[Terakhir]],"Tidak Ditemukan")</f>
        <v>3995.2</v>
      </c>
      <c r="G721">
        <f>_xlfn.XLOOKUP(F721,bbri_history[[#This Row],[Terakhir]],bbri_history[[#This Row],[Volume]],"Tidak Ditemukan")</f>
        <v>71277800</v>
      </c>
      <c r="H721">
        <f>_xlfn.XLOOKUP(A721,bmri_history[[#This Row],[Tanggal]],bmri_history[[#This Row],[Terakhir]],"Tidak Ditemukan")</f>
        <v>4112</v>
      </c>
      <c r="I721">
        <f>_xlfn.XLOOKUP('Master Sheet'!H721,bmri_history[[#This Row],[Terakhir]],bmri_history[[#This Row],[Volume]],"Tidak Ditemukan")</f>
        <v>37945200</v>
      </c>
      <c r="J721" s="10">
        <f>(B721/'Data Historis IHSG'!$J$3) * 100</f>
        <v>108.27298501160402</v>
      </c>
      <c r="K721" s="2">
        <f>(D721/'Data Historis BBNI'!$J$3) * 100</f>
        <v>125.93633409362859</v>
      </c>
      <c r="L721" s="2">
        <f>(F721/'Data Historis BBRI'!$J$3) * 100</f>
        <v>135.24117083540671</v>
      </c>
      <c r="M721" s="2">
        <f>(H721 / 'Data Historis BMRI'!$J$3) * 100</f>
        <v>148.29079709909735</v>
      </c>
    </row>
    <row r="722" spans="1:13" x14ac:dyDescent="0.3">
      <c r="A722" s="1" t="s">
        <v>745</v>
      </c>
      <c r="B722">
        <f>_xlfn.XLOOKUP(A722,jkse_history[[#This Row],[Tanggal]],jkse_history[[#This Row],[Terakhir]],"Tidak Ditemukan")</f>
        <v>6824.4</v>
      </c>
      <c r="C722">
        <f>_xlfn.XLOOKUP(B722,jkse_history[[#This Row],[Terakhir]],jkse_history[[#This Row],[Volume]])</f>
        <v>129012900</v>
      </c>
      <c r="D722">
        <f>_xlfn.XLOOKUP(A722,bbni_history[[#This Row],[Tanggal]],bbni_history[[#This Row],[Terakhir]],"Tidak Ditemukan")</f>
        <v>3957.2</v>
      </c>
      <c r="E722">
        <f>_xlfn.XLOOKUP(D722,bbni_history[[#This Row],[Terakhir]],bbni_history[[#This Row],[Volume]])</f>
        <v>30139000</v>
      </c>
      <c r="F722">
        <f>_xlfn.XLOOKUP(A722,bbri_history[[#This Row],[Tanggal]],bbri_history[[#This Row],[Terakhir]],"Tidak Ditemukan")</f>
        <v>4052.4</v>
      </c>
      <c r="G722">
        <f>_xlfn.XLOOKUP(F722,bbri_history[[#This Row],[Terakhir]],bbri_history[[#This Row],[Volume]],"Tidak Ditemukan")</f>
        <v>87321400</v>
      </c>
      <c r="H722">
        <f>_xlfn.XLOOKUP(A722,bmri_history[[#This Row],[Tanggal]],bmri_history[[#This Row],[Terakhir]],"Tidak Ditemukan")</f>
        <v>4091.5</v>
      </c>
      <c r="I722">
        <f>_xlfn.XLOOKUP('Master Sheet'!H722,bmri_history[[#This Row],[Terakhir]],bmri_history[[#This Row],[Volume]],"Tidak Ditemukan")</f>
        <v>78836200</v>
      </c>
      <c r="J722" s="10">
        <f>(B722/'Data Historis IHSG'!$J$3) * 100</f>
        <v>108.33171945888111</v>
      </c>
      <c r="K722" s="2">
        <f>(D722/'Data Historis BBNI'!$J$3) * 100</f>
        <v>126.94685311544617</v>
      </c>
      <c r="L722" s="2">
        <f>(F722/'Data Historis BBRI'!$J$3) * 100</f>
        <v>137.17744310507663</v>
      </c>
      <c r="M722" s="2">
        <f>(H722 / 'Data Historis BMRI'!$J$3) * 100</f>
        <v>147.55150688982411</v>
      </c>
    </row>
    <row r="723" spans="1:13" x14ac:dyDescent="0.3">
      <c r="A723" s="1" t="s">
        <v>746</v>
      </c>
      <c r="B723">
        <f>_xlfn.XLOOKUP(A723,jkse_history[[#This Row],[Tanggal]],jkse_history[[#This Row],[Terakhir]],"Tidak Ditemukan")</f>
        <v>6800.7</v>
      </c>
      <c r="C723">
        <f>_xlfn.XLOOKUP(B723,jkse_history[[#This Row],[Terakhir]],jkse_history[[#This Row],[Volume]])</f>
        <v>120430300</v>
      </c>
      <c r="D723">
        <f>_xlfn.XLOOKUP(A723,bbni_history[[#This Row],[Tanggal]],bbni_history[[#This Row],[Terakhir]],"Tidak Ditemukan")</f>
        <v>3915.2</v>
      </c>
      <c r="E723">
        <f>_xlfn.XLOOKUP(D723,bbni_history[[#This Row],[Terakhir]],bbni_history[[#This Row],[Volume]])</f>
        <v>30492000</v>
      </c>
      <c r="F723">
        <f>_xlfn.XLOOKUP(A723,bbri_history[[#This Row],[Tanggal]],bbri_history[[#This Row],[Terakhir]],"Tidak Ditemukan")</f>
        <v>3987</v>
      </c>
      <c r="G723">
        <f>_xlfn.XLOOKUP(F723,bbri_history[[#This Row],[Terakhir]],bbri_history[[#This Row],[Volume]],"Tidak Ditemukan")</f>
        <v>53350600</v>
      </c>
      <c r="H723">
        <f>_xlfn.XLOOKUP(A723,bmri_history[[#This Row],[Tanggal]],bmri_history[[#This Row],[Terakhir]],"Tidak Ditemukan")</f>
        <v>4081.2</v>
      </c>
      <c r="I723">
        <f>_xlfn.XLOOKUP('Master Sheet'!H723,bmri_history[[#This Row],[Terakhir]],bmri_history[[#This Row],[Volume]],"Tidak Ditemukan")</f>
        <v>38571200</v>
      </c>
      <c r="J723" s="10">
        <f>(B723/'Data Historis IHSG'!$J$3) * 100</f>
        <v>107.95550151280887</v>
      </c>
      <c r="K723" s="2">
        <f>(D723/'Data Historis BBNI'!$J$3) * 100</f>
        <v>125.59949441968938</v>
      </c>
      <c r="L723" s="2">
        <f>(F723/'Data Historis BBRI'!$J$3) * 100</f>
        <v>134.96359334220227</v>
      </c>
      <c r="M723" s="2">
        <f>(H723 / 'Data Historis BMRI'!$J$3) * 100</f>
        <v>147.18005863833562</v>
      </c>
    </row>
    <row r="724" spans="1:13" x14ac:dyDescent="0.3">
      <c r="A724" s="1" t="s">
        <v>747</v>
      </c>
      <c r="B724">
        <f>_xlfn.XLOOKUP(A724,jkse_history[[#This Row],[Tanggal]],jkse_history[[#This Row],[Terakhir]],"Tidak Ditemukan")</f>
        <v>6835.8</v>
      </c>
      <c r="C724">
        <f>_xlfn.XLOOKUP(B724,jkse_history[[#This Row],[Terakhir]],jkse_history[[#This Row],[Volume]])</f>
        <v>117543200</v>
      </c>
      <c r="D724">
        <f>_xlfn.XLOOKUP(A724,bbni_history[[#This Row],[Tanggal]],bbni_history[[#This Row],[Terakhir]],"Tidak Ditemukan")</f>
        <v>3915.2</v>
      </c>
      <c r="E724">
        <f>_xlfn.XLOOKUP(D724,bbni_history[[#This Row],[Terakhir]],bbni_history[[#This Row],[Volume]])</f>
        <v>18889400</v>
      </c>
      <c r="F724">
        <f>_xlfn.XLOOKUP(A724,bbri_history[[#This Row],[Tanggal]],bbri_history[[#This Row],[Terakhir]],"Tidak Ditemukan")</f>
        <v>4027.9</v>
      </c>
      <c r="G724">
        <f>_xlfn.XLOOKUP(F724,bbri_history[[#This Row],[Terakhir]],bbri_history[[#This Row],[Volume]],"Tidak Ditemukan")</f>
        <v>43581100</v>
      </c>
      <c r="H724">
        <f>_xlfn.XLOOKUP(A724,bmri_history[[#This Row],[Tanggal]],bmri_history[[#This Row],[Terakhir]],"Tidak Ditemukan")</f>
        <v>4132.6000000000004</v>
      </c>
      <c r="I724">
        <f>_xlfn.XLOOKUP('Master Sheet'!H724,bmri_history[[#This Row],[Terakhir]],bmri_history[[#This Row],[Volume]],"Tidak Ditemukan")</f>
        <v>19578800</v>
      </c>
      <c r="J724" s="10">
        <f>(B724/'Data Historis IHSG'!$J$3) * 100</f>
        <v>108.51268505319436</v>
      </c>
      <c r="K724" s="2">
        <f>(D724/'Data Historis BBNI'!$J$3) * 100</f>
        <v>125.59949441968938</v>
      </c>
      <c r="L724" s="2">
        <f>(F724/'Data Historis BBRI'!$J$3) * 100</f>
        <v>136.34809571684389</v>
      </c>
      <c r="M724" s="2">
        <f>(H724 / 'Data Historis BMRI'!$J$3) * 100</f>
        <v>149.03369360207438</v>
      </c>
    </row>
    <row r="725" spans="1:13" x14ac:dyDescent="0.3">
      <c r="A725" s="1" t="s">
        <v>748</v>
      </c>
      <c r="B725">
        <f>_xlfn.XLOOKUP(A725,jkse_history[[#This Row],[Tanggal]],jkse_history[[#This Row],[Terakhir]],"Tidak Ditemukan")</f>
        <v>6923</v>
      </c>
      <c r="C725">
        <f>_xlfn.XLOOKUP(B725,jkse_history[[#This Row],[Terakhir]],jkse_history[[#This Row],[Volume]])</f>
        <v>121669200</v>
      </c>
      <c r="D725">
        <f>_xlfn.XLOOKUP(A725,bbni_history[[#This Row],[Tanggal]],bbni_history[[#This Row],[Terakhir]],"Tidak Ditemukan")</f>
        <v>3904.7</v>
      </c>
      <c r="E725">
        <f>_xlfn.XLOOKUP(D725,bbni_history[[#This Row],[Terakhir]],bbni_history[[#This Row],[Volume]])</f>
        <v>30410200</v>
      </c>
      <c r="F725">
        <f>_xlfn.XLOOKUP(A725,bbri_history[[#This Row],[Tanggal]],bbri_history[[#This Row],[Terakhir]],"Tidak Ditemukan")</f>
        <v>3978.9</v>
      </c>
      <c r="G725">
        <f>_xlfn.XLOOKUP(F725,bbri_history[[#This Row],[Terakhir]],bbri_history[[#This Row],[Volume]],"Tidak Ditemukan")</f>
        <v>74123800</v>
      </c>
      <c r="H725">
        <f>_xlfn.XLOOKUP(A725,bmri_history[[#This Row],[Tanggal]],bmri_history[[#This Row],[Terakhir]],"Tidak Ditemukan")</f>
        <v>4091.5</v>
      </c>
      <c r="I725">
        <f>_xlfn.XLOOKUP('Master Sheet'!H725,bmri_history[[#This Row],[Terakhir]],bmri_history[[#This Row],[Volume]],"Tidak Ditemukan")</f>
        <v>43282000</v>
      </c>
      <c r="J725" s="10">
        <f>(B725/'Data Historis IHSG'!$J$3) * 100</f>
        <v>109.8969131079412</v>
      </c>
      <c r="K725" s="2">
        <f>(D725/'Data Historis BBNI'!$J$3) * 100</f>
        <v>125.2626547457502</v>
      </c>
      <c r="L725" s="2">
        <f>(F725/'Data Historis BBRI'!$J$3) * 100</f>
        <v>134.68940094037839</v>
      </c>
      <c r="M725" s="2">
        <f>(H725 / 'Data Historis BMRI'!$J$3) * 100</f>
        <v>147.55150688982411</v>
      </c>
    </row>
    <row r="726" spans="1:13" x14ac:dyDescent="0.3">
      <c r="A726" s="1" t="s">
        <v>749</v>
      </c>
      <c r="B726">
        <f>_xlfn.XLOOKUP(A726,jkse_history[[#This Row],[Tanggal]],jkse_history[[#This Row],[Terakhir]],"Tidak Ditemukan")</f>
        <v>6850.5</v>
      </c>
      <c r="C726">
        <f>_xlfn.XLOOKUP(B726,jkse_history[[#This Row],[Terakhir]],jkse_history[[#This Row],[Volume]])</f>
        <v>120571100</v>
      </c>
      <c r="D726">
        <f>_xlfn.XLOOKUP(A726,bbni_history[[#This Row],[Tanggal]],bbni_history[[#This Row],[Terakhir]],"Tidak Ditemukan")</f>
        <v>3873.2</v>
      </c>
      <c r="E726">
        <f>_xlfn.XLOOKUP(D726,bbni_history[[#This Row],[Terakhir]],bbni_history[[#This Row],[Volume]])</f>
        <v>26057600</v>
      </c>
      <c r="F726">
        <f>_xlfn.XLOOKUP(A726,bbri_history[[#This Row],[Tanggal]],bbri_history[[#This Row],[Terakhir]],"Tidak Ditemukan")</f>
        <v>3938</v>
      </c>
      <c r="G726">
        <f>_xlfn.XLOOKUP(F726,bbri_history[[#This Row],[Terakhir]],bbri_history[[#This Row],[Volume]],"Tidak Ditemukan")</f>
        <v>117912500</v>
      </c>
      <c r="H726">
        <f>_xlfn.XLOOKUP(A726,bmri_history[[#This Row],[Tanggal]],bmri_history[[#This Row],[Terakhir]],"Tidak Ditemukan")</f>
        <v>4101.8</v>
      </c>
      <c r="I726">
        <f>_xlfn.XLOOKUP('Master Sheet'!H726,bmri_history[[#This Row],[Terakhir]],bmri_history[[#This Row],[Volume]],"Tidak Ditemukan")</f>
        <v>30258400</v>
      </c>
      <c r="J726" s="10">
        <f>(B726/'Data Historis IHSG'!$J$3) * 100</f>
        <v>108.74603542480881</v>
      </c>
      <c r="K726" s="2">
        <f>(D726/'Data Historis BBNI'!$J$3) * 100</f>
        <v>124.25213572393261</v>
      </c>
      <c r="L726" s="2">
        <f>(F726/'Data Historis BBRI'!$J$3) * 100</f>
        <v>133.30489856573678</v>
      </c>
      <c r="M726" s="2">
        <f>(H726 / 'Data Historis BMRI'!$J$3) * 100</f>
        <v>147.92295514131263</v>
      </c>
    </row>
    <row r="727" spans="1:13" x14ac:dyDescent="0.3">
      <c r="A727" s="1" t="s">
        <v>750</v>
      </c>
      <c r="B727">
        <f>_xlfn.XLOOKUP(A727,jkse_history[[#This Row],[Tanggal]],jkse_history[[#This Row],[Terakhir]],"Tidak Ditemukan")</f>
        <v>6860.1</v>
      </c>
      <c r="C727">
        <f>_xlfn.XLOOKUP(B727,jkse_history[[#This Row],[Terakhir]],jkse_history[[#This Row],[Volume]])</f>
        <v>141016100</v>
      </c>
      <c r="D727">
        <f>_xlfn.XLOOKUP(A727,bbni_history[[#This Row],[Tanggal]],bbni_history[[#This Row],[Terakhir]],"Tidak Ditemukan")</f>
        <v>3873.2</v>
      </c>
      <c r="E727">
        <f>_xlfn.XLOOKUP(D727,bbni_history[[#This Row],[Terakhir]],bbni_history[[#This Row],[Volume]])</f>
        <v>22647000</v>
      </c>
      <c r="F727">
        <f>_xlfn.XLOOKUP(A727,bbri_history[[#This Row],[Tanggal]],bbri_history[[#This Row],[Terakhir]],"Tidak Ditemukan")</f>
        <v>3978.9</v>
      </c>
      <c r="G727">
        <f>_xlfn.XLOOKUP(F727,bbri_history[[#This Row],[Terakhir]],bbri_history[[#This Row],[Volume]],"Tidak Ditemukan")</f>
        <v>106690700</v>
      </c>
      <c r="H727">
        <f>_xlfn.XLOOKUP(A727,bmri_history[[#This Row],[Tanggal]],bmri_history[[#This Row],[Terakhir]],"Tidak Ditemukan")</f>
        <v>4101.8</v>
      </c>
      <c r="I727">
        <f>_xlfn.XLOOKUP('Master Sheet'!H727,bmri_history[[#This Row],[Terakhir]],bmri_history[[#This Row],[Volume]],"Tidak Ditemukan")</f>
        <v>56981400</v>
      </c>
      <c r="J727" s="10">
        <f>(B727/'Data Historis IHSG'!$J$3) * 100</f>
        <v>108.89842750423047</v>
      </c>
      <c r="K727" s="2">
        <f>(D727/'Data Historis BBNI'!$J$3) * 100</f>
        <v>124.25213572393261</v>
      </c>
      <c r="L727" s="2">
        <f>(F727/'Data Historis BBRI'!$J$3) * 100</f>
        <v>134.68940094037839</v>
      </c>
      <c r="M727" s="2">
        <f>(H727 / 'Data Historis BMRI'!$J$3) * 100</f>
        <v>147.92295514131263</v>
      </c>
    </row>
    <row r="728" spans="1:13" x14ac:dyDescent="0.3">
      <c r="A728" s="1" t="s">
        <v>751</v>
      </c>
      <c r="B728">
        <f>_xlfn.XLOOKUP(A728,jkse_history[[#This Row],[Tanggal]],jkse_history[[#This Row],[Terakhir]],"Tidak Ditemukan")</f>
        <v>6850.6</v>
      </c>
      <c r="C728">
        <f>_xlfn.XLOOKUP(B728,jkse_history[[#This Row],[Terakhir]],jkse_history[[#This Row],[Volume]])</f>
        <v>129302000</v>
      </c>
      <c r="D728">
        <f>_xlfn.XLOOKUP(A728,bbni_history[[#This Row],[Tanggal]],bbni_history[[#This Row],[Terakhir]],"Tidak Ditemukan")</f>
        <v>3873.2</v>
      </c>
      <c r="E728">
        <f>_xlfn.XLOOKUP(D728,bbni_history[[#This Row],[Terakhir]],bbni_history[[#This Row],[Volume]])</f>
        <v>30472400</v>
      </c>
      <c r="F728">
        <f>_xlfn.XLOOKUP(A728,bbri_history[[#This Row],[Tanggal]],bbri_history[[#This Row],[Terakhir]],"Tidak Ditemukan")</f>
        <v>4036</v>
      </c>
      <c r="G728">
        <f>_xlfn.XLOOKUP(F728,bbri_history[[#This Row],[Terakhir]],bbri_history[[#This Row],[Volume]],"Tidak Ditemukan")</f>
        <v>182091500</v>
      </c>
      <c r="H728">
        <f>_xlfn.XLOOKUP(A728,bmri_history[[#This Row],[Tanggal]],bmri_history[[#This Row],[Terakhir]],"Tidak Ditemukan")</f>
        <v>4081.2</v>
      </c>
      <c r="I728">
        <f>_xlfn.XLOOKUP('Master Sheet'!H728,bmri_history[[#This Row],[Terakhir]],bmri_history[[#This Row],[Volume]],"Tidak Ditemukan")</f>
        <v>40655800</v>
      </c>
      <c r="J728" s="10">
        <f>(B728/'Data Historis IHSG'!$J$3) * 100</f>
        <v>108.74762284230277</v>
      </c>
      <c r="K728" s="2">
        <f>(D728/'Data Historis BBNI'!$J$3) * 100</f>
        <v>124.25213572393261</v>
      </c>
      <c r="L728" s="2">
        <f>(F728/'Data Historis BBRI'!$J$3) * 100</f>
        <v>136.62228811866777</v>
      </c>
      <c r="M728" s="2">
        <f>(H728 / 'Data Historis BMRI'!$J$3) * 100</f>
        <v>147.18005863833562</v>
      </c>
    </row>
    <row r="729" spans="1:13" x14ac:dyDescent="0.3">
      <c r="A729" s="1" t="s">
        <v>752</v>
      </c>
      <c r="B729">
        <f>_xlfn.XLOOKUP(A729,jkse_history[[#This Row],[Tanggal]],jkse_history[[#This Row],[Terakhir]],"Tidak Ditemukan")</f>
        <v>6851</v>
      </c>
      <c r="C729">
        <f>_xlfn.XLOOKUP(B729,jkse_history[[#This Row],[Terakhir]],jkse_history[[#This Row],[Volume]])</f>
        <v>109645000</v>
      </c>
      <c r="D729">
        <f>_xlfn.XLOOKUP(A729,bbni_history[[#This Row],[Tanggal]],bbni_history[[#This Row],[Terakhir]],"Tidak Ditemukan")</f>
        <v>3873.2</v>
      </c>
      <c r="E729">
        <f>_xlfn.XLOOKUP(D729,bbni_history[[#This Row],[Terakhir]],bbni_history[[#This Row],[Volume]])</f>
        <v>13398400</v>
      </c>
      <c r="F729">
        <f>_xlfn.XLOOKUP(A729,bbri_history[[#This Row],[Tanggal]],bbri_history[[#This Row],[Terakhir]],"Tidak Ditemukan")</f>
        <v>3978.9</v>
      </c>
      <c r="G729">
        <f>_xlfn.XLOOKUP(F729,bbri_history[[#This Row],[Terakhir]],bbri_history[[#This Row],[Volume]],"Tidak Ditemukan")</f>
        <v>100200100</v>
      </c>
      <c r="H729">
        <f>_xlfn.XLOOKUP(A729,bmri_history[[#This Row],[Tanggal]],bmri_history[[#This Row],[Terakhir]],"Tidak Ditemukan")</f>
        <v>4060.6</v>
      </c>
      <c r="I729">
        <f>_xlfn.XLOOKUP('Master Sheet'!H729,bmri_history[[#This Row],[Terakhir]],bmri_history[[#This Row],[Volume]],"Tidak Ditemukan")</f>
        <v>5985400</v>
      </c>
      <c r="J729" s="10">
        <f>(B729/'Data Historis IHSG'!$J$3) * 100</f>
        <v>108.75397251227868</v>
      </c>
      <c r="K729" s="2">
        <f>(D729/'Data Historis BBNI'!$J$3) * 100</f>
        <v>124.25213572393261</v>
      </c>
      <c r="L729" s="2">
        <f>(F729/'Data Historis BBRI'!$J$3) * 100</f>
        <v>134.68940094037839</v>
      </c>
      <c r="M729" s="2">
        <f>(H729 / 'Data Historis BMRI'!$J$3) * 100</f>
        <v>146.43716213535862</v>
      </c>
    </row>
    <row r="730" spans="1:13" x14ac:dyDescent="0.3">
      <c r="A730" s="1" t="s">
        <v>753</v>
      </c>
      <c r="B730">
        <f>_xlfn.XLOOKUP(A730,jkse_history[[#This Row],[Tanggal]],jkse_history[[#This Row],[Terakhir]],"Tidak Ditemukan")</f>
        <v>6888.8</v>
      </c>
      <c r="C730">
        <f>_xlfn.XLOOKUP(B730,jkse_history[[#This Row],[Terakhir]],jkse_history[[#This Row],[Volume]])</f>
        <v>156894900</v>
      </c>
      <c r="D730">
        <f>_xlfn.XLOOKUP(A730,bbni_history[[#This Row],[Tanggal]],bbni_history[[#This Row],[Terakhir]],"Tidak Ditemukan")</f>
        <v>3894.2</v>
      </c>
      <c r="E730">
        <f>_xlfn.XLOOKUP(D730,bbni_history[[#This Row],[Terakhir]],bbni_history[[#This Row],[Volume]])</f>
        <v>26463000</v>
      </c>
      <c r="F730">
        <f>_xlfn.XLOOKUP(A730,bbri_history[[#This Row],[Tanggal]],bbri_history[[#This Row],[Terakhir]],"Tidak Ditemukan")</f>
        <v>3962.5</v>
      </c>
      <c r="G730">
        <f>_xlfn.XLOOKUP(F730,bbri_history[[#This Row],[Terakhir]],bbri_history[[#This Row],[Volume]],"Tidak Ditemukan")</f>
        <v>95136500</v>
      </c>
      <c r="H730">
        <f>_xlfn.XLOOKUP(A730,bmri_history[[#This Row],[Tanggal]],bmri_history[[#This Row],[Terakhir]],"Tidak Ditemukan")</f>
        <v>4091.5</v>
      </c>
      <c r="I730">
        <f>_xlfn.XLOOKUP('Master Sheet'!H730,bmri_history[[#This Row],[Terakhir]],bmri_history[[#This Row],[Volume]],"Tidak Ditemukan")</f>
        <v>13815200</v>
      </c>
      <c r="J730" s="10">
        <f>(B730/'Data Historis IHSG'!$J$3) * 100</f>
        <v>109.3540163250015</v>
      </c>
      <c r="K730" s="2">
        <f>(D730/'Data Historis BBNI'!$J$3) * 100</f>
        <v>124.925815071811</v>
      </c>
      <c r="L730" s="2">
        <f>(F730/'Data Historis BBRI'!$J$3) * 100</f>
        <v>134.13424595396953</v>
      </c>
      <c r="M730" s="2">
        <f>(H730 / 'Data Historis BMRI'!$J$3) * 100</f>
        <v>147.55150688982411</v>
      </c>
    </row>
    <row r="731" spans="1:13" x14ac:dyDescent="0.3">
      <c r="A731" s="1" t="s">
        <v>754</v>
      </c>
      <c r="B731">
        <f>_xlfn.XLOOKUP(A731,jkse_history[[#This Row],[Tanggal]],jkse_history[[#This Row],[Terakhir]],"Tidak Ditemukan")</f>
        <v>6813.2</v>
      </c>
      <c r="C731">
        <f>_xlfn.XLOOKUP(B731,jkse_history[[#This Row],[Terakhir]],jkse_history[[#This Row],[Volume]])</f>
        <v>142541400</v>
      </c>
      <c r="D731">
        <f>_xlfn.XLOOKUP(A731,bbni_history[[#This Row],[Tanggal]],bbni_history[[#This Row],[Terakhir]],"Tidak Ditemukan")</f>
        <v>3852.2</v>
      </c>
      <c r="E731">
        <f>_xlfn.XLOOKUP(D731,bbni_history[[#This Row],[Terakhir]],bbni_history[[#This Row],[Volume]])</f>
        <v>48118400</v>
      </c>
      <c r="F731">
        <f>_xlfn.XLOOKUP(A731,bbri_history[[#This Row],[Tanggal]],bbri_history[[#This Row],[Terakhir]],"Tidak Ditemukan")</f>
        <v>3897.2</v>
      </c>
      <c r="G731">
        <f>_xlfn.XLOOKUP(F731,bbri_history[[#This Row],[Terakhir]],bbri_history[[#This Row],[Volume]],"Tidak Ditemukan")</f>
        <v>188071000</v>
      </c>
      <c r="H731">
        <f>_xlfn.XLOOKUP(A731,bmri_history[[#This Row],[Tanggal]],bmri_history[[#This Row],[Terakhir]],"Tidak Ditemukan")</f>
        <v>4122.3</v>
      </c>
      <c r="I731">
        <f>_xlfn.XLOOKUP('Master Sheet'!H731,bmri_history[[#This Row],[Terakhir]],bmri_history[[#This Row],[Volume]],"Tidak Ditemukan")</f>
        <v>38575800</v>
      </c>
      <c r="J731" s="10">
        <f>(B731/'Data Historis IHSG'!$J$3) * 100</f>
        <v>108.15392869955585</v>
      </c>
      <c r="K731" s="2">
        <f>(D731/'Data Historis BBNI'!$J$3) * 100</f>
        <v>123.57845637605422</v>
      </c>
      <c r="L731" s="2">
        <f>(F731/'Data Historis BBRI'!$J$3) * 100</f>
        <v>131.92378128247572</v>
      </c>
      <c r="M731" s="2">
        <f>(H731 / 'Data Historis BMRI'!$J$3) * 100</f>
        <v>148.66224535058586</v>
      </c>
    </row>
    <row r="732" spans="1:13" x14ac:dyDescent="0.3">
      <c r="A732" s="1" t="s">
        <v>755</v>
      </c>
      <c r="B732">
        <f>_xlfn.XLOOKUP(A732,jkse_history[[#This Row],[Tanggal]],jkse_history[[#This Row],[Terakhir]],"Tidak Ditemukan")</f>
        <v>6653.8</v>
      </c>
      <c r="C732">
        <f>_xlfn.XLOOKUP(B732,jkse_history[[#This Row],[Terakhir]],jkse_history[[#This Row],[Volume]])</f>
        <v>180589300</v>
      </c>
      <c r="D732">
        <f>_xlfn.XLOOKUP(A732,bbni_history[[#This Row],[Tanggal]],bbni_history[[#This Row],[Terakhir]],"Tidak Ditemukan")</f>
        <v>3778.7</v>
      </c>
      <c r="E732">
        <f>_xlfn.XLOOKUP(D732,bbni_history[[#This Row],[Terakhir]],bbni_history[[#This Row],[Volume]])</f>
        <v>91135000</v>
      </c>
      <c r="F732">
        <f>_xlfn.XLOOKUP(A732,bbri_history[[#This Row],[Tanggal]],bbri_history[[#This Row],[Terakhir]],"Tidak Ditemukan")</f>
        <v>3790.9</v>
      </c>
      <c r="G732">
        <f>_xlfn.XLOOKUP(F732,bbri_history[[#This Row],[Terakhir]],bbri_history[[#This Row],[Volume]],"Tidak Ditemukan")</f>
        <v>292142000</v>
      </c>
      <c r="H732">
        <f>_xlfn.XLOOKUP(A732,bmri_history[[#This Row],[Tanggal]],bmri_history[[#This Row],[Terakhir]],"Tidak Ditemukan")</f>
        <v>4040.1</v>
      </c>
      <c r="I732">
        <f>_xlfn.XLOOKUP('Master Sheet'!H732,bmri_history[[#This Row],[Terakhir]],bmri_history[[#This Row],[Volume]],"Tidak Ditemukan")</f>
        <v>84945800</v>
      </c>
      <c r="J732" s="10">
        <f>(B732/'Data Historis IHSG'!$J$3) * 100</f>
        <v>105.62358521415848</v>
      </c>
      <c r="K732" s="2">
        <f>(D732/'Data Historis BBNI'!$J$3) * 100</f>
        <v>121.22057865847987</v>
      </c>
      <c r="L732" s="2">
        <f>(F732/'Data Historis BBRI'!$J$3) * 100</f>
        <v>128.32542914495977</v>
      </c>
      <c r="M732" s="2">
        <f>(H732 / 'Data Historis BMRI'!$J$3) * 100</f>
        <v>145.69787192608541</v>
      </c>
    </row>
    <row r="733" spans="1:13" x14ac:dyDescent="0.3">
      <c r="A733" s="1" t="s">
        <v>756</v>
      </c>
      <c r="B733">
        <f>_xlfn.XLOOKUP(A733,jkse_history[[#This Row],[Tanggal]],jkse_history[[#This Row],[Terakhir]],"Tidak Ditemukan")</f>
        <v>6684.6</v>
      </c>
      <c r="C733">
        <f>_xlfn.XLOOKUP(B733,jkse_history[[#This Row],[Terakhir]],jkse_history[[#This Row],[Volume]])</f>
        <v>109855600</v>
      </c>
      <c r="D733">
        <f>_xlfn.XLOOKUP(A733,bbni_history[[#This Row],[Tanggal]],bbni_history[[#This Row],[Terakhir]],"Tidak Ditemukan")</f>
        <v>3736.7</v>
      </c>
      <c r="E733">
        <f>_xlfn.XLOOKUP(D733,bbni_history[[#This Row],[Terakhir]],bbni_history[[#This Row],[Volume]])</f>
        <v>47075000</v>
      </c>
      <c r="F733">
        <f>_xlfn.XLOOKUP(A733,bbri_history[[#This Row],[Tanggal]],bbri_history[[#This Row],[Terakhir]],"Tidak Ditemukan")</f>
        <v>3774.6</v>
      </c>
      <c r="G733">
        <f>_xlfn.XLOOKUP(F733,bbri_history[[#This Row],[Terakhir]],bbri_history[[#This Row],[Volume]],"Tidak Ditemukan")</f>
        <v>175932000</v>
      </c>
      <c r="H733">
        <f>_xlfn.XLOOKUP(A733,bmri_history[[#This Row],[Tanggal]],bmri_history[[#This Row],[Terakhir]],"Tidak Ditemukan")</f>
        <v>4029.8</v>
      </c>
      <c r="I733">
        <f>_xlfn.XLOOKUP('Master Sheet'!H733,bmri_history[[#This Row],[Terakhir]],bmri_history[[#This Row],[Volume]],"Tidak Ditemukan")</f>
        <v>44097000</v>
      </c>
      <c r="J733" s="10">
        <f>(B733/'Data Historis IHSG'!$J$3) * 100</f>
        <v>106.11250980230302</v>
      </c>
      <c r="K733" s="2">
        <f>(D733/'Data Historis BBNI'!$J$3) * 100</f>
        <v>119.87321996272307</v>
      </c>
      <c r="L733" s="2">
        <f>(F733/'Data Historis BBRI'!$J$3) * 100</f>
        <v>127.77365924993146</v>
      </c>
      <c r="M733" s="2">
        <f>(H733 / 'Data Historis BMRI'!$J$3) * 100</f>
        <v>145.32642367459692</v>
      </c>
    </row>
    <row r="734" spans="1:13" x14ac:dyDescent="0.3">
      <c r="A734" s="1" t="s">
        <v>757</v>
      </c>
      <c r="B734">
        <f>_xlfn.XLOOKUP(A734,jkse_history[[#This Row],[Tanggal]],jkse_history[[#This Row],[Terakhir]],"Tidak Ditemukan")</f>
        <v>6688.3</v>
      </c>
      <c r="C734">
        <f>_xlfn.XLOOKUP(B734,jkse_history[[#This Row],[Terakhir]],jkse_history[[#This Row],[Volume]])</f>
        <v>135949700</v>
      </c>
      <c r="D734">
        <f>_xlfn.XLOOKUP(A734,bbni_history[[#This Row],[Tanggal]],bbni_history[[#This Row],[Terakhir]],"Tidak Ditemukan")</f>
        <v>3778.7</v>
      </c>
      <c r="E734">
        <f>_xlfn.XLOOKUP(D734,bbni_history[[#This Row],[Terakhir]],bbni_history[[#This Row],[Volume]])</f>
        <v>38714400</v>
      </c>
      <c r="F734">
        <f>_xlfn.XLOOKUP(A734,bbri_history[[#This Row],[Tanggal]],bbri_history[[#This Row],[Terakhir]],"Tidak Ditemukan")</f>
        <v>3750.1</v>
      </c>
      <c r="G734">
        <f>_xlfn.XLOOKUP(F734,bbri_history[[#This Row],[Terakhir]],bbri_history[[#This Row],[Volume]],"Tidak Ditemukan")</f>
        <v>166164900</v>
      </c>
      <c r="H734">
        <f>_xlfn.XLOOKUP(A734,bmri_history[[#This Row],[Tanggal]],bmri_history[[#This Row],[Terakhir]],"Tidak Ditemukan")</f>
        <v>3999</v>
      </c>
      <c r="I734">
        <f>_xlfn.XLOOKUP('Master Sheet'!H734,bmri_history[[#This Row],[Terakhir]],bmri_history[[#This Row],[Volume]],"Tidak Ditemukan")</f>
        <v>67250600</v>
      </c>
      <c r="J734" s="10">
        <f>(B734/'Data Historis IHSG'!$J$3) * 100</f>
        <v>106.17124424958013</v>
      </c>
      <c r="K734" s="2">
        <f>(D734/'Data Historis BBNI'!$J$3) * 100</f>
        <v>121.22057865847987</v>
      </c>
      <c r="L734" s="2">
        <f>(F734/'Data Historis BBRI'!$J$3) * 100</f>
        <v>126.94431186169869</v>
      </c>
      <c r="M734" s="2">
        <f>(H734 / 'Data Historis BMRI'!$J$3) * 100</f>
        <v>144.2156852138352</v>
      </c>
    </row>
    <row r="735" spans="1:13" x14ac:dyDescent="0.3">
      <c r="A735" s="1" t="s">
        <v>758</v>
      </c>
      <c r="B735">
        <f>_xlfn.XLOOKUP(A735,jkse_history[[#This Row],[Tanggal]],jkse_history[[#This Row],[Terakhir]],"Tidak Ditemukan")</f>
        <v>6622.5</v>
      </c>
      <c r="C735">
        <f>_xlfn.XLOOKUP(B735,jkse_history[[#This Row],[Terakhir]],jkse_history[[#This Row],[Volume]])</f>
        <v>144817300</v>
      </c>
      <c r="D735">
        <f>_xlfn.XLOOKUP(A735,bbni_history[[#This Row],[Tanggal]],bbni_history[[#This Row],[Terakhir]],"Tidak Ditemukan")</f>
        <v>3663.3</v>
      </c>
      <c r="E735">
        <f>_xlfn.XLOOKUP(D735,bbni_history[[#This Row],[Terakhir]],bbni_history[[#This Row],[Volume]])</f>
        <v>66338200</v>
      </c>
      <c r="F735">
        <f>_xlfn.XLOOKUP(A735,bbri_history[[#This Row],[Tanggal]],bbri_history[[#This Row],[Terakhir]],"Tidak Ditemukan")</f>
        <v>3664.9</v>
      </c>
      <c r="G735">
        <f>_xlfn.XLOOKUP(F735,bbri_history[[#This Row],[Terakhir]],bbri_history[[#This Row],[Volume]],"Tidak Ditemukan")</f>
        <v>282510000</v>
      </c>
      <c r="H735">
        <f>_xlfn.XLOOKUP(A735,bmri_history[[#This Row],[Tanggal]],bmri_history[[#This Row],[Terakhir]],"Tidak Ditemukan")</f>
        <v>3813.9</v>
      </c>
      <c r="I735">
        <f>_xlfn.XLOOKUP('Master Sheet'!H735,bmri_history[[#This Row],[Terakhir]],bmri_history[[#This Row],[Volume]],"Tidak Ditemukan")</f>
        <v>214538800</v>
      </c>
      <c r="J735" s="10">
        <f>(B735/'Data Historis IHSG'!$J$3) * 100</f>
        <v>105.12672353854408</v>
      </c>
      <c r="K735" s="2">
        <f>(D735/'Data Historis BBNI'!$J$3) * 100</f>
        <v>117.51855024204336</v>
      </c>
      <c r="L735" s="2">
        <f>(F735/'Data Historis BBRI'!$J$3) * 100</f>
        <v>124.06021400547709</v>
      </c>
      <c r="M735" s="2">
        <f>(H735 / 'Data Historis BMRI'!$J$3) * 100</f>
        <v>137.54043556815355</v>
      </c>
    </row>
    <row r="736" spans="1:13" x14ac:dyDescent="0.3">
      <c r="A736" s="1" t="s">
        <v>759</v>
      </c>
      <c r="B736">
        <f>_xlfn.XLOOKUP(A736,jkse_history[[#This Row],[Tanggal]],jkse_history[[#This Row],[Terakhir]],"Tidak Ditemukan")</f>
        <v>6584.5</v>
      </c>
      <c r="C736">
        <f>_xlfn.XLOOKUP(B736,jkse_history[[#This Row],[Terakhir]],jkse_history[[#This Row],[Volume]])</f>
        <v>124903900</v>
      </c>
      <c r="D736">
        <f>_xlfn.XLOOKUP(A736,bbni_history[[#This Row],[Tanggal]],bbni_history[[#This Row],[Terakhir]],"Tidak Ditemukan")</f>
        <v>3568.8</v>
      </c>
      <c r="E736">
        <f>_xlfn.XLOOKUP(D736,bbni_history[[#This Row],[Terakhir]],bbni_history[[#This Row],[Volume]])</f>
        <v>97985200</v>
      </c>
      <c r="F736">
        <f>_xlfn.XLOOKUP(A736,bbri_history[[#This Row],[Tanggal]],bbri_history[[#This Row],[Terakhir]],"Tidak Ditemukan")</f>
        <v>3623.5</v>
      </c>
      <c r="G736">
        <f>_xlfn.XLOOKUP(F736,bbri_history[[#This Row],[Terakhir]],bbri_history[[#This Row],[Volume]],"Tidak Ditemukan")</f>
        <v>211610100</v>
      </c>
      <c r="H736">
        <f>_xlfn.XLOOKUP(A736,bmri_history[[#This Row],[Tanggal]],bmri_history[[#This Row],[Terakhir]],"Tidak Ditemukan")</f>
        <v>3680.3</v>
      </c>
      <c r="I736">
        <f>_xlfn.XLOOKUP('Master Sheet'!H736,bmri_history[[#This Row],[Terakhir]],bmri_history[[#This Row],[Volume]],"Tidak Ditemukan")</f>
        <v>193915000</v>
      </c>
      <c r="J736" s="10">
        <f>(B736/'Data Historis IHSG'!$J$3) * 100</f>
        <v>104.52350489083331</v>
      </c>
      <c r="K736" s="2">
        <f>(D736/'Data Historis BBNI'!$J$3) * 100</f>
        <v>114.48699317659062</v>
      </c>
      <c r="L736" s="2">
        <f>(F736/'Data Historis BBRI'!$J$3) * 100</f>
        <v>122.65878617393275</v>
      </c>
      <c r="M736" s="2">
        <f>(H736 / 'Data Historis BMRI'!$J$3) * 100</f>
        <v>132.7224271799144</v>
      </c>
    </row>
    <row r="737" spans="1:13" x14ac:dyDescent="0.3">
      <c r="A737" s="1" t="s">
        <v>760</v>
      </c>
      <c r="B737">
        <f>_xlfn.XLOOKUP(A737,jkse_history[[#This Row],[Tanggal]],jkse_history[[#This Row],[Terakhir]],"Tidak Ditemukan")</f>
        <v>6629.9</v>
      </c>
      <c r="C737">
        <f>_xlfn.XLOOKUP(B737,jkse_history[[#This Row],[Terakhir]],jkse_history[[#This Row],[Volume]])</f>
        <v>148901900</v>
      </c>
      <c r="D737">
        <f>_xlfn.XLOOKUP(A737,bbni_history[[#This Row],[Tanggal]],bbni_history[[#This Row],[Terakhir]],"Tidak Ditemukan")</f>
        <v>3610.8</v>
      </c>
      <c r="E737">
        <f>_xlfn.XLOOKUP(D737,bbni_history[[#This Row],[Terakhir]],bbni_history[[#This Row],[Volume]])</f>
        <v>74713600</v>
      </c>
      <c r="F737">
        <f>_xlfn.XLOOKUP(A737,bbri_history[[#This Row],[Tanggal]],bbri_history[[#This Row],[Terakhir]],"Tidak Ditemukan")</f>
        <v>3722.8</v>
      </c>
      <c r="G737">
        <f>_xlfn.XLOOKUP(F737,bbri_history[[#This Row],[Terakhir]],bbri_history[[#This Row],[Volume]],"Tidak Ditemukan")</f>
        <v>210887800</v>
      </c>
      <c r="H737">
        <f>_xlfn.XLOOKUP(A737,bmri_history[[#This Row],[Tanggal]],bmri_history[[#This Row],[Terakhir]],"Tidak Ditemukan")</f>
        <v>3783.1</v>
      </c>
      <c r="I737">
        <f>_xlfn.XLOOKUP('Master Sheet'!H737,bmri_history[[#This Row],[Terakhir]],bmri_history[[#This Row],[Volume]],"Tidak Ditemukan")</f>
        <v>219659400</v>
      </c>
      <c r="J737" s="10">
        <f>(B737/'Data Historis IHSG'!$J$3) * 100</f>
        <v>105.24419243309828</v>
      </c>
      <c r="K737" s="2">
        <f>(D737/'Data Historis BBNI'!$J$3) * 100</f>
        <v>115.83435187234738</v>
      </c>
      <c r="L737" s="2">
        <f>(F737/'Data Historis BBRI'!$J$3) * 100</f>
        <v>126.02018191481079</v>
      </c>
      <c r="M737" s="2">
        <f>(H737 / 'Data Historis BMRI'!$J$3) * 100</f>
        <v>136.42969710739183</v>
      </c>
    </row>
    <row r="738" spans="1:13" x14ac:dyDescent="0.3">
      <c r="A738" s="1" t="s">
        <v>761</v>
      </c>
      <c r="B738">
        <f>_xlfn.XLOOKUP(A738,jkse_history[[#This Row],[Tanggal]],jkse_history[[#This Row],[Terakhir]],"Tidak Ditemukan")</f>
        <v>6641.8</v>
      </c>
      <c r="C738">
        <f>_xlfn.XLOOKUP(B738,jkse_history[[#This Row],[Terakhir]],jkse_history[[#This Row],[Volume]])</f>
        <v>165594900</v>
      </c>
      <c r="D738">
        <f>_xlfn.XLOOKUP(A738,bbni_history[[#This Row],[Tanggal]],bbni_history[[#This Row],[Terakhir]],"Tidak Ditemukan")</f>
        <v>3642.3</v>
      </c>
      <c r="E738">
        <f>_xlfn.XLOOKUP(D738,bbni_history[[#This Row],[Terakhir]],bbni_history[[#This Row],[Volume]])</f>
        <v>31492000</v>
      </c>
      <c r="F738">
        <f>_xlfn.XLOOKUP(A738,bbri_history[[#This Row],[Tanggal]],bbri_history[[#This Row],[Terakhir]],"Tidak Ditemukan")</f>
        <v>3706.2</v>
      </c>
      <c r="G738">
        <f>_xlfn.XLOOKUP(F738,bbri_history[[#This Row],[Terakhir]],bbri_history[[#This Row],[Volume]],"Tidak Ditemukan")</f>
        <v>134592100</v>
      </c>
      <c r="H738">
        <f>_xlfn.XLOOKUP(A738,bmri_history[[#This Row],[Tanggal]],bmri_history[[#This Row],[Terakhir]],"Tidak Ditemukan")</f>
        <v>3772.8</v>
      </c>
      <c r="I738">
        <f>_xlfn.XLOOKUP('Master Sheet'!H738,bmri_history[[#This Row],[Terakhir]],bmri_history[[#This Row],[Volume]],"Tidak Ditemukan")</f>
        <v>107483800</v>
      </c>
      <c r="J738" s="10">
        <f>(B738/'Data Historis IHSG'!$J$3) * 100</f>
        <v>105.43309511488141</v>
      </c>
      <c r="K738" s="2">
        <f>(D738/'Data Historis BBNI'!$J$3) * 100</f>
        <v>116.84487089416497</v>
      </c>
      <c r="L738" s="2">
        <f>(F738/'Data Historis BBRI'!$J$3) * 100</f>
        <v>125.45825674564084</v>
      </c>
      <c r="M738" s="2">
        <f>(H738 / 'Data Historis BMRI'!$J$3) * 100</f>
        <v>136.05824885590334</v>
      </c>
    </row>
    <row r="739" spans="1:13" x14ac:dyDescent="0.3">
      <c r="A739" s="1" t="s">
        <v>762</v>
      </c>
      <c r="B739">
        <f>_xlfn.XLOOKUP(A739,jkse_history[[#This Row],[Tanggal]],jkse_history[[#This Row],[Terakhir]],"Tidak Ditemukan")</f>
        <v>6688.1</v>
      </c>
      <c r="C739">
        <f>_xlfn.XLOOKUP(B739,jkse_history[[#This Row],[Terakhir]],jkse_history[[#This Row],[Volume]])</f>
        <v>154893500</v>
      </c>
      <c r="D739">
        <f>_xlfn.XLOOKUP(A739,bbni_history[[#This Row],[Tanggal]],bbni_history[[#This Row],[Terakhir]],"Tidak Ditemukan")</f>
        <v>3684.2</v>
      </c>
      <c r="E739">
        <f>_xlfn.XLOOKUP(D739,bbni_history[[#This Row],[Terakhir]],bbni_history[[#This Row],[Volume]])</f>
        <v>27930400</v>
      </c>
      <c r="F739">
        <f>_xlfn.XLOOKUP(A739,bbri_history[[#This Row],[Tanggal]],bbri_history[[#This Row],[Terakhir]],"Tidak Ditemukan")</f>
        <v>3739.3</v>
      </c>
      <c r="G739">
        <f>_xlfn.XLOOKUP(F739,bbri_history[[#This Row],[Terakhir]],bbri_history[[#This Row],[Volume]],"Tidak Ditemukan")</f>
        <v>172170900</v>
      </c>
      <c r="H739">
        <f>_xlfn.XLOOKUP(A739,bmri_history[[#This Row],[Tanggal]],bmri_history[[#This Row],[Terakhir]],"Tidak Ditemukan")</f>
        <v>3824.2</v>
      </c>
      <c r="I739">
        <f>_xlfn.XLOOKUP('Master Sheet'!H739,bmri_history[[#This Row],[Terakhir]],bmri_history[[#This Row],[Volume]],"Tidak Ditemukan")</f>
        <v>145710000</v>
      </c>
      <c r="J739" s="10">
        <f>(B739/'Data Historis IHSG'!$J$3) * 100</f>
        <v>106.16806941459218</v>
      </c>
      <c r="K739" s="2">
        <f>(D739/'Data Historis BBNI'!$J$3) * 100</f>
        <v>118.18902159302709</v>
      </c>
      <c r="L739" s="2">
        <f>(F739/'Data Historis BBRI'!$J$3) * 100</f>
        <v>126.57872199260018</v>
      </c>
      <c r="M739" s="2">
        <f>(H739 / 'Data Historis BMRI'!$J$3) * 100</f>
        <v>137.91188381964204</v>
      </c>
    </row>
    <row r="740" spans="1:13" x14ac:dyDescent="0.3">
      <c r="A740" s="1" t="s">
        <v>763</v>
      </c>
      <c r="B740">
        <f>_xlfn.XLOOKUP(A740,jkse_history[[#This Row],[Tanggal]],jkse_history[[#This Row],[Terakhir]],"Tidak Ditemukan")</f>
        <v>6767.3</v>
      </c>
      <c r="C740">
        <f>_xlfn.XLOOKUP(B740,jkse_history[[#This Row],[Terakhir]],jkse_history[[#This Row],[Volume]])</f>
        <v>217634400</v>
      </c>
      <c r="D740">
        <f>_xlfn.XLOOKUP(A740,bbni_history[[#This Row],[Tanggal]],bbni_history[[#This Row],[Terakhir]],"Tidak Ditemukan")</f>
        <v>3747.2</v>
      </c>
      <c r="E740">
        <f>_xlfn.XLOOKUP(D740,bbni_history[[#This Row],[Terakhir]],bbni_history[[#This Row],[Volume]])</f>
        <v>58844000</v>
      </c>
      <c r="F740">
        <f>_xlfn.XLOOKUP(A740,bbri_history[[#This Row],[Tanggal]],bbri_history[[#This Row],[Terakhir]],"Tidak Ditemukan")</f>
        <v>3772.4</v>
      </c>
      <c r="G740">
        <f>_xlfn.XLOOKUP(F740,bbri_history[[#This Row],[Terakhir]],bbri_history[[#This Row],[Volume]],"Tidak Ditemukan")</f>
        <v>150577400</v>
      </c>
      <c r="H740">
        <f>_xlfn.XLOOKUP(A740,bmri_history[[#This Row],[Tanggal]],bmri_history[[#This Row],[Terakhir]],"Tidak Ditemukan")</f>
        <v>4009.2</v>
      </c>
      <c r="I740">
        <f>_xlfn.XLOOKUP('Master Sheet'!H740,bmri_history[[#This Row],[Terakhir]],bmri_history[[#This Row],[Volume]],"Tidak Ditemukan")</f>
        <v>146238000</v>
      </c>
      <c r="J740" s="10">
        <f>(B740/'Data Historis IHSG'!$J$3) * 100</f>
        <v>107.42530406982098</v>
      </c>
      <c r="K740" s="2">
        <f>(D740/'Data Historis BBNI'!$J$3) * 100</f>
        <v>120.21005963666227</v>
      </c>
      <c r="L740" s="2">
        <f>(F740/'Data Historis BBRI'!$J$3) * 100</f>
        <v>127.69918723955954</v>
      </c>
      <c r="M740" s="2">
        <f>(H740 / 'Data Historis BMRI'!$J$3) * 100</f>
        <v>144.58352717161992</v>
      </c>
    </row>
    <row r="741" spans="1:13" x14ac:dyDescent="0.3">
      <c r="A741" s="1" t="s">
        <v>764</v>
      </c>
      <c r="B741">
        <f>_xlfn.XLOOKUP(A741,jkse_history[[#This Row],[Tanggal]],jkse_history[[#This Row],[Terakhir]],"Tidak Ditemukan")</f>
        <v>6765.8</v>
      </c>
      <c r="C741">
        <f>_xlfn.XLOOKUP(B741,jkse_history[[#This Row],[Terakhir]],jkse_history[[#This Row],[Volume]])</f>
        <v>194959200</v>
      </c>
      <c r="D741">
        <f>_xlfn.XLOOKUP(A741,bbni_history[[#This Row],[Tanggal]],bbni_history[[#This Row],[Terakhir]],"Tidak Ditemukan")</f>
        <v>3726.2</v>
      </c>
      <c r="E741">
        <f>_xlfn.XLOOKUP(D741,bbni_history[[#This Row],[Terakhir]],bbni_history[[#This Row],[Volume]])</f>
        <v>42102800</v>
      </c>
      <c r="F741">
        <f>_xlfn.XLOOKUP(A741,bbri_history[[#This Row],[Tanggal]],bbri_history[[#This Row],[Terakhir]],"Tidak Ditemukan")</f>
        <v>3805.5</v>
      </c>
      <c r="G741">
        <f>_xlfn.XLOOKUP(F741,bbri_history[[#This Row],[Terakhir]],bbri_history[[#This Row],[Volume]],"Tidak Ditemukan")</f>
        <v>178026000</v>
      </c>
      <c r="H741">
        <f>_xlfn.XLOOKUP(A741,bmri_history[[#This Row],[Tanggal]],bmri_history[[#This Row],[Terakhir]],"Tidak Ditemukan")</f>
        <v>3927</v>
      </c>
      <c r="I741">
        <f>_xlfn.XLOOKUP('Master Sheet'!H741,bmri_history[[#This Row],[Terakhir]],bmri_history[[#This Row],[Volume]],"Tidak Ditemukan")</f>
        <v>95360600</v>
      </c>
      <c r="J741" s="10">
        <f>(B741/'Data Historis IHSG'!$J$3) * 100</f>
        <v>107.40149280741133</v>
      </c>
      <c r="K741" s="2">
        <f>(D741/'Data Historis BBNI'!$J$3) * 100</f>
        <v>119.53638028878389</v>
      </c>
      <c r="L741" s="2">
        <f>(F741/'Data Historis BBRI'!$J$3) * 100</f>
        <v>128.81965248651886</v>
      </c>
      <c r="M741" s="2">
        <f>(H741 / 'Data Historis BMRI'!$J$3) * 100</f>
        <v>141.6191537471195</v>
      </c>
    </row>
    <row r="742" spans="1:13" x14ac:dyDescent="0.3">
      <c r="A742" s="1" t="s">
        <v>765</v>
      </c>
      <c r="B742">
        <f>_xlfn.XLOOKUP(A742,jkse_history[[#This Row],[Tanggal]],jkse_history[[#This Row],[Terakhir]],"Tidak Ditemukan")</f>
        <v>6819.9</v>
      </c>
      <c r="C742">
        <f>_xlfn.XLOOKUP(B742,jkse_history[[#This Row],[Terakhir]],jkse_history[[#This Row],[Volume]])</f>
        <v>154234600</v>
      </c>
      <c r="D742">
        <f>_xlfn.XLOOKUP(A742,bbni_history[[#This Row],[Tanggal]],bbni_history[[#This Row],[Terakhir]],"Tidak Ditemukan")</f>
        <v>3757.7</v>
      </c>
      <c r="E742">
        <f>_xlfn.XLOOKUP(D742,bbni_history[[#This Row],[Terakhir]],bbni_history[[#This Row],[Volume]])</f>
        <v>34502200</v>
      </c>
      <c r="F742">
        <f>_xlfn.XLOOKUP(A742,bbri_history[[#This Row],[Tanggal]],bbri_history[[#This Row],[Terakhir]],"Tidak Ditemukan")</f>
        <v>3813.8</v>
      </c>
      <c r="G742">
        <f>_xlfn.XLOOKUP(F742,bbri_history[[#This Row],[Terakhir]],bbri_history[[#This Row],[Volume]],"Tidak Ditemukan")</f>
        <v>117204100</v>
      </c>
      <c r="H742">
        <f>_xlfn.XLOOKUP(A742,bmri_history[[#This Row],[Tanggal]],bmri_history[[#This Row],[Terakhir]],"Tidak Ditemukan")</f>
        <v>4009.2</v>
      </c>
      <c r="I742">
        <f>_xlfn.XLOOKUP('Master Sheet'!H742,bmri_history[[#This Row],[Terakhir]],bmri_history[[#This Row],[Volume]],"Tidak Ditemukan")</f>
        <v>81704200</v>
      </c>
      <c r="J742" s="10">
        <f>(B742/'Data Historis IHSG'!$J$3) * 100</f>
        <v>108.2602856716522</v>
      </c>
      <c r="K742" s="2">
        <f>(D742/'Data Historis BBNI'!$J$3) * 100</f>
        <v>120.54689931060145</v>
      </c>
      <c r="L742" s="2">
        <f>(F742/'Data Historis BBRI'!$J$3) * 100</f>
        <v>129.10061507110385</v>
      </c>
      <c r="M742" s="2">
        <f>(H742 / 'Data Historis BMRI'!$J$3) * 100</f>
        <v>144.58352717161992</v>
      </c>
    </row>
    <row r="743" spans="1:13" x14ac:dyDescent="0.3">
      <c r="A743" s="1" t="s">
        <v>766</v>
      </c>
      <c r="B743">
        <f>_xlfn.XLOOKUP(A743,jkse_history[[#This Row],[Tanggal]],jkse_history[[#This Row],[Terakhir]],"Tidak Ditemukan")</f>
        <v>6874.9</v>
      </c>
      <c r="C743">
        <f>_xlfn.XLOOKUP(B743,jkse_history[[#This Row],[Terakhir]],jkse_history[[#This Row],[Volume]])</f>
        <v>173846000</v>
      </c>
      <c r="D743">
        <f>_xlfn.XLOOKUP(A743,bbni_history[[#This Row],[Tanggal]],bbni_history[[#This Row],[Terakhir]],"Tidak Ditemukan")</f>
        <v>3789.2</v>
      </c>
      <c r="E743">
        <f>_xlfn.XLOOKUP(D743,bbni_history[[#This Row],[Terakhir]],bbni_history[[#This Row],[Volume]])</f>
        <v>36841800</v>
      </c>
      <c r="F743">
        <f>_xlfn.XLOOKUP(A743,bbri_history[[#This Row],[Tanggal]],bbri_history[[#This Row],[Terakhir]],"Tidak Ditemukan")</f>
        <v>3846.9</v>
      </c>
      <c r="G743">
        <f>_xlfn.XLOOKUP(F743,bbri_history[[#This Row],[Terakhir]],bbri_history[[#This Row],[Volume]],"Tidak Ditemukan")</f>
        <v>116038300</v>
      </c>
      <c r="H743">
        <f>_xlfn.XLOOKUP(A743,bmri_history[[#This Row],[Tanggal]],bmri_history[[#This Row],[Terakhir]],"Tidak Ditemukan")</f>
        <v>4101.8</v>
      </c>
      <c r="I743">
        <f>_xlfn.XLOOKUP('Master Sheet'!H743,bmri_history[[#This Row],[Terakhir]],bmri_history[[#This Row],[Volume]],"Tidak Ditemukan")</f>
        <v>93227400</v>
      </c>
      <c r="J743" s="10">
        <f>(B743/'Data Historis IHSG'!$J$3) * 100</f>
        <v>109.13336529333888</v>
      </c>
      <c r="K743" s="2">
        <f>(D743/'Data Historis BBNI'!$J$3) * 100</f>
        <v>121.55741833241905</v>
      </c>
      <c r="L743" s="2">
        <f>(F743/'Data Historis BBRI'!$J$3) * 100</f>
        <v>130.22108031806317</v>
      </c>
      <c r="M743" s="2">
        <f>(H743 / 'Data Historis BMRI'!$J$3) * 100</f>
        <v>147.92295514131263</v>
      </c>
    </row>
    <row r="744" spans="1:13" x14ac:dyDescent="0.3">
      <c r="A744" s="1" t="s">
        <v>767</v>
      </c>
      <c r="B744">
        <f>_xlfn.XLOOKUP(A744,jkse_history[[#This Row],[Tanggal]],jkse_history[[#This Row],[Terakhir]],"Tidak Ditemukan")</f>
        <v>6860.9</v>
      </c>
      <c r="C744">
        <f>_xlfn.XLOOKUP(B744,jkse_history[[#This Row],[Terakhir]],jkse_history[[#This Row],[Volume]])</f>
        <v>196805400</v>
      </c>
      <c r="D744">
        <f>_xlfn.XLOOKUP(A744,bbni_history[[#This Row],[Tanggal]],bbni_history[[#This Row],[Terakhir]],"Tidak Ditemukan")</f>
        <v>3799.7</v>
      </c>
      <c r="E744">
        <f>_xlfn.XLOOKUP(D744,bbni_history[[#This Row],[Terakhir]],bbni_history[[#This Row],[Volume]])</f>
        <v>28496000</v>
      </c>
      <c r="F744">
        <f>_xlfn.XLOOKUP(A744,bbri_history[[#This Row],[Tanggal]],bbri_history[[#This Row],[Terakhir]],"Tidak Ditemukan")</f>
        <v>3822.1</v>
      </c>
      <c r="G744">
        <f>_xlfn.XLOOKUP(F744,bbri_history[[#This Row],[Terakhir]],bbri_history[[#This Row],[Volume]],"Tidak Ditemukan")</f>
        <v>81964700</v>
      </c>
      <c r="H744">
        <f>_xlfn.XLOOKUP(A744,bmri_history[[#This Row],[Tanggal]],bmri_history[[#This Row],[Terakhir]],"Tidak Ditemukan")</f>
        <v>4070.9</v>
      </c>
      <c r="I744">
        <f>_xlfn.XLOOKUP('Master Sheet'!H744,bmri_history[[#This Row],[Terakhir]],bmri_history[[#This Row],[Volume]],"Tidak Ditemukan")</f>
        <v>35028000</v>
      </c>
      <c r="J744" s="10">
        <f>(B744/'Data Historis IHSG'!$J$3) * 100</f>
        <v>108.91112684418228</v>
      </c>
      <c r="K744" s="2">
        <f>(D744/'Data Historis BBNI'!$J$3) * 100</f>
        <v>121.89425800635824</v>
      </c>
      <c r="L744" s="2">
        <f>(F744/'Data Historis BBRI'!$J$3) * 100</f>
        <v>129.3815776556888</v>
      </c>
      <c r="M744" s="2">
        <f>(H744 / 'Data Historis BMRI'!$J$3) * 100</f>
        <v>146.80861038684714</v>
      </c>
    </row>
    <row r="745" spans="1:13" x14ac:dyDescent="0.3">
      <c r="A745" s="1" t="s">
        <v>768</v>
      </c>
      <c r="B745">
        <f>_xlfn.XLOOKUP(A745,jkse_history[[#This Row],[Tanggal]],jkse_history[[#This Row],[Terakhir]],"Tidak Ditemukan")</f>
        <v>6829.9</v>
      </c>
      <c r="C745">
        <f>_xlfn.XLOOKUP(B745,jkse_history[[#This Row],[Terakhir]],jkse_history[[#This Row],[Volume]])</f>
        <v>187905300</v>
      </c>
      <c r="D745">
        <f>_xlfn.XLOOKUP(A745,bbni_history[[#This Row],[Tanggal]],bbni_history[[#This Row],[Terakhir]],"Tidak Ditemukan")</f>
        <v>3810.2</v>
      </c>
      <c r="E745">
        <f>_xlfn.XLOOKUP(D745,bbni_history[[#This Row],[Terakhir]],bbni_history[[#This Row],[Volume]])</f>
        <v>72962200</v>
      </c>
      <c r="F745">
        <f>_xlfn.XLOOKUP(A745,bbri_history[[#This Row],[Tanggal]],bbri_history[[#This Row],[Terakhir]],"Tidak Ditemukan")</f>
        <v>3772.4</v>
      </c>
      <c r="G745">
        <f>_xlfn.XLOOKUP(F745,bbri_history[[#This Row],[Terakhir]],bbri_history[[#This Row],[Volume]],"Tidak Ditemukan")</f>
        <v>84009300</v>
      </c>
      <c r="H745">
        <f>_xlfn.XLOOKUP(A745,bmri_history[[#This Row],[Tanggal]],bmri_history[[#This Row],[Terakhir]],"Tidak Ditemukan")</f>
        <v>3988.7</v>
      </c>
      <c r="I745">
        <f>_xlfn.XLOOKUP('Master Sheet'!H745,bmri_history[[#This Row],[Terakhir]],bmri_history[[#This Row],[Volume]],"Tidak Ditemukan")</f>
        <v>72767800</v>
      </c>
      <c r="J745" s="10">
        <f>(B745/'Data Historis IHSG'!$J$3) * 100</f>
        <v>108.41902742104979</v>
      </c>
      <c r="K745" s="2">
        <f>(D745/'Data Historis BBNI'!$J$3) * 100</f>
        <v>122.23109768029742</v>
      </c>
      <c r="L745" s="2">
        <f>(F745/'Data Historis BBRI'!$J$3) * 100</f>
        <v>127.69918723955954</v>
      </c>
      <c r="M745" s="2">
        <f>(H745 / 'Data Historis BMRI'!$J$3) * 100</f>
        <v>143.84423696234668</v>
      </c>
    </row>
    <row r="746" spans="1:13" x14ac:dyDescent="0.3">
      <c r="A746" s="1" t="s">
        <v>769</v>
      </c>
      <c r="B746">
        <f>_xlfn.XLOOKUP(A746,jkse_history[[#This Row],[Tanggal]],jkse_history[[#This Row],[Terakhir]],"Tidak Ditemukan")</f>
        <v>6864.8</v>
      </c>
      <c r="C746">
        <f>_xlfn.XLOOKUP(B746,jkse_history[[#This Row],[Terakhir]],jkse_history[[#This Row],[Volume]])</f>
        <v>171067600</v>
      </c>
      <c r="D746">
        <f>_xlfn.XLOOKUP(A746,bbni_history[[#This Row],[Tanggal]],bbni_history[[#This Row],[Terakhir]],"Tidak Ditemukan")</f>
        <v>3978.1</v>
      </c>
      <c r="E746">
        <f>_xlfn.XLOOKUP(D746,bbni_history[[#This Row],[Terakhir]],bbni_history[[#This Row],[Volume]])</f>
        <v>77131800</v>
      </c>
      <c r="F746">
        <f>_xlfn.XLOOKUP(A746,bbri_history[[#This Row],[Tanggal]],bbri_history[[#This Row],[Terakhir]],"Tidak Ditemukan")</f>
        <v>3797.3</v>
      </c>
      <c r="G746">
        <f>_xlfn.XLOOKUP(F746,bbri_history[[#This Row],[Terakhir]],bbri_history[[#This Row],[Volume]],"Tidak Ditemukan")</f>
        <v>113840400</v>
      </c>
      <c r="H746">
        <f>_xlfn.XLOOKUP(A746,bmri_history[[#This Row],[Tanggal]],bmri_history[[#This Row],[Terakhir]],"Tidak Ditemukan")</f>
        <v>4040.1</v>
      </c>
      <c r="I746">
        <f>_xlfn.XLOOKUP('Master Sheet'!H746,bmri_history[[#This Row],[Terakhir]],bmri_history[[#This Row],[Volume]],"Tidak Ditemukan")</f>
        <v>70558600</v>
      </c>
      <c r="J746" s="10">
        <f>(B746/'Data Historis IHSG'!$J$3) * 100</f>
        <v>108.97303612644733</v>
      </c>
      <c r="K746" s="2">
        <f>(D746/'Data Historis BBNI'!$J$3) * 100</f>
        <v>127.61732446642991</v>
      </c>
      <c r="L746" s="2">
        <f>(F746/'Data Historis BBRI'!$J$3) * 100</f>
        <v>128.54207499331446</v>
      </c>
      <c r="M746" s="2">
        <f>(H746 / 'Data Historis BMRI'!$J$3) * 100</f>
        <v>145.69787192608541</v>
      </c>
    </row>
    <row r="747" spans="1:13" x14ac:dyDescent="0.3">
      <c r="A747" s="1" t="s">
        <v>770</v>
      </c>
      <c r="B747">
        <f>_xlfn.XLOOKUP(A747,jkse_history[[#This Row],[Tanggal]],jkse_history[[#This Row],[Terakhir]],"Tidak Ditemukan")</f>
        <v>6899</v>
      </c>
      <c r="C747">
        <f>_xlfn.XLOOKUP(B747,jkse_history[[#This Row],[Terakhir]],jkse_history[[#This Row],[Volume]])</f>
        <v>149187500</v>
      </c>
      <c r="D747">
        <f>_xlfn.XLOOKUP(A747,bbni_history[[#This Row],[Tanggal]],bbni_history[[#This Row],[Terakhir]],"Tidak Ditemukan")</f>
        <v>4009.6</v>
      </c>
      <c r="E747">
        <f>_xlfn.XLOOKUP(D747,bbni_history[[#This Row],[Terakhir]],bbni_history[[#This Row],[Volume]])</f>
        <v>89603000</v>
      </c>
      <c r="F747">
        <f>_xlfn.XLOOKUP(A747,bbri_history[[#This Row],[Tanggal]],bbri_history[[#This Row],[Terakhir]],"Tidak Ditemukan")</f>
        <v>3838.6</v>
      </c>
      <c r="G747">
        <f>_xlfn.XLOOKUP(F747,bbri_history[[#This Row],[Terakhir]],bbri_history[[#This Row],[Volume]],"Tidak Ditemukan")</f>
        <v>178282600</v>
      </c>
      <c r="H747">
        <f>_xlfn.XLOOKUP(A747,bmri_history[[#This Row],[Tanggal]],bmri_history[[#This Row],[Terakhir]],"Tidak Ditemukan")</f>
        <v>4122.3</v>
      </c>
      <c r="I747">
        <f>_xlfn.XLOOKUP('Master Sheet'!H747,bmri_history[[#This Row],[Terakhir]],bmri_history[[#This Row],[Volume]],"Tidak Ditemukan")</f>
        <v>216788400</v>
      </c>
      <c r="J747" s="10">
        <f>(B747/'Data Historis IHSG'!$J$3) * 100</f>
        <v>109.51593290938703</v>
      </c>
      <c r="K747" s="2">
        <f>(D747/'Data Historis BBNI'!$J$3) * 100</f>
        <v>128.62784348824749</v>
      </c>
      <c r="L747" s="2">
        <f>(F747/'Data Historis BBRI'!$J$3) * 100</f>
        <v>129.94011773347819</v>
      </c>
      <c r="M747" s="2">
        <f>(H747 / 'Data Historis BMRI'!$J$3) * 100</f>
        <v>148.66224535058586</v>
      </c>
    </row>
    <row r="748" spans="1:13" x14ac:dyDescent="0.3">
      <c r="A748" s="1" t="s">
        <v>771</v>
      </c>
      <c r="B748">
        <f>_xlfn.XLOOKUP(A748,jkse_history[[#This Row],[Tanggal]],jkse_history[[#This Row],[Terakhir]],"Tidak Ditemukan")</f>
        <v>6872.5</v>
      </c>
      <c r="C748">
        <f>_xlfn.XLOOKUP(B748,jkse_history[[#This Row],[Terakhir]],jkse_history[[#This Row],[Volume]])</f>
        <v>134698100</v>
      </c>
      <c r="D748">
        <f>_xlfn.XLOOKUP(A748,bbni_history[[#This Row],[Tanggal]],bbni_history[[#This Row],[Terakhir]],"Tidak Ditemukan")</f>
        <v>3904.7</v>
      </c>
      <c r="E748">
        <f>_xlfn.XLOOKUP(D748,bbni_history[[#This Row],[Terakhir]],bbni_history[[#This Row],[Volume]])</f>
        <v>63021600</v>
      </c>
      <c r="F748">
        <f>_xlfn.XLOOKUP(A748,bbri_history[[#This Row],[Tanggal]],bbri_history[[#This Row],[Terakhir]],"Tidak Ditemukan")</f>
        <v>3813.8</v>
      </c>
      <c r="G748">
        <f>_xlfn.XLOOKUP(F748,bbri_history[[#This Row],[Terakhir]],bbri_history[[#This Row],[Volume]],"Tidak Ditemukan")</f>
        <v>185972400</v>
      </c>
      <c r="H748">
        <f>_xlfn.XLOOKUP(A748,bmri_history[[#This Row],[Tanggal]],bmri_history[[#This Row],[Terakhir]],"Tidak Ditemukan")</f>
        <v>4091.5</v>
      </c>
      <c r="I748">
        <f>_xlfn.XLOOKUP('Master Sheet'!H748,bmri_history[[#This Row],[Terakhir]],bmri_history[[#This Row],[Volume]],"Tidak Ditemukan")</f>
        <v>82589400</v>
      </c>
      <c r="J748" s="10">
        <f>(B748/'Data Historis IHSG'!$J$3) * 100</f>
        <v>109.09526727348347</v>
      </c>
      <c r="K748" s="2">
        <f>(D748/'Data Historis BBNI'!$J$3) * 100</f>
        <v>125.2626547457502</v>
      </c>
      <c r="L748" s="2">
        <f>(F748/'Data Historis BBRI'!$J$3) * 100</f>
        <v>129.10061507110385</v>
      </c>
      <c r="M748" s="2">
        <f>(H748 / 'Data Historis BMRI'!$J$3) * 100</f>
        <v>147.55150688982411</v>
      </c>
    </row>
    <row r="749" spans="1:13" x14ac:dyDescent="0.3">
      <c r="A749" s="1" t="s">
        <v>772</v>
      </c>
      <c r="B749">
        <f>_xlfn.XLOOKUP(A749,jkse_history[[#This Row],[Tanggal]],jkse_history[[#This Row],[Terakhir]],"Tidak Ditemukan")</f>
        <v>6839.3</v>
      </c>
      <c r="C749">
        <f>_xlfn.XLOOKUP(B749,jkse_history[[#This Row],[Terakhir]],jkse_history[[#This Row],[Volume]])</f>
        <v>151785000</v>
      </c>
      <c r="D749">
        <f>_xlfn.XLOOKUP(A749,bbni_history[[#This Row],[Tanggal]],bbni_history[[#This Row],[Terakhir]],"Tidak Ditemukan")</f>
        <v>3841.7</v>
      </c>
      <c r="E749">
        <f>_xlfn.XLOOKUP(D749,bbni_history[[#This Row],[Terakhir]],bbni_history[[#This Row],[Volume]])</f>
        <v>139348400</v>
      </c>
      <c r="F749">
        <f>_xlfn.XLOOKUP(A749,bbri_history[[#This Row],[Tanggal]],bbri_history[[#This Row],[Terakhir]],"Tidak Ditemukan")</f>
        <v>3789</v>
      </c>
      <c r="G749">
        <f>_xlfn.XLOOKUP(F749,bbri_history[[#This Row],[Terakhir]],bbri_history[[#This Row],[Volume]],"Tidak Ditemukan")</f>
        <v>280039200</v>
      </c>
      <c r="H749">
        <f>_xlfn.XLOOKUP(A749,bmri_history[[#This Row],[Tanggal]],bmri_history[[#This Row],[Terakhir]],"Tidak Ditemukan")</f>
        <v>4091.5</v>
      </c>
      <c r="I749">
        <f>_xlfn.XLOOKUP('Master Sheet'!H749,bmri_history[[#This Row],[Terakhir]],bmri_history[[#This Row],[Volume]],"Tidak Ditemukan")</f>
        <v>167297000</v>
      </c>
      <c r="J749" s="10">
        <f>(B749/'Data Historis IHSG'!$J$3) * 100</f>
        <v>108.56824466548352</v>
      </c>
      <c r="K749" s="2">
        <f>(D749/'Data Historis BBNI'!$J$3) * 100</f>
        <v>123.24161670211502</v>
      </c>
      <c r="L749" s="2">
        <f>(F749/'Data Historis BBRI'!$J$3) * 100</f>
        <v>128.26111240872947</v>
      </c>
      <c r="M749" s="2">
        <f>(H749 / 'Data Historis BMRI'!$J$3) * 100</f>
        <v>147.55150688982411</v>
      </c>
    </row>
    <row r="750" spans="1:13" x14ac:dyDescent="0.3">
      <c r="A750" s="1" t="s">
        <v>773</v>
      </c>
      <c r="B750">
        <f>_xlfn.XLOOKUP(A750,jkse_history[[#This Row],[Tanggal]],jkse_history[[#This Row],[Terakhir]],"Tidak Ditemukan")</f>
        <v>6862.3</v>
      </c>
      <c r="C750">
        <f>_xlfn.XLOOKUP(B750,jkse_history[[#This Row],[Terakhir]],jkse_history[[#This Row],[Volume]])</f>
        <v>145899200</v>
      </c>
      <c r="D750">
        <f>_xlfn.XLOOKUP(A750,bbni_history[[#This Row],[Tanggal]],bbni_history[[#This Row],[Terakhir]],"Tidak Ditemukan")</f>
        <v>3831.2</v>
      </c>
      <c r="E750">
        <f>_xlfn.XLOOKUP(D750,bbni_history[[#This Row],[Terakhir]],bbni_history[[#This Row],[Volume]])</f>
        <v>58539000</v>
      </c>
      <c r="F750">
        <f>_xlfn.XLOOKUP(A750,bbri_history[[#This Row],[Tanggal]],bbri_history[[#This Row],[Terakhir]],"Tidak Ditemukan")</f>
        <v>3871.7</v>
      </c>
      <c r="G750">
        <f>_xlfn.XLOOKUP(F750,bbri_history[[#This Row],[Terakhir]],bbri_history[[#This Row],[Volume]],"Tidak Ditemukan")</f>
        <v>181849300</v>
      </c>
      <c r="H750">
        <f>_xlfn.XLOOKUP(A750,bmri_history[[#This Row],[Tanggal]],bmri_history[[#This Row],[Terakhir]],"Tidak Ditemukan")</f>
        <v>3988.7</v>
      </c>
      <c r="I750">
        <f>_xlfn.XLOOKUP('Master Sheet'!H750,bmri_history[[#This Row],[Terakhir]],bmri_history[[#This Row],[Volume]],"Tidak Ditemukan")</f>
        <v>165628800</v>
      </c>
      <c r="J750" s="10">
        <f>(B750/'Data Historis IHSG'!$J$3) * 100</f>
        <v>108.93335068909794</v>
      </c>
      <c r="K750" s="2">
        <f>(D750/'Data Historis BBNI'!$J$3) * 100</f>
        <v>122.90477702817584</v>
      </c>
      <c r="L750" s="2">
        <f>(F750/'Data Historis BBRI'!$J$3) * 100</f>
        <v>131.06058298043754</v>
      </c>
      <c r="M750" s="2">
        <f>(H750 / 'Data Historis BMRI'!$J$3) * 100</f>
        <v>143.84423696234668</v>
      </c>
    </row>
    <row r="751" spans="1:13" x14ac:dyDescent="0.3">
      <c r="A751" s="1" t="s">
        <v>774</v>
      </c>
      <c r="B751">
        <f>_xlfn.XLOOKUP(A751,jkse_history[[#This Row],[Tanggal]],jkse_history[[#This Row],[Terakhir]],"Tidak Ditemukan")</f>
        <v>6890.6</v>
      </c>
      <c r="C751">
        <f>_xlfn.XLOOKUP(B751,jkse_history[[#This Row],[Terakhir]],jkse_history[[#This Row],[Volume]])</f>
        <v>189189500</v>
      </c>
      <c r="D751">
        <f>_xlfn.XLOOKUP(A751,bbni_history[[#This Row],[Tanggal]],bbni_history[[#This Row],[Terakhir]],"Tidak Ditemukan")</f>
        <v>3820.7</v>
      </c>
      <c r="E751">
        <f>_xlfn.XLOOKUP(D751,bbni_history[[#This Row],[Terakhir]],bbni_history[[#This Row],[Volume]])</f>
        <v>47100600</v>
      </c>
      <c r="F751">
        <f>_xlfn.XLOOKUP(A751,bbri_history[[#This Row],[Tanggal]],bbri_history[[#This Row],[Terakhir]],"Tidak Ditemukan")</f>
        <v>3805.5</v>
      </c>
      <c r="G751">
        <f>_xlfn.XLOOKUP(F751,bbri_history[[#This Row],[Terakhir]],bbri_history[[#This Row],[Volume]],"Tidak Ditemukan")</f>
        <v>145413400</v>
      </c>
      <c r="H751">
        <f>_xlfn.XLOOKUP(A751,bmri_history[[#This Row],[Tanggal]],bmri_history[[#This Row],[Terakhir]],"Tidak Ditemukan")</f>
        <v>3999</v>
      </c>
      <c r="I751">
        <f>_xlfn.XLOOKUP('Master Sheet'!H751,bmri_history[[#This Row],[Terakhir]],bmri_history[[#This Row],[Volume]],"Tidak Ditemukan")</f>
        <v>99351800</v>
      </c>
      <c r="J751" s="10">
        <f>(B751/'Data Historis IHSG'!$J$3) * 100</f>
        <v>109.38258983989309</v>
      </c>
      <c r="K751" s="2">
        <f>(D751/'Data Historis BBNI'!$J$3) * 100</f>
        <v>122.56793735423663</v>
      </c>
      <c r="L751" s="2">
        <f>(F751/'Data Historis BBRI'!$J$3) * 100</f>
        <v>128.81965248651886</v>
      </c>
      <c r="M751" s="2">
        <f>(H751 / 'Data Historis BMRI'!$J$3) * 100</f>
        <v>144.2156852138352</v>
      </c>
    </row>
    <row r="752" spans="1:13" x14ac:dyDescent="0.3">
      <c r="A752" s="1" t="s">
        <v>775</v>
      </c>
      <c r="B752">
        <f>_xlfn.XLOOKUP(A752,jkse_history[[#This Row],[Tanggal]],jkse_history[[#This Row],[Terakhir]],"Tidak Ditemukan")</f>
        <v>6911.7</v>
      </c>
      <c r="C752">
        <f>_xlfn.XLOOKUP(B752,jkse_history[[#This Row],[Terakhir]],jkse_history[[#This Row],[Volume]])</f>
        <v>202858400</v>
      </c>
      <c r="D752">
        <f>_xlfn.XLOOKUP(A752,bbni_history[[#This Row],[Tanggal]],bbni_history[[#This Row],[Terakhir]],"Tidak Ditemukan")</f>
        <v>3904.7</v>
      </c>
      <c r="E752">
        <f>_xlfn.XLOOKUP(D752,bbni_history[[#This Row],[Terakhir]],bbni_history[[#This Row],[Volume]])</f>
        <v>42774000</v>
      </c>
      <c r="F752">
        <f>_xlfn.XLOOKUP(A752,bbri_history[[#This Row],[Tanggal]],bbri_history[[#This Row],[Terakhir]],"Tidak Ditemukan")</f>
        <v>3929.6</v>
      </c>
      <c r="G752">
        <f>_xlfn.XLOOKUP(F752,bbri_history[[#This Row],[Terakhir]],bbri_history[[#This Row],[Volume]],"Tidak Ditemukan")</f>
        <v>198479900</v>
      </c>
      <c r="H752">
        <f>_xlfn.XLOOKUP(A752,bmri_history[[#This Row],[Tanggal]],bmri_history[[#This Row],[Terakhir]],"Tidak Ditemukan")</f>
        <v>4081.2</v>
      </c>
      <c r="I752">
        <f>_xlfn.XLOOKUP('Master Sheet'!H752,bmri_history[[#This Row],[Terakhir]],bmri_history[[#This Row],[Volume]],"Tidak Ditemukan")</f>
        <v>108125400</v>
      </c>
      <c r="J752" s="10">
        <f>(B752/'Data Historis IHSG'!$J$3) * 100</f>
        <v>109.71753493112195</v>
      </c>
      <c r="K752" s="2">
        <f>(D752/'Data Historis BBNI'!$J$3) * 100</f>
        <v>125.2626547457502</v>
      </c>
      <c r="L752" s="2">
        <f>(F752/'Data Historis BBRI'!$J$3) * 100</f>
        <v>133.02055088977127</v>
      </c>
      <c r="M752" s="2">
        <f>(H752 / 'Data Historis BMRI'!$J$3) * 100</f>
        <v>147.18005863833562</v>
      </c>
    </row>
    <row r="753" spans="1:13" x14ac:dyDescent="0.3">
      <c r="A753" s="1" t="s">
        <v>776</v>
      </c>
      <c r="B753">
        <f>_xlfn.XLOOKUP(A753,jkse_history[[#This Row],[Tanggal]],jkse_history[[#This Row],[Terakhir]],"Tidak Ditemukan")</f>
        <v>6873.8</v>
      </c>
      <c r="C753">
        <f>_xlfn.XLOOKUP(B753,jkse_history[[#This Row],[Terakhir]],jkse_history[[#This Row],[Volume]])</f>
        <v>143480000</v>
      </c>
      <c r="D753">
        <f>_xlfn.XLOOKUP(A753,bbni_history[[#This Row],[Tanggal]],bbni_history[[#This Row],[Terakhir]],"Tidak Ditemukan")</f>
        <v>3925.7</v>
      </c>
      <c r="E753">
        <f>_xlfn.XLOOKUP(D753,bbni_history[[#This Row],[Terakhir]],bbni_history[[#This Row],[Volume]])</f>
        <v>38504200</v>
      </c>
      <c r="F753">
        <f>_xlfn.XLOOKUP(A753,bbri_history[[#This Row],[Tanggal]],bbri_history[[#This Row],[Terakhir]],"Tidak Ditemukan")</f>
        <v>3921.3</v>
      </c>
      <c r="G753">
        <f>_xlfn.XLOOKUP(F753,bbri_history[[#This Row],[Terakhir]],bbri_history[[#This Row],[Volume]],"Tidak Ditemukan")</f>
        <v>141366300</v>
      </c>
      <c r="H753">
        <f>_xlfn.XLOOKUP(A753,bmri_history[[#This Row],[Tanggal]],bmri_history[[#This Row],[Terakhir]],"Tidak Ditemukan")</f>
        <v>4060.6</v>
      </c>
      <c r="I753">
        <f>_xlfn.XLOOKUP('Master Sheet'!H753,bmri_history[[#This Row],[Terakhir]],bmri_history[[#This Row],[Volume]],"Tidak Ditemukan")</f>
        <v>109098400</v>
      </c>
      <c r="J753" s="10">
        <f>(B753/'Data Historis IHSG'!$J$3) * 100</f>
        <v>109.11590370090516</v>
      </c>
      <c r="K753" s="2">
        <f>(D753/'Data Historis BBNI'!$J$3) * 100</f>
        <v>125.93633409362859</v>
      </c>
      <c r="L753" s="2">
        <f>(F753/'Data Historis BBRI'!$J$3) * 100</f>
        <v>132.73958830518632</v>
      </c>
      <c r="M753" s="2">
        <f>(H753 / 'Data Historis BMRI'!$J$3) * 100</f>
        <v>146.43716213535862</v>
      </c>
    </row>
    <row r="754" spans="1:13" x14ac:dyDescent="0.3">
      <c r="A754" s="1" t="s">
        <v>777</v>
      </c>
      <c r="B754">
        <f>_xlfn.XLOOKUP(A754,jkse_history[[#This Row],[Tanggal]],jkse_history[[#This Row],[Terakhir]],"Tidak Ditemukan")</f>
        <v>6935.3</v>
      </c>
      <c r="C754">
        <f>_xlfn.XLOOKUP(B754,jkse_history[[#This Row],[Terakhir]],jkse_history[[#This Row],[Volume]])</f>
        <v>173101600</v>
      </c>
      <c r="D754">
        <f>_xlfn.XLOOKUP(A754,bbni_history[[#This Row],[Tanggal]],bbni_history[[#This Row],[Terakhir]],"Tidak Ditemukan")</f>
        <v>3936.2</v>
      </c>
      <c r="E754">
        <f>_xlfn.XLOOKUP(D754,bbni_history[[#This Row],[Terakhir]],bbni_history[[#This Row],[Volume]])</f>
        <v>38887200</v>
      </c>
      <c r="F754">
        <f>_xlfn.XLOOKUP(A754,bbri_history[[#This Row],[Tanggal]],bbri_history[[#This Row],[Terakhir]],"Tidak Ditemukan")</f>
        <v>3929.6</v>
      </c>
      <c r="G754">
        <f>_xlfn.XLOOKUP(F754,bbri_history[[#This Row],[Terakhir]],bbri_history[[#This Row],[Volume]],"Tidak Ditemukan")</f>
        <v>140923100</v>
      </c>
      <c r="H754">
        <f>_xlfn.XLOOKUP(A754,bmri_history[[#This Row],[Tanggal]],bmri_history[[#This Row],[Terakhir]],"Tidak Ditemukan")</f>
        <v>4184</v>
      </c>
      <c r="I754">
        <f>_xlfn.XLOOKUP('Master Sheet'!H754,bmri_history[[#This Row],[Terakhir]],bmri_history[[#This Row],[Volume]],"Tidak Ditemukan")</f>
        <v>118132000</v>
      </c>
      <c r="J754" s="10">
        <f>(B754/'Data Historis IHSG'!$J$3) * 100</f>
        <v>110.09216545970024</v>
      </c>
      <c r="K754" s="2">
        <f>(D754/'Data Historis BBNI'!$J$3) * 100</f>
        <v>126.2731737675678</v>
      </c>
      <c r="L754" s="2">
        <f>(F754/'Data Historis BBRI'!$J$3) * 100</f>
        <v>133.02055088977127</v>
      </c>
      <c r="M754" s="2">
        <f>(H754 / 'Data Historis BMRI'!$J$3) * 100</f>
        <v>150.88732856581305</v>
      </c>
    </row>
    <row r="755" spans="1:13" x14ac:dyDescent="0.3">
      <c r="A755" s="1" t="s">
        <v>778</v>
      </c>
      <c r="B755">
        <f>_xlfn.XLOOKUP(A755,jkse_history[[#This Row],[Tanggal]],jkse_history[[#This Row],[Terakhir]],"Tidak Ditemukan")</f>
        <v>6940.1</v>
      </c>
      <c r="C755">
        <f>_xlfn.XLOOKUP(B755,jkse_history[[#This Row],[Terakhir]],jkse_history[[#This Row],[Volume]])</f>
        <v>172668200</v>
      </c>
      <c r="D755">
        <f>_xlfn.XLOOKUP(A755,bbni_history[[#This Row],[Tanggal]],bbni_history[[#This Row],[Terakhir]],"Tidak Ditemukan")</f>
        <v>3978.1</v>
      </c>
      <c r="E755">
        <f>_xlfn.XLOOKUP(D755,bbni_history[[#This Row],[Terakhir]],bbni_history[[#This Row],[Volume]])</f>
        <v>34054800</v>
      </c>
      <c r="F755">
        <f>_xlfn.XLOOKUP(A755,bbri_history[[#This Row],[Tanggal]],bbri_history[[#This Row],[Terakhir]],"Tidak Ditemukan")</f>
        <v>3962.7</v>
      </c>
      <c r="G755">
        <f>_xlfn.XLOOKUP(F755,bbri_history[[#This Row],[Terakhir]],bbri_history[[#This Row],[Volume]],"Tidak Ditemukan")</f>
        <v>168599500</v>
      </c>
      <c r="H755">
        <f>_xlfn.XLOOKUP(A755,bmri_history[[#This Row],[Tanggal]],bmri_history[[#This Row],[Terakhir]],"Tidak Ditemukan")</f>
        <v>4194.3</v>
      </c>
      <c r="I755">
        <f>_xlfn.XLOOKUP('Master Sheet'!H755,bmri_history[[#This Row],[Terakhir]],bmri_history[[#This Row],[Volume]],"Tidak Ditemukan")</f>
        <v>75656000</v>
      </c>
      <c r="J755" s="10">
        <f>(B755/'Data Historis IHSG'!$J$3) * 100</f>
        <v>110.16836149941108</v>
      </c>
      <c r="K755" s="2">
        <f>(D755/'Data Historis BBNI'!$J$3) * 100</f>
        <v>127.61732446642991</v>
      </c>
      <c r="L755" s="2">
        <f>(F755/'Data Historis BBRI'!$J$3) * 100</f>
        <v>134.1410161367306</v>
      </c>
      <c r="M755" s="2">
        <f>(H755 / 'Data Historis BMRI'!$J$3) * 100</f>
        <v>151.25877681730157</v>
      </c>
    </row>
    <row r="756" spans="1:13" x14ac:dyDescent="0.3">
      <c r="A756" s="1" t="s">
        <v>779</v>
      </c>
      <c r="B756">
        <f>_xlfn.XLOOKUP(A756,jkse_history[[#This Row],[Tanggal]],jkse_history[[#This Row],[Terakhir]],"Tidak Ditemukan")</f>
        <v>6897.4</v>
      </c>
      <c r="C756">
        <f>_xlfn.XLOOKUP(B756,jkse_history[[#This Row],[Terakhir]],jkse_history[[#This Row],[Volume]])</f>
        <v>176681300</v>
      </c>
      <c r="D756">
        <f>_xlfn.XLOOKUP(A756,bbni_history[[#This Row],[Tanggal]],bbni_history[[#This Row],[Terakhir]],"Tidak Ditemukan")</f>
        <v>4009.6</v>
      </c>
      <c r="E756">
        <f>_xlfn.XLOOKUP(D756,bbni_history[[#This Row],[Terakhir]],bbni_history[[#This Row],[Volume]])</f>
        <v>56866600</v>
      </c>
      <c r="F756">
        <f>_xlfn.XLOOKUP(A756,bbri_history[[#This Row],[Tanggal]],bbri_history[[#This Row],[Terakhir]],"Tidak Ditemukan")</f>
        <v>3979.3</v>
      </c>
      <c r="G756">
        <f>_xlfn.XLOOKUP(F756,bbri_history[[#This Row],[Terakhir]],bbri_history[[#This Row],[Volume]],"Tidak Ditemukan")</f>
        <v>177400700</v>
      </c>
      <c r="H756">
        <f>_xlfn.XLOOKUP(A756,bmri_history[[#This Row],[Tanggal]],bmri_history[[#This Row],[Terakhir]],"Tidak Ditemukan")</f>
        <v>4214.8</v>
      </c>
      <c r="I756">
        <f>_xlfn.XLOOKUP('Master Sheet'!H756,bmri_history[[#This Row],[Terakhir]],bmri_history[[#This Row],[Volume]],"Tidak Ditemukan")</f>
        <v>121757400</v>
      </c>
      <c r="J756" s="10">
        <f>(B756/'Data Historis IHSG'!$J$3) * 100</f>
        <v>109.49053422948343</v>
      </c>
      <c r="K756" s="2">
        <f>(D756/'Data Historis BBNI'!$J$3) * 100</f>
        <v>128.62784348824749</v>
      </c>
      <c r="L756" s="2">
        <f>(F756/'Data Historis BBRI'!$J$3) * 100</f>
        <v>134.70294130590054</v>
      </c>
      <c r="M756" s="2">
        <f>(H756 / 'Data Historis BMRI'!$J$3) * 100</f>
        <v>151.9980670265748</v>
      </c>
    </row>
    <row r="757" spans="1:13" x14ac:dyDescent="0.3">
      <c r="A757" s="1" t="s">
        <v>780</v>
      </c>
      <c r="B757">
        <f>_xlfn.XLOOKUP(A757,jkse_history[[#This Row],[Tanggal]],jkse_history[[#This Row],[Terakhir]],"Tidak Ditemukan")</f>
        <v>6880.3</v>
      </c>
      <c r="C757">
        <f>_xlfn.XLOOKUP(B757,jkse_history[[#This Row],[Terakhir]],jkse_history[[#This Row],[Volume]])</f>
        <v>140803700</v>
      </c>
      <c r="D757">
        <f>_xlfn.XLOOKUP(A757,bbni_history[[#This Row],[Tanggal]],bbni_history[[#This Row],[Terakhir]],"Tidak Ditemukan")</f>
        <v>3999.1</v>
      </c>
      <c r="E757">
        <f>_xlfn.XLOOKUP(D757,bbni_history[[#This Row],[Terakhir]],bbni_history[[#This Row],[Volume]])</f>
        <v>24979400</v>
      </c>
      <c r="F757">
        <f>_xlfn.XLOOKUP(A757,bbri_history[[#This Row],[Tanggal]],bbri_history[[#This Row],[Terakhir]],"Tidak Ditemukan")</f>
        <v>4020.6</v>
      </c>
      <c r="G757">
        <f>_xlfn.XLOOKUP(F757,bbri_history[[#This Row],[Terakhir]],bbri_history[[#This Row],[Volume]],"Tidak Ditemukan")</f>
        <v>181146600</v>
      </c>
      <c r="H757">
        <f>_xlfn.XLOOKUP(A757,bmri_history[[#This Row],[Tanggal]],bmri_history[[#This Row],[Terakhir]],"Tidak Ditemukan")</f>
        <v>4235.3999999999996</v>
      </c>
      <c r="I757">
        <f>_xlfn.XLOOKUP('Master Sheet'!H757,bmri_history[[#This Row],[Terakhir]],bmri_history[[#This Row],[Volume]],"Tidak Ditemukan")</f>
        <v>81114600</v>
      </c>
      <c r="J757" s="10">
        <f>(B757/'Data Historis IHSG'!$J$3) * 100</f>
        <v>109.21908583801357</v>
      </c>
      <c r="K757" s="2">
        <f>(D757/'Data Historis BBNI'!$J$3) * 100</f>
        <v>128.29100381430831</v>
      </c>
      <c r="L757" s="2">
        <f>(F757/'Data Historis BBRI'!$J$3) * 100</f>
        <v>136.10098404606433</v>
      </c>
      <c r="M757" s="2">
        <f>(H757 / 'Data Historis BMRI'!$J$3) * 100</f>
        <v>152.74096352955178</v>
      </c>
    </row>
    <row r="758" spans="1:13" x14ac:dyDescent="0.3">
      <c r="A758" s="1" t="s">
        <v>781</v>
      </c>
      <c r="B758">
        <f>_xlfn.XLOOKUP(A758,jkse_history[[#This Row],[Tanggal]],jkse_history[[#This Row],[Terakhir]],"Tidak Ditemukan")</f>
        <v>6900.1</v>
      </c>
      <c r="C758">
        <f>_xlfn.XLOOKUP(B758,jkse_history[[#This Row],[Terakhir]],jkse_history[[#This Row],[Volume]])</f>
        <v>213914100</v>
      </c>
      <c r="D758">
        <f>_xlfn.XLOOKUP(A758,bbni_history[[#This Row],[Tanggal]],bbni_history[[#This Row],[Terakhir]],"Tidak Ditemukan")</f>
        <v>3988.6</v>
      </c>
      <c r="E758">
        <f>_xlfn.XLOOKUP(D758,bbni_history[[#This Row],[Terakhir]],bbni_history[[#This Row],[Volume]])</f>
        <v>30348000</v>
      </c>
      <c r="F758">
        <f>_xlfn.XLOOKUP(A758,bbri_history[[#This Row],[Tanggal]],bbri_history[[#This Row],[Terakhir]],"Tidak Ditemukan")</f>
        <v>3971</v>
      </c>
      <c r="G758">
        <f>_xlfn.XLOOKUP(F758,bbri_history[[#This Row],[Terakhir]],bbri_history[[#This Row],[Volume]],"Tidak Ditemukan")</f>
        <v>144569400</v>
      </c>
      <c r="H758">
        <f>_xlfn.XLOOKUP(A758,bmri_history[[#This Row],[Tanggal]],bmri_history[[#This Row],[Terakhir]],"Tidak Ditemukan")</f>
        <v>4256</v>
      </c>
      <c r="I758">
        <f>_xlfn.XLOOKUP('Master Sheet'!H758,bmri_history[[#This Row],[Terakhir]],bmri_history[[#This Row],[Volume]],"Tidak Ditemukan")</f>
        <v>56771800</v>
      </c>
      <c r="J758" s="10">
        <f>(B758/'Data Historis IHSG'!$J$3) * 100</f>
        <v>109.53339450182078</v>
      </c>
      <c r="K758" s="2">
        <f>(D758/'Data Historis BBNI'!$J$3) * 100</f>
        <v>127.9541641403691</v>
      </c>
      <c r="L758" s="2">
        <f>(F758/'Data Historis BBRI'!$J$3) * 100</f>
        <v>134.42197872131558</v>
      </c>
      <c r="M758" s="2">
        <f>(H758 / 'Data Historis BMRI'!$J$3) * 100</f>
        <v>153.48386003252878</v>
      </c>
    </row>
    <row r="759" spans="1:13" x14ac:dyDescent="0.3">
      <c r="A759" s="1" t="s">
        <v>782</v>
      </c>
      <c r="B759">
        <f>_xlfn.XLOOKUP(A759,jkse_history[[#This Row],[Tanggal]],jkse_history[[#This Row],[Terakhir]],"Tidak Ditemukan")</f>
        <v>6941.9</v>
      </c>
      <c r="C759">
        <f>_xlfn.XLOOKUP(B759,jkse_history[[#This Row],[Terakhir]],jkse_history[[#This Row],[Volume]])</f>
        <v>162808100</v>
      </c>
      <c r="D759">
        <f>_xlfn.XLOOKUP(A759,bbni_history[[#This Row],[Tanggal]],bbni_history[[#This Row],[Terakhir]],"Tidak Ditemukan")</f>
        <v>3967.7</v>
      </c>
      <c r="E759">
        <f>_xlfn.XLOOKUP(D759,bbni_history[[#This Row],[Terakhir]],bbni_history[[#This Row],[Volume]])</f>
        <v>48802600</v>
      </c>
      <c r="F759">
        <f>_xlfn.XLOOKUP(A759,bbri_history[[#This Row],[Tanggal]],bbri_history[[#This Row],[Terakhir]],"Tidak Ditemukan")</f>
        <v>4028.9</v>
      </c>
      <c r="G759">
        <f>_xlfn.XLOOKUP(F759,bbri_history[[#This Row],[Terakhir]],bbri_history[[#This Row],[Volume]],"Tidak Ditemukan")</f>
        <v>120995200</v>
      </c>
      <c r="H759">
        <f>_xlfn.XLOOKUP(A759,bmri_history[[#This Row],[Tanggal]],bmri_history[[#This Row],[Terakhir]],"Tidak Ditemukan")</f>
        <v>4266.2</v>
      </c>
      <c r="I759">
        <f>_xlfn.XLOOKUP('Master Sheet'!H759,bmri_history[[#This Row],[Terakhir]],bmri_history[[#This Row],[Volume]],"Tidak Ditemukan")</f>
        <v>39570600</v>
      </c>
      <c r="J759" s="10">
        <f>(B759/'Data Historis IHSG'!$J$3) * 100</f>
        <v>110.19693501430264</v>
      </c>
      <c r="K759" s="2">
        <f>(D759/'Data Historis BBNI'!$J$3) * 100</f>
        <v>127.28369278938538</v>
      </c>
      <c r="L759" s="2">
        <f>(F759/'Data Historis BBRI'!$J$3) * 100</f>
        <v>136.38194663064928</v>
      </c>
      <c r="M759" s="2">
        <f>(H759 / 'Data Historis BMRI'!$J$3) * 100</f>
        <v>153.8517019903135</v>
      </c>
    </row>
    <row r="760" spans="1:13" x14ac:dyDescent="0.3">
      <c r="A760" s="1" t="s">
        <v>783</v>
      </c>
      <c r="B760">
        <f>_xlfn.XLOOKUP(A760,jkse_history[[#This Row],[Tanggal]],jkse_history[[#This Row],[Terakhir]],"Tidak Ditemukan")</f>
        <v>6914.5</v>
      </c>
      <c r="C760">
        <f>_xlfn.XLOOKUP(B760,jkse_history[[#This Row],[Terakhir]],jkse_history[[#This Row],[Volume]])</f>
        <v>148477900</v>
      </c>
      <c r="D760">
        <f>_xlfn.XLOOKUP(A760,bbni_history[[#This Row],[Tanggal]],bbni_history[[#This Row],[Terakhir]],"Tidak Ditemukan")</f>
        <v>3957.2</v>
      </c>
      <c r="E760">
        <f>_xlfn.XLOOKUP(D760,bbni_history[[#This Row],[Terakhir]],bbni_history[[#This Row],[Volume]])</f>
        <v>38279800</v>
      </c>
      <c r="F760">
        <f>_xlfn.XLOOKUP(A760,bbri_history[[#This Row],[Tanggal]],bbri_history[[#This Row],[Terakhir]],"Tidak Ditemukan")</f>
        <v>4028.9</v>
      </c>
      <c r="G760">
        <f>_xlfn.XLOOKUP(F760,bbri_history[[#This Row],[Terakhir]],bbri_history[[#This Row],[Volume]],"Tidak Ditemukan")</f>
        <v>84568100</v>
      </c>
      <c r="H760">
        <f>_xlfn.XLOOKUP(A760,bmri_history[[#This Row],[Tanggal]],bmri_history[[#This Row],[Terakhir]],"Tidak Ditemukan")</f>
        <v>4204.6000000000004</v>
      </c>
      <c r="I760">
        <f>_xlfn.XLOOKUP('Master Sheet'!H760,bmri_history[[#This Row],[Terakhir]],bmri_history[[#This Row],[Volume]],"Tidak Ditemukan")</f>
        <v>75595200</v>
      </c>
      <c r="J760" s="10">
        <f>(B760/'Data Historis IHSG'!$J$3) * 100</f>
        <v>109.76198262095326</v>
      </c>
      <c r="K760" s="2">
        <f>(D760/'Data Historis BBNI'!$J$3) * 100</f>
        <v>126.94685311544617</v>
      </c>
      <c r="L760" s="2">
        <f>(F760/'Data Historis BBRI'!$J$3) * 100</f>
        <v>136.38194663064928</v>
      </c>
      <c r="M760" s="2">
        <f>(H760 / 'Data Historis BMRI'!$J$3) * 100</f>
        <v>151.63022506879008</v>
      </c>
    </row>
    <row r="761" spans="1:13" x14ac:dyDescent="0.3">
      <c r="A761" s="1" t="s">
        <v>784</v>
      </c>
      <c r="B761">
        <f>_xlfn.XLOOKUP(A761,jkse_history[[#This Row],[Tanggal]],jkse_history[[#This Row],[Terakhir]],"Tidak Ditemukan")</f>
        <v>6895.7</v>
      </c>
      <c r="C761">
        <f>_xlfn.XLOOKUP(B761,jkse_history[[#This Row],[Terakhir]],jkse_history[[#This Row],[Volume]])</f>
        <v>173648600</v>
      </c>
      <c r="D761">
        <f>_xlfn.XLOOKUP(A761,bbni_history[[#This Row],[Tanggal]],bbni_history[[#This Row],[Terakhir]],"Tidak Ditemukan")</f>
        <v>3925.7</v>
      </c>
      <c r="E761">
        <f>_xlfn.XLOOKUP(D761,bbni_history[[#This Row],[Terakhir]],bbni_history[[#This Row],[Volume]])</f>
        <v>38386000</v>
      </c>
      <c r="F761">
        <f>_xlfn.XLOOKUP(A761,bbri_history[[#This Row],[Tanggal]],bbri_history[[#This Row],[Terakhir]],"Tidak Ditemukan")</f>
        <v>4028.9</v>
      </c>
      <c r="G761">
        <f>_xlfn.XLOOKUP(F761,bbri_history[[#This Row],[Terakhir]],bbri_history[[#This Row],[Volume]],"Tidak Ditemukan")</f>
        <v>69966200</v>
      </c>
      <c r="H761">
        <f>_xlfn.XLOOKUP(A761,bmri_history[[#This Row],[Tanggal]],bmri_history[[#This Row],[Terakhir]],"Tidak Ditemukan")</f>
        <v>4184</v>
      </c>
      <c r="I761">
        <f>_xlfn.XLOOKUP('Master Sheet'!H761,bmri_history[[#This Row],[Terakhir]],bmri_history[[#This Row],[Volume]],"Tidak Ditemukan")</f>
        <v>49569000</v>
      </c>
      <c r="J761" s="10">
        <f>(B761/'Data Historis IHSG'!$J$3) * 100</f>
        <v>109.46354813208583</v>
      </c>
      <c r="K761" s="2">
        <f>(D761/'Data Historis BBNI'!$J$3) * 100</f>
        <v>125.93633409362859</v>
      </c>
      <c r="L761" s="2">
        <f>(F761/'Data Historis BBRI'!$J$3) * 100</f>
        <v>136.38194663064928</v>
      </c>
      <c r="M761" s="2">
        <f>(H761 / 'Data Historis BMRI'!$J$3) * 100</f>
        <v>150.88732856581305</v>
      </c>
    </row>
    <row r="762" spans="1:13" x14ac:dyDescent="0.3">
      <c r="A762" s="1" t="s">
        <v>785</v>
      </c>
      <c r="B762">
        <f>_xlfn.XLOOKUP(A762,jkse_history[[#This Row],[Tanggal]],jkse_history[[#This Row],[Terakhir]],"Tidak Ditemukan")</f>
        <v>6895.7</v>
      </c>
      <c r="C762">
        <f>_xlfn.XLOOKUP(B762,jkse_history[[#This Row],[Terakhir]],jkse_history[[#This Row],[Volume]])</f>
        <v>180098400</v>
      </c>
      <c r="D762">
        <f>_xlfn.XLOOKUP(A762,bbni_history[[#This Row],[Tanggal]],bbni_history[[#This Row],[Terakhir]],"Tidak Ditemukan")</f>
        <v>3894.2</v>
      </c>
      <c r="E762">
        <f>_xlfn.XLOOKUP(D762,bbni_history[[#This Row],[Terakhir]],bbni_history[[#This Row],[Volume]])</f>
        <v>27312200</v>
      </c>
      <c r="F762">
        <f>_xlfn.XLOOKUP(A762,bbri_history[[#This Row],[Tanggal]],bbri_history[[#This Row],[Terakhir]],"Tidak Ditemukan")</f>
        <v>4037.2</v>
      </c>
      <c r="G762">
        <f>_xlfn.XLOOKUP(F762,bbri_history[[#This Row],[Terakhir]],bbri_history[[#This Row],[Volume]],"Tidak Ditemukan")</f>
        <v>104019300</v>
      </c>
      <c r="H762">
        <f>_xlfn.XLOOKUP(A762,bmri_history[[#This Row],[Tanggal]],bmri_history[[#This Row],[Terakhir]],"Tidak Ditemukan")</f>
        <v>4235.3999999999996</v>
      </c>
      <c r="I762">
        <f>_xlfn.XLOOKUP('Master Sheet'!H762,bmri_history[[#This Row],[Terakhir]],bmri_history[[#This Row],[Volume]],"Tidak Ditemukan")</f>
        <v>58521000</v>
      </c>
      <c r="J762" s="10">
        <f>(B762/'Data Historis IHSG'!$J$3) * 100</f>
        <v>109.46354813208583</v>
      </c>
      <c r="K762" s="2">
        <f>(D762/'Data Historis BBNI'!$J$3) * 100</f>
        <v>124.925815071811</v>
      </c>
      <c r="L762" s="2">
        <f>(F762/'Data Historis BBRI'!$J$3) * 100</f>
        <v>136.66290921523427</v>
      </c>
      <c r="M762" s="2">
        <f>(H762 / 'Data Historis BMRI'!$J$3) * 100</f>
        <v>152.74096352955178</v>
      </c>
    </row>
    <row r="763" spans="1:13" x14ac:dyDescent="0.3">
      <c r="A763" s="1" t="s">
        <v>786</v>
      </c>
      <c r="B763">
        <f>_xlfn.XLOOKUP(A763,jkse_history[[#This Row],[Tanggal]],jkse_history[[#This Row],[Terakhir]],"Tidak Ditemukan")</f>
        <v>6894.7</v>
      </c>
      <c r="C763">
        <f>_xlfn.XLOOKUP(B763,jkse_history[[#This Row],[Terakhir]],jkse_history[[#This Row],[Volume]])</f>
        <v>175859700</v>
      </c>
      <c r="D763">
        <f>_xlfn.XLOOKUP(A763,bbni_history[[#This Row],[Tanggal]],bbni_history[[#This Row],[Terakhir]],"Tidak Ditemukan")</f>
        <v>3841.7</v>
      </c>
      <c r="E763">
        <f>_xlfn.XLOOKUP(D763,bbni_history[[#This Row],[Terakhir]],bbni_history[[#This Row],[Volume]])</f>
        <v>64976600</v>
      </c>
      <c r="F763">
        <f>_xlfn.XLOOKUP(A763,bbri_history[[#This Row],[Tanggal]],bbri_history[[#This Row],[Terakhir]],"Tidak Ditemukan")</f>
        <v>4037.2</v>
      </c>
      <c r="G763">
        <f>_xlfn.XLOOKUP(F763,bbri_history[[#This Row],[Terakhir]],bbri_history[[#This Row],[Volume]],"Tidak Ditemukan")</f>
        <v>88432500</v>
      </c>
      <c r="H763">
        <f>_xlfn.XLOOKUP(A763,bmri_history[[#This Row],[Tanggal]],bmri_history[[#This Row],[Terakhir]],"Tidak Ditemukan")</f>
        <v>4225.1000000000004</v>
      </c>
      <c r="I763">
        <f>_xlfn.XLOOKUP('Master Sheet'!H763,bmri_history[[#This Row],[Terakhir]],bmri_history[[#This Row],[Volume]],"Tidak Ditemukan")</f>
        <v>40696400</v>
      </c>
      <c r="J763" s="10">
        <f>(B763/'Data Historis IHSG'!$J$3) * 100</f>
        <v>109.44767395714608</v>
      </c>
      <c r="K763" s="2">
        <f>(D763/'Data Historis BBNI'!$J$3) * 100</f>
        <v>123.24161670211502</v>
      </c>
      <c r="L763" s="2">
        <f>(F763/'Data Historis BBRI'!$J$3) * 100</f>
        <v>136.66290921523427</v>
      </c>
      <c r="M763" s="2">
        <f>(H763 / 'Data Historis BMRI'!$J$3) * 100</f>
        <v>152.36951527806332</v>
      </c>
    </row>
    <row r="764" spans="1:13" x14ac:dyDescent="0.3">
      <c r="A764" s="1" t="s">
        <v>787</v>
      </c>
      <c r="B764">
        <f>_xlfn.XLOOKUP(A764,jkse_history[[#This Row],[Tanggal]],jkse_history[[#This Row],[Terakhir]],"Tidak Ditemukan")</f>
        <v>6873.4</v>
      </c>
      <c r="C764">
        <f>_xlfn.XLOOKUP(B764,jkse_history[[#This Row],[Terakhir]],jkse_history[[#This Row],[Volume]])</f>
        <v>144215700</v>
      </c>
      <c r="D764">
        <f>_xlfn.XLOOKUP(A764,bbni_history[[#This Row],[Tanggal]],bbni_history[[#This Row],[Terakhir]],"Tidak Ditemukan")</f>
        <v>3799.7</v>
      </c>
      <c r="E764">
        <f>_xlfn.XLOOKUP(D764,bbni_history[[#This Row],[Terakhir]],bbni_history[[#This Row],[Volume]])</f>
        <v>72588200</v>
      </c>
      <c r="F764">
        <f>_xlfn.XLOOKUP(A764,bbri_history[[#This Row],[Tanggal]],bbri_history[[#This Row],[Terakhir]],"Tidak Ditemukan")</f>
        <v>3987.5</v>
      </c>
      <c r="G764">
        <f>_xlfn.XLOOKUP(F764,bbri_history[[#This Row],[Terakhir]],bbri_history[[#This Row],[Volume]],"Tidak Ditemukan")</f>
        <v>59319100</v>
      </c>
      <c r="H764">
        <f>_xlfn.XLOOKUP(A764,bmri_history[[#This Row],[Tanggal]],bmri_history[[#This Row],[Terakhir]],"Tidak Ditemukan")</f>
        <v>4194.3</v>
      </c>
      <c r="I764">
        <f>_xlfn.XLOOKUP('Master Sheet'!H764,bmri_history[[#This Row],[Terakhir]],bmri_history[[#This Row],[Volume]],"Tidak Ditemukan")</f>
        <v>52604400</v>
      </c>
      <c r="J764" s="10">
        <f>(B764/'Data Historis IHSG'!$J$3) * 100</f>
        <v>109.10955403092923</v>
      </c>
      <c r="K764" s="2">
        <f>(D764/'Data Historis BBNI'!$J$3) * 100</f>
        <v>121.89425800635824</v>
      </c>
      <c r="L764" s="2">
        <f>(F764/'Data Historis BBRI'!$J$3) * 100</f>
        <v>134.98051879910497</v>
      </c>
      <c r="M764" s="2">
        <f>(H764 / 'Data Historis BMRI'!$J$3) * 100</f>
        <v>151.25877681730157</v>
      </c>
    </row>
    <row r="765" spans="1:13" x14ac:dyDescent="0.3">
      <c r="A765" s="1" t="s">
        <v>788</v>
      </c>
      <c r="B765">
        <f>_xlfn.XLOOKUP(A765,jkse_history[[#This Row],[Tanggal]],jkse_history[[#This Row],[Terakhir]],"Tidak Ditemukan")</f>
        <v>6810</v>
      </c>
      <c r="C765">
        <f>_xlfn.XLOOKUP(B765,jkse_history[[#This Row],[Terakhir]],jkse_history[[#This Row],[Volume]])</f>
        <v>149215500</v>
      </c>
      <c r="D765">
        <f>_xlfn.XLOOKUP(A765,bbni_history[[#This Row],[Tanggal]],bbni_history[[#This Row],[Terakhir]],"Tidak Ditemukan")</f>
        <v>3715.7</v>
      </c>
      <c r="E765">
        <f>_xlfn.XLOOKUP(D765,bbni_history[[#This Row],[Terakhir]],bbni_history[[#This Row],[Volume]])</f>
        <v>92300400</v>
      </c>
      <c r="F765">
        <f>_xlfn.XLOOKUP(A765,bbri_history[[#This Row],[Tanggal]],bbri_history[[#This Row],[Terakhir]],"Tidak Ditemukan")</f>
        <v>3937.9</v>
      </c>
      <c r="G765">
        <f>_xlfn.XLOOKUP(F765,bbri_history[[#This Row],[Terakhir]],bbri_history[[#This Row],[Volume]],"Tidak Ditemukan")</f>
        <v>107327900</v>
      </c>
      <c r="H765">
        <f>_xlfn.XLOOKUP(A765,bmri_history[[#This Row],[Tanggal]],bmri_history[[#This Row],[Terakhir]],"Tidak Ditemukan")</f>
        <v>4112</v>
      </c>
      <c r="I765">
        <f>_xlfn.XLOOKUP('Master Sheet'!H765,bmri_history[[#This Row],[Terakhir]],bmri_history[[#This Row],[Volume]],"Tidak Ditemukan")</f>
        <v>75513400</v>
      </c>
      <c r="J765" s="10">
        <f>(B765/'Data Historis IHSG'!$J$3) * 100</f>
        <v>108.10313133974863</v>
      </c>
      <c r="K765" s="2">
        <f>(D765/'Data Historis BBNI'!$J$3) * 100</f>
        <v>119.19954061484468</v>
      </c>
      <c r="L765" s="2">
        <f>(F765/'Data Historis BBRI'!$J$3) * 100</f>
        <v>133.30151347435623</v>
      </c>
      <c r="M765" s="2">
        <f>(H765 / 'Data Historis BMRI'!$J$3) * 100</f>
        <v>148.29079709909735</v>
      </c>
    </row>
    <row r="766" spans="1:13" x14ac:dyDescent="0.3">
      <c r="A766" s="1" t="s">
        <v>789</v>
      </c>
      <c r="B766">
        <f>_xlfn.XLOOKUP(A766,jkse_history[[#This Row],[Tanggal]],jkse_history[[#This Row],[Terakhir]],"Tidak Ditemukan")</f>
        <v>6839.5</v>
      </c>
      <c r="C766">
        <f>_xlfn.XLOOKUP(B766,jkse_history[[#This Row],[Terakhir]],jkse_history[[#This Row],[Volume]])</f>
        <v>124488600</v>
      </c>
      <c r="D766">
        <f>_xlfn.XLOOKUP(A766,bbni_history[[#This Row],[Tanggal]],bbni_history[[#This Row],[Terakhir]],"Tidak Ditemukan")</f>
        <v>3757.7</v>
      </c>
      <c r="E766">
        <f>_xlfn.XLOOKUP(D766,bbni_history[[#This Row],[Terakhir]],bbni_history[[#This Row],[Volume]])</f>
        <v>52724200</v>
      </c>
      <c r="F766">
        <f>_xlfn.XLOOKUP(A766,bbri_history[[#This Row],[Tanggal]],bbri_history[[#This Row],[Terakhir]],"Tidak Ditemukan")</f>
        <v>3971</v>
      </c>
      <c r="G766">
        <f>_xlfn.XLOOKUP(F766,bbri_history[[#This Row],[Terakhir]],bbri_history[[#This Row],[Volume]],"Tidak Ditemukan")</f>
        <v>139144500</v>
      </c>
      <c r="H766">
        <f>_xlfn.XLOOKUP(A766,bmri_history[[#This Row],[Tanggal]],bmri_history[[#This Row],[Terakhir]],"Tidak Ditemukan")</f>
        <v>4142.8999999999996</v>
      </c>
      <c r="I766">
        <f>_xlfn.XLOOKUP('Master Sheet'!H766,bmri_history[[#This Row],[Terakhir]],bmri_history[[#This Row],[Volume]],"Tidak Ditemukan")</f>
        <v>177505200</v>
      </c>
      <c r="J766" s="10">
        <f>(B766/'Data Historis IHSG'!$J$3) * 100</f>
        <v>108.57141950047146</v>
      </c>
      <c r="K766" s="2">
        <f>(D766/'Data Historis BBNI'!$J$3) * 100</f>
        <v>120.54689931060145</v>
      </c>
      <c r="L766" s="2">
        <f>(F766/'Data Historis BBRI'!$J$3) * 100</f>
        <v>134.42197872131558</v>
      </c>
      <c r="M766" s="2">
        <f>(H766 / 'Data Historis BMRI'!$J$3) * 100</f>
        <v>149.40514185356284</v>
      </c>
    </row>
    <row r="767" spans="1:13" x14ac:dyDescent="0.3">
      <c r="A767" s="1" t="s">
        <v>790</v>
      </c>
      <c r="B767">
        <f>_xlfn.XLOOKUP(A767,jkse_history[[#This Row],[Tanggal]],jkse_history[[#This Row],[Terakhir]],"Tidak Ditemukan")</f>
        <v>6856.6</v>
      </c>
      <c r="C767">
        <f>_xlfn.XLOOKUP(B767,jkse_history[[#This Row],[Terakhir]],jkse_history[[#This Row],[Volume]])</f>
        <v>130300200</v>
      </c>
      <c r="D767">
        <f>_xlfn.XLOOKUP(A767,bbni_history[[#This Row],[Tanggal]],bbni_history[[#This Row],[Terakhir]],"Tidak Ditemukan")</f>
        <v>3736.7</v>
      </c>
      <c r="E767">
        <f>_xlfn.XLOOKUP(D767,bbni_history[[#This Row],[Terakhir]],bbni_history[[#This Row],[Volume]])</f>
        <v>53277000</v>
      </c>
      <c r="F767">
        <f>_xlfn.XLOOKUP(A767,bbri_history[[#This Row],[Tanggal]],bbri_history[[#This Row],[Terakhir]],"Tidak Ditemukan")</f>
        <v>3937.9</v>
      </c>
      <c r="G767">
        <f>_xlfn.XLOOKUP(F767,bbri_history[[#This Row],[Terakhir]],bbri_history[[#This Row],[Volume]],"Tidak Ditemukan")</f>
        <v>46409300</v>
      </c>
      <c r="H767">
        <f>_xlfn.XLOOKUP(A767,bmri_history[[#This Row],[Tanggal]],bmri_history[[#This Row],[Terakhir]],"Tidak Ditemukan")</f>
        <v>4163.3999999999996</v>
      </c>
      <c r="I767">
        <f>_xlfn.XLOOKUP('Master Sheet'!H767,bmri_history[[#This Row],[Terakhir]],bmri_history[[#This Row],[Volume]],"Tidak Ditemukan")</f>
        <v>54138200</v>
      </c>
      <c r="J767" s="10">
        <f>(B767/'Data Historis IHSG'!$J$3) * 100</f>
        <v>108.84286789194132</v>
      </c>
      <c r="K767" s="2">
        <f>(D767/'Data Historis BBNI'!$J$3) * 100</f>
        <v>119.87321996272307</v>
      </c>
      <c r="L767" s="2">
        <f>(F767/'Data Historis BBRI'!$J$3) * 100</f>
        <v>133.30151347435623</v>
      </c>
      <c r="M767" s="2">
        <f>(H767 / 'Data Historis BMRI'!$J$3) * 100</f>
        <v>150.14443206283605</v>
      </c>
    </row>
    <row r="768" spans="1:13" x14ac:dyDescent="0.3">
      <c r="A768" s="1" t="s">
        <v>791</v>
      </c>
      <c r="B768">
        <f>_xlfn.XLOOKUP(A768,jkse_history[[#This Row],[Tanggal]],jkse_history[[#This Row],[Terakhir]],"Tidak Ditemukan")</f>
        <v>6854.8</v>
      </c>
      <c r="C768">
        <f>_xlfn.XLOOKUP(B768,jkse_history[[#This Row],[Terakhir]],jkse_history[[#This Row],[Volume]])</f>
        <v>127631500</v>
      </c>
      <c r="D768">
        <f>_xlfn.XLOOKUP(A768,bbni_history[[#This Row],[Tanggal]],bbni_history[[#This Row],[Terakhir]],"Tidak Ditemukan")</f>
        <v>3757.7</v>
      </c>
      <c r="E768">
        <f>_xlfn.XLOOKUP(D768,bbni_history[[#This Row],[Terakhir]],bbni_history[[#This Row],[Volume]])</f>
        <v>48120000</v>
      </c>
      <c r="F768">
        <f>_xlfn.XLOOKUP(A768,bbri_history[[#This Row],[Tanggal]],bbri_history[[#This Row],[Terakhir]],"Tidak Ditemukan")</f>
        <v>3979.3</v>
      </c>
      <c r="G768">
        <f>_xlfn.XLOOKUP(F768,bbri_history[[#This Row],[Terakhir]],bbri_history[[#This Row],[Volume]],"Tidak Ditemukan")</f>
        <v>89918800</v>
      </c>
      <c r="H768">
        <f>_xlfn.XLOOKUP(A768,bmri_history[[#This Row],[Tanggal]],bmri_history[[#This Row],[Terakhir]],"Tidak Ditemukan")</f>
        <v>4173.7</v>
      </c>
      <c r="I768">
        <f>_xlfn.XLOOKUP('Master Sheet'!H768,bmri_history[[#This Row],[Terakhir]],bmri_history[[#This Row],[Volume]],"Tidak Ditemukan")</f>
        <v>47901800</v>
      </c>
      <c r="J768" s="10">
        <f>(B768/'Data Historis IHSG'!$J$3) * 100</f>
        <v>108.81429437704975</v>
      </c>
      <c r="K768" s="2">
        <f>(D768/'Data Historis BBNI'!$J$3) * 100</f>
        <v>120.54689931060145</v>
      </c>
      <c r="L768" s="2">
        <f>(F768/'Data Historis BBRI'!$J$3) * 100</f>
        <v>134.70294130590054</v>
      </c>
      <c r="M768" s="2">
        <f>(H768 / 'Data Historis BMRI'!$J$3) * 100</f>
        <v>150.51588031432456</v>
      </c>
    </row>
    <row r="769" spans="1:13" x14ac:dyDescent="0.3">
      <c r="A769" s="1" t="s">
        <v>792</v>
      </c>
      <c r="B769">
        <f>_xlfn.XLOOKUP(A769,jkse_history[[#This Row],[Tanggal]],jkse_history[[#This Row],[Terakhir]],"Tidak Ditemukan")</f>
        <v>6843.2</v>
      </c>
      <c r="C769">
        <f>_xlfn.XLOOKUP(B769,jkse_history[[#This Row],[Terakhir]],jkse_history[[#This Row],[Volume]])</f>
        <v>167931100</v>
      </c>
      <c r="D769">
        <f>_xlfn.XLOOKUP(A769,bbni_history[[#This Row],[Tanggal]],bbni_history[[#This Row],[Terakhir]],"Tidak Ditemukan")</f>
        <v>3684.2</v>
      </c>
      <c r="E769">
        <f>_xlfn.XLOOKUP(D769,bbni_history[[#This Row],[Terakhir]],bbni_history[[#This Row],[Volume]])</f>
        <v>108313400</v>
      </c>
      <c r="F769">
        <f>_xlfn.XLOOKUP(A769,bbri_history[[#This Row],[Tanggal]],bbri_history[[#This Row],[Terakhir]],"Tidak Ditemukan")</f>
        <v>3863.4</v>
      </c>
      <c r="G769">
        <f>_xlfn.XLOOKUP(F769,bbri_history[[#This Row],[Terakhir]],bbri_history[[#This Row],[Volume]],"Tidak Ditemukan")</f>
        <v>273125500</v>
      </c>
      <c r="H769">
        <f>_xlfn.XLOOKUP(A769,bmri_history[[#This Row],[Tanggal]],bmri_history[[#This Row],[Terakhir]],"Tidak Ditemukan")</f>
        <v>4112</v>
      </c>
      <c r="I769">
        <f>_xlfn.XLOOKUP('Master Sheet'!H769,bmri_history[[#This Row],[Terakhir]],bmri_history[[#This Row],[Volume]],"Tidak Ditemukan")</f>
        <v>146440400</v>
      </c>
      <c r="J769" s="10">
        <f>(B769/'Data Historis IHSG'!$J$3) * 100</f>
        <v>108.63015394774855</v>
      </c>
      <c r="K769" s="2">
        <f>(D769/'Data Historis BBNI'!$J$3) * 100</f>
        <v>118.18902159302709</v>
      </c>
      <c r="L769" s="2">
        <f>(F769/'Data Historis BBRI'!$J$3) * 100</f>
        <v>130.77962039585259</v>
      </c>
      <c r="M769" s="2">
        <f>(H769 / 'Data Historis BMRI'!$J$3) * 100</f>
        <v>148.29079709909735</v>
      </c>
    </row>
    <row r="770" spans="1:13" x14ac:dyDescent="0.3">
      <c r="A770" s="1" t="s">
        <v>793</v>
      </c>
      <c r="B770">
        <f>_xlfn.XLOOKUP(A770,jkse_history[[#This Row],[Tanggal]],jkse_history[[#This Row],[Terakhir]],"Tidak Ditemukan")</f>
        <v>6844.9</v>
      </c>
      <c r="C770">
        <f>_xlfn.XLOOKUP(B770,jkse_history[[#This Row],[Terakhir]],jkse_history[[#This Row],[Volume]])</f>
        <v>146293200</v>
      </c>
      <c r="D770">
        <f>_xlfn.XLOOKUP(A770,bbni_history[[#This Row],[Tanggal]],bbni_history[[#This Row],[Terakhir]],"Tidak Ditemukan")</f>
        <v>3757.7</v>
      </c>
      <c r="E770">
        <f>_xlfn.XLOOKUP(D770,bbni_history[[#This Row],[Terakhir]],bbni_history[[#This Row],[Volume]])</f>
        <v>48204200</v>
      </c>
      <c r="F770">
        <f>_xlfn.XLOOKUP(A770,bbri_history[[#This Row],[Tanggal]],bbri_history[[#This Row],[Terakhir]],"Tidak Ditemukan")</f>
        <v>3904.8</v>
      </c>
      <c r="G770">
        <f>_xlfn.XLOOKUP(F770,bbri_history[[#This Row],[Terakhir]],bbri_history[[#This Row],[Volume]],"Tidak Ditemukan")</f>
        <v>115578600</v>
      </c>
      <c r="H770">
        <f>_xlfn.XLOOKUP(A770,bmri_history[[#This Row],[Tanggal]],bmri_history[[#This Row],[Terakhir]],"Tidak Ditemukan")</f>
        <v>4153.2</v>
      </c>
      <c r="I770">
        <f>_xlfn.XLOOKUP('Master Sheet'!H770,bmri_history[[#This Row],[Terakhir]],bmri_history[[#This Row],[Volume]],"Tidak Ditemukan")</f>
        <v>89565600</v>
      </c>
      <c r="J770" s="10">
        <f>(B770/'Data Historis IHSG'!$J$3) * 100</f>
        <v>108.65714004514615</v>
      </c>
      <c r="K770" s="2">
        <f>(D770/'Data Historis BBNI'!$J$3) * 100</f>
        <v>120.54689931060145</v>
      </c>
      <c r="L770" s="2">
        <f>(F770/'Data Historis BBRI'!$J$3) * 100</f>
        <v>132.1810482273969</v>
      </c>
      <c r="M770" s="2">
        <f>(H770 / 'Data Historis BMRI'!$J$3) * 100</f>
        <v>149.77659010505133</v>
      </c>
    </row>
    <row r="771" spans="1:13" x14ac:dyDescent="0.3">
      <c r="A771" s="1" t="s">
        <v>794</v>
      </c>
      <c r="B771">
        <f>_xlfn.XLOOKUP(A771,jkse_history[[#This Row],[Tanggal]],jkse_history[[#This Row],[Terakhir]],"Tidak Ditemukan")</f>
        <v>6857.4</v>
      </c>
      <c r="C771">
        <f>_xlfn.XLOOKUP(B771,jkse_history[[#This Row],[Terakhir]],jkse_history[[#This Row],[Volume]])</f>
        <v>136086000</v>
      </c>
      <c r="D771">
        <f>_xlfn.XLOOKUP(A771,bbni_history[[#This Row],[Tanggal]],bbni_history[[#This Row],[Terakhir]],"Tidak Ditemukan")</f>
        <v>3726.2</v>
      </c>
      <c r="E771">
        <f>_xlfn.XLOOKUP(D771,bbni_history[[#This Row],[Terakhir]],bbni_history[[#This Row],[Volume]])</f>
        <v>49577200</v>
      </c>
      <c r="F771">
        <f>_xlfn.XLOOKUP(A771,bbri_history[[#This Row],[Tanggal]],bbri_history[[#This Row],[Terakhir]],"Tidak Ditemukan")</f>
        <v>3954.4</v>
      </c>
      <c r="G771">
        <f>_xlfn.XLOOKUP(F771,bbri_history[[#This Row],[Terakhir]],bbri_history[[#This Row],[Volume]],"Tidak Ditemukan")</f>
        <v>59377900</v>
      </c>
      <c r="H771">
        <f>_xlfn.XLOOKUP(A771,bmri_history[[#This Row],[Tanggal]],bmri_history[[#This Row],[Terakhir]],"Tidak Ditemukan")</f>
        <v>4204.6000000000004</v>
      </c>
      <c r="I771">
        <f>_xlfn.XLOOKUP('Master Sheet'!H771,bmri_history[[#This Row],[Terakhir]],bmri_history[[#This Row],[Volume]],"Tidak Ditemukan")</f>
        <v>72991800</v>
      </c>
      <c r="J771" s="10">
        <f>(B771/'Data Historis IHSG'!$J$3) * 100</f>
        <v>108.85556723189312</v>
      </c>
      <c r="K771" s="2">
        <f>(D771/'Data Historis BBNI'!$J$3) * 100</f>
        <v>119.53638028878389</v>
      </c>
      <c r="L771" s="2">
        <f>(F771/'Data Historis BBRI'!$J$3) * 100</f>
        <v>133.86005355214564</v>
      </c>
      <c r="M771" s="2">
        <f>(H771 / 'Data Historis BMRI'!$J$3) * 100</f>
        <v>151.63022506879008</v>
      </c>
    </row>
    <row r="772" spans="1:13" x14ac:dyDescent="0.3">
      <c r="A772" s="1" t="s">
        <v>795</v>
      </c>
      <c r="B772">
        <f>_xlfn.XLOOKUP(A772,jkse_history[[#This Row],[Tanggal]],jkse_history[[#This Row],[Terakhir]],"Tidak Ditemukan")</f>
        <v>6813.6</v>
      </c>
      <c r="C772">
        <f>_xlfn.XLOOKUP(B772,jkse_history[[#This Row],[Terakhir]],jkse_history[[#This Row],[Volume]])</f>
        <v>118736600</v>
      </c>
      <c r="D772">
        <f>_xlfn.XLOOKUP(A772,bbni_history[[#This Row],[Tanggal]],bbni_history[[#This Row],[Terakhir]],"Tidak Ditemukan")</f>
        <v>3673.8</v>
      </c>
      <c r="E772">
        <f>_xlfn.XLOOKUP(D772,bbni_history[[#This Row],[Terakhir]],bbni_history[[#This Row],[Volume]])</f>
        <v>54989400</v>
      </c>
      <c r="F772">
        <f>_xlfn.XLOOKUP(A772,bbri_history[[#This Row],[Tanggal]],bbri_history[[#This Row],[Terakhir]],"Tidak Ditemukan")</f>
        <v>3937.9</v>
      </c>
      <c r="G772">
        <f>_xlfn.XLOOKUP(F772,bbri_history[[#This Row],[Terakhir]],bbri_history[[#This Row],[Volume]],"Tidak Ditemukan")</f>
        <v>84777000</v>
      </c>
      <c r="H772">
        <f>_xlfn.XLOOKUP(A772,bmri_history[[#This Row],[Tanggal]],bmri_history[[#This Row],[Terakhir]],"Tidak Ditemukan")</f>
        <v>4132.6000000000004</v>
      </c>
      <c r="I772">
        <f>_xlfn.XLOOKUP('Master Sheet'!H772,bmri_history[[#This Row],[Terakhir]],bmri_history[[#This Row],[Volume]],"Tidak Ditemukan")</f>
        <v>88630600</v>
      </c>
      <c r="J772" s="10">
        <f>(B772/'Data Historis IHSG'!$J$3) * 100</f>
        <v>108.16027836953175</v>
      </c>
      <c r="K772" s="2">
        <f>(D772/'Data Historis BBNI'!$J$3) * 100</f>
        <v>117.85538991598257</v>
      </c>
      <c r="L772" s="2">
        <f>(F772/'Data Historis BBRI'!$J$3) * 100</f>
        <v>133.30151347435623</v>
      </c>
      <c r="M772" s="2">
        <f>(H772 / 'Data Historis BMRI'!$J$3) * 100</f>
        <v>149.03369360207438</v>
      </c>
    </row>
    <row r="773" spans="1:13" x14ac:dyDescent="0.3">
      <c r="A773" s="1" t="s">
        <v>796</v>
      </c>
      <c r="B773">
        <f>_xlfn.XLOOKUP(A773,jkse_history[[#This Row],[Tanggal]],jkse_history[[#This Row],[Terakhir]],"Tidak Ditemukan")</f>
        <v>6807</v>
      </c>
      <c r="C773">
        <f>_xlfn.XLOOKUP(B773,jkse_history[[#This Row],[Terakhir]],jkse_history[[#This Row],[Volume]])</f>
        <v>137055800</v>
      </c>
      <c r="D773">
        <f>_xlfn.XLOOKUP(A773,bbni_history[[#This Row],[Tanggal]],bbni_history[[#This Row],[Terakhir]],"Tidak Ditemukan")</f>
        <v>3694.7</v>
      </c>
      <c r="E773">
        <f>_xlfn.XLOOKUP(D773,bbni_history[[#This Row],[Terakhir]],bbni_history[[#This Row],[Volume]])</f>
        <v>42464200</v>
      </c>
      <c r="F773">
        <f>_xlfn.XLOOKUP(A773,bbri_history[[#This Row],[Tanggal]],bbri_history[[#This Row],[Terakhir]],"Tidak Ditemukan")</f>
        <v>3962.7</v>
      </c>
      <c r="G773">
        <f>_xlfn.XLOOKUP(F773,bbri_history[[#This Row],[Terakhir]],bbri_history[[#This Row],[Volume]],"Tidak Ditemukan")</f>
        <v>78292000</v>
      </c>
      <c r="H773">
        <f>_xlfn.XLOOKUP(A773,bmri_history[[#This Row],[Tanggal]],bmri_history[[#This Row],[Terakhir]],"Tidak Ditemukan")</f>
        <v>4163.3999999999996</v>
      </c>
      <c r="I773">
        <f>_xlfn.XLOOKUP('Master Sheet'!H773,bmri_history[[#This Row],[Terakhir]],bmri_history[[#This Row],[Volume]],"Tidak Ditemukan")</f>
        <v>53728800</v>
      </c>
      <c r="J773" s="10">
        <f>(B773/'Data Historis IHSG'!$J$3) * 100</f>
        <v>108.05550881492934</v>
      </c>
      <c r="K773" s="2">
        <f>(D773/'Data Historis BBNI'!$J$3) * 100</f>
        <v>118.52586126696629</v>
      </c>
      <c r="L773" s="2">
        <f>(F773/'Data Historis BBRI'!$J$3) * 100</f>
        <v>134.1410161367306</v>
      </c>
      <c r="M773" s="2">
        <f>(H773 / 'Data Historis BMRI'!$J$3) * 100</f>
        <v>150.14443206283605</v>
      </c>
    </row>
    <row r="774" spans="1:13" x14ac:dyDescent="0.3">
      <c r="A774" s="1" t="s">
        <v>797</v>
      </c>
      <c r="B774">
        <f>_xlfn.XLOOKUP(A774,jkse_history[[#This Row],[Tanggal]],jkse_history[[#This Row],[Terakhir]],"Tidak Ditemukan")</f>
        <v>6766.8</v>
      </c>
      <c r="C774">
        <f>_xlfn.XLOOKUP(B774,jkse_history[[#This Row],[Terakhir]],jkse_history[[#This Row],[Volume]])</f>
        <v>140398600</v>
      </c>
      <c r="D774">
        <f>_xlfn.XLOOKUP(A774,bbni_history[[#This Row],[Tanggal]],bbni_history[[#This Row],[Terakhir]],"Tidak Ditemukan")</f>
        <v>3736.7</v>
      </c>
      <c r="E774">
        <f>_xlfn.XLOOKUP(D774,bbni_history[[#This Row],[Terakhir]],bbni_history[[#This Row],[Volume]])</f>
        <v>45285800</v>
      </c>
      <c r="F774">
        <f>_xlfn.XLOOKUP(A774,bbri_history[[#This Row],[Tanggal]],bbri_history[[#This Row],[Terakhir]],"Tidak Ditemukan")</f>
        <v>4004.1</v>
      </c>
      <c r="G774">
        <f>_xlfn.XLOOKUP(F774,bbri_history[[#This Row],[Terakhir]],bbri_history[[#This Row],[Volume]],"Tidak Ditemukan")</f>
        <v>111953700</v>
      </c>
      <c r="H774">
        <f>_xlfn.XLOOKUP(A774,bmri_history[[#This Row],[Tanggal]],bmri_history[[#This Row],[Terakhir]],"Tidak Ditemukan")</f>
        <v>4184</v>
      </c>
      <c r="I774">
        <f>_xlfn.XLOOKUP('Master Sheet'!H774,bmri_history[[#This Row],[Terakhir]],bmri_history[[#This Row],[Volume]],"Tidak Ditemukan")</f>
        <v>80065800</v>
      </c>
      <c r="J774" s="10">
        <f>(B774/'Data Historis IHSG'!$J$3) * 100</f>
        <v>107.4173669823511</v>
      </c>
      <c r="K774" s="2">
        <f>(D774/'Data Historis BBNI'!$J$3) * 100</f>
        <v>119.87321996272307</v>
      </c>
      <c r="L774" s="2">
        <f>(F774/'Data Historis BBRI'!$J$3) * 100</f>
        <v>135.54244396827491</v>
      </c>
      <c r="M774" s="2">
        <f>(H774 / 'Data Historis BMRI'!$J$3) * 100</f>
        <v>150.88732856581305</v>
      </c>
    </row>
    <row r="775" spans="1:13" x14ac:dyDescent="0.3">
      <c r="A775" s="1" t="s">
        <v>798</v>
      </c>
      <c r="B775">
        <f>_xlfn.XLOOKUP(A775,jkse_history[[#This Row],[Tanggal]],jkse_history[[#This Row],[Terakhir]],"Tidak Ditemukan")</f>
        <v>6776.4</v>
      </c>
      <c r="C775">
        <f>_xlfn.XLOOKUP(B775,jkse_history[[#This Row],[Terakhir]],jkse_history[[#This Row],[Volume]])</f>
        <v>144130900</v>
      </c>
      <c r="D775">
        <f>_xlfn.XLOOKUP(A775,bbni_history[[#This Row],[Tanggal]],bbni_history[[#This Row],[Terakhir]],"Tidak Ditemukan")</f>
        <v>3726.2</v>
      </c>
      <c r="E775">
        <f>_xlfn.XLOOKUP(D775,bbni_history[[#This Row],[Terakhir]],bbni_history[[#This Row],[Volume]])</f>
        <v>33221200</v>
      </c>
      <c r="F775">
        <f>_xlfn.XLOOKUP(A775,bbri_history[[#This Row],[Tanggal]],bbri_history[[#This Row],[Terakhir]],"Tidak Ditemukan")</f>
        <v>4004.1</v>
      </c>
      <c r="G775">
        <f>_xlfn.XLOOKUP(F775,bbri_history[[#This Row],[Terakhir]],bbri_history[[#This Row],[Volume]],"Tidak Ditemukan")</f>
        <v>125766100</v>
      </c>
      <c r="H775">
        <f>_xlfn.XLOOKUP(A775,bmri_history[[#This Row],[Tanggal]],bmri_history[[#This Row],[Terakhir]],"Tidak Ditemukan")</f>
        <v>4225.1000000000004</v>
      </c>
      <c r="I775">
        <f>_xlfn.XLOOKUP('Master Sheet'!H775,bmri_history[[#This Row],[Terakhir]],bmri_history[[#This Row],[Volume]],"Tidak Ditemukan")</f>
        <v>104838200</v>
      </c>
      <c r="J775" s="10">
        <f>(B775/'Data Historis IHSG'!$J$3) * 100</f>
        <v>107.56975906177276</v>
      </c>
      <c r="K775" s="2">
        <f>(D775/'Data Historis BBNI'!$J$3) * 100</f>
        <v>119.53638028878389</v>
      </c>
      <c r="L775" s="2">
        <f>(F775/'Data Historis BBRI'!$J$3) * 100</f>
        <v>135.54244396827491</v>
      </c>
      <c r="M775" s="2">
        <f>(H775 / 'Data Historis BMRI'!$J$3) * 100</f>
        <v>152.36951527806332</v>
      </c>
    </row>
    <row r="776" spans="1:13" x14ac:dyDescent="0.3">
      <c r="A776" s="1" t="s">
        <v>799</v>
      </c>
      <c r="B776">
        <f>_xlfn.XLOOKUP(A776,jkse_history[[#This Row],[Tanggal]],jkse_history[[#This Row],[Terakhir]],"Tidak Ditemukan")</f>
        <v>6799.8</v>
      </c>
      <c r="C776">
        <f>_xlfn.XLOOKUP(B776,jkse_history[[#This Row],[Terakhir]],jkse_history[[#This Row],[Volume]])</f>
        <v>113187000</v>
      </c>
      <c r="D776">
        <f>_xlfn.XLOOKUP(A776,bbni_history[[#This Row],[Tanggal]],bbni_history[[#This Row],[Terakhir]],"Tidak Ditemukan")</f>
        <v>3841.7</v>
      </c>
      <c r="E776">
        <f>_xlfn.XLOOKUP(D776,bbni_history[[#This Row],[Terakhir]],bbni_history[[#This Row],[Volume]])</f>
        <v>112172600</v>
      </c>
      <c r="F776">
        <f>_xlfn.XLOOKUP(A776,bbri_history[[#This Row],[Tanggal]],bbri_history[[#This Row],[Terakhir]],"Tidak Ditemukan")</f>
        <v>3979.3</v>
      </c>
      <c r="G776">
        <f>_xlfn.XLOOKUP(F776,bbri_history[[#This Row],[Terakhir]],bbri_history[[#This Row],[Volume]],"Tidak Ditemukan")</f>
        <v>79549800</v>
      </c>
      <c r="H776">
        <f>_xlfn.XLOOKUP(A776,bmri_history[[#This Row],[Tanggal]],bmri_history[[#This Row],[Terakhir]],"Tidak Ditemukan")</f>
        <v>4297.1000000000004</v>
      </c>
      <c r="I776">
        <f>_xlfn.XLOOKUP('Master Sheet'!H776,bmri_history[[#This Row],[Terakhir]],bmri_history[[#This Row],[Volume]],"Tidak Ditemukan")</f>
        <v>83286000</v>
      </c>
      <c r="J776" s="10">
        <f>(B776/'Data Historis IHSG'!$J$3) * 100</f>
        <v>107.94121475536309</v>
      </c>
      <c r="K776" s="2">
        <f>(D776/'Data Historis BBNI'!$J$3) * 100</f>
        <v>123.24161670211502</v>
      </c>
      <c r="L776" s="2">
        <f>(F776/'Data Historis BBRI'!$J$3) * 100</f>
        <v>134.70294130590054</v>
      </c>
      <c r="M776" s="2">
        <f>(H776 / 'Data Historis BMRI'!$J$3) * 100</f>
        <v>154.96604674477902</v>
      </c>
    </row>
    <row r="777" spans="1:13" x14ac:dyDescent="0.3">
      <c r="A777" s="1" t="s">
        <v>800</v>
      </c>
      <c r="B777">
        <f>_xlfn.XLOOKUP(A777,jkse_history[[#This Row],[Tanggal]],jkse_history[[#This Row],[Terakhir]],"Tidak Ditemukan")</f>
        <v>6765.3</v>
      </c>
      <c r="C777">
        <f>_xlfn.XLOOKUP(B777,jkse_history[[#This Row],[Terakhir]],jkse_history[[#This Row],[Volume]])</f>
        <v>131746200</v>
      </c>
      <c r="D777">
        <f>_xlfn.XLOOKUP(A777,bbni_history[[#This Row],[Tanggal]],bbni_history[[#This Row],[Terakhir]],"Tidak Ditemukan")</f>
        <v>3789.2</v>
      </c>
      <c r="E777">
        <f>_xlfn.XLOOKUP(D777,bbni_history[[#This Row],[Terakhir]],bbni_history[[#This Row],[Volume]])</f>
        <v>72647400</v>
      </c>
      <c r="F777">
        <f>_xlfn.XLOOKUP(A777,bbri_history[[#This Row],[Tanggal]],bbri_history[[#This Row],[Terakhir]],"Tidak Ditemukan")</f>
        <v>3987.5</v>
      </c>
      <c r="G777">
        <f>_xlfn.XLOOKUP(F777,bbri_history[[#This Row],[Terakhir]],bbri_history[[#This Row],[Volume]],"Tidak Ditemukan")</f>
        <v>125140500</v>
      </c>
      <c r="H777">
        <f>_xlfn.XLOOKUP(A777,bmri_history[[#This Row],[Tanggal]],bmri_history[[#This Row],[Terakhir]],"Tidak Ditemukan")</f>
        <v>4266.2</v>
      </c>
      <c r="I777">
        <f>_xlfn.XLOOKUP('Master Sheet'!H777,bmri_history[[#This Row],[Terakhir]],bmri_history[[#This Row],[Volume]],"Tidak Ditemukan")</f>
        <v>107531000</v>
      </c>
      <c r="J777" s="10">
        <f>(B777/'Data Historis IHSG'!$J$3) * 100</f>
        <v>107.39355571994147</v>
      </c>
      <c r="K777" s="2">
        <f>(D777/'Data Historis BBNI'!$J$3) * 100</f>
        <v>121.55741833241905</v>
      </c>
      <c r="L777" s="2">
        <f>(F777/'Data Historis BBRI'!$J$3) * 100</f>
        <v>134.98051879910497</v>
      </c>
      <c r="M777" s="2">
        <f>(H777 / 'Data Historis BMRI'!$J$3) * 100</f>
        <v>153.8517019903135</v>
      </c>
    </row>
    <row r="778" spans="1:13" x14ac:dyDescent="0.3">
      <c r="A778" s="1" t="s">
        <v>801</v>
      </c>
      <c r="B778">
        <f>_xlfn.XLOOKUP(A778,jkse_history[[#This Row],[Tanggal]],jkse_history[[#This Row],[Terakhir]],"Tidak Ditemukan")</f>
        <v>6787</v>
      </c>
      <c r="C778">
        <f>_xlfn.XLOOKUP(B778,jkse_history[[#This Row],[Terakhir]],jkse_history[[#This Row],[Volume]])</f>
        <v>141798000</v>
      </c>
      <c r="D778">
        <f>_xlfn.XLOOKUP(A778,bbni_history[[#This Row],[Tanggal]],bbni_history[[#This Row],[Terakhir]],"Tidak Ditemukan")</f>
        <v>3778.7</v>
      </c>
      <c r="E778">
        <f>_xlfn.XLOOKUP(D778,bbni_history[[#This Row],[Terakhir]],bbni_history[[#This Row],[Volume]])</f>
        <v>87385200</v>
      </c>
      <c r="F778">
        <f>_xlfn.XLOOKUP(A778,bbri_history[[#This Row],[Tanggal]],bbri_history[[#This Row],[Terakhir]],"Tidak Ditemukan")</f>
        <v>3995.8</v>
      </c>
      <c r="G778">
        <f>_xlfn.XLOOKUP(F778,bbri_history[[#This Row],[Terakhir]],bbri_history[[#This Row],[Volume]],"Tidak Ditemukan")</f>
        <v>106769300</v>
      </c>
      <c r="H778">
        <f>_xlfn.XLOOKUP(A778,bmri_history[[#This Row],[Tanggal]],bmri_history[[#This Row],[Terakhir]],"Tidak Ditemukan")</f>
        <v>4256</v>
      </c>
      <c r="I778">
        <f>_xlfn.XLOOKUP('Master Sheet'!H778,bmri_history[[#This Row],[Terakhir]],bmri_history[[#This Row],[Volume]],"Tidak Ditemukan")</f>
        <v>92827600</v>
      </c>
      <c r="J778" s="10">
        <f>(B778/'Data Historis IHSG'!$J$3) * 100</f>
        <v>107.73802531613418</v>
      </c>
      <c r="K778" s="2">
        <f>(D778/'Data Historis BBNI'!$J$3) * 100</f>
        <v>121.22057865847987</v>
      </c>
      <c r="L778" s="2">
        <f>(F778/'Data Historis BBRI'!$J$3) * 100</f>
        <v>135.26148138368995</v>
      </c>
      <c r="M778" s="2">
        <f>(H778 / 'Data Historis BMRI'!$J$3) * 100</f>
        <v>153.48386003252878</v>
      </c>
    </row>
    <row r="779" spans="1:13" x14ac:dyDescent="0.3">
      <c r="A779" s="1" t="s">
        <v>802</v>
      </c>
      <c r="B779">
        <f>_xlfn.XLOOKUP(A779,jkse_history[[#This Row],[Tanggal]],jkse_history[[#This Row],[Terakhir]],"Tidak Ditemukan")</f>
        <v>6641.8</v>
      </c>
      <c r="C779">
        <f>_xlfn.XLOOKUP(B779,jkse_history[[#This Row],[Terakhir]],jkse_history[[#This Row],[Volume]])</f>
        <v>166605500</v>
      </c>
      <c r="D779">
        <f>_xlfn.XLOOKUP(A779,bbni_history[[#This Row],[Tanggal]],bbni_history[[#This Row],[Terakhir]],"Tidak Ditemukan")</f>
        <v>3684.2</v>
      </c>
      <c r="E779">
        <f>_xlfn.XLOOKUP(D779,bbni_history[[#This Row],[Terakhir]],bbni_history[[#This Row],[Volume]])</f>
        <v>124869200</v>
      </c>
      <c r="F779">
        <f>_xlfn.XLOOKUP(A779,bbri_history[[#This Row],[Tanggal]],bbri_history[[#This Row],[Terakhir]],"Tidak Ditemukan")</f>
        <v>3896.5</v>
      </c>
      <c r="G779">
        <f>_xlfn.XLOOKUP(F779,bbri_history[[#This Row],[Terakhir]],bbri_history[[#This Row],[Volume]],"Tidak Ditemukan")</f>
        <v>192444400</v>
      </c>
      <c r="H779">
        <f>_xlfn.XLOOKUP(A779,bmri_history[[#This Row],[Tanggal]],bmri_history[[#This Row],[Terakhir]],"Tidak Ditemukan")</f>
        <v>4081.2</v>
      </c>
      <c r="I779">
        <f>_xlfn.XLOOKUP('Master Sheet'!H779,bmri_history[[#This Row],[Terakhir]],bmri_history[[#This Row],[Volume]],"Tidak Ditemukan")</f>
        <v>191898400</v>
      </c>
      <c r="J779" s="10">
        <f>(B779/'Data Historis IHSG'!$J$3) * 100</f>
        <v>105.43309511488141</v>
      </c>
      <c r="K779" s="2">
        <f>(D779/'Data Historis BBNI'!$J$3) * 100</f>
        <v>118.18902159302709</v>
      </c>
      <c r="L779" s="2">
        <f>(F779/'Data Historis BBRI'!$J$3) * 100</f>
        <v>131.90008564281192</v>
      </c>
      <c r="M779" s="2">
        <f>(H779 / 'Data Historis BMRI'!$J$3) * 100</f>
        <v>147.18005863833562</v>
      </c>
    </row>
    <row r="780" spans="1:13" x14ac:dyDescent="0.3">
      <c r="A780" s="1" t="s">
        <v>803</v>
      </c>
      <c r="B780">
        <f>_xlfn.XLOOKUP(A780,jkse_history[[#This Row],[Tanggal]],jkse_history[[#This Row],[Terakhir]],"Tidak Ditemukan")</f>
        <v>6628.1</v>
      </c>
      <c r="C780">
        <f>_xlfn.XLOOKUP(B780,jkse_history[[#This Row],[Terakhir]],jkse_history[[#This Row],[Volume]])</f>
        <v>139210500</v>
      </c>
      <c r="D780">
        <f>_xlfn.XLOOKUP(A780,bbni_history[[#This Row],[Tanggal]],bbni_history[[#This Row],[Terakhir]],"Tidak Ditemukan")</f>
        <v>3694.7</v>
      </c>
      <c r="E780">
        <f>_xlfn.XLOOKUP(D780,bbni_history[[#This Row],[Terakhir]],bbni_history[[#This Row],[Volume]])</f>
        <v>97799600</v>
      </c>
      <c r="F780">
        <f>_xlfn.XLOOKUP(A780,bbri_history[[#This Row],[Tanggal]],bbri_history[[#This Row],[Terakhir]],"Tidak Ditemukan")</f>
        <v>3888.3</v>
      </c>
      <c r="G780">
        <f>_xlfn.XLOOKUP(F780,bbri_history[[#This Row],[Terakhir]],bbri_history[[#This Row],[Volume]],"Tidak Ditemukan")</f>
        <v>107761200</v>
      </c>
      <c r="H780">
        <f>_xlfn.XLOOKUP(A780,bmri_history[[#This Row],[Tanggal]],bmri_history[[#This Row],[Terakhir]],"Tidak Ditemukan")</f>
        <v>4132.6000000000004</v>
      </c>
      <c r="I780">
        <f>_xlfn.XLOOKUP('Master Sheet'!H780,bmri_history[[#This Row],[Terakhir]],bmri_history[[#This Row],[Volume]],"Tidak Ditemukan")</f>
        <v>262828600</v>
      </c>
      <c r="J780" s="10">
        <f>(B780/'Data Historis IHSG'!$J$3) * 100</f>
        <v>105.21561891820674</v>
      </c>
      <c r="K780" s="2">
        <f>(D780/'Data Historis BBNI'!$J$3) * 100</f>
        <v>118.52586126696629</v>
      </c>
      <c r="L780" s="2">
        <f>(F780/'Data Historis BBRI'!$J$3) * 100</f>
        <v>131.62250814960748</v>
      </c>
      <c r="M780" s="2">
        <f>(H780 / 'Data Historis BMRI'!$J$3) * 100</f>
        <v>149.03369360207438</v>
      </c>
    </row>
    <row r="781" spans="1:13" x14ac:dyDescent="0.3">
      <c r="A781" s="1" t="s">
        <v>804</v>
      </c>
      <c r="B781">
        <f>_xlfn.XLOOKUP(A781,jkse_history[[#This Row],[Tanggal]],jkse_history[[#This Row],[Terakhir]],"Tidak Ditemukan")</f>
        <v>6565.7</v>
      </c>
      <c r="C781">
        <f>_xlfn.XLOOKUP(B781,jkse_history[[#This Row],[Terakhir]],jkse_history[[#This Row],[Volume]])</f>
        <v>154420700</v>
      </c>
      <c r="D781">
        <f>_xlfn.XLOOKUP(A781,bbni_history[[#This Row],[Tanggal]],bbni_history[[#This Row],[Terakhir]],"Tidak Ditemukan")</f>
        <v>3757.7</v>
      </c>
      <c r="E781">
        <f>_xlfn.XLOOKUP(D781,bbni_history[[#This Row],[Terakhir]],bbni_history[[#This Row],[Volume]])</f>
        <v>109964600</v>
      </c>
      <c r="F781">
        <f>_xlfn.XLOOKUP(A781,bbri_history[[#This Row],[Tanggal]],bbri_history[[#This Row],[Terakhir]],"Tidak Ditemukan")</f>
        <v>3913.1</v>
      </c>
      <c r="G781">
        <f>_xlfn.XLOOKUP(F781,bbri_history[[#This Row],[Terakhir]],bbri_history[[#This Row],[Volume]],"Tidak Ditemukan")</f>
        <v>155984500</v>
      </c>
      <c r="H781">
        <f>_xlfn.XLOOKUP(A781,bmri_history[[#This Row],[Tanggal]],bmri_history[[#This Row],[Terakhir]],"Tidak Ditemukan")</f>
        <v>4050.4</v>
      </c>
      <c r="I781">
        <f>_xlfn.XLOOKUP('Master Sheet'!H781,bmri_history[[#This Row],[Terakhir]],bmri_history[[#This Row],[Volume]],"Tidak Ditemukan")</f>
        <v>135467400</v>
      </c>
      <c r="J781" s="10">
        <f>(B781/'Data Historis IHSG'!$J$3) * 100</f>
        <v>104.22507040196585</v>
      </c>
      <c r="K781" s="2">
        <f>(D781/'Data Historis BBNI'!$J$3) * 100</f>
        <v>120.54689931060145</v>
      </c>
      <c r="L781" s="2">
        <f>(F781/'Data Historis BBRI'!$J$3) * 100</f>
        <v>132.46201081198186</v>
      </c>
      <c r="M781" s="2">
        <f>(H781 / 'Data Historis BMRI'!$J$3) * 100</f>
        <v>146.06932017757393</v>
      </c>
    </row>
    <row r="782" spans="1:13" x14ac:dyDescent="0.3">
      <c r="A782" s="1" t="s">
        <v>805</v>
      </c>
      <c r="B782">
        <f>_xlfn.XLOOKUP(A782,jkse_history[[#This Row],[Tanggal]],jkse_history[[#This Row],[Terakhir]],"Tidak Ditemukan")</f>
        <v>6678.2</v>
      </c>
      <c r="C782">
        <f>_xlfn.XLOOKUP(B782,jkse_history[[#This Row],[Terakhir]],jkse_history[[#This Row],[Volume]])</f>
        <v>455755600</v>
      </c>
      <c r="D782">
        <f>_xlfn.XLOOKUP(A782,bbni_history[[#This Row],[Tanggal]],bbni_history[[#This Row],[Terakhir]],"Tidak Ditemukan")</f>
        <v>3789.2</v>
      </c>
      <c r="E782">
        <f>_xlfn.XLOOKUP(D782,bbni_history[[#This Row],[Terakhir]],bbni_history[[#This Row],[Volume]])</f>
        <v>151227200</v>
      </c>
      <c r="F782">
        <f>_xlfn.XLOOKUP(A782,bbri_history[[#This Row],[Tanggal]],bbri_history[[#This Row],[Terakhir]],"Tidak Ditemukan")</f>
        <v>4053.7</v>
      </c>
      <c r="G782">
        <f>_xlfn.XLOOKUP(F782,bbri_history[[#This Row],[Terakhir]],bbri_history[[#This Row],[Volume]],"Tidak Ditemukan")</f>
        <v>267753300</v>
      </c>
      <c r="H782">
        <f>_xlfn.XLOOKUP(A782,bmri_history[[#This Row],[Tanggal]],bmri_history[[#This Row],[Terakhir]],"Tidak Ditemukan")</f>
        <v>4153.2</v>
      </c>
      <c r="I782">
        <f>_xlfn.XLOOKUP('Master Sheet'!H782,bmri_history[[#This Row],[Terakhir]],bmri_history[[#This Row],[Volume]],"Tidak Ditemukan")</f>
        <v>224171600</v>
      </c>
      <c r="J782" s="10">
        <f>(B782/'Data Historis IHSG'!$J$3) * 100</f>
        <v>106.01091508268858</v>
      </c>
      <c r="K782" s="2">
        <f>(D782/'Data Historis BBNI'!$J$3) * 100</f>
        <v>121.55741833241905</v>
      </c>
      <c r="L782" s="2">
        <f>(F782/'Data Historis BBRI'!$J$3) * 100</f>
        <v>137.22144929302365</v>
      </c>
      <c r="M782" s="2">
        <f>(H782 / 'Data Historis BMRI'!$J$3) * 100</f>
        <v>149.77659010505133</v>
      </c>
    </row>
    <row r="783" spans="1:13" x14ac:dyDescent="0.3">
      <c r="A783" s="1" t="s">
        <v>806</v>
      </c>
      <c r="B783">
        <f>_xlfn.XLOOKUP(A783,jkse_history[[#This Row],[Tanggal]],jkse_history[[#This Row],[Terakhir]],"Tidak Ditemukan")</f>
        <v>6612.5</v>
      </c>
      <c r="C783">
        <f>_xlfn.XLOOKUP(B783,jkse_history[[#This Row],[Terakhir]],jkse_history[[#This Row],[Volume]])</f>
        <v>128905000</v>
      </c>
      <c r="D783">
        <f>_xlfn.XLOOKUP(A783,bbni_history[[#This Row],[Tanggal]],bbni_history[[#This Row],[Terakhir]],"Tidak Ditemukan")</f>
        <v>3778.7</v>
      </c>
      <c r="E783">
        <f>_xlfn.XLOOKUP(D783,bbni_history[[#This Row],[Terakhir]],bbni_history[[#This Row],[Volume]])</f>
        <v>32195200</v>
      </c>
      <c r="F783">
        <f>_xlfn.XLOOKUP(A783,bbri_history[[#This Row],[Tanggal]],bbri_history[[#This Row],[Terakhir]],"Tidak Ditemukan")</f>
        <v>4037.2</v>
      </c>
      <c r="G783">
        <f>_xlfn.XLOOKUP(F783,bbri_history[[#This Row],[Terakhir]],bbri_history[[#This Row],[Volume]],"Tidak Ditemukan")</f>
        <v>113829400</v>
      </c>
      <c r="H783">
        <f>_xlfn.XLOOKUP(A783,bmri_history[[#This Row],[Tanggal]],bmri_history[[#This Row],[Terakhir]],"Tidak Ditemukan")</f>
        <v>4112</v>
      </c>
      <c r="I783">
        <f>_xlfn.XLOOKUP('Master Sheet'!H783,bmri_history[[#This Row],[Terakhir]],bmri_history[[#This Row],[Volume]],"Tidak Ditemukan")</f>
        <v>46333000</v>
      </c>
      <c r="J783" s="10">
        <f>(B783/'Data Historis IHSG'!$J$3) * 100</f>
        <v>104.96798178914651</v>
      </c>
      <c r="K783" s="2">
        <f>(D783/'Data Historis BBNI'!$J$3) * 100</f>
        <v>121.22057865847987</v>
      </c>
      <c r="L783" s="2">
        <f>(F783/'Data Historis BBRI'!$J$3) * 100</f>
        <v>136.66290921523427</v>
      </c>
      <c r="M783" s="2">
        <f>(H783 / 'Data Historis BMRI'!$J$3) * 100</f>
        <v>148.29079709909735</v>
      </c>
    </row>
    <row r="784" spans="1:13" x14ac:dyDescent="0.3">
      <c r="A784" s="1" t="s">
        <v>807</v>
      </c>
      <c r="B784">
        <f>_xlfn.XLOOKUP(A784,jkse_history[[#This Row],[Tanggal]],jkse_history[[#This Row],[Terakhir]],"Tidak Ditemukan")</f>
        <v>6691.6</v>
      </c>
      <c r="C784">
        <f>_xlfn.XLOOKUP(B784,jkse_history[[#This Row],[Terakhir]],jkse_history[[#This Row],[Volume]])</f>
        <v>145475100</v>
      </c>
      <c r="D784">
        <f>_xlfn.XLOOKUP(A784,bbni_history[[#This Row],[Tanggal]],bbni_history[[#This Row],[Terakhir]],"Tidak Ditemukan")</f>
        <v>3873.2</v>
      </c>
      <c r="E784">
        <f>_xlfn.XLOOKUP(D784,bbni_history[[#This Row],[Terakhir]],bbni_history[[#This Row],[Volume]])</f>
        <v>49801400</v>
      </c>
      <c r="F784">
        <f>_xlfn.XLOOKUP(A784,bbri_history[[#This Row],[Tanggal]],bbri_history[[#This Row],[Terakhir]],"Tidak Ditemukan")</f>
        <v>4053.7</v>
      </c>
      <c r="G784">
        <f>_xlfn.XLOOKUP(F784,bbri_history[[#This Row],[Terakhir]],bbri_history[[#This Row],[Volume]],"Tidak Ditemukan")</f>
        <v>214639300</v>
      </c>
      <c r="H784">
        <f>_xlfn.XLOOKUP(A784,bmri_history[[#This Row],[Tanggal]],bmri_history[[#This Row],[Terakhir]],"Tidak Ditemukan")</f>
        <v>4317.6000000000004</v>
      </c>
      <c r="I784">
        <f>_xlfn.XLOOKUP('Master Sheet'!H784,bmri_history[[#This Row],[Terakhir]],bmri_history[[#This Row],[Volume]],"Tidak Ditemukan")</f>
        <v>131331000</v>
      </c>
      <c r="J784" s="10">
        <f>(B784/'Data Historis IHSG'!$J$3) * 100</f>
        <v>106.22362902688134</v>
      </c>
      <c r="K784" s="2">
        <f>(D784/'Data Historis BBNI'!$J$3) * 100</f>
        <v>124.25213572393261</v>
      </c>
      <c r="L784" s="2">
        <f>(F784/'Data Historis BBRI'!$J$3) * 100</f>
        <v>137.22144929302365</v>
      </c>
      <c r="M784" s="2">
        <f>(H784 / 'Data Historis BMRI'!$J$3) * 100</f>
        <v>155.70533695405226</v>
      </c>
    </row>
    <row r="785" spans="1:13" x14ac:dyDescent="0.3">
      <c r="A785" s="1" t="s">
        <v>808</v>
      </c>
      <c r="B785">
        <f>_xlfn.XLOOKUP(A785,jkse_history[[#This Row],[Tanggal]],jkse_history[[#This Row],[Terakhir]],"Tidak Ditemukan")</f>
        <v>6762.3</v>
      </c>
      <c r="C785">
        <f>_xlfn.XLOOKUP(B785,jkse_history[[#This Row],[Terakhir]],jkse_history[[#This Row],[Volume]])</f>
        <v>146575100</v>
      </c>
      <c r="D785">
        <f>_xlfn.XLOOKUP(A785,bbni_history[[#This Row],[Tanggal]],bbni_history[[#This Row],[Terakhir]],"Tidak Ditemukan")</f>
        <v>4041.1</v>
      </c>
      <c r="E785">
        <f>_xlfn.XLOOKUP(D785,bbni_history[[#This Row],[Terakhir]],bbni_history[[#This Row],[Volume]])</f>
        <v>161637200</v>
      </c>
      <c r="F785">
        <f>_xlfn.XLOOKUP(A785,bbri_history[[#This Row],[Tanggal]],bbri_history[[#This Row],[Terakhir]],"Tidak Ditemukan")</f>
        <v>4141.6000000000004</v>
      </c>
      <c r="G785">
        <f>_xlfn.XLOOKUP(F785,bbri_history[[#This Row],[Terakhir]],bbri_history[[#This Row],[Volume]],"Tidak Ditemukan")</f>
        <v>266103900</v>
      </c>
      <c r="H785">
        <f>_xlfn.XLOOKUP(A785,bmri_history[[#This Row],[Tanggal]],bmri_history[[#This Row],[Terakhir]],"Tidak Ditemukan")</f>
        <v>4482.1000000000004</v>
      </c>
      <c r="I785">
        <f>_xlfn.XLOOKUP('Master Sheet'!H785,bmri_history[[#This Row],[Terakhir]],bmri_history[[#This Row],[Volume]],"Tidak Ditemukan")</f>
        <v>222156200</v>
      </c>
      <c r="J785" s="10">
        <f>(B785/'Data Historis IHSG'!$J$3) * 100</f>
        <v>107.34593319512217</v>
      </c>
      <c r="K785" s="2">
        <f>(D785/'Data Historis BBNI'!$J$3) * 100</f>
        <v>129.63836251006509</v>
      </c>
      <c r="L785" s="2">
        <f>(F785/'Data Historis BBRI'!$J$3) * 100</f>
        <v>140.19694461651991</v>
      </c>
      <c r="M785" s="2">
        <f>(H785 / 'Data Historis BMRI'!$J$3) * 100</f>
        <v>161.63769009675687</v>
      </c>
    </row>
    <row r="786" spans="1:13" x14ac:dyDescent="0.3">
      <c r="A786" s="1" t="s">
        <v>809</v>
      </c>
      <c r="B786">
        <f>_xlfn.XLOOKUP(A786,jkse_history[[#This Row],[Tanggal]],jkse_history[[#This Row],[Terakhir]],"Tidak Ditemukan")</f>
        <v>6708.9</v>
      </c>
      <c r="C786">
        <f>_xlfn.XLOOKUP(B786,jkse_history[[#This Row],[Terakhir]],jkse_history[[#This Row],[Volume]])</f>
        <v>135182600</v>
      </c>
      <c r="D786">
        <f>_xlfn.XLOOKUP(A786,bbni_history[[#This Row],[Tanggal]],bbni_history[[#This Row],[Terakhir]],"Tidak Ditemukan")</f>
        <v>3988.6</v>
      </c>
      <c r="E786">
        <f>_xlfn.XLOOKUP(D786,bbni_history[[#This Row],[Terakhir]],bbni_history[[#This Row],[Volume]])</f>
        <v>99699200</v>
      </c>
      <c r="F786">
        <f>_xlfn.XLOOKUP(A786,bbri_history[[#This Row],[Tanggal]],bbri_history[[#This Row],[Terakhir]],"Tidak Ditemukan")</f>
        <v>4115.5</v>
      </c>
      <c r="G786">
        <f>_xlfn.XLOOKUP(F786,bbri_history[[#This Row],[Terakhir]],bbri_history[[#This Row],[Volume]],"Tidak Ditemukan")</f>
        <v>144925200</v>
      </c>
      <c r="H786">
        <f>_xlfn.XLOOKUP(A786,bmri_history[[#This Row],[Tanggal]],bmri_history[[#This Row],[Terakhir]],"Tidak Ditemukan")</f>
        <v>4408.3999999999996</v>
      </c>
      <c r="I786">
        <f>_xlfn.XLOOKUP('Master Sheet'!H786,bmri_history[[#This Row],[Terakhir]],bmri_history[[#This Row],[Volume]],"Tidak Ditemukan")</f>
        <v>151825600</v>
      </c>
      <c r="J786" s="10">
        <f>(B786/'Data Historis IHSG'!$J$3) * 100</f>
        <v>106.49825225333913</v>
      </c>
      <c r="K786" s="2">
        <f>(D786/'Data Historis BBNI'!$J$3) * 100</f>
        <v>127.9541641403691</v>
      </c>
      <c r="L786" s="2">
        <f>(F786/'Data Historis BBRI'!$J$3) * 100</f>
        <v>139.3134357661985</v>
      </c>
      <c r="M786" s="2">
        <f>(H786 / 'Data Historis BMRI'!$J$3) * 100</f>
        <v>158.97985163707702</v>
      </c>
    </row>
    <row r="787" spans="1:13" x14ac:dyDescent="0.3">
      <c r="A787" s="1" t="s">
        <v>810</v>
      </c>
      <c r="B787">
        <f>_xlfn.XLOOKUP(A787,jkse_history[[#This Row],[Tanggal]],jkse_history[[#This Row],[Terakhir]],"Tidak Ditemukan")</f>
        <v>6760.3</v>
      </c>
      <c r="C787">
        <f>_xlfn.XLOOKUP(B787,jkse_history[[#This Row],[Terakhir]],jkse_history[[#This Row],[Volume]])</f>
        <v>126113300</v>
      </c>
      <c r="D787">
        <f>_xlfn.XLOOKUP(A787,bbni_history[[#This Row],[Tanggal]],bbni_history[[#This Row],[Terakhir]],"Tidak Ditemukan")</f>
        <v>3952.6</v>
      </c>
      <c r="E787">
        <f>_xlfn.XLOOKUP(D787,bbni_history[[#This Row],[Terakhir]],bbni_history[[#This Row],[Volume]])</f>
        <v>77714200</v>
      </c>
      <c r="F787">
        <f>_xlfn.XLOOKUP(A787,bbri_history[[#This Row],[Tanggal]],bbri_history[[#This Row],[Terakhir]],"Tidak Ditemukan")</f>
        <v>4141.6000000000004</v>
      </c>
      <c r="G787">
        <f>_xlfn.XLOOKUP(F787,bbri_history[[#This Row],[Terakhir]],bbri_history[[#This Row],[Volume]],"Tidak Ditemukan")</f>
        <v>105217100</v>
      </c>
      <c r="H787">
        <f>_xlfn.XLOOKUP(A787,bmri_history[[#This Row],[Tanggal]],bmri_history[[#This Row],[Terakhir]],"Tidak Ditemukan")</f>
        <v>4375.8999999999996</v>
      </c>
      <c r="I787">
        <f>_xlfn.XLOOKUP('Master Sheet'!H787,bmri_history[[#This Row],[Terakhir]],bmri_history[[#This Row],[Volume]],"Tidak Ditemukan")</f>
        <v>103951000</v>
      </c>
      <c r="J787" s="10">
        <f>(B787/'Data Historis IHSG'!$J$3) * 100</f>
        <v>107.31418484524266</v>
      </c>
      <c r="K787" s="2">
        <f>(D787/'Data Historis BBNI'!$J$3) * 100</f>
        <v>126.79928525829187</v>
      </c>
      <c r="L787" s="2">
        <f>(F787/'Data Historis BBRI'!$J$3) * 100</f>
        <v>140.19694461651991</v>
      </c>
      <c r="M787" s="2">
        <f>(H787 / 'Data Historis BMRI'!$J$3) * 100</f>
        <v>157.80780618335118</v>
      </c>
    </row>
    <row r="788" spans="1:13" x14ac:dyDescent="0.3">
      <c r="A788" s="1" t="s">
        <v>811</v>
      </c>
      <c r="B788">
        <f>_xlfn.XLOOKUP(A788,jkse_history[[#This Row],[Tanggal]],jkse_history[[#This Row],[Terakhir]],"Tidak Ditemukan")</f>
        <v>6839.4</v>
      </c>
      <c r="C788">
        <f>_xlfn.XLOOKUP(B788,jkse_history[[#This Row],[Terakhir]],jkse_history[[#This Row],[Volume]])</f>
        <v>143324900</v>
      </c>
      <c r="D788">
        <f>_xlfn.XLOOKUP(A788,bbni_history[[#This Row],[Tanggal]],bbni_history[[#This Row],[Terakhir]],"Tidak Ditemukan")</f>
        <v>4029.3</v>
      </c>
      <c r="E788">
        <f>_xlfn.XLOOKUP(D788,bbni_history[[#This Row],[Terakhir]],bbni_history[[#This Row],[Volume]])</f>
        <v>67383200</v>
      </c>
      <c r="F788">
        <f>_xlfn.XLOOKUP(A788,bbri_history[[#This Row],[Tanggal]],bbri_history[[#This Row],[Terakhir]],"Tidak Ditemukan")</f>
        <v>4176.3</v>
      </c>
      <c r="G788">
        <f>_xlfn.XLOOKUP(F788,bbri_history[[#This Row],[Terakhir]],bbri_history[[#This Row],[Volume]],"Tidak Ditemukan")</f>
        <v>141800500</v>
      </c>
      <c r="H788">
        <f>_xlfn.XLOOKUP(A788,bmri_history[[#This Row],[Tanggal]],bmri_history[[#This Row],[Terakhir]],"Tidak Ditemukan")</f>
        <v>4473.2</v>
      </c>
      <c r="I788">
        <f>_xlfn.XLOOKUP('Master Sheet'!H788,bmri_history[[#This Row],[Terakhir]],bmri_history[[#This Row],[Volume]],"Tidak Ditemukan")</f>
        <v>107454600</v>
      </c>
      <c r="J788" s="10">
        <f>(B788/'Data Historis IHSG'!$J$3) * 100</f>
        <v>108.56983208297748</v>
      </c>
      <c r="K788" s="2">
        <f>(D788/'Data Historis BBNI'!$J$3) * 100</f>
        <v>129.25981887649533</v>
      </c>
      <c r="L788" s="2">
        <f>(F788/'Data Historis BBRI'!$J$3) * 100</f>
        <v>141.37157132556791</v>
      </c>
      <c r="M788" s="2">
        <f>(H788 / 'Data Historis BMRI'!$J$3) * 100</f>
        <v>161.31672995712117</v>
      </c>
    </row>
    <row r="789" spans="1:13" x14ac:dyDescent="0.3">
      <c r="A789" s="1" t="s">
        <v>812</v>
      </c>
      <c r="B789">
        <f>_xlfn.XLOOKUP(A789,jkse_history[[#This Row],[Tanggal]],jkse_history[[#This Row],[Terakhir]],"Tidak Ditemukan")</f>
        <v>6809</v>
      </c>
      <c r="C789">
        <f>_xlfn.XLOOKUP(B789,jkse_history[[#This Row],[Terakhir]],jkse_history[[#This Row],[Volume]])</f>
        <v>140466800</v>
      </c>
      <c r="D789">
        <f>_xlfn.XLOOKUP(A789,bbni_history[[#This Row],[Tanggal]],bbni_history[[#This Row],[Terakhir]],"Tidak Ditemukan")</f>
        <v>4095</v>
      </c>
      <c r="E789">
        <f>_xlfn.XLOOKUP(D789,bbni_history[[#This Row],[Terakhir]],bbni_history[[#This Row],[Volume]])</f>
        <v>67522400</v>
      </c>
      <c r="F789">
        <f>_xlfn.XLOOKUP(A789,bbri_history[[#This Row],[Tanggal]],bbri_history[[#This Row],[Terakhir]],"Tidak Ditemukan")</f>
        <v>4124.2</v>
      </c>
      <c r="G789">
        <f>_xlfn.XLOOKUP(F789,bbri_history[[#This Row],[Terakhir]],bbri_history[[#This Row],[Volume]],"Tidak Ditemukan")</f>
        <v>98847200</v>
      </c>
      <c r="H789">
        <f>_xlfn.XLOOKUP(A789,bmri_history[[#This Row],[Tanggal]],bmri_history[[#This Row],[Terakhir]],"Tidak Ditemukan")</f>
        <v>4419.2</v>
      </c>
      <c r="I789">
        <f>_xlfn.XLOOKUP('Master Sheet'!H789,bmri_history[[#This Row],[Terakhir]],bmri_history[[#This Row],[Volume]],"Tidak Ditemukan")</f>
        <v>97186200</v>
      </c>
      <c r="J789" s="10">
        <f>(B789/'Data Historis IHSG'!$J$3) * 100</f>
        <v>108.08725716480888</v>
      </c>
      <c r="K789" s="2">
        <f>(D789/'Data Historis BBNI'!$J$3) * 100</f>
        <v>131.36747283628628</v>
      </c>
      <c r="L789" s="2">
        <f>(F789/'Data Historis BBRI'!$J$3) * 100</f>
        <v>139.60793871630563</v>
      </c>
      <c r="M789" s="2">
        <f>(H789 / 'Data Historis BMRI'!$J$3) * 100</f>
        <v>159.36933135708438</v>
      </c>
    </row>
    <row r="790" spans="1:13" x14ac:dyDescent="0.3">
      <c r="A790" s="1" t="s">
        <v>813</v>
      </c>
      <c r="B790">
        <f>_xlfn.XLOOKUP(A790,jkse_history[[#This Row],[Tanggal]],jkse_history[[#This Row],[Terakhir]],"Tidak Ditemukan")</f>
        <v>6805.3</v>
      </c>
      <c r="C790">
        <f>_xlfn.XLOOKUP(B790,jkse_history[[#This Row],[Terakhir]],jkse_history[[#This Row],[Volume]])</f>
        <v>139015200</v>
      </c>
      <c r="D790">
        <f>_xlfn.XLOOKUP(A790,bbni_history[[#This Row],[Tanggal]],bbni_history[[#This Row],[Terakhir]],"Tidak Ditemukan")</f>
        <v>4095</v>
      </c>
      <c r="E790">
        <f>_xlfn.XLOOKUP(D790,bbni_history[[#This Row],[Terakhir]],bbni_history[[#This Row],[Volume]])</f>
        <v>54065000</v>
      </c>
      <c r="F790">
        <f>_xlfn.XLOOKUP(A790,bbri_history[[#This Row],[Tanggal]],bbri_history[[#This Row],[Terakhir]],"Tidak Ditemukan")</f>
        <v>4106.8999999999996</v>
      </c>
      <c r="G790">
        <f>_xlfn.XLOOKUP(F790,bbri_history[[#This Row],[Terakhir]],bbri_history[[#This Row],[Volume]],"Tidak Ditemukan")</f>
        <v>161561800</v>
      </c>
      <c r="H790">
        <f>_xlfn.XLOOKUP(A790,bmri_history[[#This Row],[Tanggal]],bmri_history[[#This Row],[Terakhir]],"Tidak Ditemukan")</f>
        <v>4462.3999999999996</v>
      </c>
      <c r="I790">
        <f>_xlfn.XLOOKUP('Master Sheet'!H790,bmri_history[[#This Row],[Terakhir]],bmri_history[[#This Row],[Volume]],"Tidak Ditemukan")</f>
        <v>92013200</v>
      </c>
      <c r="J790" s="10">
        <f>(B790/'Data Historis IHSG'!$J$3) * 100</f>
        <v>108.02852271753176</v>
      </c>
      <c r="K790" s="2">
        <f>(D790/'Data Historis BBNI'!$J$3) * 100</f>
        <v>131.36747283628628</v>
      </c>
      <c r="L790" s="2">
        <f>(F790/'Data Historis BBRI'!$J$3) * 100</f>
        <v>139.02231790747192</v>
      </c>
      <c r="M790" s="2">
        <f>(H790 / 'Data Historis BMRI'!$J$3) * 100</f>
        <v>160.92725023711381</v>
      </c>
    </row>
    <row r="791" spans="1:13" x14ac:dyDescent="0.3">
      <c r="A791" s="1" t="s">
        <v>814</v>
      </c>
      <c r="B791">
        <f>_xlfn.XLOOKUP(A791,jkse_history[[#This Row],[Tanggal]],jkse_history[[#This Row],[Terakhir]],"Tidak Ditemukan")</f>
        <v>6827.2</v>
      </c>
      <c r="C791">
        <f>_xlfn.XLOOKUP(B791,jkse_history[[#This Row],[Terakhir]],jkse_history[[#This Row],[Volume]])</f>
        <v>127453100</v>
      </c>
      <c r="D791">
        <f>_xlfn.XLOOKUP(A791,bbni_history[[#This Row],[Tanggal]],bbni_history[[#This Row],[Terakhir]],"Tidak Ditemukan")</f>
        <v>4095</v>
      </c>
      <c r="E791">
        <f>_xlfn.XLOOKUP(D791,bbni_history[[#This Row],[Terakhir]],bbni_history[[#This Row],[Volume]])</f>
        <v>29520600</v>
      </c>
      <c r="F791">
        <f>_xlfn.XLOOKUP(A791,bbri_history[[#This Row],[Tanggal]],bbri_history[[#This Row],[Terakhir]],"Tidak Ditemukan")</f>
        <v>4167.6000000000004</v>
      </c>
      <c r="G791">
        <f>_xlfn.XLOOKUP(F791,bbri_history[[#This Row],[Terakhir]],bbri_history[[#This Row],[Volume]],"Tidak Ditemukan")</f>
        <v>133511700</v>
      </c>
      <c r="H791">
        <f>_xlfn.XLOOKUP(A791,bmri_history[[#This Row],[Tanggal]],bmri_history[[#This Row],[Terakhir]],"Tidak Ditemukan")</f>
        <v>4548.8</v>
      </c>
      <c r="I791">
        <f>_xlfn.XLOOKUP('Master Sheet'!H791,bmri_history[[#This Row],[Terakhir]],bmri_history[[#This Row],[Volume]],"Tidak Ditemukan")</f>
        <v>101724400</v>
      </c>
      <c r="J791" s="10">
        <f>(B791/'Data Historis IHSG'!$J$3) * 100</f>
        <v>108.37616714871245</v>
      </c>
      <c r="K791" s="2">
        <f>(D791/'Data Historis BBNI'!$J$3) * 100</f>
        <v>131.36747283628628</v>
      </c>
      <c r="L791" s="2">
        <f>(F791/'Data Historis BBRI'!$J$3) * 100</f>
        <v>141.07706837546081</v>
      </c>
      <c r="M791" s="2">
        <f>(H791 / 'Data Historis BMRI'!$J$3) * 100</f>
        <v>164.04308799717268</v>
      </c>
    </row>
    <row r="792" spans="1:13" x14ac:dyDescent="0.3">
      <c r="A792" s="1" t="s">
        <v>815</v>
      </c>
      <c r="B792">
        <f>_xlfn.XLOOKUP(A792,jkse_history[[#This Row],[Tanggal]],jkse_history[[#This Row],[Terakhir]],"Tidak Ditemukan")</f>
        <v>6833.2</v>
      </c>
      <c r="C792">
        <f>_xlfn.XLOOKUP(B792,jkse_history[[#This Row],[Terakhir]],jkse_history[[#This Row],[Volume]])</f>
        <v>131576400</v>
      </c>
      <c r="D792">
        <f>_xlfn.XLOOKUP(A792,bbni_history[[#This Row],[Tanggal]],bbni_history[[#This Row],[Terakhir]],"Tidak Ditemukan")</f>
        <v>4095</v>
      </c>
      <c r="E792">
        <f>_xlfn.XLOOKUP(D792,bbni_history[[#This Row],[Terakhir]],bbni_history[[#This Row],[Volume]])</f>
        <v>46922000</v>
      </c>
      <c r="F792">
        <f>_xlfn.XLOOKUP(A792,bbri_history[[#This Row],[Tanggal]],bbri_history[[#This Row],[Terakhir]],"Tidak Ditemukan")</f>
        <v>4185</v>
      </c>
      <c r="G792">
        <f>_xlfn.XLOOKUP(F792,bbri_history[[#This Row],[Terakhir]],bbri_history[[#This Row],[Volume]],"Tidak Ditemukan")</f>
        <v>88097800</v>
      </c>
      <c r="H792">
        <f>_xlfn.XLOOKUP(A792,bmri_history[[#This Row],[Tanggal]],bmri_history[[#This Row],[Terakhir]],"Tidak Ditemukan")</f>
        <v>4494.8</v>
      </c>
      <c r="I792">
        <f>_xlfn.XLOOKUP('Master Sheet'!H792,bmri_history[[#This Row],[Terakhir]],bmri_history[[#This Row],[Volume]],"Tidak Ditemukan")</f>
        <v>94482600</v>
      </c>
      <c r="J792" s="10">
        <f>(B792/'Data Historis IHSG'!$J$3) * 100</f>
        <v>108.47141219835099</v>
      </c>
      <c r="K792" s="2">
        <f>(D792/'Data Historis BBNI'!$J$3) * 100</f>
        <v>131.36747283628628</v>
      </c>
      <c r="L792" s="2">
        <f>(F792/'Data Historis BBRI'!$J$3) * 100</f>
        <v>141.66607427567504</v>
      </c>
      <c r="M792" s="2">
        <f>(H792 / 'Data Historis BMRI'!$J$3) * 100</f>
        <v>162.09568939713591</v>
      </c>
    </row>
    <row r="793" spans="1:13" x14ac:dyDescent="0.3">
      <c r="A793" s="1" t="s">
        <v>816</v>
      </c>
      <c r="B793">
        <f>_xlfn.XLOOKUP(A793,jkse_history[[#This Row],[Tanggal]],jkse_history[[#This Row],[Terakhir]],"Tidak Ditemukan")</f>
        <v>6819.7</v>
      </c>
      <c r="C793">
        <f>_xlfn.XLOOKUP(B793,jkse_history[[#This Row],[Terakhir]],jkse_history[[#This Row],[Volume]])</f>
        <v>123965500</v>
      </c>
      <c r="D793">
        <f>_xlfn.XLOOKUP(A793,bbni_history[[#This Row],[Tanggal]],bbni_history[[#This Row],[Terakhir]],"Tidak Ditemukan")</f>
        <v>4084</v>
      </c>
      <c r="E793">
        <f>_xlfn.XLOOKUP(D793,bbni_history[[#This Row],[Terakhir]],bbni_history[[#This Row],[Volume]])</f>
        <v>50698800</v>
      </c>
      <c r="F793">
        <f>_xlfn.XLOOKUP(A793,bbri_history[[#This Row],[Tanggal]],bbri_history[[#This Row],[Terakhir]],"Tidak Ditemukan")</f>
        <v>4193.7</v>
      </c>
      <c r="G793">
        <f>_xlfn.XLOOKUP(F793,bbri_history[[#This Row],[Terakhir]],bbri_history[[#This Row],[Volume]],"Tidak Ditemukan")</f>
        <v>119316500</v>
      </c>
      <c r="H793">
        <f>_xlfn.XLOOKUP(A793,bmri_history[[#This Row],[Tanggal]],bmri_history[[#This Row],[Terakhir]],"Tidak Ditemukan")</f>
        <v>4516.3999999999996</v>
      </c>
      <c r="I793">
        <f>_xlfn.XLOOKUP('Master Sheet'!H793,bmri_history[[#This Row],[Terakhir]],bmri_history[[#This Row],[Volume]],"Tidak Ditemukan")</f>
        <v>42655500</v>
      </c>
      <c r="J793" s="10">
        <f>(B793/'Data Historis IHSG'!$J$3) * 100</f>
        <v>108.25711083666427</v>
      </c>
      <c r="K793" s="2">
        <f>(D793/'Data Historis BBNI'!$J$3) * 100</f>
        <v>131.01459317787379</v>
      </c>
      <c r="L793" s="2">
        <f>(F793/'Data Historis BBRI'!$J$3) * 100</f>
        <v>141.9605772257822</v>
      </c>
      <c r="M793" s="2">
        <f>(H793 / 'Data Historis BMRI'!$J$3) * 100</f>
        <v>162.8746488371506</v>
      </c>
    </row>
    <row r="794" spans="1:13" x14ac:dyDescent="0.3">
      <c r="A794" s="1" t="s">
        <v>817</v>
      </c>
      <c r="B794">
        <f>_xlfn.XLOOKUP(A794,jkse_history[[#This Row],[Tanggal]],jkse_history[[#This Row],[Terakhir]],"Tidak Ditemukan")</f>
        <v>6792.8</v>
      </c>
      <c r="C794">
        <f>_xlfn.XLOOKUP(B794,jkse_history[[#This Row],[Terakhir]],jkse_history[[#This Row],[Volume]])</f>
        <v>172852900</v>
      </c>
      <c r="D794">
        <f>_xlfn.XLOOKUP(A794,bbni_history[[#This Row],[Tanggal]],bbni_history[[#This Row],[Terakhir]],"Tidak Ditemukan")</f>
        <v>4105.8999999999996</v>
      </c>
      <c r="E794">
        <f>_xlfn.XLOOKUP(D794,bbni_history[[#This Row],[Terakhir]],bbni_history[[#This Row],[Volume]])</f>
        <v>46209000</v>
      </c>
      <c r="F794">
        <f>_xlfn.XLOOKUP(A794,bbri_history[[#This Row],[Tanggal]],bbri_history[[#This Row],[Terakhir]],"Tidak Ditemukan")</f>
        <v>4202.3999999999996</v>
      </c>
      <c r="G794">
        <f>_xlfn.XLOOKUP(F794,bbri_history[[#This Row],[Terakhir]],bbri_history[[#This Row],[Volume]],"Tidak Ditemukan")</f>
        <v>88012300</v>
      </c>
      <c r="H794">
        <f>_xlfn.XLOOKUP(A794,bmri_history[[#This Row],[Tanggal]],bmri_history[[#This Row],[Terakhir]],"Tidak Ditemukan")</f>
        <v>4473.2</v>
      </c>
      <c r="I794">
        <f>_xlfn.XLOOKUP('Master Sheet'!H794,bmri_history[[#This Row],[Terakhir]],bmri_history[[#This Row],[Volume]],"Tidak Ditemukan")</f>
        <v>47999400</v>
      </c>
      <c r="J794" s="10">
        <f>(B794/'Data Historis IHSG'!$J$3) * 100</f>
        <v>107.8300955307848</v>
      </c>
      <c r="K794" s="2">
        <f>(D794/'Data Historis BBNI'!$J$3) * 100</f>
        <v>131.71714449780413</v>
      </c>
      <c r="L794" s="2">
        <f>(F794/'Data Historis BBRI'!$J$3) * 100</f>
        <v>142.25508017588933</v>
      </c>
      <c r="M794" s="2">
        <f>(H794 / 'Data Historis BMRI'!$J$3) * 100</f>
        <v>161.31672995712117</v>
      </c>
    </row>
    <row r="795" spans="1:13" x14ac:dyDescent="0.3">
      <c r="A795" s="1" t="s">
        <v>818</v>
      </c>
      <c r="B795">
        <f>_xlfn.XLOOKUP(A795,jkse_history[[#This Row],[Tanggal]],jkse_history[[#This Row],[Terakhir]],"Tidak Ditemukan")</f>
        <v>6771.2</v>
      </c>
      <c r="C795">
        <f>_xlfn.XLOOKUP(B795,jkse_history[[#This Row],[Terakhir]],jkse_history[[#This Row],[Volume]])</f>
        <v>129368500</v>
      </c>
      <c r="D795">
        <f>_xlfn.XLOOKUP(A795,bbni_history[[#This Row],[Tanggal]],bbni_history[[#This Row],[Terakhir]],"Tidak Ditemukan")</f>
        <v>4084</v>
      </c>
      <c r="E795">
        <f>_xlfn.XLOOKUP(D795,bbni_history[[#This Row],[Terakhir]],bbni_history[[#This Row],[Volume]])</f>
        <v>37676400</v>
      </c>
      <c r="F795">
        <f>_xlfn.XLOOKUP(A795,bbri_history[[#This Row],[Tanggal]],bbri_history[[#This Row],[Terakhir]],"Tidak Ditemukan")</f>
        <v>4219.7</v>
      </c>
      <c r="G795">
        <f>_xlfn.XLOOKUP(F795,bbri_history[[#This Row],[Terakhir]],bbri_history[[#This Row],[Volume]],"Tidak Ditemukan")</f>
        <v>58886800</v>
      </c>
      <c r="H795">
        <f>_xlfn.XLOOKUP(A795,bmri_history[[#This Row],[Tanggal]],bmri_history[[#This Row],[Terakhir]],"Tidak Ditemukan")</f>
        <v>4408.3999999999996</v>
      </c>
      <c r="I795">
        <f>_xlfn.XLOOKUP('Master Sheet'!H795,bmri_history[[#This Row],[Terakhir]],bmri_history[[#This Row],[Volume]],"Tidak Ditemukan")</f>
        <v>74787800</v>
      </c>
      <c r="J795" s="10">
        <f>(B795/'Data Historis IHSG'!$J$3) * 100</f>
        <v>107.48721335208602</v>
      </c>
      <c r="K795" s="2">
        <f>(D795/'Data Historis BBNI'!$J$3) * 100</f>
        <v>131.01459317787379</v>
      </c>
      <c r="L795" s="2">
        <f>(F795/'Data Historis BBRI'!$J$3) * 100</f>
        <v>142.84070098472307</v>
      </c>
      <c r="M795" s="2">
        <f>(H795 / 'Data Historis BMRI'!$J$3) * 100</f>
        <v>158.97985163707702</v>
      </c>
    </row>
    <row r="796" spans="1:13" x14ac:dyDescent="0.3">
      <c r="A796" s="1" t="s">
        <v>819</v>
      </c>
      <c r="B796">
        <f>_xlfn.XLOOKUP(A796,jkse_history[[#This Row],[Tanggal]],jkse_history[[#This Row],[Terakhir]],"Tidak Ditemukan")</f>
        <v>6811.3</v>
      </c>
      <c r="C796">
        <f>_xlfn.XLOOKUP(B796,jkse_history[[#This Row],[Terakhir]],jkse_history[[#This Row],[Volume]])</f>
        <v>161404500</v>
      </c>
      <c r="D796">
        <f>_xlfn.XLOOKUP(A796,bbni_history[[#This Row],[Tanggal]],bbni_history[[#This Row],[Terakhir]],"Tidak Ditemukan")</f>
        <v>4105.8999999999996</v>
      </c>
      <c r="E796">
        <f>_xlfn.XLOOKUP(D796,bbni_history[[#This Row],[Terakhir]],bbni_history[[#This Row],[Volume]])</f>
        <v>29357800</v>
      </c>
      <c r="F796">
        <f>_xlfn.XLOOKUP(A796,bbri_history[[#This Row],[Tanggal]],bbri_history[[#This Row],[Terakhir]],"Tidak Ditemukan")</f>
        <v>4237.1000000000004</v>
      </c>
      <c r="G796">
        <f>_xlfn.XLOOKUP(F796,bbri_history[[#This Row],[Terakhir]],bbri_history[[#This Row],[Volume]],"Tidak Ditemukan")</f>
        <v>67275600</v>
      </c>
      <c r="H796">
        <f>_xlfn.XLOOKUP(A796,bmri_history[[#This Row],[Tanggal]],bmri_history[[#This Row],[Terakhir]],"Tidak Ditemukan")</f>
        <v>4408.3999999999996</v>
      </c>
      <c r="I796">
        <f>_xlfn.XLOOKUP('Master Sheet'!H796,bmri_history[[#This Row],[Terakhir]],bmri_history[[#This Row],[Volume]],"Tidak Ditemukan")</f>
        <v>37744800</v>
      </c>
      <c r="J796" s="10">
        <f>(B796/'Data Historis IHSG'!$J$3) * 100</f>
        <v>108.12376776717029</v>
      </c>
      <c r="K796" s="2">
        <f>(D796/'Data Historis BBNI'!$J$3) * 100</f>
        <v>131.71714449780413</v>
      </c>
      <c r="L796" s="2">
        <f>(F796/'Data Historis BBRI'!$J$3) * 100</f>
        <v>143.42970688493736</v>
      </c>
      <c r="M796" s="2">
        <f>(H796 / 'Data Historis BMRI'!$J$3) * 100</f>
        <v>158.97985163707702</v>
      </c>
    </row>
    <row r="797" spans="1:13" x14ac:dyDescent="0.3">
      <c r="A797" s="1" t="s">
        <v>820</v>
      </c>
      <c r="B797">
        <f>_xlfn.XLOOKUP(A797,jkse_history[[#This Row],[Tanggal]],jkse_history[[#This Row],[Terakhir]],"Tidak Ditemukan")</f>
        <v>6799</v>
      </c>
      <c r="C797">
        <f>_xlfn.XLOOKUP(B797,jkse_history[[#This Row],[Terakhir]],jkse_history[[#This Row],[Volume]])</f>
        <v>151427200</v>
      </c>
      <c r="D797">
        <f>_xlfn.XLOOKUP(A797,bbni_history[[#This Row],[Tanggal]],bbni_history[[#This Row],[Terakhir]],"Tidak Ditemukan")</f>
        <v>4095</v>
      </c>
      <c r="E797">
        <f>_xlfn.XLOOKUP(D797,bbni_history[[#This Row],[Terakhir]],bbni_history[[#This Row],[Volume]])</f>
        <v>46097000</v>
      </c>
      <c r="F797">
        <f>_xlfn.XLOOKUP(A797,bbri_history[[#This Row],[Tanggal]],bbri_history[[#This Row],[Terakhir]],"Tidak Ditemukan")</f>
        <v>4280.5</v>
      </c>
      <c r="G797">
        <f>_xlfn.XLOOKUP(F797,bbri_history[[#This Row],[Terakhir]],bbri_history[[#This Row],[Volume]],"Tidak Ditemukan")</f>
        <v>194839900</v>
      </c>
      <c r="H797">
        <f>_xlfn.XLOOKUP(A797,bmri_history[[#This Row],[Tanggal]],bmri_history[[#This Row],[Terakhir]],"Tidak Ditemukan")</f>
        <v>4451.6000000000004</v>
      </c>
      <c r="I797">
        <f>_xlfn.XLOOKUP('Master Sheet'!H797,bmri_history[[#This Row],[Terakhir]],bmri_history[[#This Row],[Volume]],"Tidak Ditemukan")</f>
        <v>111901500</v>
      </c>
      <c r="J797" s="10">
        <f>(B797/'Data Historis IHSG'!$J$3) * 100</f>
        <v>107.92851541541128</v>
      </c>
      <c r="K797" s="2">
        <f>(D797/'Data Historis BBNI'!$J$3) * 100</f>
        <v>131.36747283628628</v>
      </c>
      <c r="L797" s="2">
        <f>(F797/'Data Historis BBRI'!$J$3) * 100</f>
        <v>144.89883654409249</v>
      </c>
      <c r="M797" s="2">
        <f>(H797 / 'Data Historis BMRI'!$J$3) * 100</f>
        <v>160.53777051710648</v>
      </c>
    </row>
    <row r="798" spans="1:13" x14ac:dyDescent="0.3">
      <c r="A798" s="1" t="s">
        <v>821</v>
      </c>
      <c r="B798">
        <f>_xlfn.XLOOKUP(A798,jkse_history[[#This Row],[Tanggal]],jkse_history[[#This Row],[Terakhir]],"Tidak Ditemukan")</f>
        <v>6785.6</v>
      </c>
      <c r="C798">
        <f>_xlfn.XLOOKUP(B798,jkse_history[[#This Row],[Terakhir]],jkse_history[[#This Row],[Volume]])</f>
        <v>161495800</v>
      </c>
      <c r="D798">
        <f>_xlfn.XLOOKUP(A798,bbni_history[[#This Row],[Tanggal]],bbni_history[[#This Row],[Terakhir]],"Tidak Ditemukan")</f>
        <v>4105.8999999999996</v>
      </c>
      <c r="E798">
        <f>_xlfn.XLOOKUP(D798,bbni_history[[#This Row],[Terakhir]],bbni_history[[#This Row],[Volume]])</f>
        <v>39924200</v>
      </c>
      <c r="F798">
        <f>_xlfn.XLOOKUP(A798,bbri_history[[#This Row],[Tanggal]],bbri_history[[#This Row],[Terakhir]],"Tidak Ditemukan")</f>
        <v>4323.8999999999996</v>
      </c>
      <c r="G798">
        <f>_xlfn.XLOOKUP(F798,bbri_history[[#This Row],[Terakhir]],bbri_history[[#This Row],[Volume]],"Tidak Ditemukan")</f>
        <v>141279800</v>
      </c>
      <c r="H798">
        <f>_xlfn.XLOOKUP(A798,bmri_history[[#This Row],[Tanggal]],bmri_history[[#This Row],[Terakhir]],"Tidak Ditemukan")</f>
        <v>4430</v>
      </c>
      <c r="I798">
        <f>_xlfn.XLOOKUP('Master Sheet'!H798,bmri_history[[#This Row],[Terakhir]],bmri_history[[#This Row],[Volume]],"Tidak Ditemukan")</f>
        <v>67928500</v>
      </c>
      <c r="J798" s="10">
        <f>(B798/'Data Historis IHSG'!$J$3) * 100</f>
        <v>107.71580147121853</v>
      </c>
      <c r="K798" s="2">
        <f>(D798/'Data Historis BBNI'!$J$3) * 100</f>
        <v>131.71714449780413</v>
      </c>
      <c r="L798" s="2">
        <f>(F798/'Data Historis BBRI'!$J$3) * 100</f>
        <v>146.36796620324765</v>
      </c>
      <c r="M798" s="2">
        <f>(H798 / 'Data Historis BMRI'!$J$3) * 100</f>
        <v>159.75881107709176</v>
      </c>
    </row>
    <row r="799" spans="1:13" x14ac:dyDescent="0.3">
      <c r="A799" s="1" t="s">
        <v>822</v>
      </c>
      <c r="B799">
        <f>_xlfn.XLOOKUP(A799,jkse_history[[#This Row],[Tanggal]],jkse_history[[#This Row],[Terakhir]],"Tidak Ditemukan")</f>
        <v>6818.6</v>
      </c>
      <c r="C799">
        <f>_xlfn.XLOOKUP(B799,jkse_history[[#This Row],[Terakhir]],jkse_history[[#This Row],[Volume]])</f>
        <v>137035000</v>
      </c>
      <c r="D799">
        <f>_xlfn.XLOOKUP(A799,bbni_history[[#This Row],[Tanggal]],bbni_history[[#This Row],[Terakhir]],"Tidak Ditemukan")</f>
        <v>4116.8999999999996</v>
      </c>
      <c r="E799">
        <f>_xlfn.XLOOKUP(D799,bbni_history[[#This Row],[Terakhir]],bbni_history[[#This Row],[Volume]])</f>
        <v>64999800</v>
      </c>
      <c r="F799">
        <f>_xlfn.XLOOKUP(A799,bbri_history[[#This Row],[Tanggal]],bbri_history[[#This Row],[Terakhir]],"Tidak Ditemukan")</f>
        <v>4406.3999999999996</v>
      </c>
      <c r="G799">
        <f>_xlfn.XLOOKUP(F799,bbri_history[[#This Row],[Terakhir]],bbri_history[[#This Row],[Volume]],"Tidak Ditemukan")</f>
        <v>190097200</v>
      </c>
      <c r="H799">
        <f>_xlfn.XLOOKUP(A799,bmri_history[[#This Row],[Tanggal]],bmri_history[[#This Row],[Terakhir]],"Tidak Ditemukan")</f>
        <v>4516.3999999999996</v>
      </c>
      <c r="I799">
        <f>_xlfn.XLOOKUP('Master Sheet'!H799,bmri_history[[#This Row],[Terakhir]],bmri_history[[#This Row],[Volume]],"Tidak Ditemukan")</f>
        <v>142479800</v>
      </c>
      <c r="J799" s="10">
        <f>(B799/'Data Historis IHSG'!$J$3) * 100</f>
        <v>108.23964924423053</v>
      </c>
      <c r="K799" s="2">
        <f>(D799/'Data Historis BBNI'!$J$3) * 100</f>
        <v>132.07002415621659</v>
      </c>
      <c r="L799" s="2">
        <f>(F799/'Data Historis BBRI'!$J$3) * 100</f>
        <v>149.16066659219464</v>
      </c>
      <c r="M799" s="2">
        <f>(H799 / 'Data Historis BMRI'!$J$3) * 100</f>
        <v>162.8746488371506</v>
      </c>
    </row>
    <row r="800" spans="1:13" x14ac:dyDescent="0.3">
      <c r="A800" s="1" t="s">
        <v>823</v>
      </c>
      <c r="B800">
        <f>_xlfn.XLOOKUP(A800,jkse_history[[#This Row],[Tanggal]],jkse_history[[#This Row],[Terakhir]],"Tidak Ditemukan")</f>
        <v>6787.6</v>
      </c>
      <c r="C800">
        <f>_xlfn.XLOOKUP(B800,jkse_history[[#This Row],[Terakhir]],jkse_history[[#This Row],[Volume]])</f>
        <v>94860100</v>
      </c>
      <c r="D800">
        <f>_xlfn.XLOOKUP(A800,bbni_history[[#This Row],[Tanggal]],bbni_history[[#This Row],[Terakhir]],"Tidak Ditemukan")</f>
        <v>4138.8</v>
      </c>
      <c r="E800">
        <f>_xlfn.XLOOKUP(D800,bbni_history[[#This Row],[Terakhir]],bbni_history[[#This Row],[Volume]])</f>
        <v>28538400</v>
      </c>
      <c r="F800">
        <f>_xlfn.XLOOKUP(A800,bbri_history[[#This Row],[Tanggal]],bbri_history[[#This Row],[Terakhir]],"Tidak Ditemukan")</f>
        <v>4332.6000000000004</v>
      </c>
      <c r="G800">
        <f>_xlfn.XLOOKUP(F800,bbri_history[[#This Row],[Terakhir]],bbri_history[[#This Row],[Volume]],"Tidak Ditemukan")</f>
        <v>121231300</v>
      </c>
      <c r="H800">
        <f>_xlfn.XLOOKUP(A800,bmri_history[[#This Row],[Tanggal]],bmri_history[[#This Row],[Terakhir]],"Tidak Ditemukan")</f>
        <v>4430</v>
      </c>
      <c r="I800">
        <f>_xlfn.XLOOKUP('Master Sheet'!H800,bmri_history[[#This Row],[Terakhir]],bmri_history[[#This Row],[Volume]],"Tidak Ditemukan")</f>
        <v>95789900</v>
      </c>
      <c r="J800" s="10">
        <f>(B800/'Data Historis IHSG'!$J$3) * 100</f>
        <v>107.74754982109806</v>
      </c>
      <c r="K800" s="2">
        <f>(D800/'Data Historis BBNI'!$J$3) * 100</f>
        <v>132.77257547614693</v>
      </c>
      <c r="L800" s="2">
        <f>(F800/'Data Historis BBRI'!$J$3) * 100</f>
        <v>146.66246915335478</v>
      </c>
      <c r="M800" s="2">
        <f>(H800 / 'Data Historis BMRI'!$J$3) * 100</f>
        <v>159.75881107709176</v>
      </c>
    </row>
    <row r="801" spans="1:13" x14ac:dyDescent="0.3">
      <c r="A801" s="1" t="s">
        <v>824</v>
      </c>
      <c r="B801">
        <f>_xlfn.XLOOKUP(A801,jkse_history[[#This Row],[Tanggal]],jkse_history[[#This Row],[Terakhir]],"Tidak Ditemukan")</f>
        <v>6821.8</v>
      </c>
      <c r="C801">
        <f>_xlfn.XLOOKUP(B801,jkse_history[[#This Row],[Terakhir]],jkse_history[[#This Row],[Volume]])</f>
        <v>103660800</v>
      </c>
      <c r="D801">
        <f>_xlfn.XLOOKUP(A801,bbni_history[[#This Row],[Tanggal]],bbni_history[[#This Row],[Terakhir]],"Tidak Ditemukan")</f>
        <v>4149.7</v>
      </c>
      <c r="E801">
        <f>_xlfn.XLOOKUP(D801,bbni_history[[#This Row],[Terakhir]],bbni_history[[#This Row],[Volume]])</f>
        <v>57641400</v>
      </c>
      <c r="F801">
        <f>_xlfn.XLOOKUP(A801,bbri_history[[#This Row],[Tanggal]],bbri_history[[#This Row],[Terakhir]],"Tidak Ditemukan")</f>
        <v>4297.8999999999996</v>
      </c>
      <c r="G801">
        <f>_xlfn.XLOOKUP(F801,bbri_history[[#This Row],[Terakhir]],bbri_history[[#This Row],[Volume]],"Tidak Ditemukan")</f>
        <v>95747700</v>
      </c>
      <c r="H801">
        <f>_xlfn.XLOOKUP(A801,bmri_history[[#This Row],[Tanggal]],bmri_history[[#This Row],[Terakhir]],"Tidak Ditemukan")</f>
        <v>4473.2</v>
      </c>
      <c r="I801">
        <f>_xlfn.XLOOKUP('Master Sheet'!H801,bmri_history[[#This Row],[Terakhir]],bmri_history[[#This Row],[Volume]],"Tidak Ditemukan")</f>
        <v>106962300</v>
      </c>
      <c r="J801" s="10">
        <f>(B801/'Data Historis IHSG'!$J$3) * 100</f>
        <v>108.29044660403775</v>
      </c>
      <c r="K801" s="2">
        <f>(D801/'Data Historis BBNI'!$J$3) * 100</f>
        <v>133.12224713766477</v>
      </c>
      <c r="L801" s="2">
        <f>(F801/'Data Historis BBRI'!$J$3) * 100</f>
        <v>145.48784244430678</v>
      </c>
      <c r="M801" s="2">
        <f>(H801 / 'Data Historis BMRI'!$J$3) * 100</f>
        <v>161.31672995712117</v>
      </c>
    </row>
    <row r="802" spans="1:13" x14ac:dyDescent="0.3">
      <c r="A802" s="1" t="s">
        <v>825</v>
      </c>
      <c r="B802">
        <f>_xlfn.XLOOKUP(A802,jkse_history[[#This Row],[Tanggal]],jkse_history[[#This Row],[Terakhir]],"Tidak Ditemukan")</f>
        <v>6910.1</v>
      </c>
      <c r="C802">
        <f>_xlfn.XLOOKUP(B802,jkse_history[[#This Row],[Terakhir]],jkse_history[[#This Row],[Volume]])</f>
        <v>120164300</v>
      </c>
      <c r="D802">
        <f>_xlfn.XLOOKUP(A802,bbni_history[[#This Row],[Tanggal]],bbni_history[[#This Row],[Terakhir]],"Tidak Ditemukan")</f>
        <v>4193.5</v>
      </c>
      <c r="E802">
        <f>_xlfn.XLOOKUP(D802,bbni_history[[#This Row],[Terakhir]],bbni_history[[#This Row],[Volume]])</f>
        <v>93228000</v>
      </c>
      <c r="F802">
        <f>_xlfn.XLOOKUP(A802,bbri_history[[#This Row],[Tanggal]],bbri_history[[#This Row],[Terakhir]],"Tidak Ditemukan")</f>
        <v>4363</v>
      </c>
      <c r="G802">
        <f>_xlfn.XLOOKUP(F802,bbri_history[[#This Row],[Terakhir]],bbri_history[[#This Row],[Volume]],"Tidak Ditemukan")</f>
        <v>273336000</v>
      </c>
      <c r="H802">
        <f>_xlfn.XLOOKUP(A802,bmri_history[[#This Row],[Tanggal]],bmri_history[[#This Row],[Terakhir]],"Tidak Ditemukan")</f>
        <v>4494.8</v>
      </c>
      <c r="I802">
        <f>_xlfn.XLOOKUP('Master Sheet'!H802,bmri_history[[#This Row],[Terakhir]],bmri_history[[#This Row],[Volume]],"Tidak Ditemukan")</f>
        <v>207338000</v>
      </c>
      <c r="J802" s="10">
        <f>(B802/'Data Historis IHSG'!$J$3) * 100</f>
        <v>109.69213625121834</v>
      </c>
      <c r="K802" s="2">
        <f>(D802/'Data Historis BBNI'!$J$3) * 100</f>
        <v>134.52734977752542</v>
      </c>
      <c r="L802" s="2">
        <f>(F802/'Data Historis BBRI'!$J$3) * 100</f>
        <v>147.69153693303949</v>
      </c>
      <c r="M802" s="2">
        <f>(H802 / 'Data Historis BMRI'!$J$3) * 100</f>
        <v>162.09568939713591</v>
      </c>
    </row>
    <row r="803" spans="1:13" x14ac:dyDescent="0.3">
      <c r="A803" s="1" t="s">
        <v>826</v>
      </c>
      <c r="B803">
        <f>_xlfn.XLOOKUP(A803,jkse_history[[#This Row],[Tanggal]],jkse_history[[#This Row],[Terakhir]],"Tidak Ditemukan")</f>
        <v>6945.5</v>
      </c>
      <c r="C803">
        <f>_xlfn.XLOOKUP(B803,jkse_history[[#This Row],[Terakhir]],jkse_history[[#This Row],[Volume]])</f>
        <v>161595900</v>
      </c>
      <c r="D803">
        <f>_xlfn.XLOOKUP(A803,bbni_history[[#This Row],[Tanggal]],bbni_history[[#This Row],[Terakhir]],"Tidak Ditemukan")</f>
        <v>4160.7</v>
      </c>
      <c r="E803">
        <f>_xlfn.XLOOKUP(D803,bbni_history[[#This Row],[Terakhir]],bbni_history[[#This Row],[Volume]])</f>
        <v>26137000</v>
      </c>
      <c r="F803">
        <f>_xlfn.XLOOKUP(A803,bbri_history[[#This Row],[Tanggal]],bbri_history[[#This Row],[Terakhir]],"Tidak Ditemukan")</f>
        <v>4471.5</v>
      </c>
      <c r="G803">
        <f>_xlfn.XLOOKUP(F803,bbri_history[[#This Row],[Terakhir]],bbri_history[[#This Row],[Volume]],"Tidak Ditemukan")</f>
        <v>125947200</v>
      </c>
      <c r="H803">
        <f>_xlfn.XLOOKUP(A803,bmri_history[[#This Row],[Tanggal]],bmri_history[[#This Row],[Terakhir]],"Tidak Ditemukan")</f>
        <v>4494.8</v>
      </c>
      <c r="I803">
        <f>_xlfn.XLOOKUP('Master Sheet'!H803,bmri_history[[#This Row],[Terakhir]],bmri_history[[#This Row],[Volume]],"Tidak Ditemukan")</f>
        <v>51076300</v>
      </c>
      <c r="J803" s="10">
        <f>(B803/'Data Historis IHSG'!$J$3) * 100</f>
        <v>110.25408204408575</v>
      </c>
      <c r="K803" s="2">
        <f>(D803/'Data Historis BBNI'!$J$3) * 100</f>
        <v>133.47512679607723</v>
      </c>
      <c r="L803" s="2">
        <f>(F803/'Data Historis BBRI'!$J$3) * 100</f>
        <v>151.36436108092738</v>
      </c>
      <c r="M803" s="2">
        <f>(H803 / 'Data Historis BMRI'!$J$3) * 100</f>
        <v>162.09568939713591</v>
      </c>
    </row>
    <row r="804" spans="1:13" x14ac:dyDescent="0.3">
      <c r="A804" s="1" t="s">
        <v>827</v>
      </c>
      <c r="B804">
        <f>_xlfn.XLOOKUP(A804,jkse_history[[#This Row],[Tanggal]],jkse_history[[#This Row],[Terakhir]],"Tidak Ditemukan")</f>
        <v>6915.7</v>
      </c>
      <c r="C804">
        <f>_xlfn.XLOOKUP(B804,jkse_history[[#This Row],[Terakhir]],jkse_history[[#This Row],[Volume]])</f>
        <v>130620700</v>
      </c>
      <c r="D804">
        <f>_xlfn.XLOOKUP(A804,bbni_history[[#This Row],[Tanggal]],bbni_history[[#This Row],[Terakhir]],"Tidak Ditemukan")</f>
        <v>4127.8</v>
      </c>
      <c r="E804">
        <f>_xlfn.XLOOKUP(D804,bbni_history[[#This Row],[Terakhir]],bbni_history[[#This Row],[Volume]])</f>
        <v>46132800</v>
      </c>
      <c r="F804">
        <f>_xlfn.XLOOKUP(A804,bbri_history[[#This Row],[Tanggal]],bbri_history[[#This Row],[Terakhir]],"Tidak Ditemukan")</f>
        <v>4428.1000000000004</v>
      </c>
      <c r="G804">
        <f>_xlfn.XLOOKUP(F804,bbri_history[[#This Row],[Terakhir]],bbri_history[[#This Row],[Volume]],"Tidak Ditemukan")</f>
        <v>251912000</v>
      </c>
      <c r="H804">
        <f>_xlfn.XLOOKUP(A804,bmri_history[[#This Row],[Tanggal]],bmri_history[[#This Row],[Terakhir]],"Tidak Ditemukan")</f>
        <v>4473.2</v>
      </c>
      <c r="I804">
        <f>_xlfn.XLOOKUP('Master Sheet'!H804,bmri_history[[#This Row],[Terakhir]],bmri_history[[#This Row],[Volume]],"Tidak Ditemukan")</f>
        <v>116957800</v>
      </c>
      <c r="J804" s="10">
        <f>(B804/'Data Historis IHSG'!$J$3) * 100</f>
        <v>109.78103163088097</v>
      </c>
      <c r="K804" s="2">
        <f>(D804/'Data Historis BBNI'!$J$3) * 100</f>
        <v>132.41969581773446</v>
      </c>
      <c r="L804" s="2">
        <f>(F804/'Data Historis BBRI'!$J$3) * 100</f>
        <v>149.89523142177222</v>
      </c>
      <c r="M804" s="2">
        <f>(H804 / 'Data Historis BMRI'!$J$3) * 100</f>
        <v>161.31672995712117</v>
      </c>
    </row>
    <row r="805" spans="1:13" x14ac:dyDescent="0.3">
      <c r="A805" s="1" t="s">
        <v>828</v>
      </c>
      <c r="B805">
        <f>_xlfn.XLOOKUP(A805,jkse_history[[#This Row],[Tanggal]],jkse_history[[#This Row],[Terakhir]],"Tidak Ditemukan")</f>
        <v>6863.3</v>
      </c>
      <c r="C805">
        <f>_xlfn.XLOOKUP(B805,jkse_history[[#This Row],[Terakhir]],jkse_history[[#This Row],[Volume]])</f>
        <v>136480100</v>
      </c>
      <c r="D805">
        <f>_xlfn.XLOOKUP(A805,bbni_history[[#This Row],[Tanggal]],bbni_history[[#This Row],[Terakhir]],"Tidak Ditemukan")</f>
        <v>4182.6000000000004</v>
      </c>
      <c r="E805">
        <f>_xlfn.XLOOKUP(D805,bbni_history[[#This Row],[Terakhir]],bbni_history[[#This Row],[Volume]])</f>
        <v>28908400</v>
      </c>
      <c r="F805">
        <f>_xlfn.XLOOKUP(A805,bbri_history[[#This Row],[Tanggal]],bbri_history[[#This Row],[Terakhir]],"Tidak Ditemukan")</f>
        <v>4471.5</v>
      </c>
      <c r="G805">
        <f>_xlfn.XLOOKUP(F805,bbri_history[[#This Row],[Terakhir]],bbri_history[[#This Row],[Volume]],"Tidak Ditemukan")</f>
        <v>84246100</v>
      </c>
      <c r="H805">
        <f>_xlfn.XLOOKUP(A805,bmri_history[[#This Row],[Tanggal]],bmri_history[[#This Row],[Terakhir]],"Tidak Ditemukan")</f>
        <v>4538</v>
      </c>
      <c r="I805">
        <f>_xlfn.XLOOKUP('Master Sheet'!H805,bmri_history[[#This Row],[Terakhir]],bmri_history[[#This Row],[Volume]],"Tidak Ditemukan")</f>
        <v>98024100</v>
      </c>
      <c r="J805" s="10">
        <f>(B805/'Data Historis IHSG'!$J$3) * 100</f>
        <v>108.94922486403769</v>
      </c>
      <c r="K805" s="2">
        <f>(D805/'Data Historis BBNI'!$J$3) * 100</f>
        <v>134.1776781160076</v>
      </c>
      <c r="L805" s="2">
        <f>(F805/'Data Historis BBRI'!$J$3) * 100</f>
        <v>151.36436108092738</v>
      </c>
      <c r="M805" s="2">
        <f>(H805 / 'Data Historis BMRI'!$J$3) * 100</f>
        <v>163.65360827716532</v>
      </c>
    </row>
    <row r="806" spans="1:13" x14ac:dyDescent="0.3">
      <c r="A806" s="1" t="s">
        <v>829</v>
      </c>
      <c r="B806">
        <f>_xlfn.XLOOKUP(A806,jkse_history[[#This Row],[Tanggal]],jkse_history[[#This Row],[Terakhir]],"Tidak Ditemukan")</f>
        <v>6812.7</v>
      </c>
      <c r="C806">
        <f>_xlfn.XLOOKUP(B806,jkse_history[[#This Row],[Terakhir]],jkse_history[[#This Row],[Volume]])</f>
        <v>121306900</v>
      </c>
      <c r="D806">
        <f>_xlfn.XLOOKUP(A806,bbni_history[[#This Row],[Tanggal]],bbni_history[[#This Row],[Terakhir]],"Tidak Ditemukan")</f>
        <v>4149.7</v>
      </c>
      <c r="E806">
        <f>_xlfn.XLOOKUP(D806,bbni_history[[#This Row],[Terakhir]],bbni_history[[#This Row],[Volume]])</f>
        <v>30178200</v>
      </c>
      <c r="F806">
        <f>_xlfn.XLOOKUP(A806,bbri_history[[#This Row],[Tanggal]],bbri_history[[#This Row],[Terakhir]],"Tidak Ditemukan")</f>
        <v>4428.1000000000004</v>
      </c>
      <c r="G806">
        <f>_xlfn.XLOOKUP(F806,bbri_history[[#This Row],[Terakhir]],bbri_history[[#This Row],[Volume]],"Tidak Ditemukan")</f>
        <v>183524700</v>
      </c>
      <c r="H806">
        <f>_xlfn.XLOOKUP(A806,bmri_history[[#This Row],[Tanggal]],bmri_history[[#This Row],[Terakhir]],"Tidak Ditemukan")</f>
        <v>4516.3999999999996</v>
      </c>
      <c r="I806">
        <f>_xlfn.XLOOKUP('Master Sheet'!H806,bmri_history[[#This Row],[Terakhir]],bmri_history[[#This Row],[Volume]],"Tidak Ditemukan")</f>
        <v>110683000</v>
      </c>
      <c r="J806" s="10">
        <f>(B806/'Data Historis IHSG'!$J$3) * 100</f>
        <v>108.14599161208595</v>
      </c>
      <c r="K806" s="2">
        <f>(D806/'Data Historis BBNI'!$J$3) * 100</f>
        <v>133.12224713766477</v>
      </c>
      <c r="L806" s="2">
        <f>(F806/'Data Historis BBRI'!$J$3) * 100</f>
        <v>149.89523142177222</v>
      </c>
      <c r="M806" s="2">
        <f>(H806 / 'Data Historis BMRI'!$J$3) * 100</f>
        <v>162.8746488371506</v>
      </c>
    </row>
    <row r="807" spans="1:13" x14ac:dyDescent="0.3">
      <c r="A807" s="1" t="s">
        <v>830</v>
      </c>
      <c r="B807">
        <f>_xlfn.XLOOKUP(A807,jkse_history[[#This Row],[Tanggal]],jkse_history[[#This Row],[Terakhir]],"Tidak Ditemukan")</f>
        <v>6844</v>
      </c>
      <c r="C807">
        <f>_xlfn.XLOOKUP(B807,jkse_history[[#This Row],[Terakhir]],jkse_history[[#This Row],[Volume]])</f>
        <v>137517900</v>
      </c>
      <c r="D807">
        <f>_xlfn.XLOOKUP(A807,bbni_history[[#This Row],[Tanggal]],bbni_history[[#This Row],[Terakhir]],"Tidak Ditemukan")</f>
        <v>4073.1</v>
      </c>
      <c r="E807">
        <f>_xlfn.XLOOKUP(D807,bbni_history[[#This Row],[Terakhir]],bbni_history[[#This Row],[Volume]])</f>
        <v>44453400</v>
      </c>
      <c r="F807">
        <f>_xlfn.XLOOKUP(A807,bbri_history[[#This Row],[Tanggal]],bbri_history[[#This Row],[Terakhir]],"Tidak Ditemukan")</f>
        <v>4471.5</v>
      </c>
      <c r="G807">
        <f>_xlfn.XLOOKUP(F807,bbri_history[[#This Row],[Terakhir]],bbri_history[[#This Row],[Volume]],"Tidak Ditemukan")</f>
        <v>140482000</v>
      </c>
      <c r="H807">
        <f>_xlfn.XLOOKUP(A807,bmri_history[[#This Row],[Tanggal]],bmri_history[[#This Row],[Terakhir]],"Tidak Ditemukan")</f>
        <v>4473.2</v>
      </c>
      <c r="I807">
        <f>_xlfn.XLOOKUP('Master Sheet'!H807,bmri_history[[#This Row],[Terakhir]],bmri_history[[#This Row],[Volume]],"Tidak Ditemukan")</f>
        <v>100945900</v>
      </c>
      <c r="J807" s="10">
        <f>(B807/'Data Historis IHSG'!$J$3) * 100</f>
        <v>108.64285328770038</v>
      </c>
      <c r="K807" s="2">
        <f>(D807/'Data Historis BBNI'!$J$3) * 100</f>
        <v>130.66492151635595</v>
      </c>
      <c r="L807" s="2">
        <f>(F807/'Data Historis BBRI'!$J$3) * 100</f>
        <v>151.36436108092738</v>
      </c>
      <c r="M807" s="2">
        <f>(H807 / 'Data Historis BMRI'!$J$3) * 100</f>
        <v>161.31672995712117</v>
      </c>
    </row>
    <row r="808" spans="1:13" x14ac:dyDescent="0.3">
      <c r="A808" s="1" t="s">
        <v>831</v>
      </c>
      <c r="B808">
        <f>_xlfn.XLOOKUP(A808,jkse_history[[#This Row],[Tanggal]],jkse_history[[#This Row],[Terakhir]],"Tidak Ditemukan")</f>
        <v>6787.6</v>
      </c>
      <c r="C808">
        <f>_xlfn.XLOOKUP(B808,jkse_history[[#This Row],[Terakhir]],jkse_history[[#This Row],[Volume]])</f>
        <v>148189400</v>
      </c>
      <c r="D808">
        <f>_xlfn.XLOOKUP(A808,bbni_history[[#This Row],[Tanggal]],bbni_history[[#This Row],[Terakhir]],"Tidak Ditemukan")</f>
        <v>4051.2</v>
      </c>
      <c r="E808">
        <f>_xlfn.XLOOKUP(D808,bbni_history[[#This Row],[Terakhir]],bbni_history[[#This Row],[Volume]])</f>
        <v>54129200</v>
      </c>
      <c r="F808">
        <f>_xlfn.XLOOKUP(A808,bbri_history[[#This Row],[Tanggal]],bbri_history[[#This Row],[Terakhir]],"Tidak Ditemukan")</f>
        <v>4536.7</v>
      </c>
      <c r="G808">
        <f>_xlfn.XLOOKUP(F808,bbri_history[[#This Row],[Terakhir]],bbri_history[[#This Row],[Volume]],"Tidak Ditemukan")</f>
        <v>182599600</v>
      </c>
      <c r="H808">
        <f>_xlfn.XLOOKUP(A808,bmri_history[[#This Row],[Tanggal]],bmri_history[[#This Row],[Terakhir]],"Tidak Ditemukan")</f>
        <v>4473.2</v>
      </c>
      <c r="I808">
        <f>_xlfn.XLOOKUP('Master Sheet'!H808,bmri_history[[#This Row],[Terakhir]],bmri_history[[#This Row],[Volume]],"Tidak Ditemukan")</f>
        <v>64499500</v>
      </c>
      <c r="J808" s="10">
        <f>(B808/'Data Historis IHSG'!$J$3) * 100</f>
        <v>107.74754982109806</v>
      </c>
      <c r="K808" s="2">
        <f>(D808/'Data Historis BBNI'!$J$3) * 100</f>
        <v>129.96237019642564</v>
      </c>
      <c r="L808" s="2">
        <f>(F808/'Data Historis BBRI'!$J$3) * 100</f>
        <v>153.57144066104064</v>
      </c>
      <c r="M808" s="2">
        <f>(H808 / 'Data Historis BMRI'!$J$3) * 100</f>
        <v>161.31672995712117</v>
      </c>
    </row>
    <row r="809" spans="1:13" x14ac:dyDescent="0.3">
      <c r="A809" s="1" t="s">
        <v>832</v>
      </c>
      <c r="B809">
        <f>_xlfn.XLOOKUP(A809,jkse_history[[#This Row],[Tanggal]],jkse_history[[#This Row],[Terakhir]],"Tidak Ditemukan")</f>
        <v>6769.6</v>
      </c>
      <c r="C809">
        <f>_xlfn.XLOOKUP(B809,jkse_history[[#This Row],[Terakhir]],jkse_history[[#This Row],[Volume]])</f>
        <v>179625500</v>
      </c>
      <c r="D809">
        <f>_xlfn.XLOOKUP(A809,bbni_history[[#This Row],[Tanggal]],bbni_history[[#This Row],[Terakhir]],"Tidak Ditemukan")</f>
        <v>4007.4</v>
      </c>
      <c r="E809">
        <f>_xlfn.XLOOKUP(D809,bbni_history[[#This Row],[Terakhir]],bbni_history[[#This Row],[Volume]])</f>
        <v>33599400</v>
      </c>
      <c r="F809">
        <f>_xlfn.XLOOKUP(A809,bbri_history[[#This Row],[Tanggal]],bbri_history[[#This Row],[Terakhir]],"Tidak Ditemukan")</f>
        <v>4428.1000000000004</v>
      </c>
      <c r="G809">
        <f>_xlfn.XLOOKUP(F809,bbri_history[[#This Row],[Terakhir]],bbri_history[[#This Row],[Volume]],"Tidak Ditemukan")</f>
        <v>107804200</v>
      </c>
      <c r="H809">
        <f>_xlfn.XLOOKUP(A809,bmri_history[[#This Row],[Tanggal]],bmri_history[[#This Row],[Terakhir]],"Tidak Ditemukan")</f>
        <v>4430</v>
      </c>
      <c r="I809">
        <f>_xlfn.XLOOKUP('Master Sheet'!H809,bmri_history[[#This Row],[Terakhir]],bmri_history[[#This Row],[Volume]],"Tidak Ditemukan")</f>
        <v>64678000</v>
      </c>
      <c r="J809" s="10">
        <f>(B809/'Data Historis IHSG'!$J$3) * 100</f>
        <v>107.46181467218241</v>
      </c>
      <c r="K809" s="2">
        <f>(D809/'Data Historis BBNI'!$J$3) * 100</f>
        <v>128.55726755656499</v>
      </c>
      <c r="L809" s="2">
        <f>(F809/'Data Historis BBRI'!$J$3) * 100</f>
        <v>149.89523142177222</v>
      </c>
      <c r="M809" s="2">
        <f>(H809 / 'Data Historis BMRI'!$J$3) * 100</f>
        <v>159.75881107709176</v>
      </c>
    </row>
    <row r="810" spans="1:13" x14ac:dyDescent="0.3">
      <c r="A810" s="1" t="s">
        <v>833</v>
      </c>
      <c r="B810">
        <f>_xlfn.XLOOKUP(A810,jkse_history[[#This Row],[Tanggal]],jkse_history[[#This Row],[Terakhir]],"Tidak Ditemukan")</f>
        <v>6780</v>
      </c>
      <c r="C810">
        <f>_xlfn.XLOOKUP(B810,jkse_history[[#This Row],[Terakhir]],jkse_history[[#This Row],[Volume]])</f>
        <v>172097200</v>
      </c>
      <c r="D810">
        <f>_xlfn.XLOOKUP(A810,bbni_history[[#This Row],[Tanggal]],bbni_history[[#This Row],[Terakhir]],"Tidak Ditemukan")</f>
        <v>3996.4</v>
      </c>
      <c r="E810">
        <f>_xlfn.XLOOKUP(D810,bbni_history[[#This Row],[Terakhir]],bbni_history[[#This Row],[Volume]])</f>
        <v>36728200</v>
      </c>
      <c r="F810">
        <f>_xlfn.XLOOKUP(A810,bbri_history[[#This Row],[Tanggal]],bbri_history[[#This Row],[Terakhir]],"Tidak Ditemukan")</f>
        <v>4449.8</v>
      </c>
      <c r="G810">
        <f>_xlfn.XLOOKUP(F810,bbri_history[[#This Row],[Terakhir]],bbri_history[[#This Row],[Volume]],"Tidak Ditemukan")</f>
        <v>102987300</v>
      </c>
      <c r="H810">
        <f>_xlfn.XLOOKUP(A810,bmri_history[[#This Row],[Tanggal]],bmri_history[[#This Row],[Terakhir]],"Tidak Ditemukan")</f>
        <v>4365.1000000000004</v>
      </c>
      <c r="I810">
        <f>_xlfn.XLOOKUP('Master Sheet'!H810,bmri_history[[#This Row],[Terakhir]],bmri_history[[#This Row],[Volume]],"Tidak Ditemukan")</f>
        <v>93531000</v>
      </c>
      <c r="J810" s="10">
        <f>(B810/'Data Historis IHSG'!$J$3) * 100</f>
        <v>107.6269060915559</v>
      </c>
      <c r="K810" s="2">
        <f>(D810/'Data Historis BBNI'!$J$3) * 100</f>
        <v>128.2043878981525</v>
      </c>
      <c r="L810" s="2">
        <f>(F810/'Data Historis BBRI'!$J$3) * 100</f>
        <v>150.6297962513498</v>
      </c>
      <c r="M810" s="2">
        <f>(H810 / 'Data Historis BMRI'!$J$3) * 100</f>
        <v>157.41832646334387</v>
      </c>
    </row>
    <row r="811" spans="1:13" x14ac:dyDescent="0.3">
      <c r="A811" s="1" t="s">
        <v>834</v>
      </c>
      <c r="B811">
        <f>_xlfn.XLOOKUP(A811,jkse_history[[#This Row],[Tanggal]],jkse_history[[#This Row],[Terakhir]],"Tidak Ditemukan")</f>
        <v>6811.9</v>
      </c>
      <c r="C811">
        <f>_xlfn.XLOOKUP(B811,jkse_history[[#This Row],[Terakhir]],jkse_history[[#This Row],[Volume]])</f>
        <v>181480200</v>
      </c>
      <c r="D811">
        <f>_xlfn.XLOOKUP(A811,bbni_history[[#This Row],[Tanggal]],bbni_history[[#This Row],[Terakhir]],"Tidak Ditemukan")</f>
        <v>4029.3</v>
      </c>
      <c r="E811">
        <f>_xlfn.XLOOKUP(D811,bbni_history[[#This Row],[Terakhir]],bbni_history[[#This Row],[Volume]])</f>
        <v>35383600</v>
      </c>
      <c r="F811">
        <f>_xlfn.XLOOKUP(A811,bbri_history[[#This Row],[Tanggal]],bbri_history[[#This Row],[Terakhir]],"Tidak Ditemukan")</f>
        <v>4471.5</v>
      </c>
      <c r="G811">
        <f>_xlfn.XLOOKUP(F811,bbri_history[[#This Row],[Terakhir]],bbri_history[[#This Row],[Volume]],"Tidak Ditemukan")</f>
        <v>108369600</v>
      </c>
      <c r="H811">
        <f>_xlfn.XLOOKUP(A811,bmri_history[[#This Row],[Tanggal]],bmri_history[[#This Row],[Terakhir]],"Tidak Ditemukan")</f>
        <v>4386.8</v>
      </c>
      <c r="I811">
        <f>_xlfn.XLOOKUP('Master Sheet'!H811,bmri_history[[#This Row],[Terakhir]],bmri_history[[#This Row],[Volume]],"Tidak Ditemukan")</f>
        <v>58148200</v>
      </c>
      <c r="J811" s="10">
        <f>(B811/'Data Historis IHSG'!$J$3) * 100</f>
        <v>108.13329227213416</v>
      </c>
      <c r="K811" s="2">
        <f>(D811/'Data Historis BBNI'!$J$3) * 100</f>
        <v>129.25981887649533</v>
      </c>
      <c r="L811" s="2">
        <f>(F811/'Data Historis BBRI'!$J$3) * 100</f>
        <v>151.36436108092738</v>
      </c>
      <c r="M811" s="2">
        <f>(H811 / 'Data Historis BMRI'!$J$3) * 100</f>
        <v>158.20089219706233</v>
      </c>
    </row>
    <row r="812" spans="1:13" x14ac:dyDescent="0.3">
      <c r="A812" s="1" t="s">
        <v>835</v>
      </c>
      <c r="B812">
        <f>_xlfn.XLOOKUP(A812,jkse_history[[#This Row],[Tanggal]],jkse_history[[#This Row],[Terakhir]],"Tidak Ditemukan")</f>
        <v>6755.9</v>
      </c>
      <c r="C812">
        <f>_xlfn.XLOOKUP(B812,jkse_history[[#This Row],[Terakhir]],jkse_history[[#This Row],[Volume]])</f>
        <v>162906200</v>
      </c>
      <c r="D812">
        <f>_xlfn.XLOOKUP(A812,bbni_history[[#This Row],[Tanggal]],bbni_history[[#This Row],[Terakhir]],"Tidak Ditemukan")</f>
        <v>4007.4</v>
      </c>
      <c r="E812">
        <f>_xlfn.XLOOKUP(D812,bbni_history[[#This Row],[Terakhir]],bbni_history[[#This Row],[Volume]])</f>
        <v>38690600</v>
      </c>
      <c r="F812">
        <f>_xlfn.XLOOKUP(A812,bbri_history[[#This Row],[Tanggal]],bbri_history[[#This Row],[Terakhir]],"Tidak Ditemukan")</f>
        <v>4471.5</v>
      </c>
      <c r="G812">
        <f>_xlfn.XLOOKUP(F812,bbri_history[[#This Row],[Terakhir]],bbri_history[[#This Row],[Volume]],"Tidak Ditemukan")</f>
        <v>85618800</v>
      </c>
      <c r="H812">
        <f>_xlfn.XLOOKUP(A812,bmri_history[[#This Row],[Tanggal]],bmri_history[[#This Row],[Terakhir]],"Tidak Ditemukan")</f>
        <v>4408.3999999999996</v>
      </c>
      <c r="I812">
        <f>_xlfn.XLOOKUP('Master Sheet'!H812,bmri_history[[#This Row],[Terakhir]],bmri_history[[#This Row],[Volume]],"Tidak Ditemukan")</f>
        <v>63262300</v>
      </c>
      <c r="J812" s="10">
        <f>(B812/'Data Historis IHSG'!$J$3) * 100</f>
        <v>107.24433847550773</v>
      </c>
      <c r="K812" s="2">
        <f>(D812/'Data Historis BBNI'!$J$3) * 100</f>
        <v>128.55726755656499</v>
      </c>
      <c r="L812" s="2">
        <f>(F812/'Data Historis BBRI'!$J$3) * 100</f>
        <v>151.36436108092738</v>
      </c>
      <c r="M812" s="2">
        <f>(H812 / 'Data Historis BMRI'!$J$3) * 100</f>
        <v>158.97985163707702</v>
      </c>
    </row>
    <row r="813" spans="1:13" x14ac:dyDescent="0.3">
      <c r="A813" s="1" t="s">
        <v>836</v>
      </c>
      <c r="B813">
        <f>_xlfn.XLOOKUP(A813,jkse_history[[#This Row],[Tanggal]],jkse_history[[#This Row],[Terakhir]],"Tidak Ditemukan")</f>
        <v>6707.8</v>
      </c>
      <c r="C813">
        <f>_xlfn.XLOOKUP(B813,jkse_history[[#This Row],[Terakhir]],jkse_history[[#This Row],[Volume]])</f>
        <v>173779500</v>
      </c>
      <c r="D813">
        <f>_xlfn.XLOOKUP(A813,bbni_history[[#This Row],[Tanggal]],bbni_history[[#This Row],[Terakhir]],"Tidak Ditemukan")</f>
        <v>3941.7</v>
      </c>
      <c r="E813">
        <f>_xlfn.XLOOKUP(D813,bbni_history[[#This Row],[Terakhir]],bbni_history[[#This Row],[Volume]])</f>
        <v>50498800</v>
      </c>
      <c r="F813">
        <f>_xlfn.XLOOKUP(A813,bbri_history[[#This Row],[Tanggal]],bbri_history[[#This Row],[Terakhir]],"Tidak Ditemukan")</f>
        <v>4471.5</v>
      </c>
      <c r="G813">
        <f>_xlfn.XLOOKUP(F813,bbri_history[[#This Row],[Terakhir]],bbri_history[[#This Row],[Volume]],"Tidak Ditemukan")</f>
        <v>92625800</v>
      </c>
      <c r="H813">
        <f>_xlfn.XLOOKUP(A813,bmri_history[[#This Row],[Tanggal]],bmri_history[[#This Row],[Terakhir]],"Tidak Ditemukan")</f>
        <v>4321.8999999999996</v>
      </c>
      <c r="I813">
        <f>_xlfn.XLOOKUP('Master Sheet'!H813,bmri_history[[#This Row],[Terakhir]],bmri_history[[#This Row],[Volume]],"Tidak Ditemukan")</f>
        <v>105407300</v>
      </c>
      <c r="J813" s="10">
        <f>(B813/'Data Historis IHSG'!$J$3) * 100</f>
        <v>106.48079066090541</v>
      </c>
      <c r="K813" s="2">
        <f>(D813/'Data Historis BBNI'!$J$3) * 100</f>
        <v>126.44961359677403</v>
      </c>
      <c r="L813" s="2">
        <f>(F813/'Data Historis BBRI'!$J$3) * 100</f>
        <v>151.36436108092738</v>
      </c>
      <c r="M813" s="2">
        <f>(H813 / 'Data Historis BMRI'!$J$3) * 100</f>
        <v>155.86040758331438</v>
      </c>
    </row>
    <row r="814" spans="1:13" x14ac:dyDescent="0.3">
      <c r="A814" s="1" t="s">
        <v>837</v>
      </c>
      <c r="B814">
        <f>_xlfn.XLOOKUP(A814,jkse_history[[#This Row],[Tanggal]],jkse_history[[#This Row],[Terakhir]],"Tidak Ditemukan")</f>
        <v>6711.7</v>
      </c>
      <c r="C814">
        <f>_xlfn.XLOOKUP(B814,jkse_history[[#This Row],[Terakhir]],jkse_history[[#This Row],[Volume]])</f>
        <v>142578400</v>
      </c>
      <c r="D814">
        <f>_xlfn.XLOOKUP(A814,bbni_history[[#This Row],[Tanggal]],bbni_history[[#This Row],[Terakhir]],"Tidak Ditemukan")</f>
        <v>3897.9</v>
      </c>
      <c r="E814">
        <f>_xlfn.XLOOKUP(D814,bbni_history[[#This Row],[Terakhir]],bbni_history[[#This Row],[Volume]])</f>
        <v>78164000</v>
      </c>
      <c r="F814">
        <f>_xlfn.XLOOKUP(A814,bbri_history[[#This Row],[Tanggal]],bbri_history[[#This Row],[Terakhir]],"Tidak Ditemukan")</f>
        <v>4471.5</v>
      </c>
      <c r="G814">
        <f>_xlfn.XLOOKUP(F814,bbri_history[[#This Row],[Terakhir]],bbri_history[[#This Row],[Volume]],"Tidak Ditemukan")</f>
        <v>163732600</v>
      </c>
      <c r="H814">
        <f>_xlfn.XLOOKUP(A814,bmri_history[[#This Row],[Tanggal]],bmri_history[[#This Row],[Terakhir]],"Tidak Ditemukan")</f>
        <v>4365.1000000000004</v>
      </c>
      <c r="I814">
        <f>_xlfn.XLOOKUP('Master Sheet'!H814,bmri_history[[#This Row],[Terakhir]],bmri_history[[#This Row],[Volume]],"Tidak Ditemukan")</f>
        <v>76451700</v>
      </c>
      <c r="J814" s="10">
        <f>(B814/'Data Historis IHSG'!$J$3) * 100</f>
        <v>106.54269994317045</v>
      </c>
      <c r="K814" s="2">
        <f>(D814/'Data Historis BBNI'!$J$3) * 100</f>
        <v>125.0445109569134</v>
      </c>
      <c r="L814" s="2">
        <f>(F814/'Data Historis BBRI'!$J$3) * 100</f>
        <v>151.36436108092738</v>
      </c>
      <c r="M814" s="2">
        <f>(H814 / 'Data Historis BMRI'!$J$3) * 100</f>
        <v>157.41832646334387</v>
      </c>
    </row>
    <row r="815" spans="1:13" x14ac:dyDescent="0.3">
      <c r="A815" s="1" t="s">
        <v>838</v>
      </c>
      <c r="B815">
        <f>_xlfn.XLOOKUP(A815,jkse_history[[#This Row],[Tanggal]],jkse_history[[#This Row],[Terakhir]],"Tidak Ditemukan")</f>
        <v>6676.6</v>
      </c>
      <c r="C815">
        <f>_xlfn.XLOOKUP(B815,jkse_history[[#This Row],[Terakhir]],jkse_history[[#This Row],[Volume]])</f>
        <v>156372400</v>
      </c>
      <c r="D815">
        <f>_xlfn.XLOOKUP(A815,bbni_history[[#This Row],[Tanggal]],bbni_history[[#This Row],[Terakhir]],"Tidak Ditemukan")</f>
        <v>3832.2</v>
      </c>
      <c r="E815">
        <f>_xlfn.XLOOKUP(D815,bbni_history[[#This Row],[Terakhir]],bbni_history[[#This Row],[Volume]])</f>
        <v>101617400</v>
      </c>
      <c r="F815">
        <f>_xlfn.XLOOKUP(A815,bbri_history[[#This Row],[Tanggal]],bbri_history[[#This Row],[Terakhir]],"Tidak Ditemukan")</f>
        <v>4514.8999999999996</v>
      </c>
      <c r="G815">
        <f>_xlfn.XLOOKUP(F815,bbri_history[[#This Row],[Terakhir]],bbri_history[[#This Row],[Volume]],"Tidak Ditemukan")</f>
        <v>73611200</v>
      </c>
      <c r="H815">
        <f>_xlfn.XLOOKUP(A815,bmri_history[[#This Row],[Tanggal]],bmri_history[[#This Row],[Terakhir]],"Tidak Ditemukan")</f>
        <v>4313.3</v>
      </c>
      <c r="I815">
        <f>_xlfn.XLOOKUP('Master Sheet'!H815,bmri_history[[#This Row],[Terakhir]],bmri_history[[#This Row],[Volume]],"Tidak Ditemukan")</f>
        <v>42752200</v>
      </c>
      <c r="J815" s="10">
        <f>(B815/'Data Historis IHSG'!$J$3) * 100</f>
        <v>105.98551640278498</v>
      </c>
      <c r="K815" s="2">
        <f>(D815/'Data Historis BBNI'!$J$3) * 100</f>
        <v>122.93685699712242</v>
      </c>
      <c r="L815" s="2">
        <f>(F815/'Data Historis BBRI'!$J$3) * 100</f>
        <v>152.83349074008251</v>
      </c>
      <c r="M815" s="2">
        <f>(H815 / 'Data Historis BMRI'!$J$3) * 100</f>
        <v>155.55026632479004</v>
      </c>
    </row>
    <row r="816" spans="1:13" x14ac:dyDescent="0.3">
      <c r="A816" s="1" t="s">
        <v>839</v>
      </c>
      <c r="B816">
        <f>_xlfn.XLOOKUP(A816,jkse_history[[#This Row],[Tanggal]],jkse_history[[#This Row],[Terakhir]],"Tidak Ditemukan")</f>
        <v>6663.1</v>
      </c>
      <c r="C816">
        <f>_xlfn.XLOOKUP(B816,jkse_history[[#This Row],[Terakhir]],jkse_history[[#This Row],[Volume]])</f>
        <v>180449300</v>
      </c>
      <c r="D816">
        <f>_xlfn.XLOOKUP(A816,bbni_history[[#This Row],[Tanggal]],bbni_history[[#This Row],[Terakhir]],"Tidak Ditemukan")</f>
        <v>3832.2</v>
      </c>
      <c r="E816">
        <f>_xlfn.XLOOKUP(D816,bbni_history[[#This Row],[Terakhir]],bbni_history[[#This Row],[Volume]])</f>
        <v>101667400</v>
      </c>
      <c r="F816">
        <f>_xlfn.XLOOKUP(A816,bbri_history[[#This Row],[Tanggal]],bbri_history[[#This Row],[Terakhir]],"Tidak Ditemukan")</f>
        <v>4514.8999999999996</v>
      </c>
      <c r="G816">
        <f>_xlfn.XLOOKUP(F816,bbri_history[[#This Row],[Terakhir]],bbri_history[[#This Row],[Volume]],"Tidak Ditemukan")</f>
        <v>115834500</v>
      </c>
      <c r="H816">
        <f>_xlfn.XLOOKUP(A816,bmri_history[[#This Row],[Tanggal]],bmri_history[[#This Row],[Terakhir]],"Tidak Ditemukan")</f>
        <v>4321.8999999999996</v>
      </c>
      <c r="I816">
        <f>_xlfn.XLOOKUP('Master Sheet'!H816,bmri_history[[#This Row],[Terakhir]],bmri_history[[#This Row],[Volume]],"Tidak Ditemukan")</f>
        <v>63396700</v>
      </c>
      <c r="J816" s="10">
        <f>(B816/'Data Historis IHSG'!$J$3) * 100</f>
        <v>105.77121504109826</v>
      </c>
      <c r="K816" s="2">
        <f>(D816/'Data Historis BBNI'!$J$3) * 100</f>
        <v>122.93685699712242</v>
      </c>
      <c r="L816" s="2">
        <f>(F816/'Data Historis BBRI'!$J$3) * 100</f>
        <v>152.83349074008251</v>
      </c>
      <c r="M816" s="2">
        <f>(H816 / 'Data Historis BMRI'!$J$3) * 100</f>
        <v>155.86040758331438</v>
      </c>
    </row>
    <row r="817" spans="1:13" x14ac:dyDescent="0.3">
      <c r="A817" s="1" t="s">
        <v>840</v>
      </c>
      <c r="B817">
        <f>_xlfn.XLOOKUP(A817,jkse_history[[#This Row],[Tanggal]],jkse_history[[#This Row],[Terakhir]],"Tidak Ditemukan")</f>
        <v>6700.6</v>
      </c>
      <c r="C817">
        <f>_xlfn.XLOOKUP(B817,jkse_history[[#This Row],[Terakhir]],jkse_history[[#This Row],[Volume]])</f>
        <v>161565100</v>
      </c>
      <c r="D817">
        <f>_xlfn.XLOOKUP(A817,bbni_history[[#This Row],[Tanggal]],bbni_history[[#This Row],[Terakhir]],"Tidak Ditemukan")</f>
        <v>3865</v>
      </c>
      <c r="E817">
        <f>_xlfn.XLOOKUP(D817,bbni_history[[#This Row],[Terakhir]],bbni_history[[#This Row],[Volume]])</f>
        <v>96444800</v>
      </c>
      <c r="F817">
        <f>_xlfn.XLOOKUP(A817,bbri_history[[#This Row],[Tanggal]],bbri_history[[#This Row],[Terakhir]],"Tidak Ditemukan")</f>
        <v>4688.6000000000004</v>
      </c>
      <c r="G817">
        <f>_xlfn.XLOOKUP(F817,bbri_history[[#This Row],[Terakhir]],bbri_history[[#This Row],[Volume]],"Tidak Ditemukan")</f>
        <v>185672200</v>
      </c>
      <c r="H817">
        <f>_xlfn.XLOOKUP(A817,bmri_history[[#This Row],[Tanggal]],bmri_history[[#This Row],[Terakhir]],"Tidak Ditemukan")</f>
        <v>4386.8</v>
      </c>
      <c r="I817">
        <f>_xlfn.XLOOKUP('Master Sheet'!H817,bmri_history[[#This Row],[Terakhir]],bmri_history[[#This Row],[Volume]],"Tidak Ditemukan")</f>
        <v>78499800</v>
      </c>
      <c r="J817" s="10">
        <f>(B817/'Data Historis IHSG'!$J$3) * 100</f>
        <v>106.36649660133915</v>
      </c>
      <c r="K817" s="2">
        <f>(D817/'Data Historis BBNI'!$J$3) * 100</f>
        <v>123.98907997857059</v>
      </c>
      <c r="L817" s="2">
        <f>(F817/'Data Historis BBRI'!$J$3) * 100</f>
        <v>158.71339446808369</v>
      </c>
      <c r="M817" s="2">
        <f>(H817 / 'Data Historis BMRI'!$J$3) * 100</f>
        <v>158.20089219706233</v>
      </c>
    </row>
    <row r="818" spans="1:13" x14ac:dyDescent="0.3">
      <c r="A818" s="1" t="s">
        <v>841</v>
      </c>
      <c r="B818">
        <f>_xlfn.XLOOKUP(A818,jkse_history[[#This Row],[Tanggal]],jkse_history[[#This Row],[Terakhir]],"Tidak Ditemukan")</f>
        <v>6729.6</v>
      </c>
      <c r="C818">
        <f>_xlfn.XLOOKUP(B818,jkse_history[[#This Row],[Terakhir]],jkse_history[[#This Row],[Volume]])</f>
        <v>167491100</v>
      </c>
      <c r="D818">
        <f>_xlfn.XLOOKUP(A818,bbni_history[[#This Row],[Tanggal]],bbni_history[[#This Row],[Terakhir]],"Tidak Ditemukan")</f>
        <v>3876</v>
      </c>
      <c r="E818">
        <f>_xlfn.XLOOKUP(D818,bbni_history[[#This Row],[Terakhir]],bbni_history[[#This Row],[Volume]])</f>
        <v>88480000</v>
      </c>
      <c r="F818">
        <f>_xlfn.XLOOKUP(A818,bbri_history[[#This Row],[Tanggal]],bbri_history[[#This Row],[Terakhir]],"Tidak Ditemukan")</f>
        <v>4710.3</v>
      </c>
      <c r="G818">
        <f>_xlfn.XLOOKUP(F818,bbri_history[[#This Row],[Terakhir]],bbri_history[[#This Row],[Volume]],"Tidak Ditemukan")</f>
        <v>162655900</v>
      </c>
      <c r="H818">
        <f>_xlfn.XLOOKUP(A818,bmri_history[[#This Row],[Tanggal]],bmri_history[[#This Row],[Terakhir]],"Tidak Ditemukan")</f>
        <v>4516.3999999999996</v>
      </c>
      <c r="I818">
        <f>_xlfn.XLOOKUP('Master Sheet'!H818,bmri_history[[#This Row],[Terakhir]],bmri_history[[#This Row],[Volume]],"Tidak Ditemukan")</f>
        <v>120027200</v>
      </c>
      <c r="J818" s="10">
        <f>(B818/'Data Historis IHSG'!$J$3) * 100</f>
        <v>106.82684767459212</v>
      </c>
      <c r="K818" s="2">
        <f>(D818/'Data Historis BBNI'!$J$3) * 100</f>
        <v>124.34195963698306</v>
      </c>
      <c r="L818" s="2">
        <f>(F818/'Data Historis BBRI'!$J$3) * 100</f>
        <v>159.44795929766124</v>
      </c>
      <c r="M818" s="2">
        <f>(H818 / 'Data Historis BMRI'!$J$3) * 100</f>
        <v>162.8746488371506</v>
      </c>
    </row>
    <row r="819" spans="1:13" x14ac:dyDescent="0.3">
      <c r="A819" s="1" t="s">
        <v>842</v>
      </c>
      <c r="B819">
        <f>_xlfn.XLOOKUP(A819,jkse_history[[#This Row],[Tanggal]],jkse_history[[#This Row],[Terakhir]],"Tidak Ditemukan")</f>
        <v>6736.7</v>
      </c>
      <c r="C819">
        <f>_xlfn.XLOOKUP(B819,jkse_history[[#This Row],[Terakhir]],jkse_history[[#This Row],[Volume]])</f>
        <v>162216500</v>
      </c>
      <c r="D819">
        <f>_xlfn.XLOOKUP(A819,bbni_history[[#This Row],[Tanggal]],bbni_history[[#This Row],[Terakhir]],"Tidak Ditemukan")</f>
        <v>3919.8</v>
      </c>
      <c r="E819">
        <f>_xlfn.XLOOKUP(D819,bbni_history[[#This Row],[Terakhir]],bbni_history[[#This Row],[Volume]])</f>
        <v>107289400</v>
      </c>
      <c r="F819">
        <f>_xlfn.XLOOKUP(A819,bbri_history[[#This Row],[Tanggal]],bbri_history[[#This Row],[Terakhir]],"Tidak Ditemukan")</f>
        <v>4775.3999999999996</v>
      </c>
      <c r="G819">
        <f>_xlfn.XLOOKUP(F819,bbri_history[[#This Row],[Terakhir]],bbri_history[[#This Row],[Volume]],"Tidak Ditemukan")</f>
        <v>255251600</v>
      </c>
      <c r="H819">
        <f>_xlfn.XLOOKUP(A819,bmri_history[[#This Row],[Tanggal]],bmri_history[[#This Row],[Terakhir]],"Tidak Ditemukan")</f>
        <v>4430</v>
      </c>
      <c r="I819">
        <f>_xlfn.XLOOKUP('Master Sheet'!H819,bmri_history[[#This Row],[Terakhir]],bmri_history[[#This Row],[Volume]],"Tidak Ditemukan")</f>
        <v>165534100</v>
      </c>
      <c r="J819" s="10">
        <f>(B819/'Data Historis IHSG'!$J$3) * 100</f>
        <v>106.9395543166644</v>
      </c>
      <c r="K819" s="2">
        <f>(D819/'Data Historis BBNI'!$J$3) * 100</f>
        <v>125.74706227684371</v>
      </c>
      <c r="L819" s="2">
        <f>(F819/'Data Historis BBRI'!$J$3) * 100</f>
        <v>161.65165378639395</v>
      </c>
      <c r="M819" s="2">
        <f>(H819 / 'Data Historis BMRI'!$J$3) * 100</f>
        <v>159.75881107709176</v>
      </c>
    </row>
    <row r="820" spans="1:13" x14ac:dyDescent="0.3">
      <c r="A820" s="1" t="s">
        <v>843</v>
      </c>
      <c r="B820">
        <f>_xlfn.XLOOKUP(A820,jkse_history[[#This Row],[Tanggal]],jkse_history[[#This Row],[Terakhir]],"Tidak Ditemukan")</f>
        <v>6745.8</v>
      </c>
      <c r="C820">
        <f>_xlfn.XLOOKUP(B820,jkse_history[[#This Row],[Terakhir]],jkse_history[[#This Row],[Volume]])</f>
        <v>137679300</v>
      </c>
      <c r="D820">
        <f>_xlfn.XLOOKUP(A820,bbni_history[[#This Row],[Tanggal]],bbni_history[[#This Row],[Terakhir]],"Tidak Ditemukan")</f>
        <v>3865</v>
      </c>
      <c r="E820">
        <f>_xlfn.XLOOKUP(D820,bbni_history[[#This Row],[Terakhir]],bbni_history[[#This Row],[Volume]])</f>
        <v>133024800</v>
      </c>
      <c r="F820">
        <f>_xlfn.XLOOKUP(A820,bbri_history[[#This Row],[Tanggal]],bbri_history[[#This Row],[Terakhir]],"Tidak Ditemukan")</f>
        <v>4862.3</v>
      </c>
      <c r="G820">
        <f>_xlfn.XLOOKUP(F820,bbri_history[[#This Row],[Terakhir]],bbri_history[[#This Row],[Volume]],"Tidak Ditemukan")</f>
        <v>187436100</v>
      </c>
      <c r="H820">
        <f>_xlfn.XLOOKUP(A820,bmri_history[[#This Row],[Tanggal]],bmri_history[[#This Row],[Terakhir]],"Tidak Ditemukan")</f>
        <v>4386.8</v>
      </c>
      <c r="I820">
        <f>_xlfn.XLOOKUP('Master Sheet'!H820,bmri_history[[#This Row],[Terakhir]],bmri_history[[#This Row],[Volume]],"Tidak Ditemukan")</f>
        <v>125575300</v>
      </c>
      <c r="J820" s="10">
        <f>(B820/'Data Historis IHSG'!$J$3) * 100</f>
        <v>107.08400930861619</v>
      </c>
      <c r="K820" s="2">
        <f>(D820/'Data Historis BBNI'!$J$3) * 100</f>
        <v>123.98907997857059</v>
      </c>
      <c r="L820" s="2">
        <f>(F820/'Data Historis BBRI'!$J$3) * 100</f>
        <v>164.59329819608482</v>
      </c>
      <c r="M820" s="2">
        <f>(H820 / 'Data Historis BMRI'!$J$3) * 100</f>
        <v>158.20089219706233</v>
      </c>
    </row>
    <row r="821" spans="1:13" x14ac:dyDescent="0.3">
      <c r="A821" s="1" t="s">
        <v>844</v>
      </c>
      <c r="B821">
        <f>_xlfn.XLOOKUP(A821,jkse_history[[#This Row],[Tanggal]],jkse_history[[#This Row],[Terakhir]],"Tidak Ditemukan")</f>
        <v>6704.2</v>
      </c>
      <c r="C821">
        <f>_xlfn.XLOOKUP(B821,jkse_history[[#This Row],[Terakhir]],jkse_history[[#This Row],[Volume]])</f>
        <v>156986800</v>
      </c>
      <c r="D821">
        <f>_xlfn.XLOOKUP(A821,bbni_history[[#This Row],[Tanggal]],bbni_history[[#This Row],[Terakhir]],"Tidak Ditemukan")</f>
        <v>3941.7</v>
      </c>
      <c r="E821">
        <f>_xlfn.XLOOKUP(D821,bbni_history[[#This Row],[Terakhir]],bbni_history[[#This Row],[Volume]])</f>
        <v>74127200</v>
      </c>
      <c r="F821">
        <f>_xlfn.XLOOKUP(A821,bbri_history[[#This Row],[Tanggal]],bbri_history[[#This Row],[Terakhir]],"Tidak Ditemukan")</f>
        <v>4753.7</v>
      </c>
      <c r="G821">
        <f>_xlfn.XLOOKUP(F821,bbri_history[[#This Row],[Terakhir]],bbri_history[[#This Row],[Volume]],"Tidak Ditemukan")</f>
        <v>224391900</v>
      </c>
      <c r="H821">
        <f>_xlfn.XLOOKUP(A821,bmri_history[[#This Row],[Tanggal]],bmri_history[[#This Row],[Terakhir]],"Tidak Ditemukan")</f>
        <v>4473.2</v>
      </c>
      <c r="I821">
        <f>_xlfn.XLOOKUP('Master Sheet'!H821,bmri_history[[#This Row],[Terakhir]],bmri_history[[#This Row],[Volume]],"Tidak Ditemukan")</f>
        <v>76424100</v>
      </c>
      <c r="J821" s="10">
        <f>(B821/'Data Historis IHSG'!$J$3) * 100</f>
        <v>106.42364363112226</v>
      </c>
      <c r="K821" s="2">
        <f>(D821/'Data Historis BBNI'!$J$3) * 100</f>
        <v>126.44961359677403</v>
      </c>
      <c r="L821" s="2">
        <f>(F821/'Data Historis BBRI'!$J$3) * 100</f>
        <v>160.91708895681637</v>
      </c>
      <c r="M821" s="2">
        <f>(H821 / 'Data Historis BMRI'!$J$3) * 100</f>
        <v>161.31672995712117</v>
      </c>
    </row>
    <row r="822" spans="1:13" x14ac:dyDescent="0.3">
      <c r="A822" s="1" t="s">
        <v>845</v>
      </c>
      <c r="B822">
        <f>_xlfn.XLOOKUP(A822,jkse_history[[#This Row],[Tanggal]],jkse_history[[#This Row],[Terakhir]],"Tidak Ditemukan")</f>
        <v>6687</v>
      </c>
      <c r="C822">
        <f>_xlfn.XLOOKUP(B822,jkse_history[[#This Row],[Terakhir]],jkse_history[[#This Row],[Volume]])</f>
        <v>181504900</v>
      </c>
      <c r="D822">
        <f>_xlfn.XLOOKUP(A822,bbni_history[[#This Row],[Tanggal]],bbni_history[[#This Row],[Terakhir]],"Tidak Ditemukan")</f>
        <v>3919.8</v>
      </c>
      <c r="E822">
        <f>_xlfn.XLOOKUP(D822,bbni_history[[#This Row],[Terakhir]],bbni_history[[#This Row],[Volume]])</f>
        <v>43538600</v>
      </c>
      <c r="F822">
        <f>_xlfn.XLOOKUP(A822,bbri_history[[#This Row],[Tanggal]],bbri_history[[#This Row],[Terakhir]],"Tidak Ditemukan")</f>
        <v>4862.3</v>
      </c>
      <c r="G822">
        <f>_xlfn.XLOOKUP(F822,bbri_history[[#This Row],[Terakhir]],bbri_history[[#This Row],[Volume]],"Tidak Ditemukan")</f>
        <v>154003100</v>
      </c>
      <c r="H822">
        <f>_xlfn.XLOOKUP(A822,bmri_history[[#This Row],[Tanggal]],bmri_history[[#This Row],[Terakhir]],"Tidak Ditemukan")</f>
        <v>4430</v>
      </c>
      <c r="I822">
        <f>_xlfn.XLOOKUP('Master Sheet'!H822,bmri_history[[#This Row],[Terakhir]],bmri_history[[#This Row],[Volume]],"Tidak Ditemukan")</f>
        <v>42313700</v>
      </c>
      <c r="J822" s="10">
        <f>(B822/'Data Historis IHSG'!$J$3) * 100</f>
        <v>106.15060782215843</v>
      </c>
      <c r="K822" s="2">
        <f>(D822/'Data Historis BBNI'!$J$3) * 100</f>
        <v>125.74706227684371</v>
      </c>
      <c r="L822" s="2">
        <f>(F822/'Data Historis BBRI'!$J$3) * 100</f>
        <v>164.59329819608482</v>
      </c>
      <c r="M822" s="2">
        <f>(H822 / 'Data Historis BMRI'!$J$3) * 100</f>
        <v>159.75881107709176</v>
      </c>
    </row>
    <row r="823" spans="1:13" x14ac:dyDescent="0.3">
      <c r="A823" s="1" t="s">
        <v>846</v>
      </c>
      <c r="B823">
        <f>_xlfn.XLOOKUP(A823,jkse_history[[#This Row],[Tanggal]],jkse_history[[#This Row],[Terakhir]],"Tidak Ditemukan")</f>
        <v>6681.1</v>
      </c>
      <c r="C823">
        <f>_xlfn.XLOOKUP(B823,jkse_history[[#This Row],[Terakhir]],jkse_history[[#This Row],[Volume]])</f>
        <v>164801800</v>
      </c>
      <c r="D823">
        <f>_xlfn.XLOOKUP(A823,bbni_history[[#This Row],[Tanggal]],bbni_history[[#This Row],[Terakhir]],"Tidak Ditemukan")</f>
        <v>3963.6</v>
      </c>
      <c r="E823">
        <f>_xlfn.XLOOKUP(D823,bbni_history[[#This Row],[Terakhir]],bbni_history[[#This Row],[Volume]])</f>
        <v>27492000</v>
      </c>
      <c r="F823">
        <f>_xlfn.XLOOKUP(A823,bbri_history[[#This Row],[Tanggal]],bbri_history[[#This Row],[Terakhir]],"Tidak Ditemukan")</f>
        <v>4818.8</v>
      </c>
      <c r="G823">
        <f>_xlfn.XLOOKUP(F823,bbri_history[[#This Row],[Terakhir]],bbri_history[[#This Row],[Volume]],"Tidak Ditemukan")</f>
        <v>125049100</v>
      </c>
      <c r="H823">
        <f>_xlfn.XLOOKUP(A823,bmri_history[[#This Row],[Tanggal]],bmri_history[[#This Row],[Terakhir]],"Tidak Ditemukan")</f>
        <v>4451.6000000000004</v>
      </c>
      <c r="I823">
        <f>_xlfn.XLOOKUP('Master Sheet'!H823,bmri_history[[#This Row],[Terakhir]],bmri_history[[#This Row],[Volume]],"Tidak Ditemukan")</f>
        <v>60646900</v>
      </c>
      <c r="J823" s="10">
        <f>(B823/'Data Historis IHSG'!$J$3) * 100</f>
        <v>106.05695019001389</v>
      </c>
      <c r="K823" s="2">
        <f>(D823/'Data Historis BBNI'!$J$3) * 100</f>
        <v>127.15216491670435</v>
      </c>
      <c r="L823" s="2">
        <f>(F823/'Data Historis BBRI'!$J$3) * 100</f>
        <v>163.12078344554914</v>
      </c>
      <c r="M823" s="2">
        <f>(H823 / 'Data Historis BMRI'!$J$3) * 100</f>
        <v>160.53777051710648</v>
      </c>
    </row>
    <row r="824" spans="1:13" x14ac:dyDescent="0.3">
      <c r="A824" s="1" t="s">
        <v>847</v>
      </c>
      <c r="B824">
        <f>_xlfn.XLOOKUP(A824,jkse_history[[#This Row],[Tanggal]],jkse_history[[#This Row],[Terakhir]],"Tidak Ditemukan")</f>
        <v>6636.4</v>
      </c>
      <c r="C824">
        <f>_xlfn.XLOOKUP(B824,jkse_history[[#This Row],[Terakhir]],jkse_history[[#This Row],[Volume]])</f>
        <v>173775000</v>
      </c>
      <c r="D824">
        <f>_xlfn.XLOOKUP(A824,bbni_history[[#This Row],[Tanggal]],bbni_history[[#This Row],[Terakhir]],"Tidak Ditemukan")</f>
        <v>3952.6</v>
      </c>
      <c r="E824">
        <f>_xlfn.XLOOKUP(D824,bbni_history[[#This Row],[Terakhir]],bbni_history[[#This Row],[Volume]])</f>
        <v>41695200</v>
      </c>
      <c r="F824">
        <f>_xlfn.XLOOKUP(A824,bbri_history[[#This Row],[Tanggal]],bbri_history[[#This Row],[Terakhir]],"Tidak Ditemukan")</f>
        <v>4775.3999999999996</v>
      </c>
      <c r="G824">
        <f>_xlfn.XLOOKUP(F824,bbri_history[[#This Row],[Terakhir]],bbri_history[[#This Row],[Volume]],"Tidak Ditemukan")</f>
        <v>67363200</v>
      </c>
      <c r="H824">
        <f>_xlfn.XLOOKUP(A824,bmri_history[[#This Row],[Tanggal]],bmri_history[[#This Row],[Terakhir]],"Tidak Ditemukan")</f>
        <v>4451.6000000000004</v>
      </c>
      <c r="I824">
        <f>_xlfn.XLOOKUP('Master Sheet'!H824,bmri_history[[#This Row],[Terakhir]],bmri_history[[#This Row],[Volume]],"Tidak Ditemukan")</f>
        <v>49086100</v>
      </c>
      <c r="J824" s="10">
        <f>(B824/'Data Historis IHSG'!$J$3) * 100</f>
        <v>105.34737457020671</v>
      </c>
      <c r="K824" s="2">
        <f>(D824/'Data Historis BBNI'!$J$3) * 100</f>
        <v>126.79928525829187</v>
      </c>
      <c r="L824" s="2">
        <f>(F824/'Data Historis BBRI'!$J$3) * 100</f>
        <v>161.65165378639395</v>
      </c>
      <c r="M824" s="2">
        <f>(H824 / 'Data Historis BMRI'!$J$3) * 100</f>
        <v>160.53777051710648</v>
      </c>
    </row>
    <row r="825" spans="1:13" x14ac:dyDescent="0.3">
      <c r="A825" s="1" t="s">
        <v>848</v>
      </c>
      <c r="B825">
        <f>_xlfn.XLOOKUP(A825,jkse_history[[#This Row],[Tanggal]],jkse_history[[#This Row],[Terakhir]],"Tidak Ditemukan")</f>
        <v>6633.3</v>
      </c>
      <c r="C825">
        <f>_xlfn.XLOOKUP(B825,jkse_history[[#This Row],[Terakhir]],jkse_history[[#This Row],[Volume]])</f>
        <v>615071900</v>
      </c>
      <c r="D825">
        <f>_xlfn.XLOOKUP(A825,bbni_history[[#This Row],[Tanggal]],bbni_history[[#This Row],[Terakhir]],"Tidak Ditemukan")</f>
        <v>3963.6</v>
      </c>
      <c r="E825">
        <f>_xlfn.XLOOKUP(D825,bbni_history[[#This Row],[Terakhir]],bbni_history[[#This Row],[Volume]])</f>
        <v>278133800</v>
      </c>
      <c r="F825">
        <f>_xlfn.XLOOKUP(A825,bbri_history[[#This Row],[Tanggal]],bbri_history[[#This Row],[Terakhir]],"Tidak Ditemukan")</f>
        <v>4840.5</v>
      </c>
      <c r="G825">
        <f>_xlfn.XLOOKUP(F825,bbri_history[[#This Row],[Terakhir]],bbri_history[[#This Row],[Volume]],"Tidak Ditemukan")</f>
        <v>898453700</v>
      </c>
      <c r="H825">
        <f>_xlfn.XLOOKUP(A825,bmri_history[[#This Row],[Tanggal]],bmri_history[[#This Row],[Terakhir]],"Tidak Ditemukan")</f>
        <v>4365.1000000000004</v>
      </c>
      <c r="I825">
        <f>_xlfn.XLOOKUP('Master Sheet'!H825,bmri_history[[#This Row],[Terakhir]],bmri_history[[#This Row],[Volume]],"Tidak Ditemukan")</f>
        <v>393735900</v>
      </c>
      <c r="J825" s="10">
        <f>(B825/'Data Historis IHSG'!$J$3) * 100</f>
        <v>105.29816462789347</v>
      </c>
      <c r="K825" s="2">
        <f>(D825/'Data Historis BBNI'!$J$3) * 100</f>
        <v>127.15216491670435</v>
      </c>
      <c r="L825" s="2">
        <f>(F825/'Data Historis BBRI'!$J$3) * 100</f>
        <v>163.85534827512669</v>
      </c>
      <c r="M825" s="2">
        <f>(H825 / 'Data Historis BMRI'!$J$3) * 100</f>
        <v>157.41832646334387</v>
      </c>
    </row>
    <row r="826" spans="1:13" x14ac:dyDescent="0.3">
      <c r="A826" s="1" t="s">
        <v>849</v>
      </c>
      <c r="B826">
        <f>_xlfn.XLOOKUP(A826,jkse_history[[#This Row],[Tanggal]],jkse_history[[#This Row],[Terakhir]],"Tidak Ditemukan")</f>
        <v>6633.4</v>
      </c>
      <c r="C826">
        <f>_xlfn.XLOOKUP(B826,jkse_history[[#This Row],[Terakhir]],jkse_history[[#This Row],[Volume]])</f>
        <v>152714500</v>
      </c>
      <c r="D826">
        <f>_xlfn.XLOOKUP(A826,bbni_history[[#This Row],[Tanggal]],bbni_history[[#This Row],[Terakhir]],"Tidak Ditemukan")</f>
        <v>3941.7</v>
      </c>
      <c r="E826">
        <f>_xlfn.XLOOKUP(D826,bbni_history[[#This Row],[Terakhir]],bbni_history[[#This Row],[Volume]])</f>
        <v>53155600</v>
      </c>
      <c r="F826">
        <f>_xlfn.XLOOKUP(A826,bbri_history[[#This Row],[Tanggal]],bbri_history[[#This Row],[Terakhir]],"Tidak Ditemukan")</f>
        <v>4710.3</v>
      </c>
      <c r="G826">
        <f>_xlfn.XLOOKUP(F826,bbri_history[[#This Row],[Terakhir]],bbri_history[[#This Row],[Volume]],"Tidak Ditemukan")</f>
        <v>255472600</v>
      </c>
      <c r="H826">
        <f>_xlfn.XLOOKUP(A826,bmri_history[[#This Row],[Tanggal]],bmri_history[[#This Row],[Terakhir]],"Tidak Ditemukan")</f>
        <v>4386.8</v>
      </c>
      <c r="I826">
        <f>_xlfn.XLOOKUP('Master Sheet'!H826,bmri_history[[#This Row],[Terakhir]],bmri_history[[#This Row],[Volume]],"Tidak Ditemukan")</f>
        <v>149191300</v>
      </c>
      <c r="J826" s="10">
        <f>(B826/'Data Historis IHSG'!$J$3) * 100</f>
        <v>105.29975204538744</v>
      </c>
      <c r="K826" s="2">
        <f>(D826/'Data Historis BBNI'!$J$3) * 100</f>
        <v>126.44961359677403</v>
      </c>
      <c r="L826" s="2">
        <f>(F826/'Data Historis BBRI'!$J$3) * 100</f>
        <v>159.44795929766124</v>
      </c>
      <c r="M826" s="2">
        <f>(H826 / 'Data Historis BMRI'!$J$3) * 100</f>
        <v>158.20089219706233</v>
      </c>
    </row>
    <row r="827" spans="1:13" x14ac:dyDescent="0.3">
      <c r="A827" s="1" t="s">
        <v>850</v>
      </c>
      <c r="B827">
        <f>_xlfn.XLOOKUP(A827,jkse_history[[#This Row],[Tanggal]],jkse_history[[#This Row],[Terakhir]],"Tidak Ditemukan")</f>
        <v>6618.9</v>
      </c>
      <c r="C827">
        <f>_xlfn.XLOOKUP(B827,jkse_history[[#This Row],[Terakhir]],jkse_history[[#This Row],[Volume]])</f>
        <v>231838500</v>
      </c>
      <c r="D827">
        <f>_xlfn.XLOOKUP(A827,bbni_history[[#This Row],[Tanggal]],bbni_history[[#This Row],[Terakhir]],"Tidak Ditemukan")</f>
        <v>4029.3</v>
      </c>
      <c r="E827">
        <f>_xlfn.XLOOKUP(D827,bbni_history[[#This Row],[Terakhir]],bbni_history[[#This Row],[Volume]])</f>
        <v>82211400</v>
      </c>
      <c r="F827">
        <f>_xlfn.XLOOKUP(A827,bbri_history[[#This Row],[Tanggal]],bbri_history[[#This Row],[Terakhir]],"Tidak Ditemukan")</f>
        <v>4732</v>
      </c>
      <c r="G827">
        <f>_xlfn.XLOOKUP(F827,bbri_history[[#This Row],[Terakhir]],bbri_history[[#This Row],[Volume]],"Tidak Ditemukan")</f>
        <v>92019300</v>
      </c>
      <c r="H827">
        <f>_xlfn.XLOOKUP(A827,bmri_history[[#This Row],[Tanggal]],bmri_history[[#This Row],[Terakhir]],"Tidak Ditemukan")</f>
        <v>4365.1000000000004</v>
      </c>
      <c r="I827">
        <f>_xlfn.XLOOKUP('Master Sheet'!H827,bmri_history[[#This Row],[Terakhir]],bmri_history[[#This Row],[Volume]],"Tidak Ditemukan")</f>
        <v>244590500</v>
      </c>
      <c r="J827" s="10">
        <f>(B827/'Data Historis IHSG'!$J$3) * 100</f>
        <v>105.06957650876095</v>
      </c>
      <c r="K827" s="2">
        <f>(D827/'Data Historis BBNI'!$J$3) * 100</f>
        <v>129.25981887649533</v>
      </c>
      <c r="L827" s="2">
        <f>(F827/'Data Historis BBRI'!$J$3) * 100</f>
        <v>160.18252412723882</v>
      </c>
      <c r="M827" s="2">
        <f>(H827 / 'Data Historis BMRI'!$J$3) * 100</f>
        <v>157.41832646334387</v>
      </c>
    </row>
    <row r="828" spans="1:13" x14ac:dyDescent="0.3">
      <c r="A828" s="1" t="s">
        <v>851</v>
      </c>
      <c r="B828">
        <f>_xlfn.XLOOKUP(A828,jkse_history[[#This Row],[Tanggal]],jkse_history[[#This Row],[Terakhir]],"Tidak Ditemukan")</f>
        <v>6619.8</v>
      </c>
      <c r="C828">
        <f>_xlfn.XLOOKUP(B828,jkse_history[[#This Row],[Terakhir]],jkse_history[[#This Row],[Volume]])</f>
        <v>162881000</v>
      </c>
      <c r="D828">
        <f>_xlfn.XLOOKUP(A828,bbni_history[[#This Row],[Tanggal]],bbni_history[[#This Row],[Terakhir]],"Tidak Ditemukan")</f>
        <v>4007.4</v>
      </c>
      <c r="E828">
        <f>_xlfn.XLOOKUP(D828,bbni_history[[#This Row],[Terakhir]],bbni_history[[#This Row],[Volume]])</f>
        <v>62411600</v>
      </c>
      <c r="F828">
        <f>_xlfn.XLOOKUP(A828,bbri_history[[#This Row],[Tanggal]],bbri_history[[#This Row],[Terakhir]],"Tidak Ditemukan")</f>
        <v>4688.6000000000004</v>
      </c>
      <c r="G828">
        <f>_xlfn.XLOOKUP(F828,bbri_history[[#This Row],[Terakhir]],bbri_history[[#This Row],[Volume]],"Tidak Ditemukan")</f>
        <v>150377000</v>
      </c>
      <c r="H828">
        <f>_xlfn.XLOOKUP(A828,bmri_history[[#This Row],[Tanggal]],bmri_history[[#This Row],[Terakhir]],"Tidak Ditemukan")</f>
        <v>4343.5</v>
      </c>
      <c r="I828">
        <f>_xlfn.XLOOKUP('Master Sheet'!H828,bmri_history[[#This Row],[Terakhir]],bmri_history[[#This Row],[Volume]],"Tidak Ditemukan")</f>
        <v>130408700</v>
      </c>
      <c r="J828" s="10">
        <f>(B828/'Data Historis IHSG'!$J$3) * 100</f>
        <v>105.08386326620673</v>
      </c>
      <c r="K828" s="2">
        <f>(D828/'Data Historis BBNI'!$J$3) * 100</f>
        <v>128.55726755656499</v>
      </c>
      <c r="L828" s="2">
        <f>(F828/'Data Historis BBRI'!$J$3) * 100</f>
        <v>158.71339446808369</v>
      </c>
      <c r="M828" s="2">
        <f>(H828 / 'Data Historis BMRI'!$J$3) * 100</f>
        <v>156.63936702332913</v>
      </c>
    </row>
    <row r="829" spans="1:13" x14ac:dyDescent="0.3">
      <c r="A829" s="1" t="s">
        <v>852</v>
      </c>
      <c r="B829">
        <f>_xlfn.XLOOKUP(A829,jkse_history[[#This Row],[Tanggal]],jkse_history[[#This Row],[Terakhir]],"Tidak Ditemukan")</f>
        <v>6666.3</v>
      </c>
      <c r="C829">
        <f>_xlfn.XLOOKUP(B829,jkse_history[[#This Row],[Terakhir]],jkse_history[[#This Row],[Volume]])</f>
        <v>168616600</v>
      </c>
      <c r="D829">
        <f>_xlfn.XLOOKUP(A829,bbni_history[[#This Row],[Tanggal]],bbni_history[[#This Row],[Terakhir]],"Tidak Ditemukan")</f>
        <v>4029.3</v>
      </c>
      <c r="E829">
        <f>_xlfn.XLOOKUP(D829,bbni_history[[#This Row],[Terakhir]],bbni_history[[#This Row],[Volume]])</f>
        <v>34322400</v>
      </c>
      <c r="F829">
        <f>_xlfn.XLOOKUP(A829,bbri_history[[#This Row],[Tanggal]],bbri_history[[#This Row],[Terakhir]],"Tidak Ditemukan")</f>
        <v>4753.7</v>
      </c>
      <c r="G829">
        <f>_xlfn.XLOOKUP(F829,bbri_history[[#This Row],[Terakhir]],bbri_history[[#This Row],[Volume]],"Tidak Ditemukan")</f>
        <v>92794100</v>
      </c>
      <c r="H829">
        <f>_xlfn.XLOOKUP(A829,bmri_history[[#This Row],[Tanggal]],bmri_history[[#This Row],[Terakhir]],"Tidak Ditemukan")</f>
        <v>4343.5</v>
      </c>
      <c r="I829">
        <f>_xlfn.XLOOKUP('Master Sheet'!H829,bmri_history[[#This Row],[Terakhir]],bmri_history[[#This Row],[Volume]],"Tidak Ditemukan")</f>
        <v>173484200</v>
      </c>
      <c r="J829" s="10">
        <f>(B829/'Data Historis IHSG'!$J$3) * 100</f>
        <v>105.82201240090548</v>
      </c>
      <c r="K829" s="2">
        <f>(D829/'Data Historis BBNI'!$J$3) * 100</f>
        <v>129.25981887649533</v>
      </c>
      <c r="L829" s="2">
        <f>(F829/'Data Historis BBRI'!$J$3) * 100</f>
        <v>160.91708895681637</v>
      </c>
      <c r="M829" s="2">
        <f>(H829 / 'Data Historis BMRI'!$J$3) * 100</f>
        <v>156.63936702332913</v>
      </c>
    </row>
    <row r="830" spans="1:13" x14ac:dyDescent="0.3">
      <c r="A830" s="1" t="s">
        <v>853</v>
      </c>
      <c r="B830">
        <f>_xlfn.XLOOKUP(A830,jkse_history[[#This Row],[Tanggal]],jkse_history[[#This Row],[Terakhir]],"Tidak Ditemukan")</f>
        <v>6694</v>
      </c>
      <c r="C830">
        <f>_xlfn.XLOOKUP(B830,jkse_history[[#This Row],[Terakhir]],jkse_history[[#This Row],[Volume]])</f>
        <v>182769600</v>
      </c>
      <c r="D830">
        <f>_xlfn.XLOOKUP(A830,bbni_history[[#This Row],[Tanggal]],bbni_history[[#This Row],[Terakhir]],"Tidak Ditemukan")</f>
        <v>4040.2</v>
      </c>
      <c r="E830">
        <f>_xlfn.XLOOKUP(D830,bbni_history[[#This Row],[Terakhir]],bbni_history[[#This Row],[Volume]])</f>
        <v>35863800</v>
      </c>
      <c r="F830">
        <f>_xlfn.XLOOKUP(A830,bbri_history[[#This Row],[Tanggal]],bbri_history[[#This Row],[Terakhir]],"Tidak Ditemukan")</f>
        <v>4710.3</v>
      </c>
      <c r="G830">
        <f>_xlfn.XLOOKUP(F830,bbri_history[[#This Row],[Terakhir]],bbri_history[[#This Row],[Volume]],"Tidak Ditemukan")</f>
        <v>77251000</v>
      </c>
      <c r="H830">
        <f>_xlfn.XLOOKUP(A830,bmri_history[[#This Row],[Tanggal]],bmri_history[[#This Row],[Terakhir]],"Tidak Ditemukan")</f>
        <v>4430</v>
      </c>
      <c r="I830">
        <f>_xlfn.XLOOKUP('Master Sheet'!H830,bmri_history[[#This Row],[Terakhir]],bmri_history[[#This Row],[Volume]],"Tidak Ditemukan")</f>
        <v>150849200</v>
      </c>
      <c r="J830" s="10">
        <f>(B830/'Data Historis IHSG'!$J$3) * 100</f>
        <v>106.26172704673675</v>
      </c>
      <c r="K830" s="2">
        <f>(D830/'Data Historis BBNI'!$J$3) * 100</f>
        <v>129.60949053801315</v>
      </c>
      <c r="L830" s="2">
        <f>(F830/'Data Historis BBRI'!$J$3) * 100</f>
        <v>159.44795929766124</v>
      </c>
      <c r="M830" s="2">
        <f>(H830 / 'Data Historis BMRI'!$J$3) * 100</f>
        <v>159.75881107709176</v>
      </c>
    </row>
    <row r="831" spans="1:13" x14ac:dyDescent="0.3">
      <c r="A831" s="1" t="s">
        <v>854</v>
      </c>
      <c r="B831">
        <f>_xlfn.XLOOKUP(A831,jkse_history[[#This Row],[Tanggal]],jkse_history[[#This Row],[Terakhir]],"Tidak Ditemukan")</f>
        <v>6722.4</v>
      </c>
      <c r="C831">
        <f>_xlfn.XLOOKUP(B831,jkse_history[[#This Row],[Terakhir]],jkse_history[[#This Row],[Volume]])</f>
        <v>158712000</v>
      </c>
      <c r="D831">
        <f>_xlfn.XLOOKUP(A831,bbni_history[[#This Row],[Tanggal]],bbni_history[[#This Row],[Terakhir]],"Tidak Ditemukan")</f>
        <v>4073.1</v>
      </c>
      <c r="E831">
        <f>_xlfn.XLOOKUP(D831,bbni_history[[#This Row],[Terakhir]],bbni_history[[#This Row],[Volume]])</f>
        <v>34347200</v>
      </c>
      <c r="F831">
        <f>_xlfn.XLOOKUP(A831,bbri_history[[#This Row],[Tanggal]],bbri_history[[#This Row],[Terakhir]],"Tidak Ditemukan")</f>
        <v>4688.6000000000004</v>
      </c>
      <c r="G831">
        <f>_xlfn.XLOOKUP(F831,bbri_history[[#This Row],[Terakhir]],bbri_history[[#This Row],[Volume]],"Tidak Ditemukan")</f>
        <v>92314200</v>
      </c>
      <c r="H831">
        <f>_xlfn.XLOOKUP(A831,bmri_history[[#This Row],[Tanggal]],bmri_history[[#This Row],[Terakhir]],"Tidak Ditemukan")</f>
        <v>4408.3999999999996</v>
      </c>
      <c r="I831">
        <f>_xlfn.XLOOKUP('Master Sheet'!H831,bmri_history[[#This Row],[Terakhir]],bmri_history[[#This Row],[Volume]],"Tidak Ditemukan")</f>
        <v>91080300</v>
      </c>
      <c r="J831" s="10">
        <f>(B831/'Data Historis IHSG'!$J$3) * 100</f>
        <v>106.71255361502585</v>
      </c>
      <c r="K831" s="2">
        <f>(D831/'Data Historis BBNI'!$J$3) * 100</f>
        <v>130.66492151635595</v>
      </c>
      <c r="L831" s="2">
        <f>(F831/'Data Historis BBRI'!$J$3) * 100</f>
        <v>158.71339446808369</v>
      </c>
      <c r="M831" s="2">
        <f>(H831 / 'Data Historis BMRI'!$J$3) * 100</f>
        <v>158.97985163707702</v>
      </c>
    </row>
    <row r="832" spans="1:13" x14ac:dyDescent="0.3">
      <c r="A832" s="1" t="s">
        <v>855</v>
      </c>
      <c r="B832">
        <f>_xlfn.XLOOKUP(A832,jkse_history[[#This Row],[Tanggal]],jkse_history[[#This Row],[Terakhir]],"Tidak Ditemukan")</f>
        <v>6719</v>
      </c>
      <c r="C832">
        <f>_xlfn.XLOOKUP(B832,jkse_history[[#This Row],[Terakhir]],jkse_history[[#This Row],[Volume]])</f>
        <v>176568000</v>
      </c>
      <c r="D832">
        <f>_xlfn.XLOOKUP(A832,bbni_history[[#This Row],[Tanggal]],bbni_history[[#This Row],[Terakhir]],"Tidak Ditemukan")</f>
        <v>3996.4</v>
      </c>
      <c r="E832">
        <f>_xlfn.XLOOKUP(D832,bbni_history[[#This Row],[Terakhir]],bbni_history[[#This Row],[Volume]])</f>
        <v>40190000</v>
      </c>
      <c r="F832">
        <f>_xlfn.XLOOKUP(A832,bbri_history[[#This Row],[Tanggal]],bbri_history[[#This Row],[Terakhir]],"Tidak Ditemukan")</f>
        <v>4818.8</v>
      </c>
      <c r="G832">
        <f>_xlfn.XLOOKUP(F832,bbri_history[[#This Row],[Terakhir]],bbri_history[[#This Row],[Volume]],"Tidak Ditemukan")</f>
        <v>108831400</v>
      </c>
      <c r="H832">
        <f>_xlfn.XLOOKUP(A832,bmri_history[[#This Row],[Tanggal]],bmri_history[[#This Row],[Terakhir]],"Tidak Ditemukan")</f>
        <v>4408.3999999999996</v>
      </c>
      <c r="I832">
        <f>_xlfn.XLOOKUP('Master Sheet'!H832,bmri_history[[#This Row],[Terakhir]],bmri_history[[#This Row],[Volume]],"Tidak Ditemukan")</f>
        <v>143804700</v>
      </c>
      <c r="J832" s="10">
        <f>(B832/'Data Historis IHSG'!$J$3) * 100</f>
        <v>106.65858142023068</v>
      </c>
      <c r="K832" s="2">
        <f>(D832/'Data Historis BBNI'!$J$3) * 100</f>
        <v>128.2043878981525</v>
      </c>
      <c r="L832" s="2">
        <f>(F832/'Data Historis BBRI'!$J$3) * 100</f>
        <v>163.12078344554914</v>
      </c>
      <c r="M832" s="2">
        <f>(H832 / 'Data Historis BMRI'!$J$3) * 100</f>
        <v>158.97985163707702</v>
      </c>
    </row>
    <row r="833" spans="1:13" x14ac:dyDescent="0.3">
      <c r="A833" s="1" t="s">
        <v>856</v>
      </c>
      <c r="B833">
        <f>_xlfn.XLOOKUP(A833,jkse_history[[#This Row],[Tanggal]],jkse_history[[#This Row],[Terakhir]],"Tidak Ditemukan")</f>
        <v>6699.7</v>
      </c>
      <c r="C833">
        <f>_xlfn.XLOOKUP(B833,jkse_history[[#This Row],[Terakhir]],jkse_history[[#This Row],[Volume]])</f>
        <v>178279800</v>
      </c>
      <c r="D833">
        <f>_xlfn.XLOOKUP(A833,bbni_history[[#This Row],[Tanggal]],bbni_history[[#This Row],[Terakhir]],"Tidak Ditemukan")</f>
        <v>3930.7</v>
      </c>
      <c r="E833">
        <f>_xlfn.XLOOKUP(D833,bbni_history[[#This Row],[Terakhir]],bbni_history[[#This Row],[Volume]])</f>
        <v>91447800</v>
      </c>
      <c r="F833">
        <f>_xlfn.XLOOKUP(A833,bbri_history[[#This Row],[Tanggal]],bbri_history[[#This Row],[Terakhir]],"Tidak Ditemukan")</f>
        <v>4818.8</v>
      </c>
      <c r="G833">
        <f>_xlfn.XLOOKUP(F833,bbri_history[[#This Row],[Terakhir]],bbri_history[[#This Row],[Volume]],"Tidak Ditemukan")</f>
        <v>79137600</v>
      </c>
      <c r="H833">
        <f>_xlfn.XLOOKUP(A833,bmri_history[[#This Row],[Tanggal]],bmri_history[[#This Row],[Terakhir]],"Tidak Ditemukan")</f>
        <v>4365.1000000000004</v>
      </c>
      <c r="I833">
        <f>_xlfn.XLOOKUP('Master Sheet'!H833,bmri_history[[#This Row],[Terakhir]],bmri_history[[#This Row],[Volume]],"Tidak Ditemukan")</f>
        <v>96670300</v>
      </c>
      <c r="J833" s="10">
        <f>(B833/'Data Historis IHSG'!$J$3) * 100</f>
        <v>106.35220984389335</v>
      </c>
      <c r="K833" s="2">
        <f>(D833/'Data Historis BBNI'!$J$3) * 100</f>
        <v>126.09673393836154</v>
      </c>
      <c r="L833" s="2">
        <f>(F833/'Data Historis BBRI'!$J$3) * 100</f>
        <v>163.12078344554914</v>
      </c>
      <c r="M833" s="2">
        <f>(H833 / 'Data Historis BMRI'!$J$3) * 100</f>
        <v>157.41832646334387</v>
      </c>
    </row>
    <row r="834" spans="1:13" x14ac:dyDescent="0.3">
      <c r="A834" s="1" t="s">
        <v>857</v>
      </c>
      <c r="B834">
        <f>_xlfn.XLOOKUP(A834,jkse_history[[#This Row],[Tanggal]],jkse_history[[#This Row],[Terakhir]],"Tidak Ditemukan")</f>
        <v>6713.8</v>
      </c>
      <c r="C834">
        <f>_xlfn.XLOOKUP(B834,jkse_history[[#This Row],[Terakhir]],jkse_history[[#This Row],[Volume]])</f>
        <v>151187300</v>
      </c>
      <c r="D834">
        <f>_xlfn.XLOOKUP(A834,bbni_history[[#This Row],[Tanggal]],bbni_history[[#This Row],[Terakhir]],"Tidak Ditemukan")</f>
        <v>3985.5</v>
      </c>
      <c r="E834">
        <f>_xlfn.XLOOKUP(D834,bbni_history[[#This Row],[Terakhir]],bbni_history[[#This Row],[Volume]])</f>
        <v>35271200</v>
      </c>
      <c r="F834">
        <f>_xlfn.XLOOKUP(A834,bbri_history[[#This Row],[Tanggal]],bbri_history[[#This Row],[Terakhir]],"Tidak Ditemukan")</f>
        <v>4797.1000000000004</v>
      </c>
      <c r="G834">
        <f>_xlfn.XLOOKUP(F834,bbri_history[[#This Row],[Terakhir]],bbri_history[[#This Row],[Volume]],"Tidak Ditemukan")</f>
        <v>74388400</v>
      </c>
      <c r="H834">
        <f>_xlfn.XLOOKUP(A834,bmri_history[[#This Row],[Tanggal]],bmri_history[[#This Row],[Terakhir]],"Tidak Ditemukan")</f>
        <v>4430</v>
      </c>
      <c r="I834">
        <f>_xlfn.XLOOKUP('Master Sheet'!H834,bmri_history[[#This Row],[Terakhir]],bmri_history[[#This Row],[Volume]],"Tidak Ditemukan")</f>
        <v>94097900</v>
      </c>
      <c r="J834" s="10">
        <f>(B834/'Data Historis IHSG'!$J$3) * 100</f>
        <v>106.57603571054395</v>
      </c>
      <c r="K834" s="2">
        <f>(D834/'Data Historis BBNI'!$J$3) * 100</f>
        <v>127.85471623663469</v>
      </c>
      <c r="L834" s="2">
        <f>(F834/'Data Historis BBRI'!$J$3) * 100</f>
        <v>162.38621861597153</v>
      </c>
      <c r="M834" s="2">
        <f>(H834 / 'Data Historis BMRI'!$J$3) * 100</f>
        <v>159.75881107709176</v>
      </c>
    </row>
    <row r="835" spans="1:13" x14ac:dyDescent="0.3">
      <c r="A835" s="1" t="s">
        <v>858</v>
      </c>
      <c r="B835">
        <f>_xlfn.XLOOKUP(A835,jkse_history[[#This Row],[Tanggal]],jkse_history[[#This Row],[Terakhir]],"Tidak Ditemukan")</f>
        <v>6698.5</v>
      </c>
      <c r="C835">
        <f>_xlfn.XLOOKUP(B835,jkse_history[[#This Row],[Terakhir]],jkse_history[[#This Row],[Volume]])</f>
        <v>172061800</v>
      </c>
      <c r="D835">
        <f>_xlfn.XLOOKUP(A835,bbni_history[[#This Row],[Tanggal]],bbni_history[[#This Row],[Terakhir]],"Tidak Ditemukan")</f>
        <v>3952.6</v>
      </c>
      <c r="E835">
        <f>_xlfn.XLOOKUP(D835,bbni_history[[#This Row],[Terakhir]],bbni_history[[#This Row],[Volume]])</f>
        <v>53221000</v>
      </c>
      <c r="F835">
        <f>_xlfn.XLOOKUP(A835,bbri_history[[#This Row],[Tanggal]],bbri_history[[#This Row],[Terakhir]],"Tidak Ditemukan")</f>
        <v>4818.8</v>
      </c>
      <c r="G835">
        <f>_xlfn.XLOOKUP(F835,bbri_history[[#This Row],[Terakhir]],bbri_history[[#This Row],[Volume]],"Tidak Ditemukan")</f>
        <v>189062600</v>
      </c>
      <c r="H835">
        <f>_xlfn.XLOOKUP(A835,bmri_history[[#This Row],[Tanggal]],bmri_history[[#This Row],[Terakhir]],"Tidak Ditemukan")</f>
        <v>4451.6000000000004</v>
      </c>
      <c r="I835">
        <f>_xlfn.XLOOKUP('Master Sheet'!H835,bmri_history[[#This Row],[Terakhir]],bmri_history[[#This Row],[Volume]],"Tidak Ditemukan")</f>
        <v>103942500</v>
      </c>
      <c r="J835" s="10">
        <f>(B835/'Data Historis IHSG'!$J$3) * 100</f>
        <v>106.33316083396565</v>
      </c>
      <c r="K835" s="2">
        <f>(D835/'Data Historis BBNI'!$J$3) * 100</f>
        <v>126.79928525829187</v>
      </c>
      <c r="L835" s="2">
        <f>(F835/'Data Historis BBRI'!$J$3) * 100</f>
        <v>163.12078344554914</v>
      </c>
      <c r="M835" s="2">
        <f>(H835 / 'Data Historis BMRI'!$J$3) * 100</f>
        <v>160.53777051710648</v>
      </c>
    </row>
    <row r="836" spans="1:13" x14ac:dyDescent="0.3">
      <c r="A836" s="1" t="s">
        <v>859</v>
      </c>
      <c r="B836">
        <f>_xlfn.XLOOKUP(A836,jkse_history[[#This Row],[Tanggal]],jkse_history[[#This Row],[Terakhir]],"Tidak Ditemukan")</f>
        <v>6686.1</v>
      </c>
      <c r="C836">
        <f>_xlfn.XLOOKUP(B836,jkse_history[[#This Row],[Terakhir]],jkse_history[[#This Row],[Volume]])</f>
        <v>161424500</v>
      </c>
      <c r="D836">
        <f>_xlfn.XLOOKUP(A836,bbni_history[[#This Row],[Tanggal]],bbni_history[[#This Row],[Terakhir]],"Tidak Ditemukan")</f>
        <v>3963.6</v>
      </c>
      <c r="E836">
        <f>_xlfn.XLOOKUP(D836,bbni_history[[#This Row],[Terakhir]],bbni_history[[#This Row],[Volume]])</f>
        <v>28209000</v>
      </c>
      <c r="F836">
        <f>_xlfn.XLOOKUP(A836,bbri_history[[#This Row],[Tanggal]],bbri_history[[#This Row],[Terakhir]],"Tidak Ditemukan")</f>
        <v>4797.1000000000004</v>
      </c>
      <c r="G836">
        <f>_xlfn.XLOOKUP(F836,bbri_history[[#This Row],[Terakhir]],bbri_history[[#This Row],[Volume]],"Tidak Ditemukan")</f>
        <v>55144200</v>
      </c>
      <c r="H836">
        <f>_xlfn.XLOOKUP(A836,bmri_history[[#This Row],[Tanggal]],bmri_history[[#This Row],[Terakhir]],"Tidak Ditemukan")</f>
        <v>4430</v>
      </c>
      <c r="I836">
        <f>_xlfn.XLOOKUP('Master Sheet'!H836,bmri_history[[#This Row],[Terakhir]],bmri_history[[#This Row],[Volume]],"Tidak Ditemukan")</f>
        <v>36211300</v>
      </c>
      <c r="J836" s="10">
        <f>(B836/'Data Historis IHSG'!$J$3) * 100</f>
        <v>106.13632106471267</v>
      </c>
      <c r="K836" s="2">
        <f>(D836/'Data Historis BBNI'!$J$3) * 100</f>
        <v>127.15216491670435</v>
      </c>
      <c r="L836" s="2">
        <f>(F836/'Data Historis BBRI'!$J$3) * 100</f>
        <v>162.38621861597153</v>
      </c>
      <c r="M836" s="2">
        <f>(H836 / 'Data Historis BMRI'!$J$3) * 100</f>
        <v>159.75881107709176</v>
      </c>
    </row>
    <row r="837" spans="1:13" x14ac:dyDescent="0.3">
      <c r="A837" s="1" t="s">
        <v>860</v>
      </c>
      <c r="B837">
        <f>_xlfn.XLOOKUP(A837,jkse_history[[#This Row],[Tanggal]],jkse_history[[#This Row],[Terakhir]],"Tidak Ditemukan")</f>
        <v>6660.5</v>
      </c>
      <c r="C837">
        <f>_xlfn.XLOOKUP(B837,jkse_history[[#This Row],[Terakhir]],jkse_history[[#This Row],[Volume]])</f>
        <v>118276600</v>
      </c>
      <c r="D837">
        <f>_xlfn.XLOOKUP(A837,bbni_history[[#This Row],[Tanggal]],bbni_history[[#This Row],[Terakhir]],"Tidak Ditemukan")</f>
        <v>3974.5</v>
      </c>
      <c r="E837">
        <f>_xlfn.XLOOKUP(D837,bbni_history[[#This Row],[Terakhir]],bbni_history[[#This Row],[Volume]])</f>
        <v>27112200</v>
      </c>
      <c r="F837">
        <f>_xlfn.XLOOKUP(A837,bbri_history[[#This Row],[Tanggal]],bbri_history[[#This Row],[Terakhir]],"Tidak Ditemukan")</f>
        <v>4818.8</v>
      </c>
      <c r="G837">
        <f>_xlfn.XLOOKUP(F837,bbri_history[[#This Row],[Terakhir]],bbri_history[[#This Row],[Volume]],"Tidak Ditemukan")</f>
        <v>102926800</v>
      </c>
      <c r="H837">
        <f>_xlfn.XLOOKUP(A837,bmri_history[[#This Row],[Tanggal]],bmri_history[[#This Row],[Terakhir]],"Tidak Ditemukan")</f>
        <v>4408.3999999999996</v>
      </c>
      <c r="I837">
        <f>_xlfn.XLOOKUP('Master Sheet'!H837,bmri_history[[#This Row],[Terakhir]],bmri_history[[#This Row],[Volume]],"Tidak Ditemukan")</f>
        <v>44316800</v>
      </c>
      <c r="J837" s="10">
        <f>(B837/'Data Historis IHSG'!$J$3) * 100</f>
        <v>105.72994218625486</v>
      </c>
      <c r="K837" s="2">
        <f>(D837/'Data Historis BBNI'!$J$3) * 100</f>
        <v>127.50183657822218</v>
      </c>
      <c r="L837" s="2">
        <f>(F837/'Data Historis BBRI'!$J$3) * 100</f>
        <v>163.12078344554914</v>
      </c>
      <c r="M837" s="2">
        <f>(H837 / 'Data Historis BMRI'!$J$3) * 100</f>
        <v>158.97985163707702</v>
      </c>
    </row>
    <row r="838" spans="1:13" x14ac:dyDescent="0.3">
      <c r="A838" s="1" t="s">
        <v>861</v>
      </c>
      <c r="B838">
        <f>_xlfn.XLOOKUP(A838,jkse_history[[#This Row],[Tanggal]],jkse_history[[#This Row],[Terakhir]],"Tidak Ditemukan")</f>
        <v>6702.6</v>
      </c>
      <c r="C838">
        <f>_xlfn.XLOOKUP(B838,jkse_history[[#This Row],[Terakhir]],jkse_history[[#This Row],[Volume]])</f>
        <v>120273100</v>
      </c>
      <c r="D838">
        <f>_xlfn.XLOOKUP(A838,bbni_history[[#This Row],[Tanggal]],bbni_history[[#This Row],[Terakhir]],"Tidak Ditemukan")</f>
        <v>3985.5</v>
      </c>
      <c r="E838">
        <f>_xlfn.XLOOKUP(D838,bbni_history[[#This Row],[Terakhir]],bbni_history[[#This Row],[Volume]])</f>
        <v>21594600</v>
      </c>
      <c r="F838">
        <f>_xlfn.XLOOKUP(A838,bbri_history[[#This Row],[Tanggal]],bbri_history[[#This Row],[Terakhir]],"Tidak Ditemukan")</f>
        <v>4840.5</v>
      </c>
      <c r="G838">
        <f>_xlfn.XLOOKUP(F838,bbri_history[[#This Row],[Terakhir]],bbri_history[[#This Row],[Volume]],"Tidak Ditemukan")</f>
        <v>84605400</v>
      </c>
      <c r="H838">
        <f>_xlfn.XLOOKUP(A838,bmri_history[[#This Row],[Tanggal]],bmri_history[[#This Row],[Terakhir]],"Tidak Ditemukan")</f>
        <v>4408.3999999999996</v>
      </c>
      <c r="I838">
        <f>_xlfn.XLOOKUP('Master Sheet'!H838,bmri_history[[#This Row],[Terakhir]],bmri_history[[#This Row],[Volume]],"Tidak Ditemukan")</f>
        <v>58061600</v>
      </c>
      <c r="J838" s="10">
        <f>(B838/'Data Historis IHSG'!$J$3) * 100</f>
        <v>106.39824495121866</v>
      </c>
      <c r="K838" s="2">
        <f>(D838/'Data Historis BBNI'!$J$3) * 100</f>
        <v>127.85471623663469</v>
      </c>
      <c r="L838" s="2">
        <f>(F838/'Data Historis BBRI'!$J$3) * 100</f>
        <v>163.85534827512669</v>
      </c>
      <c r="M838" s="2">
        <f>(H838 / 'Data Historis BMRI'!$J$3) * 100</f>
        <v>158.97985163707702</v>
      </c>
    </row>
    <row r="839" spans="1:13" x14ac:dyDescent="0.3">
      <c r="A839" s="1" t="s">
        <v>862</v>
      </c>
      <c r="B839">
        <f>_xlfn.XLOOKUP(A839,jkse_history[[#This Row],[Tanggal]],jkse_history[[#This Row],[Terakhir]],"Tidak Ditemukan")</f>
        <v>6652.3</v>
      </c>
      <c r="C839">
        <f>_xlfn.XLOOKUP(B839,jkse_history[[#This Row],[Terakhir]],jkse_history[[#This Row],[Volume]])</f>
        <v>168533600</v>
      </c>
      <c r="D839">
        <f>_xlfn.XLOOKUP(A839,bbni_history[[#This Row],[Tanggal]],bbni_history[[#This Row],[Terakhir]],"Tidak Ditemukan")</f>
        <v>3963.6</v>
      </c>
      <c r="E839">
        <f>_xlfn.XLOOKUP(D839,bbni_history[[#This Row],[Terakhir]],bbni_history[[#This Row],[Volume]])</f>
        <v>41779600</v>
      </c>
      <c r="F839">
        <f>_xlfn.XLOOKUP(A839,bbri_history[[#This Row],[Tanggal]],bbri_history[[#This Row],[Terakhir]],"Tidak Ditemukan")</f>
        <v>4753.7</v>
      </c>
      <c r="G839">
        <f>_xlfn.XLOOKUP(F839,bbri_history[[#This Row],[Terakhir]],bbri_history[[#This Row],[Volume]],"Tidak Ditemukan")</f>
        <v>94143200</v>
      </c>
      <c r="H839">
        <f>_xlfn.XLOOKUP(A839,bmri_history[[#This Row],[Tanggal]],bmri_history[[#This Row],[Terakhir]],"Tidak Ditemukan")</f>
        <v>4386.8</v>
      </c>
      <c r="I839">
        <f>_xlfn.XLOOKUP('Master Sheet'!H839,bmri_history[[#This Row],[Terakhir]],bmri_history[[#This Row],[Volume]],"Tidak Ditemukan")</f>
        <v>60457300</v>
      </c>
      <c r="J839" s="10">
        <f>(B839/'Data Historis IHSG'!$J$3) * 100</f>
        <v>105.59977395174886</v>
      </c>
      <c r="K839" s="2">
        <f>(D839/'Data Historis BBNI'!$J$3) * 100</f>
        <v>127.15216491670435</v>
      </c>
      <c r="L839" s="2">
        <f>(F839/'Data Historis BBRI'!$J$3) * 100</f>
        <v>160.91708895681637</v>
      </c>
      <c r="M839" s="2">
        <f>(H839 / 'Data Historis BMRI'!$J$3) * 100</f>
        <v>158.20089219706233</v>
      </c>
    </row>
    <row r="840" spans="1:13" x14ac:dyDescent="0.3">
      <c r="A840" s="1" t="s">
        <v>863</v>
      </c>
      <c r="B840">
        <f>_xlfn.XLOOKUP(A840,jkse_history[[#This Row],[Tanggal]],jkse_history[[#This Row],[Terakhir]],"Tidak Ditemukan")</f>
        <v>6639.7</v>
      </c>
      <c r="C840">
        <f>_xlfn.XLOOKUP(B840,jkse_history[[#This Row],[Terakhir]],jkse_history[[#This Row],[Volume]])</f>
        <v>113447100</v>
      </c>
      <c r="D840">
        <f>_xlfn.XLOOKUP(A840,bbni_history[[#This Row],[Tanggal]],bbni_history[[#This Row],[Terakhir]],"Tidak Ditemukan")</f>
        <v>3952.6</v>
      </c>
      <c r="E840">
        <f>_xlfn.XLOOKUP(D840,bbni_history[[#This Row],[Terakhir]],bbni_history[[#This Row],[Volume]])</f>
        <v>22346200</v>
      </c>
      <c r="F840">
        <f>_xlfn.XLOOKUP(A840,bbri_history[[#This Row],[Tanggal]],bbri_history[[#This Row],[Terakhir]],"Tidak Ditemukan")</f>
        <v>4688.6000000000004</v>
      </c>
      <c r="G840">
        <f>_xlfn.XLOOKUP(F840,bbri_history[[#This Row],[Terakhir]],bbri_history[[#This Row],[Volume]],"Tidak Ditemukan")</f>
        <v>123350300</v>
      </c>
      <c r="H840">
        <f>_xlfn.XLOOKUP(A840,bmri_history[[#This Row],[Tanggal]],bmri_history[[#This Row],[Terakhir]],"Tidak Ditemukan")</f>
        <v>4386.8</v>
      </c>
      <c r="I840">
        <f>_xlfn.XLOOKUP('Master Sheet'!H840,bmri_history[[#This Row],[Terakhir]],bmri_history[[#This Row],[Volume]],"Tidak Ditemukan")</f>
        <v>47276900</v>
      </c>
      <c r="J840" s="10">
        <f>(B840/'Data Historis IHSG'!$J$3) * 100</f>
        <v>105.39975934750791</v>
      </c>
      <c r="K840" s="2">
        <f>(D840/'Data Historis BBNI'!$J$3) * 100</f>
        <v>126.79928525829187</v>
      </c>
      <c r="L840" s="2">
        <f>(F840/'Data Historis BBRI'!$J$3) * 100</f>
        <v>158.71339446808369</v>
      </c>
      <c r="M840" s="2">
        <f>(H840 / 'Data Historis BMRI'!$J$3) * 100</f>
        <v>158.20089219706233</v>
      </c>
    </row>
    <row r="841" spans="1:13" x14ac:dyDescent="0.3">
      <c r="A841" s="1" t="s">
        <v>864</v>
      </c>
      <c r="B841">
        <f>_xlfn.XLOOKUP(A841,jkse_history[[#This Row],[Tanggal]],jkse_history[[#This Row],[Terakhir]],"Tidak Ditemukan")</f>
        <v>6664.7</v>
      </c>
      <c r="C841">
        <f>_xlfn.XLOOKUP(B841,jkse_history[[#This Row],[Terakhir]],jkse_history[[#This Row],[Volume]])</f>
        <v>126037100</v>
      </c>
      <c r="D841">
        <f>_xlfn.XLOOKUP(A841,bbni_history[[#This Row],[Tanggal]],bbni_history[[#This Row],[Terakhir]],"Tidak Ditemukan")</f>
        <v>3996.4</v>
      </c>
      <c r="E841">
        <f>_xlfn.XLOOKUP(D841,bbni_history[[#This Row],[Terakhir]],bbni_history[[#This Row],[Volume]])</f>
        <v>27723200</v>
      </c>
      <c r="F841">
        <f>_xlfn.XLOOKUP(A841,bbri_history[[#This Row],[Tanggal]],bbri_history[[#This Row],[Terakhir]],"Tidak Ditemukan")</f>
        <v>4732</v>
      </c>
      <c r="G841">
        <f>_xlfn.XLOOKUP(F841,bbri_history[[#This Row],[Terakhir]],bbri_history[[#This Row],[Volume]],"Tidak Ditemukan")</f>
        <v>85472100</v>
      </c>
      <c r="H841">
        <f>_xlfn.XLOOKUP(A841,bmri_history[[#This Row],[Tanggal]],bmri_history[[#This Row],[Terakhir]],"Tidak Ditemukan")</f>
        <v>4430</v>
      </c>
      <c r="I841">
        <f>_xlfn.XLOOKUP('Master Sheet'!H841,bmri_history[[#This Row],[Terakhir]],bmri_history[[#This Row],[Volume]],"Tidak Ditemukan")</f>
        <v>74263700</v>
      </c>
      <c r="J841" s="10">
        <f>(B841/'Data Historis IHSG'!$J$3) * 100</f>
        <v>105.79661372100185</v>
      </c>
      <c r="K841" s="2">
        <f>(D841/'Data Historis BBNI'!$J$3) * 100</f>
        <v>128.2043878981525</v>
      </c>
      <c r="L841" s="2">
        <f>(F841/'Data Historis BBRI'!$J$3) * 100</f>
        <v>160.18252412723882</v>
      </c>
      <c r="M841" s="2">
        <f>(H841 / 'Data Historis BMRI'!$J$3) * 100</f>
        <v>159.75881107709176</v>
      </c>
    </row>
    <row r="842" spans="1:13" x14ac:dyDescent="0.3">
      <c r="A842" s="1" t="s">
        <v>865</v>
      </c>
      <c r="B842">
        <f>_xlfn.XLOOKUP(A842,jkse_history[[#This Row],[Tanggal]],jkse_history[[#This Row],[Terakhir]],"Tidak Ditemukan")</f>
        <v>6661.9</v>
      </c>
      <c r="C842">
        <f>_xlfn.XLOOKUP(B842,jkse_history[[#This Row],[Terakhir]],jkse_history[[#This Row],[Volume]])</f>
        <v>142328900</v>
      </c>
      <c r="D842">
        <f>_xlfn.XLOOKUP(A842,bbni_history[[#This Row],[Tanggal]],bbni_history[[#This Row],[Terakhir]],"Tidak Ditemukan")</f>
        <v>4007.4</v>
      </c>
      <c r="E842">
        <f>_xlfn.XLOOKUP(D842,bbni_history[[#This Row],[Terakhir]],bbni_history[[#This Row],[Volume]])</f>
        <v>33973200</v>
      </c>
      <c r="F842">
        <f>_xlfn.XLOOKUP(A842,bbri_history[[#This Row],[Tanggal]],bbri_history[[#This Row],[Terakhir]],"Tidak Ditemukan")</f>
        <v>4710.3</v>
      </c>
      <c r="G842">
        <f>_xlfn.XLOOKUP(F842,bbri_history[[#This Row],[Terakhir]],bbri_history[[#This Row],[Volume]],"Tidak Ditemukan")</f>
        <v>110716500</v>
      </c>
      <c r="H842">
        <f>_xlfn.XLOOKUP(A842,bmri_history[[#This Row],[Tanggal]],bmri_history[[#This Row],[Terakhir]],"Tidak Ditemukan")</f>
        <v>4494.8</v>
      </c>
      <c r="I842">
        <f>_xlfn.XLOOKUP('Master Sheet'!H842,bmri_history[[#This Row],[Terakhir]],bmri_history[[#This Row],[Volume]],"Tidak Ditemukan")</f>
        <v>101592900</v>
      </c>
      <c r="J842" s="10">
        <f>(B842/'Data Historis IHSG'!$J$3) * 100</f>
        <v>105.75216603117053</v>
      </c>
      <c r="K842" s="2">
        <f>(D842/'Data Historis BBNI'!$J$3) * 100</f>
        <v>128.55726755656499</v>
      </c>
      <c r="L842" s="2">
        <f>(F842/'Data Historis BBRI'!$J$3) * 100</f>
        <v>159.44795929766124</v>
      </c>
      <c r="M842" s="2">
        <f>(H842 / 'Data Historis BMRI'!$J$3) * 100</f>
        <v>162.09568939713591</v>
      </c>
    </row>
    <row r="843" spans="1:13" x14ac:dyDescent="0.3">
      <c r="A843" s="1" t="s">
        <v>866</v>
      </c>
      <c r="B843">
        <f>_xlfn.XLOOKUP(A843,jkse_history[[#This Row],[Tanggal]],jkse_history[[#This Row],[Terakhir]],"Tidak Ditemukan")</f>
        <v>6696.7</v>
      </c>
      <c r="C843">
        <f>_xlfn.XLOOKUP(B843,jkse_history[[#This Row],[Terakhir]],jkse_history[[#This Row],[Volume]])</f>
        <v>125551000</v>
      </c>
      <c r="D843">
        <f>_xlfn.XLOOKUP(A843,bbni_history[[#This Row],[Tanggal]],bbni_history[[#This Row],[Terakhir]],"Tidak Ditemukan")</f>
        <v>4040.2</v>
      </c>
      <c r="E843">
        <f>_xlfn.XLOOKUP(D843,bbni_history[[#This Row],[Terakhir]],bbni_history[[#This Row],[Volume]])</f>
        <v>63091600</v>
      </c>
      <c r="F843">
        <f>_xlfn.XLOOKUP(A843,bbri_history[[#This Row],[Tanggal]],bbri_history[[#This Row],[Terakhir]],"Tidak Ditemukan")</f>
        <v>4753.7</v>
      </c>
      <c r="G843">
        <f>_xlfn.XLOOKUP(F843,bbri_history[[#This Row],[Terakhir]],bbri_history[[#This Row],[Volume]],"Tidak Ditemukan")</f>
        <v>168559800</v>
      </c>
      <c r="H843">
        <f>_xlfn.XLOOKUP(A843,bmri_history[[#This Row],[Tanggal]],bmri_history[[#This Row],[Terakhir]],"Tidak Ditemukan")</f>
        <v>4624.5</v>
      </c>
      <c r="I843">
        <f>_xlfn.XLOOKUP('Master Sheet'!H843,bmri_history[[#This Row],[Terakhir]],bmri_history[[#This Row],[Volume]],"Tidak Ditemukan")</f>
        <v>227354700</v>
      </c>
      <c r="J843" s="10">
        <f>(B843/'Data Historis IHSG'!$J$3) * 100</f>
        <v>106.30458731907409</v>
      </c>
      <c r="K843" s="2">
        <f>(D843/'Data Historis BBNI'!$J$3) * 100</f>
        <v>129.60949053801315</v>
      </c>
      <c r="L843" s="2">
        <f>(F843/'Data Historis BBRI'!$J$3) * 100</f>
        <v>160.91708895681637</v>
      </c>
      <c r="M843" s="2">
        <f>(H843 / 'Data Historis BMRI'!$J$3) * 100</f>
        <v>166.77305233092795</v>
      </c>
    </row>
    <row r="844" spans="1:13" x14ac:dyDescent="0.3">
      <c r="A844" s="1" t="s">
        <v>867</v>
      </c>
      <c r="B844">
        <f>_xlfn.XLOOKUP(A844,jkse_history[[#This Row],[Tanggal]],jkse_history[[#This Row],[Terakhir]],"Tidak Ditemukan")</f>
        <v>6681.8</v>
      </c>
      <c r="C844">
        <f>_xlfn.XLOOKUP(B844,jkse_history[[#This Row],[Terakhir]],jkse_history[[#This Row],[Volume]])</f>
        <v>146273000</v>
      </c>
      <c r="D844">
        <f>_xlfn.XLOOKUP(A844,bbni_history[[#This Row],[Tanggal]],bbni_history[[#This Row],[Terakhir]],"Tidak Ditemukan")</f>
        <v>3985.5</v>
      </c>
      <c r="E844">
        <f>_xlfn.XLOOKUP(D844,bbni_history[[#This Row],[Terakhir]],bbni_history[[#This Row],[Volume]])</f>
        <v>31937600</v>
      </c>
      <c r="F844">
        <f>_xlfn.XLOOKUP(A844,bbri_history[[#This Row],[Tanggal]],bbri_history[[#This Row],[Terakhir]],"Tidak Ditemukan")</f>
        <v>4732</v>
      </c>
      <c r="G844">
        <f>_xlfn.XLOOKUP(F844,bbri_history[[#This Row],[Terakhir]],bbri_history[[#This Row],[Volume]],"Tidak Ditemukan")</f>
        <v>94462600</v>
      </c>
      <c r="H844">
        <f>_xlfn.XLOOKUP(A844,bmri_history[[#This Row],[Tanggal]],bmri_history[[#This Row],[Terakhir]],"Tidak Ditemukan")</f>
        <v>4538</v>
      </c>
      <c r="I844">
        <f>_xlfn.XLOOKUP('Master Sheet'!H844,bmri_history[[#This Row],[Terakhir]],bmri_history[[#This Row],[Volume]],"Tidak Ditemukan")</f>
        <v>119841200</v>
      </c>
      <c r="J844" s="10">
        <f>(B844/'Data Historis IHSG'!$J$3) * 100</f>
        <v>106.06806211247171</v>
      </c>
      <c r="K844" s="2">
        <f>(D844/'Data Historis BBNI'!$J$3) * 100</f>
        <v>127.85471623663469</v>
      </c>
      <c r="L844" s="2">
        <f>(F844/'Data Historis BBRI'!$J$3) * 100</f>
        <v>160.18252412723882</v>
      </c>
      <c r="M844" s="2">
        <f>(H844 / 'Data Historis BMRI'!$J$3) * 100</f>
        <v>163.65360827716532</v>
      </c>
    </row>
    <row r="845" spans="1:13" x14ac:dyDescent="0.3">
      <c r="A845" s="1" t="s">
        <v>868</v>
      </c>
      <c r="B845">
        <f>_xlfn.XLOOKUP(A845,jkse_history[[#This Row],[Tanggal]],jkse_history[[#This Row],[Terakhir]],"Tidak Ditemukan")</f>
        <v>6719</v>
      </c>
      <c r="C845">
        <f>_xlfn.XLOOKUP(B845,jkse_history[[#This Row],[Terakhir]],jkse_history[[#This Row],[Volume]])</f>
        <v>148911000</v>
      </c>
      <c r="D845">
        <f>_xlfn.XLOOKUP(A845,bbni_history[[#This Row],[Tanggal]],bbni_history[[#This Row],[Terakhir]],"Tidak Ditemukan")</f>
        <v>4007.4</v>
      </c>
      <c r="E845">
        <f>_xlfn.XLOOKUP(D845,bbni_history[[#This Row],[Terakhir]],bbni_history[[#This Row],[Volume]])</f>
        <v>16724200</v>
      </c>
      <c r="F845">
        <f>_xlfn.XLOOKUP(A845,bbri_history[[#This Row],[Tanggal]],bbri_history[[#This Row],[Terakhir]],"Tidak Ditemukan")</f>
        <v>4732</v>
      </c>
      <c r="G845">
        <f>_xlfn.XLOOKUP(F845,bbri_history[[#This Row],[Terakhir]],bbri_history[[#This Row],[Volume]],"Tidak Ditemukan")</f>
        <v>109632800</v>
      </c>
      <c r="H845">
        <f>_xlfn.XLOOKUP(A845,bmri_history[[#This Row],[Tanggal]],bmri_history[[#This Row],[Terakhir]],"Tidak Ditemukan")</f>
        <v>4559.6000000000004</v>
      </c>
      <c r="I845">
        <f>_xlfn.XLOOKUP('Master Sheet'!H845,bmri_history[[#This Row],[Terakhir]],bmri_history[[#This Row],[Volume]],"Tidak Ditemukan")</f>
        <v>78430000</v>
      </c>
      <c r="J845" s="10">
        <f>(B845/'Data Historis IHSG'!$J$3) * 100</f>
        <v>106.65858142023068</v>
      </c>
      <c r="K845" s="2">
        <f>(D845/'Data Historis BBNI'!$J$3) * 100</f>
        <v>128.55726755656499</v>
      </c>
      <c r="L845" s="2">
        <f>(F845/'Data Historis BBRI'!$J$3) * 100</f>
        <v>160.18252412723882</v>
      </c>
      <c r="M845" s="2">
        <f>(H845 / 'Data Historis BMRI'!$J$3) * 100</f>
        <v>164.43256771718004</v>
      </c>
    </row>
    <row r="846" spans="1:13" x14ac:dyDescent="0.3">
      <c r="A846" s="1" t="s">
        <v>869</v>
      </c>
      <c r="B846">
        <f>_xlfn.XLOOKUP(A846,jkse_history[[#This Row],[Tanggal]],jkse_history[[#This Row],[Terakhir]],"Tidak Ditemukan")</f>
        <v>6757.3</v>
      </c>
      <c r="C846">
        <f>_xlfn.XLOOKUP(B846,jkse_history[[#This Row],[Terakhir]],jkse_history[[#This Row],[Volume]])</f>
        <v>179543000</v>
      </c>
      <c r="D846">
        <f>_xlfn.XLOOKUP(A846,bbni_history[[#This Row],[Tanggal]],bbni_history[[#This Row],[Terakhir]],"Tidak Ditemukan")</f>
        <v>3985.5</v>
      </c>
      <c r="E846">
        <f>_xlfn.XLOOKUP(D846,bbni_history[[#This Row],[Terakhir]],bbni_history[[#This Row],[Volume]])</f>
        <v>48292600</v>
      </c>
      <c r="F846">
        <f>_xlfn.XLOOKUP(A846,bbri_history[[#This Row],[Tanggal]],bbri_history[[#This Row],[Terakhir]],"Tidak Ditemukan")</f>
        <v>4710.3</v>
      </c>
      <c r="G846">
        <f>_xlfn.XLOOKUP(F846,bbri_history[[#This Row],[Terakhir]],bbri_history[[#This Row],[Volume]],"Tidak Ditemukan")</f>
        <v>109446200</v>
      </c>
      <c r="H846">
        <f>_xlfn.XLOOKUP(A846,bmri_history[[#This Row],[Tanggal]],bmri_history[[#This Row],[Terakhir]],"Tidak Ditemukan")</f>
        <v>4581.2</v>
      </c>
      <c r="I846">
        <f>_xlfn.XLOOKUP('Master Sheet'!H846,bmri_history[[#This Row],[Terakhir]],bmri_history[[#This Row],[Volume]],"Tidak Ditemukan")</f>
        <v>90981000</v>
      </c>
      <c r="J846" s="10">
        <f>(B846/'Data Historis IHSG'!$J$3) * 100</f>
        <v>107.2665623204234</v>
      </c>
      <c r="K846" s="2">
        <f>(D846/'Data Historis BBNI'!$J$3) * 100</f>
        <v>127.85471623663469</v>
      </c>
      <c r="L846" s="2">
        <f>(F846/'Data Historis BBRI'!$J$3) * 100</f>
        <v>159.44795929766124</v>
      </c>
      <c r="M846" s="2">
        <f>(H846 / 'Data Historis BMRI'!$J$3) * 100</f>
        <v>165.21152715719472</v>
      </c>
    </row>
    <row r="847" spans="1:13" x14ac:dyDescent="0.3">
      <c r="A847" s="1" t="s">
        <v>870</v>
      </c>
      <c r="B847">
        <f>_xlfn.XLOOKUP(A847,jkse_history[[#This Row],[Tanggal]],jkse_history[[#This Row],[Terakhir]],"Tidak Ditemukan")</f>
        <v>6716.5</v>
      </c>
      <c r="C847">
        <f>_xlfn.XLOOKUP(B847,jkse_history[[#This Row],[Terakhir]],jkse_history[[#This Row],[Volume]])</f>
        <v>158332900</v>
      </c>
      <c r="D847">
        <f>_xlfn.XLOOKUP(A847,bbni_history[[#This Row],[Tanggal]],bbni_history[[#This Row],[Terakhir]],"Tidak Ditemukan")</f>
        <v>3974.5</v>
      </c>
      <c r="E847">
        <f>_xlfn.XLOOKUP(D847,bbni_history[[#This Row],[Terakhir]],bbni_history[[#This Row],[Volume]])</f>
        <v>24713400</v>
      </c>
      <c r="F847">
        <f>_xlfn.XLOOKUP(A847,bbri_history[[#This Row],[Tanggal]],bbri_history[[#This Row],[Terakhir]],"Tidak Ditemukan")</f>
        <v>4666.8999999999996</v>
      </c>
      <c r="G847">
        <f>_xlfn.XLOOKUP(F847,bbri_history[[#This Row],[Terakhir]],bbri_history[[#This Row],[Volume]],"Tidak Ditemukan")</f>
        <v>114043800</v>
      </c>
      <c r="H847">
        <f>_xlfn.XLOOKUP(A847,bmri_history[[#This Row],[Tanggal]],bmri_history[[#This Row],[Terakhir]],"Tidak Ditemukan")</f>
        <v>4451.6000000000004</v>
      </c>
      <c r="I847">
        <f>_xlfn.XLOOKUP('Master Sheet'!H847,bmri_history[[#This Row],[Terakhir]],bmri_history[[#This Row],[Volume]],"Tidak Ditemukan")</f>
        <v>128515100</v>
      </c>
      <c r="J847" s="10">
        <f>(B847/'Data Historis IHSG'!$J$3) * 100</f>
        <v>106.6188959828813</v>
      </c>
      <c r="K847" s="2">
        <f>(D847/'Data Historis BBNI'!$J$3) * 100</f>
        <v>127.50183657822218</v>
      </c>
      <c r="L847" s="2">
        <f>(F847/'Data Historis BBRI'!$J$3) * 100</f>
        <v>157.97882963850606</v>
      </c>
      <c r="M847" s="2">
        <f>(H847 / 'Data Historis BMRI'!$J$3) * 100</f>
        <v>160.53777051710648</v>
      </c>
    </row>
    <row r="848" spans="1:13" x14ac:dyDescent="0.3">
      <c r="A848" s="1" t="s">
        <v>871</v>
      </c>
      <c r="B848">
        <f>_xlfn.XLOOKUP(A848,jkse_history[[#This Row],[Tanggal]],jkse_history[[#This Row],[Terakhir]],"Tidak Ditemukan")</f>
        <v>6731</v>
      </c>
      <c r="C848">
        <f>_xlfn.XLOOKUP(B848,jkse_history[[#This Row],[Terakhir]],jkse_history[[#This Row],[Volume]])</f>
        <v>123617000</v>
      </c>
      <c r="D848">
        <f>_xlfn.XLOOKUP(A848,bbni_history[[#This Row],[Tanggal]],bbni_history[[#This Row],[Terakhir]],"Tidak Ditemukan")</f>
        <v>3963.6</v>
      </c>
      <c r="E848">
        <f>_xlfn.XLOOKUP(D848,bbni_history[[#This Row],[Terakhir]],bbni_history[[#This Row],[Volume]])</f>
        <v>19832600</v>
      </c>
      <c r="F848">
        <f>_xlfn.XLOOKUP(A848,bbri_history[[#This Row],[Tanggal]],bbri_history[[#This Row],[Terakhir]],"Tidak Ditemukan")</f>
        <v>4688.6000000000004</v>
      </c>
      <c r="G848">
        <f>_xlfn.XLOOKUP(F848,bbri_history[[#This Row],[Terakhir]],bbri_history[[#This Row],[Volume]],"Tidak Ditemukan")</f>
        <v>78972100</v>
      </c>
      <c r="H848">
        <f>_xlfn.XLOOKUP(A848,bmri_history[[#This Row],[Tanggal]],bmri_history[[#This Row],[Terakhir]],"Tidak Ditemukan")</f>
        <v>4473.2</v>
      </c>
      <c r="I848">
        <f>_xlfn.XLOOKUP('Master Sheet'!H848,bmri_history[[#This Row],[Terakhir]],bmri_history[[#This Row],[Volume]],"Tidak Ditemukan")</f>
        <v>82685700</v>
      </c>
      <c r="J848" s="10">
        <f>(B848/'Data Historis IHSG'!$J$3) * 100</f>
        <v>106.84907151950777</v>
      </c>
      <c r="K848" s="2">
        <f>(D848/'Data Historis BBNI'!$J$3) * 100</f>
        <v>127.15216491670435</v>
      </c>
      <c r="L848" s="2">
        <f>(F848/'Data Historis BBRI'!$J$3) * 100</f>
        <v>158.71339446808369</v>
      </c>
      <c r="M848" s="2">
        <f>(H848 / 'Data Historis BMRI'!$J$3) * 100</f>
        <v>161.31672995712117</v>
      </c>
    </row>
    <row r="849" spans="1:13" x14ac:dyDescent="0.3">
      <c r="A849" s="1" t="s">
        <v>872</v>
      </c>
      <c r="B849">
        <f>_xlfn.XLOOKUP(A849,jkse_history[[#This Row],[Tanggal]],jkse_history[[#This Row],[Terakhir]],"Tidak Ditemukan")</f>
        <v>6796.9</v>
      </c>
      <c r="C849">
        <f>_xlfn.XLOOKUP(B849,jkse_history[[#This Row],[Terakhir]],jkse_history[[#This Row],[Volume]])</f>
        <v>160428000</v>
      </c>
      <c r="D849">
        <f>_xlfn.XLOOKUP(A849,bbni_history[[#This Row],[Tanggal]],bbni_history[[#This Row],[Terakhir]],"Tidak Ditemukan")</f>
        <v>3930.7</v>
      </c>
      <c r="E849">
        <f>_xlfn.XLOOKUP(D849,bbni_history[[#This Row],[Terakhir]],bbni_history[[#This Row],[Volume]])</f>
        <v>46162800</v>
      </c>
      <c r="F849">
        <f>_xlfn.XLOOKUP(A849,bbri_history[[#This Row],[Tanggal]],bbri_history[[#This Row],[Terakhir]],"Tidak Ditemukan")</f>
        <v>4710.3</v>
      </c>
      <c r="G849">
        <f>_xlfn.XLOOKUP(F849,bbri_history[[#This Row],[Terakhir]],bbri_history[[#This Row],[Volume]],"Tidak Ditemukan")</f>
        <v>122094700</v>
      </c>
      <c r="H849">
        <f>_xlfn.XLOOKUP(A849,bmri_history[[#This Row],[Tanggal]],bmri_history[[#This Row],[Terakhir]],"Tidak Ditemukan")</f>
        <v>4559.6000000000004</v>
      </c>
      <c r="I849">
        <f>_xlfn.XLOOKUP('Master Sheet'!H849,bmri_history[[#This Row],[Terakhir]],bmri_history[[#This Row],[Volume]],"Tidak Ditemukan")</f>
        <v>100578900</v>
      </c>
      <c r="J849" s="10">
        <f>(B849/'Data Historis IHSG'!$J$3) * 100</f>
        <v>107.89517964803778</v>
      </c>
      <c r="K849" s="2">
        <f>(D849/'Data Historis BBNI'!$J$3) * 100</f>
        <v>126.09673393836154</v>
      </c>
      <c r="L849" s="2">
        <f>(F849/'Data Historis BBRI'!$J$3) * 100</f>
        <v>159.44795929766124</v>
      </c>
      <c r="M849" s="2">
        <f>(H849 / 'Data Historis BMRI'!$J$3) * 100</f>
        <v>164.43256771718004</v>
      </c>
    </row>
    <row r="850" spans="1:13" x14ac:dyDescent="0.3">
      <c r="A850" s="1" t="s">
        <v>873</v>
      </c>
      <c r="B850">
        <f>_xlfn.XLOOKUP(A850,jkse_history[[#This Row],[Tanggal]],jkse_history[[#This Row],[Terakhir]],"Tidak Ditemukan")</f>
        <v>6808.2</v>
      </c>
      <c r="C850">
        <f>_xlfn.XLOOKUP(B850,jkse_history[[#This Row],[Terakhir]],jkse_history[[#This Row],[Volume]])</f>
        <v>161722800</v>
      </c>
      <c r="D850">
        <f>_xlfn.XLOOKUP(A850,bbni_history[[#This Row],[Tanggal]],bbni_history[[#This Row],[Terakhir]],"Tidak Ditemukan")</f>
        <v>3919.8</v>
      </c>
      <c r="E850">
        <f>_xlfn.XLOOKUP(D850,bbni_history[[#This Row],[Terakhir]],bbni_history[[#This Row],[Volume]])</f>
        <v>83926600</v>
      </c>
      <c r="F850">
        <f>_xlfn.XLOOKUP(A850,bbri_history[[#This Row],[Tanggal]],bbri_history[[#This Row],[Terakhir]],"Tidak Ditemukan")</f>
        <v>4732</v>
      </c>
      <c r="G850">
        <f>_xlfn.XLOOKUP(F850,bbri_history[[#This Row],[Terakhir]],bbri_history[[#This Row],[Volume]],"Tidak Ditemukan")</f>
        <v>104993700</v>
      </c>
      <c r="H850">
        <f>_xlfn.XLOOKUP(A850,bmri_history[[#This Row],[Tanggal]],bmri_history[[#This Row],[Terakhir]],"Tidak Ditemukan")</f>
        <v>4581.2</v>
      </c>
      <c r="I850">
        <f>_xlfn.XLOOKUP('Master Sheet'!H850,bmri_history[[#This Row],[Terakhir]],bmri_history[[#This Row],[Volume]],"Tidak Ditemukan")</f>
        <v>123947700</v>
      </c>
      <c r="J850" s="10">
        <f>(B850/'Data Historis IHSG'!$J$3) * 100</f>
        <v>108.07455782485704</v>
      </c>
      <c r="K850" s="2">
        <f>(D850/'Data Historis BBNI'!$J$3) * 100</f>
        <v>125.74706227684371</v>
      </c>
      <c r="L850" s="2">
        <f>(F850/'Data Historis BBRI'!$J$3) * 100</f>
        <v>160.18252412723882</v>
      </c>
      <c r="M850" s="2">
        <f>(H850 / 'Data Historis BMRI'!$J$3) * 100</f>
        <v>165.21152715719472</v>
      </c>
    </row>
    <row r="851" spans="1:13" x14ac:dyDescent="0.3">
      <c r="A851" s="1" t="s">
        <v>874</v>
      </c>
      <c r="B851">
        <f>_xlfn.XLOOKUP(A851,jkse_history[[#This Row],[Tanggal]],jkse_history[[#This Row],[Terakhir]],"Tidak Ditemukan")</f>
        <v>6810.2</v>
      </c>
      <c r="C851">
        <f>_xlfn.XLOOKUP(B851,jkse_history[[#This Row],[Terakhir]],jkse_history[[#This Row],[Volume]])</f>
        <v>171443900</v>
      </c>
      <c r="D851">
        <f>_xlfn.XLOOKUP(A851,bbni_history[[#This Row],[Tanggal]],bbni_history[[#This Row],[Terakhir]],"Tidak Ditemukan")</f>
        <v>3897.9</v>
      </c>
      <c r="E851">
        <f>_xlfn.XLOOKUP(D851,bbni_history[[#This Row],[Terakhir]],bbni_history[[#This Row],[Volume]])</f>
        <v>115995200</v>
      </c>
      <c r="F851">
        <f>_xlfn.XLOOKUP(A851,bbri_history[[#This Row],[Tanggal]],bbri_history[[#This Row],[Terakhir]],"Tidak Ditemukan")</f>
        <v>4732</v>
      </c>
      <c r="G851">
        <f>_xlfn.XLOOKUP(F851,bbri_history[[#This Row],[Terakhir]],bbri_history[[#This Row],[Volume]],"Tidak Ditemukan")</f>
        <v>134905700</v>
      </c>
      <c r="H851">
        <f>_xlfn.XLOOKUP(A851,bmri_history[[#This Row],[Tanggal]],bmri_history[[#This Row],[Terakhir]],"Tidak Ditemukan")</f>
        <v>4624.5</v>
      </c>
      <c r="I851">
        <f>_xlfn.XLOOKUP('Master Sheet'!H851,bmri_history[[#This Row],[Terakhir]],bmri_history[[#This Row],[Volume]],"Tidak Ditemukan")</f>
        <v>101281200</v>
      </c>
      <c r="J851" s="10">
        <f>(B851/'Data Historis IHSG'!$J$3) * 100</f>
        <v>108.10630617473656</v>
      </c>
      <c r="K851" s="2">
        <f>(D851/'Data Historis BBNI'!$J$3) * 100</f>
        <v>125.0445109569134</v>
      </c>
      <c r="L851" s="2">
        <f>(F851/'Data Historis BBRI'!$J$3) * 100</f>
        <v>160.18252412723882</v>
      </c>
      <c r="M851" s="2">
        <f>(H851 / 'Data Historis BMRI'!$J$3) * 100</f>
        <v>166.77305233092795</v>
      </c>
    </row>
    <row r="852" spans="1:13" x14ac:dyDescent="0.3">
      <c r="A852" s="1" t="s">
        <v>875</v>
      </c>
      <c r="B852">
        <f>_xlfn.XLOOKUP(A852,jkse_history[[#This Row],[Tanggal]],jkse_history[[#This Row],[Terakhir]],"Tidak Ditemukan")</f>
        <v>6869.6</v>
      </c>
      <c r="C852">
        <f>_xlfn.XLOOKUP(B852,jkse_history[[#This Row],[Terakhir]],jkse_history[[#This Row],[Volume]])</f>
        <v>160702800</v>
      </c>
      <c r="D852">
        <f>_xlfn.XLOOKUP(A852,bbni_history[[#This Row],[Tanggal]],bbni_history[[#This Row],[Terakhir]],"Tidak Ditemukan")</f>
        <v>3908.8</v>
      </c>
      <c r="E852">
        <f>_xlfn.XLOOKUP(D852,bbni_history[[#This Row],[Terakhir]],bbni_history[[#This Row],[Volume]])</f>
        <v>43596800</v>
      </c>
      <c r="F852">
        <f>_xlfn.XLOOKUP(A852,bbri_history[[#This Row],[Tanggal]],bbri_history[[#This Row],[Terakhir]],"Tidak Ditemukan")</f>
        <v>4797.1000000000004</v>
      </c>
      <c r="G852">
        <f>_xlfn.XLOOKUP(F852,bbri_history[[#This Row],[Terakhir]],bbri_history[[#This Row],[Volume]],"Tidak Ditemukan")</f>
        <v>127814200</v>
      </c>
      <c r="H852">
        <f>_xlfn.XLOOKUP(A852,bmri_history[[#This Row],[Tanggal]],bmri_history[[#This Row],[Terakhir]],"Tidak Ditemukan")</f>
        <v>4667.7</v>
      </c>
      <c r="I852">
        <f>_xlfn.XLOOKUP('Master Sheet'!H852,bmri_history[[#This Row],[Terakhir]],bmri_history[[#This Row],[Volume]],"Tidak Ditemukan")</f>
        <v>122343600</v>
      </c>
      <c r="J852" s="10">
        <f>(B852/'Data Historis IHSG'!$J$3) * 100</f>
        <v>109.04923216615816</v>
      </c>
      <c r="K852" s="2">
        <f>(D852/'Data Historis BBNI'!$J$3) * 100</f>
        <v>125.39418261843123</v>
      </c>
      <c r="L852" s="2">
        <f>(F852/'Data Historis BBRI'!$J$3) * 100</f>
        <v>162.38621861597153</v>
      </c>
      <c r="M852" s="2">
        <f>(H852 / 'Data Historis BMRI'!$J$3) * 100</f>
        <v>168.33097121095736</v>
      </c>
    </row>
    <row r="853" spans="1:13" x14ac:dyDescent="0.3">
      <c r="A853" s="1" t="s">
        <v>876</v>
      </c>
      <c r="B853">
        <f>_xlfn.XLOOKUP(A853,jkse_history[[#This Row],[Tanggal]],jkse_history[[#This Row],[Terakhir]],"Tidak Ditemukan")</f>
        <v>6867.1</v>
      </c>
      <c r="C853">
        <f>_xlfn.XLOOKUP(B853,jkse_history[[#This Row],[Terakhir]],jkse_history[[#This Row],[Volume]])</f>
        <v>176805700</v>
      </c>
      <c r="D853">
        <f>_xlfn.XLOOKUP(A853,bbni_history[[#This Row],[Tanggal]],bbni_history[[#This Row],[Terakhir]],"Tidak Ditemukan")</f>
        <v>3919.8</v>
      </c>
      <c r="E853">
        <f>_xlfn.XLOOKUP(D853,bbni_history[[#This Row],[Terakhir]],bbni_history[[#This Row],[Volume]])</f>
        <v>60019400</v>
      </c>
      <c r="F853">
        <f>_xlfn.XLOOKUP(A853,bbri_history[[#This Row],[Tanggal]],bbri_history[[#This Row],[Terakhir]],"Tidak Ditemukan")</f>
        <v>4840.5</v>
      </c>
      <c r="G853">
        <f>_xlfn.XLOOKUP(F853,bbri_history[[#This Row],[Terakhir]],bbri_history[[#This Row],[Volume]],"Tidak Ditemukan")</f>
        <v>166951300</v>
      </c>
      <c r="H853">
        <f>_xlfn.XLOOKUP(A853,bmri_history[[#This Row],[Tanggal]],bmri_history[[#This Row],[Terakhir]],"Tidak Ditemukan")</f>
        <v>4646.1000000000004</v>
      </c>
      <c r="I853">
        <f>_xlfn.XLOOKUP('Master Sheet'!H853,bmri_history[[#This Row],[Terakhir]],bmri_history[[#This Row],[Volume]],"Tidak Ditemukan")</f>
        <v>99897600</v>
      </c>
      <c r="J853" s="10">
        <f>(B853/'Data Historis IHSG'!$J$3) * 100</f>
        <v>109.00954672880879</v>
      </c>
      <c r="K853" s="2">
        <f>(D853/'Data Historis BBNI'!$J$3) * 100</f>
        <v>125.74706227684371</v>
      </c>
      <c r="L853" s="2">
        <f>(F853/'Data Historis BBRI'!$J$3) * 100</f>
        <v>163.85534827512669</v>
      </c>
      <c r="M853" s="2">
        <f>(H853 / 'Data Historis BMRI'!$J$3) * 100</f>
        <v>167.55201177094267</v>
      </c>
    </row>
    <row r="854" spans="1:13" x14ac:dyDescent="0.3">
      <c r="A854" s="1" t="s">
        <v>877</v>
      </c>
      <c r="B854">
        <f>_xlfn.XLOOKUP(A854,jkse_history[[#This Row],[Tanggal]],jkse_history[[#This Row],[Terakhir]],"Tidak Ditemukan")</f>
        <v>6830.2</v>
      </c>
      <c r="C854">
        <f>_xlfn.XLOOKUP(B854,jkse_history[[#This Row],[Terakhir]],jkse_history[[#This Row],[Volume]])</f>
        <v>150363000</v>
      </c>
      <c r="D854">
        <f>_xlfn.XLOOKUP(A854,bbni_history[[#This Row],[Tanggal]],bbni_history[[#This Row],[Terakhir]],"Tidak Ditemukan")</f>
        <v>3897.9</v>
      </c>
      <c r="E854">
        <f>_xlfn.XLOOKUP(D854,bbni_history[[#This Row],[Terakhir]],bbni_history[[#This Row],[Volume]])</f>
        <v>65080800</v>
      </c>
      <c r="F854">
        <f>_xlfn.XLOOKUP(A854,bbri_history[[#This Row],[Tanggal]],bbri_history[[#This Row],[Terakhir]],"Tidak Ditemukan")</f>
        <v>4884</v>
      </c>
      <c r="G854">
        <f>_xlfn.XLOOKUP(F854,bbri_history[[#This Row],[Terakhir]],bbri_history[[#This Row],[Volume]],"Tidak Ditemukan")</f>
        <v>120810300</v>
      </c>
      <c r="H854">
        <f>_xlfn.XLOOKUP(A854,bmri_history[[#This Row],[Tanggal]],bmri_history[[#This Row],[Terakhir]],"Tidak Ditemukan")</f>
        <v>4624.5</v>
      </c>
      <c r="I854">
        <f>_xlfn.XLOOKUP('Master Sheet'!H854,bmri_history[[#This Row],[Terakhir]],bmri_history[[#This Row],[Volume]],"Tidak Ditemukan")</f>
        <v>65073800</v>
      </c>
      <c r="J854" s="10">
        <f>(B854/'Data Historis IHSG'!$J$3) * 100</f>
        <v>108.42378967353173</v>
      </c>
      <c r="K854" s="2">
        <f>(D854/'Data Historis BBNI'!$J$3) * 100</f>
        <v>125.0445109569134</v>
      </c>
      <c r="L854" s="2">
        <f>(F854/'Data Historis BBRI'!$J$3) * 100</f>
        <v>165.32786302566237</v>
      </c>
      <c r="M854" s="2">
        <f>(H854 / 'Data Historis BMRI'!$J$3) * 100</f>
        <v>166.77305233092795</v>
      </c>
    </row>
    <row r="855" spans="1:13" x14ac:dyDescent="0.3">
      <c r="A855" s="1" t="s">
        <v>878</v>
      </c>
      <c r="B855">
        <f>_xlfn.XLOOKUP(A855,jkse_history[[#This Row],[Tanggal]],jkse_history[[#This Row],[Terakhir]],"Tidak Ditemukan")</f>
        <v>6864.2</v>
      </c>
      <c r="C855">
        <f>_xlfn.XLOOKUP(B855,jkse_history[[#This Row],[Terakhir]],jkse_history[[#This Row],[Volume]])</f>
        <v>142032500</v>
      </c>
      <c r="D855">
        <f>_xlfn.XLOOKUP(A855,bbni_history[[#This Row],[Tanggal]],bbni_history[[#This Row],[Terakhir]],"Tidak Ditemukan")</f>
        <v>3963.6</v>
      </c>
      <c r="E855">
        <f>_xlfn.XLOOKUP(D855,bbni_history[[#This Row],[Terakhir]],bbni_history[[#This Row],[Volume]])</f>
        <v>62532400</v>
      </c>
      <c r="F855">
        <f>_xlfn.XLOOKUP(A855,bbri_history[[#This Row],[Tanggal]],bbri_history[[#This Row],[Terakhir]],"Tidak Ditemukan")</f>
        <v>4884</v>
      </c>
      <c r="G855">
        <f>_xlfn.XLOOKUP(F855,bbri_history[[#This Row],[Terakhir]],bbri_history[[#This Row],[Volume]],"Tidak Ditemukan")</f>
        <v>111117300</v>
      </c>
      <c r="H855">
        <f>_xlfn.XLOOKUP(A855,bmri_history[[#This Row],[Tanggal]],bmri_history[[#This Row],[Terakhir]],"Tidak Ditemukan")</f>
        <v>4775.7</v>
      </c>
      <c r="I855">
        <f>_xlfn.XLOOKUP('Master Sheet'!H855,bmri_history[[#This Row],[Terakhir]],bmri_history[[#This Row],[Volume]],"Tidak Ditemukan")</f>
        <v>132054000</v>
      </c>
      <c r="J855" s="10">
        <f>(B855/'Data Historis IHSG'!$J$3) * 100</f>
        <v>108.96351162148348</v>
      </c>
      <c r="K855" s="2">
        <f>(D855/'Data Historis BBNI'!$J$3) * 100</f>
        <v>127.15216491670435</v>
      </c>
      <c r="L855" s="2">
        <f>(F855/'Data Historis BBRI'!$J$3) * 100</f>
        <v>165.32786302566237</v>
      </c>
      <c r="M855" s="2">
        <f>(H855 / 'Data Historis BMRI'!$J$3) * 100</f>
        <v>172.22576841103094</v>
      </c>
    </row>
    <row r="856" spans="1:13" x14ac:dyDescent="0.3">
      <c r="A856" s="1" t="s">
        <v>879</v>
      </c>
      <c r="B856">
        <f>_xlfn.XLOOKUP(A856,jkse_history[[#This Row],[Tanggal]],jkse_history[[#This Row],[Terakhir]],"Tidak Ditemukan")</f>
        <v>6880.8</v>
      </c>
      <c r="C856">
        <f>_xlfn.XLOOKUP(B856,jkse_history[[#This Row],[Terakhir]],jkse_history[[#This Row],[Volume]])</f>
        <v>131640100</v>
      </c>
      <c r="D856">
        <f>_xlfn.XLOOKUP(A856,bbni_history[[#This Row],[Tanggal]],bbni_history[[#This Row],[Terakhir]],"Tidak Ditemukan")</f>
        <v>3963.6</v>
      </c>
      <c r="E856">
        <f>_xlfn.XLOOKUP(D856,bbni_history[[#This Row],[Terakhir]],bbni_history[[#This Row],[Volume]])</f>
        <v>19578200</v>
      </c>
      <c r="F856">
        <f>_xlfn.XLOOKUP(A856,bbri_history[[#This Row],[Tanggal]],bbri_history[[#This Row],[Terakhir]],"Tidak Ditemukan")</f>
        <v>4884</v>
      </c>
      <c r="G856">
        <f>_xlfn.XLOOKUP(F856,bbri_history[[#This Row],[Terakhir]],bbri_history[[#This Row],[Volume]],"Tidak Ditemukan")</f>
        <v>63094600</v>
      </c>
      <c r="H856">
        <f>_xlfn.XLOOKUP(A856,bmri_history[[#This Row],[Tanggal]],bmri_history[[#This Row],[Terakhir]],"Tidak Ditemukan")</f>
        <v>4797.3</v>
      </c>
      <c r="I856">
        <f>_xlfn.XLOOKUP('Master Sheet'!H856,bmri_history[[#This Row],[Terakhir]],bmri_history[[#This Row],[Volume]],"Tidak Ditemukan")</f>
        <v>111275700</v>
      </c>
      <c r="J856" s="10">
        <f>(B856/'Data Historis IHSG'!$J$3) * 100</f>
        <v>109.22702292548345</v>
      </c>
      <c r="K856" s="2">
        <f>(D856/'Data Historis BBNI'!$J$3) * 100</f>
        <v>127.15216491670435</v>
      </c>
      <c r="L856" s="2">
        <f>(F856/'Data Historis BBRI'!$J$3) * 100</f>
        <v>165.32786302566237</v>
      </c>
      <c r="M856" s="2">
        <f>(H856 / 'Data Historis BMRI'!$J$3) * 100</f>
        <v>173.00472785104566</v>
      </c>
    </row>
    <row r="857" spans="1:13" x14ac:dyDescent="0.3">
      <c r="A857" s="1" t="s">
        <v>880</v>
      </c>
      <c r="B857">
        <f>_xlfn.XLOOKUP(A857,jkse_history[[#This Row],[Tanggal]],jkse_history[[#This Row],[Terakhir]],"Tidak Ditemukan")</f>
        <v>6899.4</v>
      </c>
      <c r="C857">
        <f>_xlfn.XLOOKUP(B857,jkse_history[[#This Row],[Terakhir]],jkse_history[[#This Row],[Volume]])</f>
        <v>150084400</v>
      </c>
      <c r="D857">
        <f>_xlfn.XLOOKUP(A857,bbni_history[[#This Row],[Tanggal]],bbni_history[[#This Row],[Terakhir]],"Tidak Ditemukan")</f>
        <v>3952.6</v>
      </c>
      <c r="E857">
        <f>_xlfn.XLOOKUP(D857,bbni_history[[#This Row],[Terakhir]],bbni_history[[#This Row],[Volume]])</f>
        <v>37485400</v>
      </c>
      <c r="F857">
        <f>_xlfn.XLOOKUP(A857,bbri_history[[#This Row],[Tanggal]],bbri_history[[#This Row],[Terakhir]],"Tidak Ditemukan")</f>
        <v>4862.3</v>
      </c>
      <c r="G857">
        <f>_xlfn.XLOOKUP(F857,bbri_history[[#This Row],[Terakhir]],bbri_history[[#This Row],[Volume]],"Tidak Ditemukan")</f>
        <v>62962500</v>
      </c>
      <c r="H857">
        <f>_xlfn.XLOOKUP(A857,bmri_history[[#This Row],[Tanggal]],bmri_history[[#This Row],[Terakhir]],"Tidak Ditemukan")</f>
        <v>4754.1000000000004</v>
      </c>
      <c r="I857">
        <f>_xlfn.XLOOKUP('Master Sheet'!H857,bmri_history[[#This Row],[Terakhir]],bmri_history[[#This Row],[Volume]],"Tidak Ditemukan")</f>
        <v>54865000</v>
      </c>
      <c r="J857" s="10">
        <f>(B857/'Data Historis IHSG'!$J$3) * 100</f>
        <v>109.52228257936294</v>
      </c>
      <c r="K857" s="2">
        <f>(D857/'Data Historis BBNI'!$J$3) * 100</f>
        <v>126.79928525829187</v>
      </c>
      <c r="L857" s="2">
        <f>(F857/'Data Historis BBRI'!$J$3) * 100</f>
        <v>164.59329819608482</v>
      </c>
      <c r="M857" s="2">
        <f>(H857 / 'Data Historis BMRI'!$J$3) * 100</f>
        <v>171.44680897101625</v>
      </c>
    </row>
    <row r="858" spans="1:13" x14ac:dyDescent="0.3">
      <c r="A858" s="1" t="s">
        <v>881</v>
      </c>
      <c r="B858">
        <f>_xlfn.XLOOKUP(A858,jkse_history[[#This Row],[Tanggal]],jkse_history[[#This Row],[Terakhir]],"Tidak Ditemukan")</f>
        <v>6917.7</v>
      </c>
      <c r="C858">
        <f>_xlfn.XLOOKUP(B858,jkse_history[[#This Row],[Terakhir]],jkse_history[[#This Row],[Volume]])</f>
        <v>150504400</v>
      </c>
      <c r="D858">
        <f>_xlfn.XLOOKUP(A858,bbni_history[[#This Row],[Tanggal]],bbni_history[[#This Row],[Terakhir]],"Tidak Ditemukan")</f>
        <v>3952.6</v>
      </c>
      <c r="E858">
        <f>_xlfn.XLOOKUP(D858,bbni_history[[#This Row],[Terakhir]],bbni_history[[#This Row],[Volume]])</f>
        <v>45959000</v>
      </c>
      <c r="F858">
        <f>_xlfn.XLOOKUP(A858,bbri_history[[#This Row],[Tanggal]],bbri_history[[#This Row],[Terakhir]],"Tidak Ditemukan")</f>
        <v>4905.7</v>
      </c>
      <c r="G858">
        <f>_xlfn.XLOOKUP(F858,bbri_history[[#This Row],[Terakhir]],bbri_history[[#This Row],[Volume]],"Tidak Ditemukan")</f>
        <v>111248100</v>
      </c>
      <c r="H858">
        <f>_xlfn.XLOOKUP(A858,bmri_history[[#This Row],[Tanggal]],bmri_history[[#This Row],[Terakhir]],"Tidak Ditemukan")</f>
        <v>4797.3</v>
      </c>
      <c r="I858">
        <f>_xlfn.XLOOKUP('Master Sheet'!H858,bmri_history[[#This Row],[Terakhir]],bmri_history[[#This Row],[Volume]],"Tidak Ditemukan")</f>
        <v>65237300</v>
      </c>
      <c r="J858" s="10">
        <f>(B858/'Data Historis IHSG'!$J$3) * 100</f>
        <v>109.8127799807605</v>
      </c>
      <c r="K858" s="2">
        <f>(D858/'Data Historis BBNI'!$J$3) * 100</f>
        <v>126.79928525829187</v>
      </c>
      <c r="L858" s="2">
        <f>(F858/'Data Historis BBRI'!$J$3) * 100</f>
        <v>166.06242785523995</v>
      </c>
      <c r="M858" s="2">
        <f>(H858 / 'Data Historis BMRI'!$J$3) * 100</f>
        <v>173.00472785104566</v>
      </c>
    </row>
    <row r="859" spans="1:13" x14ac:dyDescent="0.3">
      <c r="A859" s="1" t="s">
        <v>882</v>
      </c>
      <c r="B859">
        <f>_xlfn.XLOOKUP(A859,jkse_history[[#This Row],[Tanggal]],jkse_history[[#This Row],[Terakhir]],"Tidak Ditemukan")</f>
        <v>6948.3</v>
      </c>
      <c r="C859">
        <f>_xlfn.XLOOKUP(B859,jkse_history[[#This Row],[Terakhir]],jkse_history[[#This Row],[Volume]])</f>
        <v>149683800</v>
      </c>
      <c r="D859">
        <f>_xlfn.XLOOKUP(A859,bbni_history[[#This Row],[Tanggal]],bbni_history[[#This Row],[Terakhir]],"Tidak Ditemukan")</f>
        <v>3919.8</v>
      </c>
      <c r="E859">
        <f>_xlfn.XLOOKUP(D859,bbni_history[[#This Row],[Terakhir]],bbni_history[[#This Row],[Volume]])</f>
        <v>104007400</v>
      </c>
      <c r="F859">
        <f>_xlfn.XLOOKUP(A859,bbri_history[[#This Row],[Tanggal]],bbri_history[[#This Row],[Terakhir]],"Tidak Ditemukan")</f>
        <v>4927.3999999999996</v>
      </c>
      <c r="G859">
        <f>_xlfn.XLOOKUP(F859,bbri_history[[#This Row],[Terakhir]],bbri_history[[#This Row],[Volume]],"Tidak Ditemukan")</f>
        <v>76200300</v>
      </c>
      <c r="H859">
        <f>_xlfn.XLOOKUP(A859,bmri_history[[#This Row],[Tanggal]],bmri_history[[#This Row],[Terakhir]],"Tidak Ditemukan")</f>
        <v>4818.8999999999996</v>
      </c>
      <c r="I859">
        <f>_xlfn.XLOOKUP('Master Sheet'!H859,bmri_history[[#This Row],[Terakhir]],bmri_history[[#This Row],[Volume]],"Tidak Ditemukan")</f>
        <v>88526700</v>
      </c>
      <c r="J859" s="10">
        <f>(B859/'Data Historis IHSG'!$J$3) * 100</f>
        <v>110.29852973391708</v>
      </c>
      <c r="K859" s="2">
        <f>(D859/'Data Historis BBNI'!$J$3) * 100</f>
        <v>125.74706227684371</v>
      </c>
      <c r="L859" s="2">
        <f>(F859/'Data Historis BBRI'!$J$3) * 100</f>
        <v>166.79699268481752</v>
      </c>
      <c r="M859" s="2">
        <f>(H859 / 'Data Historis BMRI'!$J$3) * 100</f>
        <v>173.78368729106035</v>
      </c>
    </row>
    <row r="860" spans="1:13" x14ac:dyDescent="0.3">
      <c r="A860" s="1" t="s">
        <v>883</v>
      </c>
      <c r="B860">
        <f>_xlfn.XLOOKUP(A860,jkse_history[[#This Row],[Tanggal]],jkse_history[[#This Row],[Terakhir]],"Tidak Ditemukan")</f>
        <v>6896.7</v>
      </c>
      <c r="C860">
        <f>_xlfn.XLOOKUP(B860,jkse_history[[#This Row],[Terakhir]],jkse_history[[#This Row],[Volume]])</f>
        <v>158624100</v>
      </c>
      <c r="D860">
        <f>_xlfn.XLOOKUP(A860,bbni_history[[#This Row],[Tanggal]],bbni_history[[#This Row],[Terakhir]],"Tidak Ditemukan")</f>
        <v>3897.9</v>
      </c>
      <c r="E860">
        <f>_xlfn.XLOOKUP(D860,bbni_history[[#This Row],[Terakhir]],bbni_history[[#This Row],[Volume]])</f>
        <v>85572800</v>
      </c>
      <c r="F860">
        <f>_xlfn.XLOOKUP(A860,bbri_history[[#This Row],[Tanggal]],bbri_history[[#This Row],[Terakhir]],"Tidak Ditemukan")</f>
        <v>4905.7</v>
      </c>
      <c r="G860">
        <f>_xlfn.XLOOKUP(F860,bbri_history[[#This Row],[Terakhir]],bbri_history[[#This Row],[Volume]],"Tidak Ditemukan")</f>
        <v>109859200</v>
      </c>
      <c r="H860">
        <f>_xlfn.XLOOKUP(A860,bmri_history[[#This Row],[Tanggal]],bmri_history[[#This Row],[Terakhir]],"Tidak Ditemukan")</f>
        <v>4862.2</v>
      </c>
      <c r="I860">
        <f>_xlfn.XLOOKUP('Master Sheet'!H860,bmri_history[[#This Row],[Terakhir]],bmri_history[[#This Row],[Volume]],"Tidak Ditemukan")</f>
        <v>86556200</v>
      </c>
      <c r="J860" s="10">
        <f>(B860/'Data Historis IHSG'!$J$3) * 100</f>
        <v>109.47942230702559</v>
      </c>
      <c r="K860" s="2">
        <f>(D860/'Data Historis BBNI'!$J$3) * 100</f>
        <v>125.0445109569134</v>
      </c>
      <c r="L860" s="2">
        <f>(F860/'Data Historis BBRI'!$J$3) * 100</f>
        <v>166.06242785523995</v>
      </c>
      <c r="M860" s="2">
        <f>(H860 / 'Data Historis BMRI'!$J$3) * 100</f>
        <v>175.34521246479355</v>
      </c>
    </row>
    <row r="861" spans="1:13" x14ac:dyDescent="0.3">
      <c r="A861" s="1" t="s">
        <v>884</v>
      </c>
      <c r="B861">
        <f>_xlfn.XLOOKUP(A861,jkse_history[[#This Row],[Tanggal]],jkse_history[[#This Row],[Terakhir]],"Tidak Ditemukan")</f>
        <v>6900.2</v>
      </c>
      <c r="C861">
        <f>_xlfn.XLOOKUP(B861,jkse_history[[#This Row],[Terakhir]],jkse_history[[#This Row],[Volume]])</f>
        <v>146686100</v>
      </c>
      <c r="D861">
        <f>_xlfn.XLOOKUP(A861,bbni_history[[#This Row],[Tanggal]],bbni_history[[#This Row],[Terakhir]],"Tidak Ditemukan")</f>
        <v>3886.9</v>
      </c>
      <c r="E861">
        <f>_xlfn.XLOOKUP(D861,bbni_history[[#This Row],[Terakhir]],bbni_history[[#This Row],[Volume]])</f>
        <v>81248000</v>
      </c>
      <c r="F861">
        <f>_xlfn.XLOOKUP(A861,bbri_history[[#This Row],[Tanggal]],bbri_history[[#This Row],[Terakhir]],"Tidak Ditemukan")</f>
        <v>4949.1000000000004</v>
      </c>
      <c r="G861">
        <f>_xlfn.XLOOKUP(F861,bbri_history[[#This Row],[Terakhir]],bbri_history[[#This Row],[Volume]],"Tidak Ditemukan")</f>
        <v>74036700</v>
      </c>
      <c r="H861">
        <f>_xlfn.XLOOKUP(A861,bmri_history[[#This Row],[Tanggal]],bmri_history[[#This Row],[Terakhir]],"Tidak Ditemukan")</f>
        <v>4927</v>
      </c>
      <c r="I861">
        <f>_xlfn.XLOOKUP('Master Sheet'!H861,bmri_history[[#This Row],[Terakhir]],bmri_history[[#This Row],[Volume]],"Tidak Ditemukan")</f>
        <v>121968500</v>
      </c>
      <c r="J861" s="10">
        <f>(B861/'Data Historis IHSG'!$J$3) * 100</f>
        <v>109.53498191931475</v>
      </c>
      <c r="K861" s="2">
        <f>(D861/'Data Historis BBNI'!$J$3) * 100</f>
        <v>124.69163129850089</v>
      </c>
      <c r="L861" s="2">
        <f>(F861/'Data Historis BBRI'!$J$3) * 100</f>
        <v>167.5315575143951</v>
      </c>
      <c r="M861" s="2">
        <f>(H861 / 'Data Historis BMRI'!$J$3) * 100</f>
        <v>177.6820907848377</v>
      </c>
    </row>
    <row r="862" spans="1:13" x14ac:dyDescent="0.3">
      <c r="A862" s="1" t="s">
        <v>885</v>
      </c>
      <c r="B862">
        <f>_xlfn.XLOOKUP(A862,jkse_history[[#This Row],[Tanggal]],jkse_history[[#This Row],[Terakhir]],"Tidak Ditemukan")</f>
        <v>6931.4</v>
      </c>
      <c r="C862">
        <f>_xlfn.XLOOKUP(B862,jkse_history[[#This Row],[Terakhir]],jkse_history[[#This Row],[Volume]])</f>
        <v>171457600</v>
      </c>
      <c r="D862">
        <f>_xlfn.XLOOKUP(A862,bbni_history[[#This Row],[Tanggal]],bbni_history[[#This Row],[Terakhir]],"Tidak Ditemukan")</f>
        <v>3886.9</v>
      </c>
      <c r="E862">
        <f>_xlfn.XLOOKUP(D862,bbni_history[[#This Row],[Terakhir]],bbni_history[[#This Row],[Volume]])</f>
        <v>65017400</v>
      </c>
      <c r="F862">
        <f>_xlfn.XLOOKUP(A862,bbri_history[[#This Row],[Tanggal]],bbri_history[[#This Row],[Terakhir]],"Tidak Ditemukan")</f>
        <v>4905.7</v>
      </c>
      <c r="G862">
        <f>_xlfn.XLOOKUP(F862,bbri_history[[#This Row],[Terakhir]],bbri_history[[#This Row],[Volume]],"Tidak Ditemukan")</f>
        <v>186727400</v>
      </c>
      <c r="H862">
        <f>_xlfn.XLOOKUP(A862,bmri_history[[#This Row],[Tanggal]],bmri_history[[#This Row],[Terakhir]],"Tidak Ditemukan")</f>
        <v>4948.6000000000004</v>
      </c>
      <c r="I862">
        <f>_xlfn.XLOOKUP('Master Sheet'!H862,bmri_history[[#This Row],[Terakhir]],bmri_history[[#This Row],[Volume]],"Tidak Ditemukan")</f>
        <v>189375700</v>
      </c>
      <c r="J862" s="10">
        <f>(B862/'Data Historis IHSG'!$J$3) * 100</f>
        <v>110.03025617743518</v>
      </c>
      <c r="K862" s="2">
        <f>(D862/'Data Historis BBNI'!$J$3) * 100</f>
        <v>124.69163129850089</v>
      </c>
      <c r="L862" s="2">
        <f>(F862/'Data Historis BBRI'!$J$3) * 100</f>
        <v>166.06242785523995</v>
      </c>
      <c r="M862" s="2">
        <f>(H862 / 'Data Historis BMRI'!$J$3) * 100</f>
        <v>178.46105022485244</v>
      </c>
    </row>
    <row r="863" spans="1:13" x14ac:dyDescent="0.3">
      <c r="A863" s="1" t="s">
        <v>886</v>
      </c>
      <c r="B863">
        <f>_xlfn.XLOOKUP(A863,jkse_history[[#This Row],[Tanggal]],jkse_history[[#This Row],[Terakhir]],"Tidak Ditemukan")</f>
        <v>6886.5</v>
      </c>
      <c r="C863">
        <f>_xlfn.XLOOKUP(B863,jkse_history[[#This Row],[Terakhir]],jkse_history[[#This Row],[Volume]])</f>
        <v>196062700</v>
      </c>
      <c r="D863">
        <f>_xlfn.XLOOKUP(A863,bbni_history[[#This Row],[Tanggal]],bbni_history[[#This Row],[Terakhir]],"Tidak Ditemukan")</f>
        <v>3799.3</v>
      </c>
      <c r="E863">
        <f>_xlfn.XLOOKUP(D863,bbni_history[[#This Row],[Terakhir]],bbni_history[[#This Row],[Volume]])</f>
        <v>136286600</v>
      </c>
      <c r="F863">
        <f>_xlfn.XLOOKUP(A863,bbri_history[[#This Row],[Tanggal]],bbri_history[[#This Row],[Terakhir]],"Tidak Ditemukan")</f>
        <v>4949.1000000000004</v>
      </c>
      <c r="G863">
        <f>_xlfn.XLOOKUP(F863,bbri_history[[#This Row],[Terakhir]],bbri_history[[#This Row],[Volume]],"Tidak Ditemukan")</f>
        <v>100137500</v>
      </c>
      <c r="H863">
        <f>_xlfn.XLOOKUP(A863,bmri_history[[#This Row],[Tanggal]],bmri_history[[#This Row],[Terakhir]],"Tidak Ditemukan")</f>
        <v>4883.8</v>
      </c>
      <c r="I863">
        <f>_xlfn.XLOOKUP('Master Sheet'!H863,bmri_history[[#This Row],[Terakhir]],bmri_history[[#This Row],[Volume]],"Tidak Ditemukan")</f>
        <v>114702500</v>
      </c>
      <c r="J863" s="10">
        <f>(B863/'Data Historis IHSG'!$J$3) * 100</f>
        <v>109.31750572264008</v>
      </c>
      <c r="K863" s="2">
        <f>(D863/'Data Historis BBNI'!$J$3) * 100</f>
        <v>121.88142601877962</v>
      </c>
      <c r="L863" s="2">
        <f>(F863/'Data Historis BBRI'!$J$3) * 100</f>
        <v>167.5315575143951</v>
      </c>
      <c r="M863" s="2">
        <f>(H863 / 'Data Historis BMRI'!$J$3) * 100</f>
        <v>176.12417190480829</v>
      </c>
    </row>
    <row r="864" spans="1:13" x14ac:dyDescent="0.3">
      <c r="A864" s="1" t="s">
        <v>887</v>
      </c>
      <c r="B864">
        <f>_xlfn.XLOOKUP(A864,jkse_history[[#This Row],[Tanggal]],jkse_history[[#This Row],[Terakhir]],"Tidak Ditemukan")</f>
        <v>6854.5</v>
      </c>
      <c r="C864">
        <f>_xlfn.XLOOKUP(B864,jkse_history[[#This Row],[Terakhir]],jkse_history[[#This Row],[Volume]])</f>
        <v>183858400</v>
      </c>
      <c r="D864">
        <f>_xlfn.XLOOKUP(A864,bbni_history[[#This Row],[Tanggal]],bbni_history[[#This Row],[Terakhir]],"Tidak Ditemukan")</f>
        <v>3886.9</v>
      </c>
      <c r="E864">
        <f>_xlfn.XLOOKUP(D864,bbni_history[[#This Row],[Terakhir]],bbni_history[[#This Row],[Volume]])</f>
        <v>66452600</v>
      </c>
      <c r="F864">
        <f>_xlfn.XLOOKUP(A864,bbri_history[[#This Row],[Tanggal]],bbri_history[[#This Row],[Terakhir]],"Tidak Ditemukan")</f>
        <v>4949.1000000000004</v>
      </c>
      <c r="G864">
        <f>_xlfn.XLOOKUP(F864,bbri_history[[#This Row],[Terakhir]],bbri_history[[#This Row],[Volume]],"Tidak Ditemukan")</f>
        <v>90611300</v>
      </c>
      <c r="H864">
        <f>_xlfn.XLOOKUP(A864,bmri_history[[#This Row],[Tanggal]],bmri_history[[#This Row],[Terakhir]],"Tidak Ditemukan")</f>
        <v>4927</v>
      </c>
      <c r="I864">
        <f>_xlfn.XLOOKUP('Master Sheet'!H864,bmri_history[[#This Row],[Terakhir]],bmri_history[[#This Row],[Volume]],"Tidak Ditemukan")</f>
        <v>133546200</v>
      </c>
      <c r="J864" s="10">
        <f>(B864/'Data Historis IHSG'!$J$3) * 100</f>
        <v>108.80953212456784</v>
      </c>
      <c r="K864" s="2">
        <f>(D864/'Data Historis BBNI'!$J$3) * 100</f>
        <v>124.69163129850089</v>
      </c>
      <c r="L864" s="2">
        <f>(F864/'Data Historis BBRI'!$J$3) * 100</f>
        <v>167.5315575143951</v>
      </c>
      <c r="M864" s="2">
        <f>(H864 / 'Data Historis BMRI'!$J$3) * 100</f>
        <v>177.6820907848377</v>
      </c>
    </row>
    <row r="865" spans="1:13" x14ac:dyDescent="0.3">
      <c r="A865" s="1" t="s">
        <v>888</v>
      </c>
      <c r="B865">
        <f>_xlfn.XLOOKUP(A865,jkse_history[[#This Row],[Tanggal]],jkse_history[[#This Row],[Terakhir]],"Tidak Ditemukan")</f>
        <v>6898.1</v>
      </c>
      <c r="C865">
        <f>_xlfn.XLOOKUP(B865,jkse_history[[#This Row],[Terakhir]],jkse_history[[#This Row],[Volume]])</f>
        <v>163613400</v>
      </c>
      <c r="D865">
        <f>_xlfn.XLOOKUP(A865,bbni_history[[#This Row],[Tanggal]],bbni_history[[#This Row],[Terakhir]],"Tidak Ditemukan")</f>
        <v>3919.8</v>
      </c>
      <c r="E865">
        <f>_xlfn.XLOOKUP(D865,bbni_history[[#This Row],[Terakhir]],bbni_history[[#This Row],[Volume]])</f>
        <v>82168800</v>
      </c>
      <c r="F865">
        <f>_xlfn.XLOOKUP(A865,bbri_history[[#This Row],[Tanggal]],bbri_history[[#This Row],[Terakhir]],"Tidak Ditemukan")</f>
        <v>4949.1000000000004</v>
      </c>
      <c r="G865">
        <f>_xlfn.XLOOKUP(F865,bbri_history[[#This Row],[Terakhir]],bbri_history[[#This Row],[Volume]],"Tidak Ditemukan")</f>
        <v>82775000</v>
      </c>
      <c r="H865">
        <f>_xlfn.XLOOKUP(A865,bmri_history[[#This Row],[Tanggal]],bmri_history[[#This Row],[Terakhir]],"Tidak Ditemukan")</f>
        <v>5013.3999999999996</v>
      </c>
      <c r="I865">
        <f>_xlfn.XLOOKUP('Master Sheet'!H865,bmri_history[[#This Row],[Terakhir]],bmri_history[[#This Row],[Volume]],"Tidak Ditemukan")</f>
        <v>68587500</v>
      </c>
      <c r="J865" s="10">
        <f>(B865/'Data Historis IHSG'!$J$3) * 100</f>
        <v>109.50164615194127</v>
      </c>
      <c r="K865" s="2">
        <f>(D865/'Data Historis BBNI'!$J$3) * 100</f>
        <v>125.74706227684371</v>
      </c>
      <c r="L865" s="2">
        <f>(F865/'Data Historis BBRI'!$J$3) * 100</f>
        <v>167.5315575143951</v>
      </c>
      <c r="M865" s="2">
        <f>(H865 / 'Data Historis BMRI'!$J$3) * 100</f>
        <v>180.79792854489656</v>
      </c>
    </row>
    <row r="866" spans="1:13" x14ac:dyDescent="0.3">
      <c r="A866" s="1" t="s">
        <v>889</v>
      </c>
      <c r="B866">
        <f>_xlfn.XLOOKUP(A866,jkse_history[[#This Row],[Tanggal]],jkse_history[[#This Row],[Terakhir]],"Tidak Ditemukan")</f>
        <v>6852.8</v>
      </c>
      <c r="C866">
        <f>_xlfn.XLOOKUP(B866,jkse_history[[#This Row],[Terakhir]],jkse_history[[#This Row],[Volume]])</f>
        <v>118791000</v>
      </c>
      <c r="D866">
        <f>_xlfn.XLOOKUP(A866,bbni_history[[#This Row],[Tanggal]],bbni_history[[#This Row],[Terakhir]],"Tidak Ditemukan")</f>
        <v>3941.7</v>
      </c>
      <c r="E866">
        <f>_xlfn.XLOOKUP(D866,bbni_history[[#This Row],[Terakhir]],bbni_history[[#This Row],[Volume]])</f>
        <v>56224800</v>
      </c>
      <c r="F866">
        <f>_xlfn.XLOOKUP(A866,bbri_history[[#This Row],[Tanggal]],bbri_history[[#This Row],[Terakhir]],"Tidak Ditemukan")</f>
        <v>4840.5</v>
      </c>
      <c r="G866">
        <f>_xlfn.XLOOKUP(F866,bbri_history[[#This Row],[Terakhir]],bbri_history[[#This Row],[Volume]],"Tidak Ditemukan")</f>
        <v>150738500</v>
      </c>
      <c r="H866">
        <f>_xlfn.XLOOKUP(A866,bmri_history[[#This Row],[Tanggal]],bmri_history[[#This Row],[Terakhir]],"Tidak Ditemukan")</f>
        <v>4991.8</v>
      </c>
      <c r="I866">
        <f>_xlfn.XLOOKUP('Master Sheet'!H866,bmri_history[[#This Row],[Terakhir]],bmri_history[[#This Row],[Volume]],"Tidak Ditemukan")</f>
        <v>47144200</v>
      </c>
      <c r="J866" s="10">
        <f>(B866/'Data Historis IHSG'!$J$3) * 100</f>
        <v>108.78254602717024</v>
      </c>
      <c r="K866" s="2">
        <f>(D866/'Data Historis BBNI'!$J$3) * 100</f>
        <v>126.44961359677403</v>
      </c>
      <c r="L866" s="2">
        <f>(F866/'Data Historis BBRI'!$J$3) * 100</f>
        <v>163.85534827512669</v>
      </c>
      <c r="M866" s="2">
        <f>(H866 / 'Data Historis BMRI'!$J$3) * 100</f>
        <v>180.01896910488188</v>
      </c>
    </row>
    <row r="867" spans="1:13" x14ac:dyDescent="0.3">
      <c r="A867" s="1" t="s">
        <v>890</v>
      </c>
      <c r="B867">
        <f>_xlfn.XLOOKUP(A867,jkse_history[[#This Row],[Tanggal]],jkse_history[[#This Row],[Terakhir]],"Tidak Ditemukan")</f>
        <v>6886.4</v>
      </c>
      <c r="C867">
        <f>_xlfn.XLOOKUP(B867,jkse_history[[#This Row],[Terakhir]],jkse_history[[#This Row],[Volume]])</f>
        <v>134540800</v>
      </c>
      <c r="D867">
        <f>_xlfn.XLOOKUP(A867,bbni_history[[#This Row],[Tanggal]],bbni_history[[#This Row],[Terakhir]],"Tidak Ditemukan")</f>
        <v>3941.7</v>
      </c>
      <c r="E867">
        <f>_xlfn.XLOOKUP(D867,bbni_history[[#This Row],[Terakhir]],bbni_history[[#This Row],[Volume]])</f>
        <v>35042800</v>
      </c>
      <c r="F867">
        <f>_xlfn.XLOOKUP(A867,bbri_history[[#This Row],[Tanggal]],bbri_history[[#This Row],[Terakhir]],"Tidak Ditemukan")</f>
        <v>4949.1000000000004</v>
      </c>
      <c r="G867">
        <f>_xlfn.XLOOKUP(F867,bbri_history[[#This Row],[Terakhir]],bbri_history[[#This Row],[Volume]],"Tidak Ditemukan")</f>
        <v>88104900</v>
      </c>
      <c r="H867">
        <f>_xlfn.XLOOKUP(A867,bmri_history[[#This Row],[Tanggal]],bmri_history[[#This Row],[Terakhir]],"Tidak Ditemukan")</f>
        <v>5078.3</v>
      </c>
      <c r="I867">
        <f>_xlfn.XLOOKUP('Master Sheet'!H867,bmri_history[[#This Row],[Terakhir]],bmri_history[[#This Row],[Volume]],"Tidak Ditemukan")</f>
        <v>104342100</v>
      </c>
      <c r="J867" s="10">
        <f>(B867/'Data Historis IHSG'!$J$3) * 100</f>
        <v>109.31591830514608</v>
      </c>
      <c r="K867" s="2">
        <f>(D867/'Data Historis BBNI'!$J$3) * 100</f>
        <v>126.44961359677403</v>
      </c>
      <c r="L867" s="2">
        <f>(F867/'Data Historis BBRI'!$J$3) * 100</f>
        <v>167.5315575143951</v>
      </c>
      <c r="M867" s="2">
        <f>(H867 / 'Data Historis BMRI'!$J$3) * 100</f>
        <v>183.13841315864448</v>
      </c>
    </row>
    <row r="868" spans="1:13" x14ac:dyDescent="0.3">
      <c r="A868" s="1" t="s">
        <v>891</v>
      </c>
      <c r="B868">
        <f>_xlfn.XLOOKUP(A868,jkse_history[[#This Row],[Tanggal]],jkse_history[[#This Row],[Terakhir]],"Tidak Ditemukan")</f>
        <v>6868.8</v>
      </c>
      <c r="C868">
        <f>_xlfn.XLOOKUP(B868,jkse_history[[#This Row],[Terakhir]],jkse_history[[#This Row],[Volume]])</f>
        <v>170357400</v>
      </c>
      <c r="D868">
        <f>_xlfn.XLOOKUP(A868,bbni_history[[#This Row],[Tanggal]],bbni_history[[#This Row],[Terakhir]],"Tidak Ditemukan")</f>
        <v>3908.8</v>
      </c>
      <c r="E868">
        <f>_xlfn.XLOOKUP(D868,bbni_history[[#This Row],[Terakhir]],bbni_history[[#This Row],[Volume]])</f>
        <v>28001600</v>
      </c>
      <c r="F868">
        <f>_xlfn.XLOOKUP(A868,bbri_history[[#This Row],[Tanggal]],bbri_history[[#This Row],[Terakhir]],"Tidak Ditemukan")</f>
        <v>4884</v>
      </c>
      <c r="G868">
        <f>_xlfn.XLOOKUP(F868,bbri_history[[#This Row],[Terakhir]],bbri_history[[#This Row],[Volume]],"Tidak Ditemukan")</f>
        <v>89189600</v>
      </c>
      <c r="H868">
        <f>_xlfn.XLOOKUP(A868,bmri_history[[#This Row],[Tanggal]],bmri_history[[#This Row],[Terakhir]],"Tidak Ditemukan")</f>
        <v>5099.8999999999996</v>
      </c>
      <c r="I868">
        <f>_xlfn.XLOOKUP('Master Sheet'!H868,bmri_history[[#This Row],[Terakhir]],bmri_history[[#This Row],[Volume]],"Tidak Ditemukan")</f>
        <v>66473200</v>
      </c>
      <c r="J868" s="10">
        <f>(B868/'Data Historis IHSG'!$J$3) * 100</f>
        <v>109.03653282620635</v>
      </c>
      <c r="K868" s="2">
        <f>(D868/'Data Historis BBNI'!$J$3) * 100</f>
        <v>125.39418261843123</v>
      </c>
      <c r="L868" s="2">
        <f>(F868/'Data Historis BBRI'!$J$3) * 100</f>
        <v>165.32786302566237</v>
      </c>
      <c r="M868" s="2">
        <f>(H868 / 'Data Historis BMRI'!$J$3) * 100</f>
        <v>183.91737259865917</v>
      </c>
    </row>
    <row r="869" spans="1:13" x14ac:dyDescent="0.3">
      <c r="A869" s="1" t="s">
        <v>892</v>
      </c>
      <c r="B869">
        <f>_xlfn.XLOOKUP(A869,jkse_history[[#This Row],[Tanggal]],jkse_history[[#This Row],[Terakhir]],"Tidak Ditemukan")</f>
        <v>6875.1</v>
      </c>
      <c r="C869">
        <f>_xlfn.XLOOKUP(B869,jkse_history[[#This Row],[Terakhir]],jkse_history[[#This Row],[Volume]])</f>
        <v>218491200</v>
      </c>
      <c r="D869">
        <f>_xlfn.XLOOKUP(A869,bbni_history[[#This Row],[Tanggal]],bbni_history[[#This Row],[Terakhir]],"Tidak Ditemukan")</f>
        <v>3974.5</v>
      </c>
      <c r="E869">
        <f>_xlfn.XLOOKUP(D869,bbni_history[[#This Row],[Terakhir]],bbni_history[[#This Row],[Volume]])</f>
        <v>67682000</v>
      </c>
      <c r="F869">
        <f>_xlfn.XLOOKUP(A869,bbri_history[[#This Row],[Tanggal]],bbri_history[[#This Row],[Terakhir]],"Tidak Ditemukan")</f>
        <v>4949.1000000000004</v>
      </c>
      <c r="G869">
        <f>_xlfn.XLOOKUP(F869,bbri_history[[#This Row],[Terakhir]],bbri_history[[#This Row],[Volume]],"Tidak Ditemukan")</f>
        <v>91930000</v>
      </c>
      <c r="H869">
        <f>_xlfn.XLOOKUP(A869,bmri_history[[#This Row],[Tanggal]],bmri_history[[#This Row],[Terakhir]],"Tidak Ditemukan")</f>
        <v>5099.8999999999996</v>
      </c>
      <c r="I869">
        <f>_xlfn.XLOOKUP('Master Sheet'!H869,bmri_history[[#This Row],[Terakhir]],bmri_history[[#This Row],[Volume]],"Tidak Ditemukan")</f>
        <v>64495400</v>
      </c>
      <c r="J869" s="10">
        <f>(B869/'Data Historis IHSG'!$J$3) * 100</f>
        <v>109.13654012832683</v>
      </c>
      <c r="K869" s="2">
        <f>(D869/'Data Historis BBNI'!$J$3) * 100</f>
        <v>127.50183657822218</v>
      </c>
      <c r="L869" s="2">
        <f>(F869/'Data Historis BBRI'!$J$3) * 100</f>
        <v>167.5315575143951</v>
      </c>
      <c r="M869" s="2">
        <f>(H869 / 'Data Historis BMRI'!$J$3) * 100</f>
        <v>183.91737259865917</v>
      </c>
    </row>
    <row r="870" spans="1:13" x14ac:dyDescent="0.3">
      <c r="A870" s="1" t="s">
        <v>893</v>
      </c>
      <c r="B870">
        <f>_xlfn.XLOOKUP(A870,jkse_history[[#This Row],[Tanggal]],jkse_history[[#This Row],[Terakhir]],"Tidak Ditemukan")</f>
        <v>6893.3</v>
      </c>
      <c r="C870">
        <f>_xlfn.XLOOKUP(B870,jkse_history[[#This Row],[Terakhir]],jkse_history[[#This Row],[Volume]])</f>
        <v>162734000</v>
      </c>
      <c r="D870">
        <f>_xlfn.XLOOKUP(A870,bbni_history[[#This Row],[Tanggal]],bbni_history[[#This Row],[Terakhir]],"Tidak Ditemukan")</f>
        <v>3985.5</v>
      </c>
      <c r="E870">
        <f>_xlfn.XLOOKUP(D870,bbni_history[[#This Row],[Terakhir]],bbni_history[[#This Row],[Volume]])</f>
        <v>47185600</v>
      </c>
      <c r="F870">
        <f>_xlfn.XLOOKUP(A870,bbri_history[[#This Row],[Tanggal]],bbri_history[[#This Row],[Terakhir]],"Tidak Ditemukan")</f>
        <v>4949.1000000000004</v>
      </c>
      <c r="G870">
        <f>_xlfn.XLOOKUP(F870,bbri_history[[#This Row],[Terakhir]],bbri_history[[#This Row],[Volume]],"Tidak Ditemukan")</f>
        <v>85474200</v>
      </c>
      <c r="H870">
        <f>_xlfn.XLOOKUP(A870,bmri_history[[#This Row],[Tanggal]],bmri_history[[#This Row],[Terakhir]],"Tidak Ditemukan")</f>
        <v>5164.7</v>
      </c>
      <c r="I870">
        <f>_xlfn.XLOOKUP('Master Sheet'!H870,bmri_history[[#This Row],[Terakhir]],bmri_history[[#This Row],[Volume]],"Tidak Ditemukan")</f>
        <v>78859600</v>
      </c>
      <c r="J870" s="10">
        <f>(B870/'Data Historis IHSG'!$J$3) * 100</f>
        <v>109.42545011223042</v>
      </c>
      <c r="K870" s="2">
        <f>(D870/'Data Historis BBNI'!$J$3) * 100</f>
        <v>127.85471623663469</v>
      </c>
      <c r="L870" s="2">
        <f>(F870/'Data Historis BBRI'!$J$3) * 100</f>
        <v>167.5315575143951</v>
      </c>
      <c r="M870" s="2">
        <f>(H870 / 'Data Historis BMRI'!$J$3) * 100</f>
        <v>186.25425091870335</v>
      </c>
    </row>
    <row r="871" spans="1:13" x14ac:dyDescent="0.3">
      <c r="A871" s="1" t="s">
        <v>894</v>
      </c>
      <c r="B871">
        <f>_xlfn.XLOOKUP(A871,jkse_history[[#This Row],[Tanggal]],jkse_history[[#This Row],[Terakhir]],"Tidak Ditemukan")</f>
        <v>6880</v>
      </c>
      <c r="C871">
        <f>_xlfn.XLOOKUP(B871,jkse_history[[#This Row],[Terakhir]],jkse_history[[#This Row],[Volume]])</f>
        <v>130736700</v>
      </c>
      <c r="D871">
        <f>_xlfn.XLOOKUP(A871,bbni_history[[#This Row],[Tanggal]],bbni_history[[#This Row],[Terakhir]],"Tidak Ditemukan")</f>
        <v>3985.5</v>
      </c>
      <c r="E871">
        <f>_xlfn.XLOOKUP(D871,bbni_history[[#This Row],[Terakhir]],bbni_history[[#This Row],[Volume]])</f>
        <v>33962600</v>
      </c>
      <c r="F871">
        <f>_xlfn.XLOOKUP(A871,bbri_history[[#This Row],[Tanggal]],bbri_history[[#This Row],[Terakhir]],"Tidak Ditemukan")</f>
        <v>4905.7</v>
      </c>
      <c r="G871">
        <f>_xlfn.XLOOKUP(F871,bbri_history[[#This Row],[Terakhir]],bbri_history[[#This Row],[Volume]],"Tidak Ditemukan")</f>
        <v>74321000</v>
      </c>
      <c r="H871">
        <f>_xlfn.XLOOKUP(A871,bmri_history[[#This Row],[Tanggal]],bmri_history[[#This Row],[Terakhir]],"Tidak Ditemukan")</f>
        <v>5121.5</v>
      </c>
      <c r="I871">
        <f>_xlfn.XLOOKUP('Master Sheet'!H871,bmri_history[[#This Row],[Terakhir]],bmri_history[[#This Row],[Volume]],"Tidak Ditemukan")</f>
        <v>46568600</v>
      </c>
      <c r="J871" s="10">
        <f>(B871/'Data Historis IHSG'!$J$3) * 100</f>
        <v>109.21432358553164</v>
      </c>
      <c r="K871" s="2">
        <f>(D871/'Data Historis BBNI'!$J$3) * 100</f>
        <v>127.85471623663469</v>
      </c>
      <c r="L871" s="2">
        <f>(F871/'Data Historis BBRI'!$J$3) * 100</f>
        <v>166.06242785523995</v>
      </c>
      <c r="M871" s="2">
        <f>(H871 / 'Data Historis BMRI'!$J$3) * 100</f>
        <v>184.69633203867392</v>
      </c>
    </row>
    <row r="872" spans="1:13" x14ac:dyDescent="0.3">
      <c r="A872" s="1" t="s">
        <v>895</v>
      </c>
      <c r="B872">
        <f>_xlfn.XLOOKUP(A872,jkse_history[[#This Row],[Tanggal]],jkse_history[[#This Row],[Terakhir]],"Tidak Ditemukan")</f>
        <v>6910.2</v>
      </c>
      <c r="C872">
        <f>_xlfn.XLOOKUP(B872,jkse_history[[#This Row],[Terakhir]],jkse_history[[#This Row],[Volume]])</f>
        <v>138804900</v>
      </c>
      <c r="D872">
        <f>_xlfn.XLOOKUP(A872,bbni_history[[#This Row],[Tanggal]],bbni_history[[#This Row],[Terakhir]],"Tidak Ditemukan")</f>
        <v>4029.3</v>
      </c>
      <c r="E872">
        <f>_xlfn.XLOOKUP(D872,bbni_history[[#This Row],[Terakhir]],bbni_history[[#This Row],[Volume]])</f>
        <v>90433400</v>
      </c>
      <c r="F872">
        <f>_xlfn.XLOOKUP(A872,bbri_history[[#This Row],[Tanggal]],bbri_history[[#This Row],[Terakhir]],"Tidak Ditemukan")</f>
        <v>4905.7</v>
      </c>
      <c r="G872">
        <f>_xlfn.XLOOKUP(F872,bbri_history[[#This Row],[Terakhir]],bbri_history[[#This Row],[Volume]],"Tidak Ditemukan")</f>
        <v>127358400</v>
      </c>
      <c r="H872">
        <f>_xlfn.XLOOKUP(A872,bmri_history[[#This Row],[Tanggal]],bmri_history[[#This Row],[Terakhir]],"Tidak Ditemukan")</f>
        <v>5143.1000000000004</v>
      </c>
      <c r="I872">
        <f>_xlfn.XLOOKUP('Master Sheet'!H872,bmri_history[[#This Row],[Terakhir]],bmri_history[[#This Row],[Volume]],"Tidak Ditemukan")</f>
        <v>86460500</v>
      </c>
      <c r="J872" s="10">
        <f>(B872/'Data Historis IHSG'!$J$3) * 100</f>
        <v>109.69372366871231</v>
      </c>
      <c r="K872" s="2">
        <f>(D872/'Data Historis BBNI'!$J$3) * 100</f>
        <v>129.25981887649533</v>
      </c>
      <c r="L872" s="2">
        <f>(F872/'Data Historis BBRI'!$J$3) * 100</f>
        <v>166.06242785523995</v>
      </c>
      <c r="M872" s="2">
        <f>(H872 / 'Data Historis BMRI'!$J$3) * 100</f>
        <v>185.47529147868863</v>
      </c>
    </row>
    <row r="873" spans="1:13" x14ac:dyDescent="0.3">
      <c r="A873" s="1" t="s">
        <v>896</v>
      </c>
      <c r="B873">
        <f>_xlfn.XLOOKUP(A873,jkse_history[[#This Row],[Tanggal]],jkse_history[[#This Row],[Terakhir]],"Tidak Ditemukan")</f>
        <v>6915.1</v>
      </c>
      <c r="C873">
        <f>_xlfn.XLOOKUP(B873,jkse_history[[#This Row],[Terakhir]],jkse_history[[#This Row],[Volume]])</f>
        <v>172760000</v>
      </c>
      <c r="D873">
        <f>_xlfn.XLOOKUP(A873,bbni_history[[#This Row],[Tanggal]],bbni_history[[#This Row],[Terakhir]],"Tidak Ditemukan")</f>
        <v>3985.5</v>
      </c>
      <c r="E873">
        <f>_xlfn.XLOOKUP(D873,bbni_history[[#This Row],[Terakhir]],bbni_history[[#This Row],[Volume]])</f>
        <v>48732000</v>
      </c>
      <c r="F873">
        <f>_xlfn.XLOOKUP(A873,bbri_history[[#This Row],[Tanggal]],bbri_history[[#This Row],[Terakhir]],"Tidak Ditemukan")</f>
        <v>4840.5</v>
      </c>
      <c r="G873">
        <f>_xlfn.XLOOKUP(F873,bbri_history[[#This Row],[Terakhir]],bbri_history[[#This Row],[Volume]],"Tidak Ditemukan")</f>
        <v>89597300</v>
      </c>
      <c r="H873">
        <f>_xlfn.XLOOKUP(A873,bmri_history[[#This Row],[Tanggal]],bmri_history[[#This Row],[Terakhir]],"Tidak Ditemukan")</f>
        <v>5013.3999999999996</v>
      </c>
      <c r="I873">
        <f>_xlfn.XLOOKUP('Master Sheet'!H873,bmri_history[[#This Row],[Terakhir]],bmri_history[[#This Row],[Volume]],"Tidak Ditemukan")</f>
        <v>116815700</v>
      </c>
      <c r="J873" s="10">
        <f>(B873/'Data Historis IHSG'!$J$3) * 100</f>
        <v>109.77150712591714</v>
      </c>
      <c r="K873" s="2">
        <f>(D873/'Data Historis BBNI'!$J$3) * 100</f>
        <v>127.85471623663469</v>
      </c>
      <c r="L873" s="2">
        <f>(F873/'Data Historis BBRI'!$J$3) * 100</f>
        <v>163.85534827512669</v>
      </c>
      <c r="M873" s="2">
        <f>(H873 / 'Data Historis BMRI'!$J$3) * 100</f>
        <v>180.79792854489656</v>
      </c>
    </row>
    <row r="874" spans="1:13" x14ac:dyDescent="0.3">
      <c r="A874" s="1" t="s">
        <v>897</v>
      </c>
      <c r="B874">
        <f>_xlfn.XLOOKUP(A874,jkse_history[[#This Row],[Tanggal]],jkse_history[[#This Row],[Terakhir]],"Tidak Ditemukan")</f>
        <v>6900.5</v>
      </c>
      <c r="C874">
        <f>_xlfn.XLOOKUP(B874,jkse_history[[#This Row],[Terakhir]],jkse_history[[#This Row],[Volume]])</f>
        <v>152291200</v>
      </c>
      <c r="D874">
        <f>_xlfn.XLOOKUP(A874,bbni_history[[#This Row],[Tanggal]],bbni_history[[#This Row],[Terakhir]],"Tidak Ditemukan")</f>
        <v>3985.5</v>
      </c>
      <c r="E874">
        <f>_xlfn.XLOOKUP(D874,bbni_history[[#This Row],[Terakhir]],bbni_history[[#This Row],[Volume]])</f>
        <v>54525000</v>
      </c>
      <c r="F874">
        <f>_xlfn.XLOOKUP(A874,bbri_history[[#This Row],[Tanggal]],bbri_history[[#This Row],[Terakhir]],"Tidak Ditemukan")</f>
        <v>4797.1000000000004</v>
      </c>
      <c r="G874">
        <f>_xlfn.XLOOKUP(F874,bbri_history[[#This Row],[Terakhir]],bbri_history[[#This Row],[Volume]],"Tidak Ditemukan")</f>
        <v>188191900</v>
      </c>
      <c r="H874">
        <f>_xlfn.XLOOKUP(A874,bmri_history[[#This Row],[Tanggal]],bmri_history[[#This Row],[Terakhir]],"Tidak Ditemukan")</f>
        <v>5013.3999999999996</v>
      </c>
      <c r="I874">
        <f>_xlfn.XLOOKUP('Master Sheet'!H874,bmri_history[[#This Row],[Terakhir]],bmri_history[[#This Row],[Volume]],"Tidak Ditemukan")</f>
        <v>163744100</v>
      </c>
      <c r="J874" s="10">
        <f>(B874/'Data Historis IHSG'!$J$3) * 100</f>
        <v>109.53974417179668</v>
      </c>
      <c r="K874" s="2">
        <f>(D874/'Data Historis BBNI'!$J$3) * 100</f>
        <v>127.85471623663469</v>
      </c>
      <c r="L874" s="2">
        <f>(F874/'Data Historis BBRI'!$J$3) * 100</f>
        <v>162.38621861597153</v>
      </c>
      <c r="M874" s="2">
        <f>(H874 / 'Data Historis BMRI'!$J$3) * 100</f>
        <v>180.79792854489656</v>
      </c>
    </row>
    <row r="875" spans="1:13" x14ac:dyDescent="0.3">
      <c r="A875" s="1" t="s">
        <v>898</v>
      </c>
      <c r="B875">
        <f>_xlfn.XLOOKUP(A875,jkse_history[[#This Row],[Tanggal]],jkse_history[[#This Row],[Terakhir]],"Tidak Ditemukan")</f>
        <v>6859.9</v>
      </c>
      <c r="C875">
        <f>_xlfn.XLOOKUP(B875,jkse_history[[#This Row],[Terakhir]],jkse_history[[#This Row],[Volume]])</f>
        <v>130737900</v>
      </c>
      <c r="D875">
        <f>_xlfn.XLOOKUP(A875,bbni_history[[#This Row],[Tanggal]],bbni_history[[#This Row],[Terakhir]],"Tidak Ditemukan")</f>
        <v>3963.6</v>
      </c>
      <c r="E875">
        <f>_xlfn.XLOOKUP(D875,bbni_history[[#This Row],[Terakhir]],bbni_history[[#This Row],[Volume]])</f>
        <v>51664400</v>
      </c>
      <c r="F875">
        <f>_xlfn.XLOOKUP(A875,bbri_history[[#This Row],[Tanggal]],bbri_history[[#This Row],[Terakhir]],"Tidak Ditemukan")</f>
        <v>4840.5</v>
      </c>
      <c r="G875">
        <f>_xlfn.XLOOKUP(F875,bbri_history[[#This Row],[Terakhir]],bbri_history[[#This Row],[Volume]],"Tidak Ditemukan")</f>
        <v>121561200</v>
      </c>
      <c r="H875">
        <f>_xlfn.XLOOKUP(A875,bmri_history[[#This Row],[Tanggal]],bmri_history[[#This Row],[Terakhir]],"Tidak Ditemukan")</f>
        <v>4991.8</v>
      </c>
      <c r="I875">
        <f>_xlfn.XLOOKUP('Master Sheet'!H875,bmri_history[[#This Row],[Terakhir]],bmri_history[[#This Row],[Volume]],"Tidak Ditemukan")</f>
        <v>104894600</v>
      </c>
      <c r="J875" s="10">
        <f>(B875/'Data Historis IHSG'!$J$3) * 100</f>
        <v>108.89525266924251</v>
      </c>
      <c r="K875" s="2">
        <f>(D875/'Data Historis BBNI'!$J$3) * 100</f>
        <v>127.15216491670435</v>
      </c>
      <c r="L875" s="2">
        <f>(F875/'Data Historis BBRI'!$J$3) * 100</f>
        <v>163.85534827512669</v>
      </c>
      <c r="M875" s="2">
        <f>(H875 / 'Data Historis BMRI'!$J$3) * 100</f>
        <v>180.01896910488188</v>
      </c>
    </row>
    <row r="876" spans="1:13" x14ac:dyDescent="0.3">
      <c r="A876" s="1" t="s">
        <v>899</v>
      </c>
      <c r="B876">
        <f>_xlfn.XLOOKUP(A876,jkse_history[[#This Row],[Tanggal]],jkse_history[[#This Row],[Terakhir]],"Tidak Ditemukan")</f>
        <v>6866</v>
      </c>
      <c r="C876">
        <f>_xlfn.XLOOKUP(B876,jkse_history[[#This Row],[Terakhir]],jkse_history[[#This Row],[Volume]])</f>
        <v>207708300</v>
      </c>
      <c r="D876">
        <f>_xlfn.XLOOKUP(A876,bbni_history[[#This Row],[Tanggal]],bbni_history[[#This Row],[Terakhir]],"Tidak Ditemukan")</f>
        <v>3996.4</v>
      </c>
      <c r="E876">
        <f>_xlfn.XLOOKUP(D876,bbni_history[[#This Row],[Terakhir]],bbni_history[[#This Row],[Volume]])</f>
        <v>35954600</v>
      </c>
      <c r="F876">
        <f>_xlfn.XLOOKUP(A876,bbri_history[[#This Row],[Tanggal]],bbri_history[[#This Row],[Terakhir]],"Tidak Ditemukan")</f>
        <v>4775.3999999999996</v>
      </c>
      <c r="G876">
        <f>_xlfn.XLOOKUP(F876,bbri_history[[#This Row],[Terakhir]],bbri_history[[#This Row],[Volume]],"Tidak Ditemukan")</f>
        <v>91640000</v>
      </c>
      <c r="H876">
        <f>_xlfn.XLOOKUP(A876,bmri_history[[#This Row],[Tanggal]],bmri_history[[#This Row],[Terakhir]],"Tidak Ditemukan")</f>
        <v>5035</v>
      </c>
      <c r="I876">
        <f>_xlfn.XLOOKUP('Master Sheet'!H876,bmri_history[[#This Row],[Terakhir]],bmri_history[[#This Row],[Volume]],"Tidak Ditemukan")</f>
        <v>61845800</v>
      </c>
      <c r="J876" s="10">
        <f>(B876/'Data Historis IHSG'!$J$3) * 100</f>
        <v>108.99208513637504</v>
      </c>
      <c r="K876" s="2">
        <f>(D876/'Data Historis BBNI'!$J$3) * 100</f>
        <v>128.2043878981525</v>
      </c>
      <c r="L876" s="2">
        <f>(F876/'Data Historis BBRI'!$J$3) * 100</f>
        <v>161.65165378639395</v>
      </c>
      <c r="M876" s="2">
        <f>(H876 / 'Data Historis BMRI'!$J$3) * 100</f>
        <v>181.57688798491128</v>
      </c>
    </row>
    <row r="877" spans="1:13" x14ac:dyDescent="0.3">
      <c r="A877" s="1" t="s">
        <v>900</v>
      </c>
      <c r="B877">
        <f>_xlfn.XLOOKUP(A877,jkse_history[[#This Row],[Tanggal]],jkse_history[[#This Row],[Terakhir]],"Tidak Ditemukan")</f>
        <v>6916.5</v>
      </c>
      <c r="C877">
        <f>_xlfn.XLOOKUP(B877,jkse_history[[#This Row],[Terakhir]],jkse_history[[#This Row],[Volume]])</f>
        <v>158573900</v>
      </c>
      <c r="D877">
        <f>_xlfn.XLOOKUP(A877,bbni_history[[#This Row],[Tanggal]],bbni_history[[#This Row],[Terakhir]],"Tidak Ditemukan")</f>
        <v>3985.5</v>
      </c>
      <c r="E877">
        <f>_xlfn.XLOOKUP(D877,bbni_history[[#This Row],[Terakhir]],bbni_history[[#This Row],[Volume]])</f>
        <v>30726000</v>
      </c>
      <c r="F877">
        <f>_xlfn.XLOOKUP(A877,bbri_history[[#This Row],[Tanggal]],bbri_history[[#This Row],[Terakhir]],"Tidak Ditemukan")</f>
        <v>4840.5</v>
      </c>
      <c r="G877">
        <f>_xlfn.XLOOKUP(F877,bbri_history[[#This Row],[Terakhir]],bbri_history[[#This Row],[Volume]],"Tidak Ditemukan")</f>
        <v>101221500</v>
      </c>
      <c r="H877">
        <f>_xlfn.XLOOKUP(A877,bmri_history[[#This Row],[Tanggal]],bmri_history[[#This Row],[Terakhir]],"Tidak Ditemukan")</f>
        <v>5143.1000000000004</v>
      </c>
      <c r="I877">
        <f>_xlfn.XLOOKUP('Master Sheet'!H877,bmri_history[[#This Row],[Terakhir]],bmri_history[[#This Row],[Volume]],"Tidak Ditemukan")</f>
        <v>93617200</v>
      </c>
      <c r="J877" s="10">
        <f>(B877/'Data Historis IHSG'!$J$3) * 100</f>
        <v>109.79373097083278</v>
      </c>
      <c r="K877" s="2">
        <f>(D877/'Data Historis BBNI'!$J$3) * 100</f>
        <v>127.85471623663469</v>
      </c>
      <c r="L877" s="2">
        <f>(F877/'Data Historis BBRI'!$J$3) * 100</f>
        <v>163.85534827512669</v>
      </c>
      <c r="M877" s="2">
        <f>(H877 / 'Data Historis BMRI'!$J$3) * 100</f>
        <v>185.47529147868863</v>
      </c>
    </row>
    <row r="878" spans="1:13" x14ac:dyDescent="0.3">
      <c r="A878" s="1" t="s">
        <v>901</v>
      </c>
      <c r="B878">
        <f>_xlfn.XLOOKUP(A878,jkse_history[[#This Row],[Tanggal]],jkse_history[[#This Row],[Terakhir]],"Tidak Ditemukan")</f>
        <v>6921.4</v>
      </c>
      <c r="C878">
        <f>_xlfn.XLOOKUP(B878,jkse_history[[#This Row],[Terakhir]],jkse_history[[#This Row],[Volume]])</f>
        <v>170674700</v>
      </c>
      <c r="D878">
        <f>_xlfn.XLOOKUP(A878,bbni_history[[#This Row],[Tanggal]],bbni_history[[#This Row],[Terakhir]],"Tidak Ditemukan")</f>
        <v>3974.5</v>
      </c>
      <c r="E878">
        <f>_xlfn.XLOOKUP(D878,bbni_history[[#This Row],[Terakhir]],bbni_history[[#This Row],[Volume]])</f>
        <v>27342600</v>
      </c>
      <c r="F878">
        <f>_xlfn.XLOOKUP(A878,bbri_history[[#This Row],[Tanggal]],bbri_history[[#This Row],[Terakhir]],"Tidak Ditemukan")</f>
        <v>4862.3</v>
      </c>
      <c r="G878">
        <f>_xlfn.XLOOKUP(F878,bbri_history[[#This Row],[Terakhir]],bbri_history[[#This Row],[Volume]],"Tidak Ditemukan")</f>
        <v>78686900</v>
      </c>
      <c r="H878">
        <f>_xlfn.XLOOKUP(A878,bmri_history[[#This Row],[Tanggal]],bmri_history[[#This Row],[Terakhir]],"Tidak Ditemukan")</f>
        <v>5056.7</v>
      </c>
      <c r="I878">
        <f>_xlfn.XLOOKUP('Master Sheet'!H878,bmri_history[[#This Row],[Terakhir]],bmri_history[[#This Row],[Volume]],"Tidak Ditemukan")</f>
        <v>40844700</v>
      </c>
      <c r="J878" s="10">
        <f>(B878/'Data Historis IHSG'!$J$3) * 100</f>
        <v>109.8715144280376</v>
      </c>
      <c r="K878" s="2">
        <f>(D878/'Data Historis BBNI'!$J$3) * 100</f>
        <v>127.50183657822218</v>
      </c>
      <c r="L878" s="2">
        <f>(F878/'Data Historis BBRI'!$J$3) * 100</f>
        <v>164.59329819608482</v>
      </c>
      <c r="M878" s="2">
        <f>(H878 / 'Data Historis BMRI'!$J$3) * 100</f>
        <v>182.35945371862977</v>
      </c>
    </row>
    <row r="879" spans="1:13" x14ac:dyDescent="0.3">
      <c r="A879" s="1" t="s">
        <v>902</v>
      </c>
      <c r="B879">
        <f>_xlfn.XLOOKUP(A879,jkse_history[[#This Row],[Tanggal]],jkse_history[[#This Row],[Terakhir]],"Tidak Ditemukan")</f>
        <v>6899.4</v>
      </c>
      <c r="C879">
        <f>_xlfn.XLOOKUP(B879,jkse_history[[#This Row],[Terakhir]],jkse_history[[#This Row],[Volume]])</f>
        <v>142846200</v>
      </c>
      <c r="D879">
        <f>_xlfn.XLOOKUP(A879,bbni_history[[#This Row],[Tanggal]],bbni_history[[#This Row],[Terakhir]],"Tidak Ditemukan")</f>
        <v>3996.4</v>
      </c>
      <c r="E879">
        <f>_xlfn.XLOOKUP(D879,bbni_history[[#This Row],[Terakhir]],bbni_history[[#This Row],[Volume]])</f>
        <v>28494200</v>
      </c>
      <c r="F879">
        <f>_xlfn.XLOOKUP(A879,bbri_history[[#This Row],[Tanggal]],bbri_history[[#This Row],[Terakhir]],"Tidak Ditemukan")</f>
        <v>4818.8</v>
      </c>
      <c r="G879">
        <f>_xlfn.XLOOKUP(F879,bbri_history[[#This Row],[Terakhir]],bbri_history[[#This Row],[Volume]],"Tidak Ditemukan")</f>
        <v>74407500</v>
      </c>
      <c r="H879">
        <f>_xlfn.XLOOKUP(A879,bmri_history[[#This Row],[Tanggal]],bmri_history[[#This Row],[Terakhir]],"Tidak Ditemukan")</f>
        <v>5143.1000000000004</v>
      </c>
      <c r="I879">
        <f>_xlfn.XLOOKUP('Master Sheet'!H879,bmri_history[[#This Row],[Terakhir]],bmri_history[[#This Row],[Volume]],"Tidak Ditemukan")</f>
        <v>42648300</v>
      </c>
      <c r="J879" s="10">
        <f>(B879/'Data Historis IHSG'!$J$3) * 100</f>
        <v>109.52228257936294</v>
      </c>
      <c r="K879" s="2">
        <f>(D879/'Data Historis BBNI'!$J$3) * 100</f>
        <v>128.2043878981525</v>
      </c>
      <c r="L879" s="2">
        <f>(F879/'Data Historis BBRI'!$J$3) * 100</f>
        <v>163.12078344554914</v>
      </c>
      <c r="M879" s="2">
        <f>(H879 / 'Data Historis BMRI'!$J$3) * 100</f>
        <v>185.47529147868863</v>
      </c>
    </row>
    <row r="880" spans="1:13" x14ac:dyDescent="0.3">
      <c r="A880" s="1" t="s">
        <v>903</v>
      </c>
      <c r="B880">
        <f>_xlfn.XLOOKUP(A880,jkse_history[[#This Row],[Tanggal]],jkse_history[[#This Row],[Terakhir]],"Tidak Ditemukan")</f>
        <v>6895.4</v>
      </c>
      <c r="C880">
        <f>_xlfn.XLOOKUP(B880,jkse_history[[#This Row],[Terakhir]],jkse_history[[#This Row],[Volume]])</f>
        <v>129994800</v>
      </c>
      <c r="D880">
        <f>_xlfn.XLOOKUP(A880,bbni_history[[#This Row],[Tanggal]],bbni_history[[#This Row],[Terakhir]],"Tidak Ditemukan")</f>
        <v>3985.5</v>
      </c>
      <c r="E880">
        <f>_xlfn.XLOOKUP(D880,bbni_history[[#This Row],[Terakhir]],bbni_history[[#This Row],[Volume]])</f>
        <v>27453200</v>
      </c>
      <c r="F880">
        <f>_xlfn.XLOOKUP(A880,bbri_history[[#This Row],[Tanggal]],bbri_history[[#This Row],[Terakhir]],"Tidak Ditemukan")</f>
        <v>4862.3</v>
      </c>
      <c r="G880">
        <f>_xlfn.XLOOKUP(F880,bbri_history[[#This Row],[Terakhir]],bbri_history[[#This Row],[Volume]],"Tidak Ditemukan")</f>
        <v>65096500</v>
      </c>
      <c r="H880">
        <f>_xlfn.XLOOKUP(A880,bmri_history[[#This Row],[Tanggal]],bmri_history[[#This Row],[Terakhir]],"Tidak Ditemukan")</f>
        <v>5099.8999999999996</v>
      </c>
      <c r="I880">
        <f>_xlfn.XLOOKUP('Master Sheet'!H880,bmri_history[[#This Row],[Terakhir]],bmri_history[[#This Row],[Volume]],"Tidak Ditemukan")</f>
        <v>65093100</v>
      </c>
      <c r="J880" s="10">
        <f>(B880/'Data Historis IHSG'!$J$3) * 100</f>
        <v>109.45878587960389</v>
      </c>
      <c r="K880" s="2">
        <f>(D880/'Data Historis BBNI'!$J$3) * 100</f>
        <v>127.85471623663469</v>
      </c>
      <c r="L880" s="2">
        <f>(F880/'Data Historis BBRI'!$J$3) * 100</f>
        <v>164.59329819608482</v>
      </c>
      <c r="M880" s="2">
        <f>(H880 / 'Data Historis BMRI'!$J$3) * 100</f>
        <v>183.91737259865917</v>
      </c>
    </row>
    <row r="881" spans="1:13" x14ac:dyDescent="0.3">
      <c r="A881" s="1" t="s">
        <v>904</v>
      </c>
      <c r="B881">
        <f>_xlfn.XLOOKUP(A881,jkse_history[[#This Row],[Tanggal]],jkse_history[[#This Row],[Terakhir]],"Tidak Ditemukan")</f>
        <v>6921.7</v>
      </c>
      <c r="C881">
        <f>_xlfn.XLOOKUP(B881,jkse_history[[#This Row],[Terakhir]],jkse_history[[#This Row],[Volume]])</f>
        <v>185488900</v>
      </c>
      <c r="D881">
        <f>_xlfn.XLOOKUP(A881,bbni_history[[#This Row],[Tanggal]],bbni_history[[#This Row],[Terakhir]],"Tidak Ditemukan")</f>
        <v>3985.5</v>
      </c>
      <c r="E881">
        <f>_xlfn.XLOOKUP(D881,bbni_history[[#This Row],[Terakhir]],bbni_history[[#This Row],[Volume]])</f>
        <v>21944400</v>
      </c>
      <c r="F881">
        <f>_xlfn.XLOOKUP(A881,bbri_history[[#This Row],[Tanggal]],bbri_history[[#This Row],[Terakhir]],"Tidak Ditemukan")</f>
        <v>4818.8</v>
      </c>
      <c r="G881">
        <f>_xlfn.XLOOKUP(F881,bbri_history[[#This Row],[Terakhir]],bbri_history[[#This Row],[Volume]],"Tidak Ditemukan")</f>
        <v>37126600</v>
      </c>
      <c r="H881">
        <f>_xlfn.XLOOKUP(A881,bmri_history[[#This Row],[Tanggal]],bmri_history[[#This Row],[Terakhir]],"Tidak Ditemukan")</f>
        <v>5186.3</v>
      </c>
      <c r="I881">
        <f>_xlfn.XLOOKUP('Master Sheet'!H881,bmri_history[[#This Row],[Terakhir]],bmri_history[[#This Row],[Volume]],"Tidak Ditemukan")</f>
        <v>63980400</v>
      </c>
      <c r="J881" s="10">
        <f>(B881/'Data Historis IHSG'!$J$3) * 100</f>
        <v>109.87627668051954</v>
      </c>
      <c r="K881" s="2">
        <f>(D881/'Data Historis BBNI'!$J$3) * 100</f>
        <v>127.85471623663469</v>
      </c>
      <c r="L881" s="2">
        <f>(F881/'Data Historis BBRI'!$J$3) * 100</f>
        <v>163.12078344554914</v>
      </c>
      <c r="M881" s="2">
        <f>(H881 / 'Data Historis BMRI'!$J$3) * 100</f>
        <v>187.03321035871804</v>
      </c>
    </row>
    <row r="882" spans="1:13" x14ac:dyDescent="0.3">
      <c r="A882" s="1" t="s">
        <v>905</v>
      </c>
      <c r="B882">
        <f>_xlfn.XLOOKUP(A882,jkse_history[[#This Row],[Tanggal]],jkse_history[[#This Row],[Terakhir]],"Tidak Ditemukan")</f>
        <v>6957.8</v>
      </c>
      <c r="C882">
        <f>_xlfn.XLOOKUP(B882,jkse_history[[#This Row],[Terakhir]],jkse_history[[#This Row],[Volume]])</f>
        <v>244345800</v>
      </c>
      <c r="D882">
        <f>_xlfn.XLOOKUP(A882,bbni_history[[#This Row],[Tanggal]],bbni_history[[#This Row],[Terakhir]],"Tidak Ditemukan")</f>
        <v>4007.4</v>
      </c>
      <c r="E882">
        <f>_xlfn.XLOOKUP(D882,bbni_history[[#This Row],[Terakhir]],bbni_history[[#This Row],[Volume]])</f>
        <v>49788000</v>
      </c>
      <c r="F882">
        <f>_xlfn.XLOOKUP(A882,bbri_history[[#This Row],[Tanggal]],bbri_history[[#This Row],[Terakhir]],"Tidak Ditemukan")</f>
        <v>4862.3</v>
      </c>
      <c r="G882">
        <f>_xlfn.XLOOKUP(F882,bbri_history[[#This Row],[Terakhir]],bbri_history[[#This Row],[Volume]],"Tidak Ditemukan")</f>
        <v>57547200</v>
      </c>
      <c r="H882">
        <f>_xlfn.XLOOKUP(A882,bmri_history[[#This Row],[Tanggal]],bmri_history[[#This Row],[Terakhir]],"Tidak Ditemukan")</f>
        <v>5143.1000000000004</v>
      </c>
      <c r="I882">
        <f>_xlfn.XLOOKUP('Master Sheet'!H882,bmri_history[[#This Row],[Terakhir]],bmri_history[[#This Row],[Volume]],"Tidak Ditemukan")</f>
        <v>50839300</v>
      </c>
      <c r="J882" s="10">
        <f>(B882/'Data Historis IHSG'!$J$3) * 100</f>
        <v>110.44933439584479</v>
      </c>
      <c r="K882" s="2">
        <f>(D882/'Data Historis BBNI'!$J$3) * 100</f>
        <v>128.55726755656499</v>
      </c>
      <c r="L882" s="2">
        <f>(F882/'Data Historis BBRI'!$J$3) * 100</f>
        <v>164.59329819608482</v>
      </c>
      <c r="M882" s="2">
        <f>(H882 / 'Data Historis BMRI'!$J$3) * 100</f>
        <v>185.47529147868863</v>
      </c>
    </row>
    <row r="883" spans="1:13" x14ac:dyDescent="0.3">
      <c r="A883" s="1" t="s">
        <v>906</v>
      </c>
      <c r="B883">
        <f>_xlfn.XLOOKUP(A883,jkse_history[[#This Row],[Tanggal]],jkse_history[[#This Row],[Terakhir]],"Tidak Ditemukan")</f>
        <v>6966.7</v>
      </c>
      <c r="C883">
        <f>_xlfn.XLOOKUP(B883,jkse_history[[#This Row],[Terakhir]],jkse_history[[#This Row],[Volume]])</f>
        <v>159326300</v>
      </c>
      <c r="D883">
        <f>_xlfn.XLOOKUP(A883,bbni_history[[#This Row],[Tanggal]],bbni_history[[#This Row],[Terakhir]],"Tidak Ditemukan")</f>
        <v>4029.3</v>
      </c>
      <c r="E883">
        <f>_xlfn.XLOOKUP(D883,bbni_history[[#This Row],[Terakhir]],bbni_history[[#This Row],[Volume]])</f>
        <v>83251800</v>
      </c>
      <c r="F883">
        <f>_xlfn.XLOOKUP(A883,bbri_history[[#This Row],[Tanggal]],bbri_history[[#This Row],[Terakhir]],"Tidak Ditemukan")</f>
        <v>4797.1000000000004</v>
      </c>
      <c r="G883">
        <f>_xlfn.XLOOKUP(F883,bbri_history[[#This Row],[Terakhir]],bbri_history[[#This Row],[Volume]],"Tidak Ditemukan")</f>
        <v>171282700</v>
      </c>
      <c r="H883">
        <f>_xlfn.XLOOKUP(A883,bmri_history[[#This Row],[Tanggal]],bmri_history[[#This Row],[Terakhir]],"Tidak Ditemukan")</f>
        <v>5164.7</v>
      </c>
      <c r="I883">
        <f>_xlfn.XLOOKUP('Master Sheet'!H883,bmri_history[[#This Row],[Terakhir]],bmri_history[[#This Row],[Volume]],"Tidak Ditemukan")</f>
        <v>65727400</v>
      </c>
      <c r="J883" s="10">
        <f>(B883/'Data Historis IHSG'!$J$3) * 100</f>
        <v>110.5906145528086</v>
      </c>
      <c r="K883" s="2">
        <f>(D883/'Data Historis BBNI'!$J$3) * 100</f>
        <v>129.25981887649533</v>
      </c>
      <c r="L883" s="2">
        <f>(F883/'Data Historis BBRI'!$J$3) * 100</f>
        <v>162.38621861597153</v>
      </c>
      <c r="M883" s="2">
        <f>(H883 / 'Data Historis BMRI'!$J$3) * 100</f>
        <v>186.25425091870335</v>
      </c>
    </row>
    <row r="884" spans="1:13" x14ac:dyDescent="0.3">
      <c r="A884" s="1" t="s">
        <v>907</v>
      </c>
      <c r="B884">
        <f>_xlfn.XLOOKUP(A884,jkse_history[[#This Row],[Tanggal]],jkse_history[[#This Row],[Terakhir]],"Tidak Ditemukan")</f>
        <v>6953.3</v>
      </c>
      <c r="C884">
        <f>_xlfn.XLOOKUP(B884,jkse_history[[#This Row],[Terakhir]],jkse_history[[#This Row],[Volume]])</f>
        <v>233127700</v>
      </c>
      <c r="D884">
        <f>_xlfn.XLOOKUP(A884,bbni_history[[#This Row],[Tanggal]],bbni_history[[#This Row],[Terakhir]],"Tidak Ditemukan")</f>
        <v>4018.3</v>
      </c>
      <c r="E884">
        <f>_xlfn.XLOOKUP(D884,bbni_history[[#This Row],[Terakhir]],bbni_history[[#This Row],[Volume]])</f>
        <v>64007200</v>
      </c>
      <c r="F884">
        <f>_xlfn.XLOOKUP(A884,bbri_history[[#This Row],[Tanggal]],bbri_history[[#This Row],[Terakhir]],"Tidak Ditemukan")</f>
        <v>4818.8</v>
      </c>
      <c r="G884">
        <f>_xlfn.XLOOKUP(F884,bbri_history[[#This Row],[Terakhir]],bbri_history[[#This Row],[Volume]],"Tidak Ditemukan")</f>
        <v>175088200</v>
      </c>
      <c r="H884">
        <f>_xlfn.XLOOKUP(A884,bmri_history[[#This Row],[Tanggal]],bmri_history[[#This Row],[Terakhir]],"Tidak Ditemukan")</f>
        <v>5207.8999999999996</v>
      </c>
      <c r="I884">
        <f>_xlfn.XLOOKUP('Master Sheet'!H884,bmri_history[[#This Row],[Terakhir]],bmri_history[[#This Row],[Volume]],"Tidak Ditemukan")</f>
        <v>159062900</v>
      </c>
      <c r="J884" s="10">
        <f>(B884/'Data Historis IHSG'!$J$3) * 100</f>
        <v>110.37790060861587</v>
      </c>
      <c r="K884" s="2">
        <f>(D884/'Data Historis BBNI'!$J$3) * 100</f>
        <v>128.90693921808284</v>
      </c>
      <c r="L884" s="2">
        <f>(F884/'Data Historis BBRI'!$J$3) * 100</f>
        <v>163.12078344554914</v>
      </c>
      <c r="M884" s="2">
        <f>(H884 / 'Data Historis BMRI'!$J$3) * 100</f>
        <v>187.81216979873275</v>
      </c>
    </row>
    <row r="885" spans="1:13" x14ac:dyDescent="0.3">
      <c r="A885" s="1" t="s">
        <v>908</v>
      </c>
      <c r="B885">
        <f>_xlfn.XLOOKUP(A885,jkse_history[[#This Row],[Tanggal]],jkse_history[[#This Row],[Terakhir]],"Tidak Ditemukan")</f>
        <v>6977.7</v>
      </c>
      <c r="C885">
        <f>_xlfn.XLOOKUP(B885,jkse_history[[#This Row],[Terakhir]],jkse_history[[#This Row],[Volume]])</f>
        <v>145790000</v>
      </c>
      <c r="D885">
        <f>_xlfn.XLOOKUP(A885,bbni_history[[#This Row],[Tanggal]],bbni_history[[#This Row],[Terakhir]],"Tidak Ditemukan")</f>
        <v>4018.3</v>
      </c>
      <c r="E885">
        <f>_xlfn.XLOOKUP(D885,bbni_history[[#This Row],[Terakhir]],bbni_history[[#This Row],[Volume]])</f>
        <v>16703400</v>
      </c>
      <c r="F885">
        <f>_xlfn.XLOOKUP(A885,bbri_history[[#This Row],[Tanggal]],bbri_history[[#This Row],[Terakhir]],"Tidak Ditemukan")</f>
        <v>4840.5</v>
      </c>
      <c r="G885">
        <f>_xlfn.XLOOKUP(F885,bbri_history[[#This Row],[Terakhir]],bbri_history[[#This Row],[Volume]],"Tidak Ditemukan")</f>
        <v>87366100</v>
      </c>
      <c r="H885">
        <f>_xlfn.XLOOKUP(A885,bmri_history[[#This Row],[Tanggal]],bmri_history[[#This Row],[Terakhir]],"Tidak Ditemukan")</f>
        <v>5251.1</v>
      </c>
      <c r="I885">
        <f>_xlfn.XLOOKUP('Master Sheet'!H885,bmri_history[[#This Row],[Terakhir]],bmri_history[[#This Row],[Volume]],"Tidak Ditemukan")</f>
        <v>50796000</v>
      </c>
      <c r="J885" s="10">
        <f>(B885/'Data Historis IHSG'!$J$3) * 100</f>
        <v>110.76523047714595</v>
      </c>
      <c r="K885" s="2">
        <f>(D885/'Data Historis BBNI'!$J$3) * 100</f>
        <v>128.90693921808284</v>
      </c>
      <c r="L885" s="2">
        <f>(F885/'Data Historis BBRI'!$J$3) * 100</f>
        <v>163.85534827512669</v>
      </c>
      <c r="M885" s="2">
        <f>(H885 / 'Data Historis BMRI'!$J$3) * 100</f>
        <v>189.37008867876219</v>
      </c>
    </row>
    <row r="886" spans="1:13" x14ac:dyDescent="0.3">
      <c r="A886" s="1" t="s">
        <v>909</v>
      </c>
      <c r="B886">
        <f>_xlfn.XLOOKUP(A886,jkse_history[[#This Row],[Tanggal]],jkse_history[[#This Row],[Terakhir]],"Tidak Ditemukan")</f>
        <v>6996.8</v>
      </c>
      <c r="C886">
        <f>_xlfn.XLOOKUP(B886,jkse_history[[#This Row],[Terakhir]],jkse_history[[#This Row],[Volume]])</f>
        <v>154577900</v>
      </c>
      <c r="D886">
        <f>_xlfn.XLOOKUP(A886,bbni_history[[#This Row],[Tanggal]],bbni_history[[#This Row],[Terakhir]],"Tidak Ditemukan")</f>
        <v>4138.8</v>
      </c>
      <c r="E886">
        <f>_xlfn.XLOOKUP(D886,bbni_history[[#This Row],[Terakhir]],bbni_history[[#This Row],[Volume]])</f>
        <v>146903600</v>
      </c>
      <c r="F886">
        <f>_xlfn.XLOOKUP(A886,bbri_history[[#This Row],[Tanggal]],bbri_history[[#This Row],[Terakhir]],"Tidak Ditemukan")</f>
        <v>4884</v>
      </c>
      <c r="G886">
        <f>_xlfn.XLOOKUP(F886,bbri_history[[#This Row],[Terakhir]],bbri_history[[#This Row],[Volume]],"Tidak Ditemukan")</f>
        <v>43898200</v>
      </c>
      <c r="H886">
        <f>_xlfn.XLOOKUP(A886,bmri_history[[#This Row],[Tanggal]],bmri_history[[#This Row],[Terakhir]],"Tidak Ditemukan")</f>
        <v>5272.7</v>
      </c>
      <c r="I886">
        <f>_xlfn.XLOOKUP('Master Sheet'!H886,bmri_history[[#This Row],[Terakhir]],bmri_history[[#This Row],[Volume]],"Tidak Ditemukan")</f>
        <v>56317700</v>
      </c>
      <c r="J886" s="10">
        <f>(B886/'Data Historis IHSG'!$J$3) * 100</f>
        <v>111.06842721849533</v>
      </c>
      <c r="K886" s="2">
        <f>(D886/'Data Historis BBNI'!$J$3) * 100</f>
        <v>132.77257547614693</v>
      </c>
      <c r="L886" s="2">
        <f>(F886/'Data Historis BBRI'!$J$3) * 100</f>
        <v>165.32786302566237</v>
      </c>
      <c r="M886" s="2">
        <f>(H886 / 'Data Historis BMRI'!$J$3) * 100</f>
        <v>190.14904811877688</v>
      </c>
    </row>
    <row r="887" spans="1:13" x14ac:dyDescent="0.3">
      <c r="A887" s="1" t="s">
        <v>910</v>
      </c>
      <c r="B887">
        <f>_xlfn.XLOOKUP(A887,jkse_history[[#This Row],[Tanggal]],jkse_history[[#This Row],[Terakhir]],"Tidak Ditemukan")</f>
        <v>6991.7</v>
      </c>
      <c r="C887">
        <f>_xlfn.XLOOKUP(B887,jkse_history[[#This Row],[Terakhir]],jkse_history[[#This Row],[Volume]])</f>
        <v>183173900</v>
      </c>
      <c r="D887">
        <f>_xlfn.XLOOKUP(A887,bbni_history[[#This Row],[Tanggal]],bbni_history[[#This Row],[Terakhir]],"Tidak Ditemukan")</f>
        <v>4215.3999999999996</v>
      </c>
      <c r="E887">
        <f>_xlfn.XLOOKUP(D887,bbni_history[[#This Row],[Terakhir]],bbni_history[[#This Row],[Volume]])</f>
        <v>100659200</v>
      </c>
      <c r="F887">
        <f>_xlfn.XLOOKUP(A887,bbri_history[[#This Row],[Tanggal]],bbri_history[[#This Row],[Terakhir]],"Tidak Ditemukan")</f>
        <v>4884</v>
      </c>
      <c r="G887">
        <f>_xlfn.XLOOKUP(F887,bbri_history[[#This Row],[Terakhir]],bbri_history[[#This Row],[Volume]],"Tidak Ditemukan")</f>
        <v>72464300</v>
      </c>
      <c r="H887">
        <f>_xlfn.XLOOKUP(A887,bmri_history[[#This Row],[Tanggal]],bmri_history[[#This Row],[Terakhir]],"Tidak Ditemukan")</f>
        <v>5272.7</v>
      </c>
      <c r="I887">
        <f>_xlfn.XLOOKUP('Master Sheet'!H887,bmri_history[[#This Row],[Terakhir]],bmri_history[[#This Row],[Volume]],"Tidak Ditemukan")</f>
        <v>24893100</v>
      </c>
      <c r="J887" s="10">
        <f>(B887/'Data Historis IHSG'!$J$3) * 100</f>
        <v>110.98746892630255</v>
      </c>
      <c r="K887" s="2">
        <f>(D887/'Data Historis BBNI'!$J$3) * 100</f>
        <v>135.22990109745572</v>
      </c>
      <c r="L887" s="2">
        <f>(F887/'Data Historis BBRI'!$J$3) * 100</f>
        <v>165.32786302566237</v>
      </c>
      <c r="M887" s="2">
        <f>(H887 / 'Data Historis BMRI'!$J$3) * 100</f>
        <v>190.14904811877688</v>
      </c>
    </row>
    <row r="888" spans="1:13" x14ac:dyDescent="0.3">
      <c r="A888" s="1" t="s">
        <v>911</v>
      </c>
      <c r="B888">
        <f>_xlfn.XLOOKUP(A888,jkse_history[[#This Row],[Tanggal]],jkse_history[[#This Row],[Terakhir]],"Tidak Ditemukan")</f>
        <v>6996</v>
      </c>
      <c r="C888">
        <f>_xlfn.XLOOKUP(B888,jkse_history[[#This Row],[Terakhir]],jkse_history[[#This Row],[Volume]])</f>
        <v>165422100</v>
      </c>
      <c r="D888">
        <f>_xlfn.XLOOKUP(A888,bbni_history[[#This Row],[Tanggal]],bbni_history[[#This Row],[Terakhir]],"Tidak Ditemukan")</f>
        <v>4193.5</v>
      </c>
      <c r="E888">
        <f>_xlfn.XLOOKUP(D888,bbni_history[[#This Row],[Terakhir]],bbni_history[[#This Row],[Volume]])</f>
        <v>60567600</v>
      </c>
      <c r="F888">
        <f>_xlfn.XLOOKUP(A888,bbri_history[[#This Row],[Tanggal]],bbri_history[[#This Row],[Terakhir]],"Tidak Ditemukan")</f>
        <v>4840.5</v>
      </c>
      <c r="G888">
        <f>_xlfn.XLOOKUP(F888,bbri_history[[#This Row],[Terakhir]],bbri_history[[#This Row],[Volume]],"Tidak Ditemukan")</f>
        <v>106367800</v>
      </c>
      <c r="H888">
        <f>_xlfn.XLOOKUP(A888,bmri_history[[#This Row],[Tanggal]],bmri_history[[#This Row],[Terakhir]],"Tidak Ditemukan")</f>
        <v>5229.5</v>
      </c>
      <c r="I888">
        <f>_xlfn.XLOOKUP('Master Sheet'!H888,bmri_history[[#This Row],[Terakhir]],bmri_history[[#This Row],[Volume]],"Tidak Ditemukan")</f>
        <v>40547800</v>
      </c>
      <c r="J888" s="10">
        <f>(B888/'Data Historis IHSG'!$J$3) * 100</f>
        <v>111.05572787854352</v>
      </c>
      <c r="K888" s="2">
        <f>(D888/'Data Historis BBNI'!$J$3) * 100</f>
        <v>134.52734977752542</v>
      </c>
      <c r="L888" s="2">
        <f>(F888/'Data Historis BBRI'!$J$3) * 100</f>
        <v>163.85534827512669</v>
      </c>
      <c r="M888" s="2">
        <f>(H888 / 'Data Historis BMRI'!$J$3) * 100</f>
        <v>188.59112923874747</v>
      </c>
    </row>
    <row r="889" spans="1:13" x14ac:dyDescent="0.3">
      <c r="A889" s="1" t="s">
        <v>912</v>
      </c>
      <c r="B889">
        <f>_xlfn.XLOOKUP(A889,jkse_history[[#This Row],[Tanggal]],jkse_history[[#This Row],[Terakhir]],"Tidak Ditemukan")</f>
        <v>6954.8</v>
      </c>
      <c r="C889">
        <f>_xlfn.XLOOKUP(B889,jkse_history[[#This Row],[Terakhir]],jkse_history[[#This Row],[Volume]])</f>
        <v>191159400</v>
      </c>
      <c r="D889">
        <f>_xlfn.XLOOKUP(A889,bbni_history[[#This Row],[Tanggal]],bbni_history[[#This Row],[Terakhir]],"Tidak Ditemukan")</f>
        <v>4160.7</v>
      </c>
      <c r="E889">
        <f>_xlfn.XLOOKUP(D889,bbni_history[[#This Row],[Terakhir]],bbni_history[[#This Row],[Volume]])</f>
        <v>52556600</v>
      </c>
      <c r="F889">
        <f>_xlfn.XLOOKUP(A889,bbri_history[[#This Row],[Tanggal]],bbri_history[[#This Row],[Terakhir]],"Tidak Ditemukan")</f>
        <v>4732</v>
      </c>
      <c r="G889">
        <f>_xlfn.XLOOKUP(F889,bbri_history[[#This Row],[Terakhir]],bbri_history[[#This Row],[Volume]],"Tidak Ditemukan")</f>
        <v>157998600</v>
      </c>
      <c r="H889">
        <f>_xlfn.XLOOKUP(A889,bmri_history[[#This Row],[Tanggal]],bmri_history[[#This Row],[Terakhir]],"Tidak Ditemukan")</f>
        <v>5078.3</v>
      </c>
      <c r="I889">
        <f>_xlfn.XLOOKUP('Master Sheet'!H889,bmri_history[[#This Row],[Terakhir]],bmri_history[[#This Row],[Volume]],"Tidak Ditemukan")</f>
        <v>124351400</v>
      </c>
      <c r="J889" s="10">
        <f>(B889/'Data Historis IHSG'!$J$3) * 100</f>
        <v>110.4017118710255</v>
      </c>
      <c r="K889" s="2">
        <f>(D889/'Data Historis BBNI'!$J$3) * 100</f>
        <v>133.47512679607723</v>
      </c>
      <c r="L889" s="2">
        <f>(F889/'Data Historis BBRI'!$J$3) * 100</f>
        <v>160.18252412723882</v>
      </c>
      <c r="M889" s="2">
        <f>(H889 / 'Data Historis BMRI'!$J$3) * 100</f>
        <v>183.13841315864448</v>
      </c>
    </row>
    <row r="890" spans="1:13" x14ac:dyDescent="0.3">
      <c r="A890" s="1" t="s">
        <v>913</v>
      </c>
      <c r="B890">
        <f>_xlfn.XLOOKUP(A890,jkse_history[[#This Row],[Tanggal]],jkse_history[[#This Row],[Terakhir]],"Tidak Ditemukan")</f>
        <v>6924.8</v>
      </c>
      <c r="C890">
        <f>_xlfn.XLOOKUP(B890,jkse_history[[#This Row],[Terakhir]],jkse_history[[#This Row],[Volume]])</f>
        <v>140402900</v>
      </c>
      <c r="D890">
        <f>_xlfn.XLOOKUP(A890,bbni_history[[#This Row],[Tanggal]],bbni_history[[#This Row],[Terakhir]],"Tidak Ditemukan")</f>
        <v>4105.8999999999996</v>
      </c>
      <c r="E890">
        <f>_xlfn.XLOOKUP(D890,bbni_history[[#This Row],[Terakhir]],bbni_history[[#This Row],[Volume]])</f>
        <v>49974400</v>
      </c>
      <c r="F890">
        <f>_xlfn.XLOOKUP(A890,bbri_history[[#This Row],[Tanggal]],bbri_history[[#This Row],[Terakhir]],"Tidak Ditemukan")</f>
        <v>4645.2</v>
      </c>
      <c r="G890">
        <f>_xlfn.XLOOKUP(F890,bbri_history[[#This Row],[Terakhir]],bbri_history[[#This Row],[Volume]],"Tidak Ditemukan")</f>
        <v>243324500</v>
      </c>
      <c r="H890">
        <f>_xlfn.XLOOKUP(A890,bmri_history[[#This Row],[Tanggal]],bmri_history[[#This Row],[Terakhir]],"Tidak Ditemukan")</f>
        <v>5099.8999999999996</v>
      </c>
      <c r="I890">
        <f>_xlfn.XLOOKUP('Master Sheet'!H890,bmri_history[[#This Row],[Terakhir]],bmri_history[[#This Row],[Volume]],"Tidak Ditemukan")</f>
        <v>81980400</v>
      </c>
      <c r="J890" s="10">
        <f>(B890/'Data Historis IHSG'!$J$3) * 100</f>
        <v>109.92548662283279</v>
      </c>
      <c r="K890" s="2">
        <f>(D890/'Data Historis BBNI'!$J$3) * 100</f>
        <v>131.71714449780413</v>
      </c>
      <c r="L890" s="2">
        <f>(F890/'Data Historis BBRI'!$J$3) * 100</f>
        <v>157.24426480892851</v>
      </c>
      <c r="M890" s="2">
        <f>(H890 / 'Data Historis BMRI'!$J$3) * 100</f>
        <v>183.91737259865917</v>
      </c>
    </row>
    <row r="891" spans="1:13" x14ac:dyDescent="0.3">
      <c r="A891" s="1" t="s">
        <v>914</v>
      </c>
      <c r="B891">
        <f>_xlfn.XLOOKUP(A891,jkse_history[[#This Row],[Tanggal]],jkse_history[[#This Row],[Terakhir]],"Tidak Ditemukan")</f>
        <v>6963.4</v>
      </c>
      <c r="C891">
        <f>_xlfn.XLOOKUP(B891,jkse_history[[#This Row],[Terakhir]],jkse_history[[#This Row],[Volume]])</f>
        <v>174103700</v>
      </c>
      <c r="D891">
        <f>_xlfn.XLOOKUP(A891,bbni_history[[#This Row],[Tanggal]],bbni_history[[#This Row],[Terakhir]],"Tidak Ditemukan")</f>
        <v>4138.8</v>
      </c>
      <c r="E891">
        <f>_xlfn.XLOOKUP(D891,bbni_history[[#This Row],[Terakhir]],bbni_history[[#This Row],[Volume]])</f>
        <v>54934600</v>
      </c>
      <c r="F891">
        <f>_xlfn.XLOOKUP(A891,bbri_history[[#This Row],[Tanggal]],bbri_history[[#This Row],[Terakhir]],"Tidak Ditemukan")</f>
        <v>4710.3</v>
      </c>
      <c r="G891">
        <f>_xlfn.XLOOKUP(F891,bbri_history[[#This Row],[Terakhir]],bbri_history[[#This Row],[Volume]],"Tidak Ditemukan")</f>
        <v>80474100</v>
      </c>
      <c r="H891">
        <f>_xlfn.XLOOKUP(A891,bmri_history[[#This Row],[Tanggal]],bmri_history[[#This Row],[Terakhir]],"Tidak Ditemukan")</f>
        <v>5121.5</v>
      </c>
      <c r="I891">
        <f>_xlfn.XLOOKUP('Master Sheet'!H891,bmri_history[[#This Row],[Terakhir]],bmri_history[[#This Row],[Volume]],"Tidak Ditemukan")</f>
        <v>74510600</v>
      </c>
      <c r="J891" s="10">
        <f>(B891/'Data Historis IHSG'!$J$3) * 100</f>
        <v>110.53822977550742</v>
      </c>
      <c r="K891" s="2">
        <f>(D891/'Data Historis BBNI'!$J$3) * 100</f>
        <v>132.77257547614693</v>
      </c>
      <c r="L891" s="2">
        <f>(F891/'Data Historis BBRI'!$J$3) * 100</f>
        <v>159.44795929766124</v>
      </c>
      <c r="M891" s="2">
        <f>(H891 / 'Data Historis BMRI'!$J$3) * 100</f>
        <v>184.69633203867392</v>
      </c>
    </row>
    <row r="892" spans="1:13" x14ac:dyDescent="0.3">
      <c r="A892" s="1" t="s">
        <v>915</v>
      </c>
      <c r="B892">
        <f>_xlfn.XLOOKUP(A892,jkse_history[[#This Row],[Tanggal]],jkse_history[[#This Row],[Terakhir]],"Tidak Ditemukan")</f>
        <v>6934</v>
      </c>
      <c r="C892">
        <f>_xlfn.XLOOKUP(B892,jkse_history[[#This Row],[Terakhir]],jkse_history[[#This Row],[Volume]])</f>
        <v>174683500</v>
      </c>
      <c r="D892">
        <f>_xlfn.XLOOKUP(A892,bbni_history[[#This Row],[Tanggal]],bbni_history[[#This Row],[Terakhir]],"Tidak Ditemukan")</f>
        <v>4073.1</v>
      </c>
      <c r="E892">
        <f>_xlfn.XLOOKUP(D892,bbni_history[[#This Row],[Terakhir]],bbni_history[[#This Row],[Volume]])</f>
        <v>53087200</v>
      </c>
      <c r="F892">
        <f>_xlfn.XLOOKUP(A892,bbri_history[[#This Row],[Tanggal]],bbri_history[[#This Row],[Terakhir]],"Tidak Ditemukan")</f>
        <v>4666.8999999999996</v>
      </c>
      <c r="G892">
        <f>_xlfn.XLOOKUP(F892,bbri_history[[#This Row],[Terakhir]],bbri_history[[#This Row],[Volume]],"Tidak Ditemukan")</f>
        <v>121654400</v>
      </c>
      <c r="H892">
        <f>_xlfn.XLOOKUP(A892,bmri_history[[#This Row],[Tanggal]],bmri_history[[#This Row],[Terakhir]],"Tidak Ditemukan")</f>
        <v>5078.3</v>
      </c>
      <c r="I892">
        <f>_xlfn.XLOOKUP('Master Sheet'!H892,bmri_history[[#This Row],[Terakhir]],bmri_history[[#This Row],[Volume]],"Tidak Ditemukan")</f>
        <v>54076800</v>
      </c>
      <c r="J892" s="10">
        <f>(B892/'Data Historis IHSG'!$J$3) * 100</f>
        <v>110.07152903227855</v>
      </c>
      <c r="K892" s="2">
        <f>(D892/'Data Historis BBNI'!$J$3) * 100</f>
        <v>130.66492151635595</v>
      </c>
      <c r="L892" s="2">
        <f>(F892/'Data Historis BBRI'!$J$3) * 100</f>
        <v>157.97882963850606</v>
      </c>
      <c r="M892" s="2">
        <f>(H892 / 'Data Historis BMRI'!$J$3) * 100</f>
        <v>183.13841315864448</v>
      </c>
    </row>
    <row r="893" spans="1:13" x14ac:dyDescent="0.3">
      <c r="A893" s="1" t="s">
        <v>916</v>
      </c>
      <c r="B893">
        <f>_xlfn.XLOOKUP(A893,jkse_history[[#This Row],[Tanggal]],jkse_history[[#This Row],[Terakhir]],"Tidak Ditemukan")</f>
        <v>6935.5</v>
      </c>
      <c r="C893">
        <f>_xlfn.XLOOKUP(B893,jkse_history[[#This Row],[Terakhir]],jkse_history[[#This Row],[Volume]])</f>
        <v>163898700</v>
      </c>
      <c r="D893">
        <f>_xlfn.XLOOKUP(A893,bbni_history[[#This Row],[Tanggal]],bbni_history[[#This Row],[Terakhir]],"Tidak Ditemukan")</f>
        <v>4095</v>
      </c>
      <c r="E893">
        <f>_xlfn.XLOOKUP(D893,bbni_history[[#This Row],[Terakhir]],bbni_history[[#This Row],[Volume]])</f>
        <v>44955600</v>
      </c>
      <c r="F893">
        <f>_xlfn.XLOOKUP(A893,bbri_history[[#This Row],[Tanggal]],bbri_history[[#This Row],[Terakhir]],"Tidak Ditemukan")</f>
        <v>4688.6000000000004</v>
      </c>
      <c r="G893">
        <f>_xlfn.XLOOKUP(F893,bbri_history[[#This Row],[Terakhir]],bbri_history[[#This Row],[Volume]],"Tidak Ditemukan")</f>
        <v>59408000</v>
      </c>
      <c r="H893">
        <f>_xlfn.XLOOKUP(A893,bmri_history[[#This Row],[Tanggal]],bmri_history[[#This Row],[Terakhir]],"Tidak Ditemukan")</f>
        <v>5056.7</v>
      </c>
      <c r="I893">
        <f>_xlfn.XLOOKUP('Master Sheet'!H893,bmri_history[[#This Row],[Terakhir]],bmri_history[[#This Row],[Volume]],"Tidak Ditemukan")</f>
        <v>69884000</v>
      </c>
      <c r="J893" s="10">
        <f>(B893/'Data Historis IHSG'!$J$3) * 100</f>
        <v>110.0953402946882</v>
      </c>
      <c r="K893" s="2">
        <f>(D893/'Data Historis BBNI'!$J$3) * 100</f>
        <v>131.36747283628628</v>
      </c>
      <c r="L893" s="2">
        <f>(F893/'Data Historis BBRI'!$J$3) * 100</f>
        <v>158.71339446808369</v>
      </c>
      <c r="M893" s="2">
        <f>(H893 / 'Data Historis BMRI'!$J$3) * 100</f>
        <v>182.35945371862977</v>
      </c>
    </row>
    <row r="894" spans="1:13" x14ac:dyDescent="0.3">
      <c r="A894" s="1" t="s">
        <v>917</v>
      </c>
      <c r="B894">
        <f>_xlfn.XLOOKUP(A894,jkse_history[[#This Row],[Tanggal]],jkse_history[[#This Row],[Terakhir]],"Tidak Ditemukan")</f>
        <v>6959.3</v>
      </c>
      <c r="C894">
        <f>_xlfn.XLOOKUP(B894,jkse_history[[#This Row],[Terakhir]],jkse_history[[#This Row],[Volume]])</f>
        <v>171813100</v>
      </c>
      <c r="D894">
        <f>_xlfn.XLOOKUP(A894,bbni_history[[#This Row],[Tanggal]],bbni_history[[#This Row],[Terakhir]],"Tidak Ditemukan")</f>
        <v>4138.8</v>
      </c>
      <c r="E894">
        <f>_xlfn.XLOOKUP(D894,bbni_history[[#This Row],[Terakhir]],bbni_history[[#This Row],[Volume]])</f>
        <v>57207600</v>
      </c>
      <c r="F894">
        <f>_xlfn.XLOOKUP(A894,bbri_history[[#This Row],[Tanggal]],bbri_history[[#This Row],[Terakhir]],"Tidak Ditemukan")</f>
        <v>4710.3</v>
      </c>
      <c r="G894">
        <f>_xlfn.XLOOKUP(F894,bbri_history[[#This Row],[Terakhir]],bbri_history[[#This Row],[Volume]],"Tidak Ditemukan")</f>
        <v>76831700</v>
      </c>
      <c r="H894">
        <f>_xlfn.XLOOKUP(A894,bmri_history[[#This Row],[Tanggal]],bmri_history[[#This Row],[Terakhir]],"Tidak Ditemukan")</f>
        <v>5035</v>
      </c>
      <c r="I894">
        <f>_xlfn.XLOOKUP('Master Sheet'!H894,bmri_history[[#This Row],[Terakhir]],bmri_history[[#This Row],[Volume]],"Tidak Ditemukan")</f>
        <v>59132600</v>
      </c>
      <c r="J894" s="10">
        <f>(B894/'Data Historis IHSG'!$J$3) * 100</f>
        <v>110.47314565825441</v>
      </c>
      <c r="K894" s="2">
        <f>(D894/'Data Historis BBNI'!$J$3) * 100</f>
        <v>132.77257547614693</v>
      </c>
      <c r="L894" s="2">
        <f>(F894/'Data Historis BBRI'!$J$3) * 100</f>
        <v>159.44795929766124</v>
      </c>
      <c r="M894" s="2">
        <f>(H894 / 'Data Historis BMRI'!$J$3) * 100</f>
        <v>181.57688798491128</v>
      </c>
    </row>
    <row r="895" spans="1:13" x14ac:dyDescent="0.3">
      <c r="A895" s="1" t="s">
        <v>918</v>
      </c>
      <c r="B895">
        <f>_xlfn.XLOOKUP(A895,jkse_history[[#This Row],[Tanggal]],jkse_history[[#This Row],[Terakhir]],"Tidak Ditemukan")</f>
        <v>6982.8</v>
      </c>
      <c r="C895">
        <f>_xlfn.XLOOKUP(B895,jkse_history[[#This Row],[Terakhir]],jkse_history[[#This Row],[Volume]])</f>
        <v>346903000</v>
      </c>
      <c r="D895">
        <f>_xlfn.XLOOKUP(A895,bbni_history[[#This Row],[Tanggal]],bbni_history[[#This Row],[Terakhir]],"Tidak Ditemukan")</f>
        <v>4149.7</v>
      </c>
      <c r="E895">
        <f>_xlfn.XLOOKUP(D895,bbni_history[[#This Row],[Terakhir]],bbni_history[[#This Row],[Volume]])</f>
        <v>73345200</v>
      </c>
      <c r="F895">
        <f>_xlfn.XLOOKUP(A895,bbri_history[[#This Row],[Tanggal]],bbri_history[[#This Row],[Terakhir]],"Tidak Ditemukan")</f>
        <v>4666.8999999999996</v>
      </c>
      <c r="G895">
        <f>_xlfn.XLOOKUP(F895,bbri_history[[#This Row],[Terakhir]],bbri_history[[#This Row],[Volume]],"Tidak Ditemukan")</f>
        <v>141455400</v>
      </c>
      <c r="H895">
        <f>_xlfn.XLOOKUP(A895,bmri_history[[#This Row],[Tanggal]],bmri_history[[#This Row],[Terakhir]],"Tidak Ditemukan")</f>
        <v>5121.5</v>
      </c>
      <c r="I895">
        <f>_xlfn.XLOOKUP('Master Sheet'!H895,bmri_history[[#This Row],[Terakhir]],bmri_history[[#This Row],[Volume]],"Tidak Ditemukan")</f>
        <v>165106200</v>
      </c>
      <c r="J895" s="10">
        <f>(B895/'Data Historis IHSG'!$J$3) * 100</f>
        <v>110.84618876933871</v>
      </c>
      <c r="K895" s="2">
        <f>(D895/'Data Historis BBNI'!$J$3) * 100</f>
        <v>133.12224713766477</v>
      </c>
      <c r="L895" s="2">
        <f>(F895/'Data Historis BBRI'!$J$3) * 100</f>
        <v>157.97882963850606</v>
      </c>
      <c r="M895" s="2">
        <f>(H895 / 'Data Historis BMRI'!$J$3) * 100</f>
        <v>184.69633203867392</v>
      </c>
    </row>
    <row r="896" spans="1:13" x14ac:dyDescent="0.3">
      <c r="A896" s="1" t="s">
        <v>919</v>
      </c>
      <c r="B896">
        <f>_xlfn.XLOOKUP(A896,jkse_history[[#This Row],[Tanggal]],jkse_history[[#This Row],[Terakhir]],"Tidak Ditemukan")</f>
        <v>6936.1</v>
      </c>
      <c r="C896">
        <f>_xlfn.XLOOKUP(B896,jkse_history[[#This Row],[Terakhir]],jkse_history[[#This Row],[Volume]])</f>
        <v>153763100</v>
      </c>
      <c r="D896">
        <f>_xlfn.XLOOKUP(A896,bbni_history[[#This Row],[Tanggal]],bbni_history[[#This Row],[Terakhir]],"Tidak Ditemukan")</f>
        <v>4095</v>
      </c>
      <c r="E896">
        <f>_xlfn.XLOOKUP(D896,bbni_history[[#This Row],[Terakhir]],bbni_history[[#This Row],[Volume]])</f>
        <v>32816000</v>
      </c>
      <c r="F896">
        <f>_xlfn.XLOOKUP(A896,bbri_history[[#This Row],[Tanggal]],bbri_history[[#This Row],[Terakhir]],"Tidak Ditemukan")</f>
        <v>4623.5</v>
      </c>
      <c r="G896">
        <f>_xlfn.XLOOKUP(F896,bbri_history[[#This Row],[Terakhir]],bbri_history[[#This Row],[Volume]],"Tidak Ditemukan")</f>
        <v>61329000</v>
      </c>
      <c r="H896">
        <f>_xlfn.XLOOKUP(A896,bmri_history[[#This Row],[Tanggal]],bmri_history[[#This Row],[Terakhir]],"Tidak Ditemukan")</f>
        <v>5099.8999999999996</v>
      </c>
      <c r="I896">
        <f>_xlfn.XLOOKUP('Master Sheet'!H896,bmri_history[[#This Row],[Terakhir]],bmri_history[[#This Row],[Volume]],"Tidak Ditemukan")</f>
        <v>53450400</v>
      </c>
      <c r="J896" s="10">
        <f>(B896/'Data Historis IHSG'!$J$3) * 100</f>
        <v>110.10486479965205</v>
      </c>
      <c r="K896" s="2">
        <f>(D896/'Data Historis BBNI'!$J$3) * 100</f>
        <v>131.36747283628628</v>
      </c>
      <c r="L896" s="2">
        <f>(F896/'Data Historis BBRI'!$J$3) * 100</f>
        <v>156.50969997935093</v>
      </c>
      <c r="M896" s="2">
        <f>(H896 / 'Data Historis BMRI'!$J$3) * 100</f>
        <v>183.91737259865917</v>
      </c>
    </row>
    <row r="897" spans="1:13" x14ac:dyDescent="0.3">
      <c r="A897" s="1" t="s">
        <v>920</v>
      </c>
      <c r="B897">
        <f>_xlfn.XLOOKUP(A897,jkse_history[[#This Row],[Tanggal]],jkse_history[[#This Row],[Terakhir]],"Tidak Ditemukan")</f>
        <v>6980.3</v>
      </c>
      <c r="C897">
        <f>_xlfn.XLOOKUP(B897,jkse_history[[#This Row],[Terakhir]],jkse_history[[#This Row],[Volume]])</f>
        <v>135442200</v>
      </c>
      <c r="D897">
        <f>_xlfn.XLOOKUP(A897,bbni_history[[#This Row],[Tanggal]],bbni_history[[#This Row],[Terakhir]],"Tidak Ditemukan")</f>
        <v>4138.8</v>
      </c>
      <c r="E897">
        <f>_xlfn.XLOOKUP(D897,bbni_history[[#This Row],[Terakhir]],bbni_history[[#This Row],[Volume]])</f>
        <v>26575600</v>
      </c>
      <c r="F897">
        <f>_xlfn.XLOOKUP(A897,bbri_history[[#This Row],[Tanggal]],bbri_history[[#This Row],[Terakhir]],"Tidak Ditemukan")</f>
        <v>4666.8999999999996</v>
      </c>
      <c r="G897">
        <f>_xlfn.XLOOKUP(F897,bbri_history[[#This Row],[Terakhir]],bbri_history[[#This Row],[Volume]],"Tidak Ditemukan")</f>
        <v>50612700</v>
      </c>
      <c r="H897">
        <f>_xlfn.XLOOKUP(A897,bmri_history[[#This Row],[Tanggal]],bmri_history[[#This Row],[Terakhir]],"Tidak Ditemukan")</f>
        <v>5186.3</v>
      </c>
      <c r="I897">
        <f>_xlfn.XLOOKUP('Master Sheet'!H897,bmri_history[[#This Row],[Terakhir]],bmri_history[[#This Row],[Volume]],"Tidak Ditemukan")</f>
        <v>84608400</v>
      </c>
      <c r="J897" s="10">
        <f>(B897/'Data Historis IHSG'!$J$3) * 100</f>
        <v>110.80650333198932</v>
      </c>
      <c r="K897" s="2">
        <f>(D897/'Data Historis BBNI'!$J$3) * 100</f>
        <v>132.77257547614693</v>
      </c>
      <c r="L897" s="2">
        <f>(F897/'Data Historis BBRI'!$J$3) * 100</f>
        <v>157.97882963850606</v>
      </c>
      <c r="M897" s="2">
        <f>(H897 / 'Data Historis BMRI'!$J$3) * 100</f>
        <v>187.03321035871804</v>
      </c>
    </row>
    <row r="898" spans="1:13" x14ac:dyDescent="0.3">
      <c r="A898" s="1" t="s">
        <v>921</v>
      </c>
      <c r="B898">
        <f>_xlfn.XLOOKUP(A898,jkse_history[[#This Row],[Tanggal]],jkse_history[[#This Row],[Terakhir]],"Tidak Ditemukan")</f>
        <v>7011.7</v>
      </c>
      <c r="C898">
        <f>_xlfn.XLOOKUP(B898,jkse_history[[#This Row],[Terakhir]],jkse_history[[#This Row],[Volume]])</f>
        <v>146616600</v>
      </c>
      <c r="D898">
        <f>_xlfn.XLOOKUP(A898,bbni_history[[#This Row],[Tanggal]],bbni_history[[#This Row],[Terakhir]],"Tidak Ditemukan")</f>
        <v>4193.5</v>
      </c>
      <c r="E898">
        <f>_xlfn.XLOOKUP(D898,bbni_history[[#This Row],[Terakhir]],bbni_history[[#This Row],[Volume]])</f>
        <v>82221800</v>
      </c>
      <c r="F898">
        <f>_xlfn.XLOOKUP(A898,bbri_history[[#This Row],[Tanggal]],bbri_history[[#This Row],[Terakhir]],"Tidak Ditemukan")</f>
        <v>4666.8999999999996</v>
      </c>
      <c r="G898">
        <f>_xlfn.XLOOKUP(F898,bbri_history[[#This Row],[Terakhir]],bbri_history[[#This Row],[Volume]],"Tidak Ditemukan")</f>
        <v>98710100</v>
      </c>
      <c r="H898">
        <f>_xlfn.XLOOKUP(A898,bmri_history[[#This Row],[Tanggal]],bmri_history[[#This Row],[Terakhir]],"Tidak Ditemukan")</f>
        <v>5251.1</v>
      </c>
      <c r="I898">
        <f>_xlfn.XLOOKUP('Master Sheet'!H898,bmri_history[[#This Row],[Terakhir]],bmri_history[[#This Row],[Volume]],"Tidak Ditemukan")</f>
        <v>64864900</v>
      </c>
      <c r="J898" s="10">
        <f>(B898/'Data Historis IHSG'!$J$3) * 100</f>
        <v>111.3049524250977</v>
      </c>
      <c r="K898" s="2">
        <f>(D898/'Data Historis BBNI'!$J$3) * 100</f>
        <v>134.52734977752542</v>
      </c>
      <c r="L898" s="2">
        <f>(F898/'Data Historis BBRI'!$J$3) * 100</f>
        <v>157.97882963850606</v>
      </c>
      <c r="M898" s="2">
        <f>(H898 / 'Data Historis BMRI'!$J$3) * 100</f>
        <v>189.37008867876219</v>
      </c>
    </row>
    <row r="899" spans="1:13" x14ac:dyDescent="0.3">
      <c r="A899" s="1" t="s">
        <v>922</v>
      </c>
      <c r="B899">
        <f>_xlfn.XLOOKUP(A899,jkse_history[[#This Row],[Tanggal]],jkse_history[[#This Row],[Terakhir]],"Tidak Ditemukan")</f>
        <v>6991.5</v>
      </c>
      <c r="C899">
        <f>_xlfn.XLOOKUP(B899,jkse_history[[#This Row],[Terakhir]],jkse_history[[#This Row],[Volume]])</f>
        <v>138027800</v>
      </c>
      <c r="D899">
        <f>_xlfn.XLOOKUP(A899,bbni_history[[#This Row],[Tanggal]],bbni_history[[#This Row],[Terakhir]],"Tidak Ditemukan")</f>
        <v>4204.5</v>
      </c>
      <c r="E899">
        <f>_xlfn.XLOOKUP(D899,bbni_history[[#This Row],[Terakhir]],bbni_history[[#This Row],[Volume]])</f>
        <v>56156800</v>
      </c>
      <c r="F899">
        <f>_xlfn.XLOOKUP(A899,bbri_history[[#This Row],[Tanggal]],bbri_history[[#This Row],[Terakhir]],"Tidak Ditemukan")</f>
        <v>4645.2</v>
      </c>
      <c r="G899">
        <f>_xlfn.XLOOKUP(F899,bbri_history[[#This Row],[Terakhir]],bbri_history[[#This Row],[Volume]],"Tidak Ditemukan")</f>
        <v>68584900</v>
      </c>
      <c r="H899">
        <f>_xlfn.XLOOKUP(A899,bmri_history[[#This Row],[Tanggal]],bmri_history[[#This Row],[Terakhir]],"Tidak Ditemukan")</f>
        <v>5186.3</v>
      </c>
      <c r="I899">
        <f>_xlfn.XLOOKUP('Master Sheet'!H899,bmri_history[[#This Row],[Terakhir]],bmri_history[[#This Row],[Volume]],"Tidak Ditemukan")</f>
        <v>60535000</v>
      </c>
      <c r="J899" s="10">
        <f>(B899/'Data Historis IHSG'!$J$3) * 100</f>
        <v>110.98429409131461</v>
      </c>
      <c r="K899" s="2">
        <f>(D899/'Data Historis BBNI'!$J$3) * 100</f>
        <v>134.88022943593791</v>
      </c>
      <c r="L899" s="2">
        <f>(F899/'Data Historis BBRI'!$J$3) * 100</f>
        <v>157.24426480892851</v>
      </c>
      <c r="M899" s="2">
        <f>(H899 / 'Data Historis BMRI'!$J$3) * 100</f>
        <v>187.03321035871804</v>
      </c>
    </row>
    <row r="900" spans="1:13" x14ac:dyDescent="0.3">
      <c r="A900" s="1" t="s">
        <v>923</v>
      </c>
      <c r="B900">
        <f>_xlfn.XLOOKUP(A900,jkse_history[[#This Row],[Tanggal]],jkse_history[[#This Row],[Terakhir]],"Tidak Ditemukan")</f>
        <v>7016.8</v>
      </c>
      <c r="C900">
        <f>_xlfn.XLOOKUP(B900,jkse_history[[#This Row],[Terakhir]],jkse_history[[#This Row],[Volume]])</f>
        <v>155659000</v>
      </c>
      <c r="D900">
        <f>_xlfn.XLOOKUP(A900,bbni_history[[#This Row],[Tanggal]],bbni_history[[#This Row],[Terakhir]],"Tidak Ditemukan")</f>
        <v>4270.2</v>
      </c>
      <c r="E900">
        <f>_xlfn.XLOOKUP(D900,bbni_history[[#This Row],[Terakhir]],bbni_history[[#This Row],[Volume]])</f>
        <v>93225000</v>
      </c>
      <c r="F900">
        <f>_xlfn.XLOOKUP(A900,bbri_history[[#This Row],[Tanggal]],bbri_history[[#This Row],[Terakhir]],"Tidak Ditemukan")</f>
        <v>4645.2</v>
      </c>
      <c r="G900">
        <f>_xlfn.XLOOKUP(F900,bbri_history[[#This Row],[Terakhir]],bbri_history[[#This Row],[Volume]],"Tidak Ditemukan")</f>
        <v>83184100</v>
      </c>
      <c r="H900">
        <f>_xlfn.XLOOKUP(A900,bmri_history[[#This Row],[Tanggal]],bmri_history[[#This Row],[Terakhir]],"Tidak Ditemukan")</f>
        <v>5186.3</v>
      </c>
      <c r="I900">
        <f>_xlfn.XLOOKUP('Master Sheet'!H900,bmri_history[[#This Row],[Terakhir]],bmri_history[[#This Row],[Volume]],"Tidak Ditemukan")</f>
        <v>51069900</v>
      </c>
      <c r="J900" s="10">
        <f>(B900/'Data Historis IHSG'!$J$3) * 100</f>
        <v>111.38591071729047</v>
      </c>
      <c r="K900" s="2">
        <f>(D900/'Data Historis BBNI'!$J$3) * 100</f>
        <v>136.98788339572886</v>
      </c>
      <c r="L900" s="2">
        <f>(F900/'Data Historis BBRI'!$J$3) * 100</f>
        <v>157.24426480892851</v>
      </c>
      <c r="M900" s="2">
        <f>(H900 / 'Data Historis BMRI'!$J$3) * 100</f>
        <v>187.03321035871804</v>
      </c>
    </row>
    <row r="901" spans="1:13" x14ac:dyDescent="0.3">
      <c r="A901" s="1" t="s">
        <v>924</v>
      </c>
      <c r="B901">
        <f>_xlfn.XLOOKUP(A901,jkse_history[[#This Row],[Tanggal]],jkse_history[[#This Row],[Terakhir]],"Tidak Ditemukan")</f>
        <v>6998.4</v>
      </c>
      <c r="C901">
        <f>_xlfn.XLOOKUP(B901,jkse_history[[#This Row],[Terakhir]],jkse_history[[#This Row],[Volume]])</f>
        <v>182991900</v>
      </c>
      <c r="D901">
        <f>_xlfn.XLOOKUP(A901,bbni_history[[#This Row],[Tanggal]],bbni_history[[#This Row],[Terakhir]],"Tidak Ditemukan")</f>
        <v>4401.5</v>
      </c>
      <c r="E901">
        <f>_xlfn.XLOOKUP(D901,bbni_history[[#This Row],[Terakhir]],bbni_history[[#This Row],[Volume]])</f>
        <v>110954800</v>
      </c>
      <c r="F901">
        <f>_xlfn.XLOOKUP(A901,bbri_history[[#This Row],[Tanggal]],bbri_history[[#This Row],[Terakhir]],"Tidak Ditemukan")</f>
        <v>4601.8</v>
      </c>
      <c r="G901">
        <f>_xlfn.XLOOKUP(F901,bbri_history[[#This Row],[Terakhir]],bbri_history[[#This Row],[Volume]],"Tidak Ditemukan")</f>
        <v>120196700</v>
      </c>
      <c r="H901">
        <f>_xlfn.XLOOKUP(A901,bmri_history[[#This Row],[Tanggal]],bmri_history[[#This Row],[Terakhir]],"Tidak Ditemukan")</f>
        <v>5186.3</v>
      </c>
      <c r="I901">
        <f>_xlfn.XLOOKUP('Master Sheet'!H901,bmri_history[[#This Row],[Terakhir]],bmri_history[[#This Row],[Volume]],"Tidak Ditemukan")</f>
        <v>40650900</v>
      </c>
      <c r="J901" s="10">
        <f>(B901/'Data Historis IHSG'!$J$3) * 100</f>
        <v>111.09382589839893</v>
      </c>
      <c r="K901" s="2">
        <f>(D901/'Data Historis BBNI'!$J$3) * 100</f>
        <v>141.19998331841614</v>
      </c>
      <c r="L901" s="2">
        <f>(F901/'Data Historis BBRI'!$J$3) * 100</f>
        <v>155.77513514977338</v>
      </c>
      <c r="M901" s="2">
        <f>(H901 / 'Data Historis BMRI'!$J$3) * 100</f>
        <v>187.03321035871804</v>
      </c>
    </row>
    <row r="902" spans="1:13" x14ac:dyDescent="0.3">
      <c r="A902" s="1" t="s">
        <v>925</v>
      </c>
      <c r="B902">
        <f>_xlfn.XLOOKUP(A902,jkse_history[[#This Row],[Tanggal]],jkse_history[[#This Row],[Terakhir]],"Tidak Ditemukan")</f>
        <v>6923.8</v>
      </c>
      <c r="C902">
        <f>_xlfn.XLOOKUP(B902,jkse_history[[#This Row],[Terakhir]],jkse_history[[#This Row],[Volume]])</f>
        <v>222491300</v>
      </c>
      <c r="D902">
        <f>_xlfn.XLOOKUP(A902,bbni_history[[#This Row],[Tanggal]],bbni_history[[#This Row],[Terakhir]],"Tidak Ditemukan")</f>
        <v>4368.7</v>
      </c>
      <c r="E902">
        <f>_xlfn.XLOOKUP(D902,bbni_history[[#This Row],[Terakhir]],bbni_history[[#This Row],[Volume]])</f>
        <v>127165000</v>
      </c>
      <c r="F902">
        <f>_xlfn.XLOOKUP(A902,bbri_history[[#This Row],[Tanggal]],bbri_history[[#This Row],[Terakhir]],"Tidak Ditemukan")</f>
        <v>4514.8999999999996</v>
      </c>
      <c r="G902">
        <f>_xlfn.XLOOKUP(F902,bbri_history[[#This Row],[Terakhir]],bbri_history[[#This Row],[Volume]],"Tidak Ditemukan")</f>
        <v>180280600</v>
      </c>
      <c r="H902">
        <f>_xlfn.XLOOKUP(A902,bmri_history[[#This Row],[Tanggal]],bmri_history[[#This Row],[Terakhir]],"Tidak Ditemukan")</f>
        <v>5121.5</v>
      </c>
      <c r="I902">
        <f>_xlfn.XLOOKUP('Master Sheet'!H902,bmri_history[[#This Row],[Terakhir]],bmri_history[[#This Row],[Volume]],"Tidak Ditemukan")</f>
        <v>109786400</v>
      </c>
      <c r="J902" s="10">
        <f>(B902/'Data Historis IHSG'!$J$3) * 100</f>
        <v>109.90961244789304</v>
      </c>
      <c r="K902" s="2">
        <f>(D902/'Data Historis BBNI'!$J$3) * 100</f>
        <v>140.14776033696799</v>
      </c>
      <c r="L902" s="2">
        <f>(F902/'Data Historis BBRI'!$J$3) * 100</f>
        <v>152.83349074008251</v>
      </c>
      <c r="M902" s="2">
        <f>(H902 / 'Data Historis BMRI'!$J$3) * 100</f>
        <v>184.69633203867392</v>
      </c>
    </row>
    <row r="903" spans="1:13" x14ac:dyDescent="0.3">
      <c r="A903" s="1" t="s">
        <v>926</v>
      </c>
      <c r="B903">
        <f>_xlfn.XLOOKUP(A903,jkse_history[[#This Row],[Tanggal]],jkse_history[[#This Row],[Terakhir]],"Tidak Ditemukan")</f>
        <v>6937.8</v>
      </c>
      <c r="C903">
        <f>_xlfn.XLOOKUP(B903,jkse_history[[#This Row],[Terakhir]],jkse_history[[#This Row],[Volume]])</f>
        <v>154929800</v>
      </c>
      <c r="D903">
        <f>_xlfn.XLOOKUP(A903,bbni_history[[#This Row],[Tanggal]],bbni_history[[#This Row],[Terakhir]],"Tidak Ditemukan")</f>
        <v>4434.3999999999996</v>
      </c>
      <c r="E903">
        <f>_xlfn.XLOOKUP(D903,bbni_history[[#This Row],[Terakhir]],bbni_history[[#This Row],[Volume]])</f>
        <v>92088000</v>
      </c>
      <c r="F903">
        <f>_xlfn.XLOOKUP(A903,bbri_history[[#This Row],[Tanggal]],bbri_history[[#This Row],[Terakhir]],"Tidak Ditemukan")</f>
        <v>4536.7</v>
      </c>
      <c r="G903">
        <f>_xlfn.XLOOKUP(F903,bbri_history[[#This Row],[Terakhir]],bbri_history[[#This Row],[Volume]],"Tidak Ditemukan")</f>
        <v>119774700</v>
      </c>
      <c r="H903">
        <f>_xlfn.XLOOKUP(A903,bmri_history[[#This Row],[Tanggal]],bmri_history[[#This Row],[Terakhir]],"Tidak Ditemukan")</f>
        <v>5186.3</v>
      </c>
      <c r="I903">
        <f>_xlfn.XLOOKUP('Master Sheet'!H903,bmri_history[[#This Row],[Terakhir]],bmri_history[[#This Row],[Volume]],"Tidak Ditemukan")</f>
        <v>75050600</v>
      </c>
      <c r="J903" s="10">
        <f>(B903/'Data Historis IHSG'!$J$3) * 100</f>
        <v>110.13185089704962</v>
      </c>
      <c r="K903" s="2">
        <f>(D903/'Data Historis BBNI'!$J$3) * 100</f>
        <v>142.25541429675894</v>
      </c>
      <c r="L903" s="2">
        <f>(F903/'Data Historis BBRI'!$J$3) * 100</f>
        <v>153.57144066104064</v>
      </c>
      <c r="M903" s="2">
        <f>(H903 / 'Data Historis BMRI'!$J$3) * 100</f>
        <v>187.03321035871804</v>
      </c>
    </row>
    <row r="904" spans="1:13" x14ac:dyDescent="0.3">
      <c r="A904" s="1" t="s">
        <v>927</v>
      </c>
      <c r="B904">
        <f>_xlfn.XLOOKUP(A904,jkse_history[[#This Row],[Tanggal]],jkse_history[[#This Row],[Terakhir]],"Tidak Ditemukan")</f>
        <v>6939.9</v>
      </c>
      <c r="C904">
        <f>_xlfn.XLOOKUP(B904,jkse_history[[#This Row],[Terakhir]],jkse_history[[#This Row],[Volume]])</f>
        <v>165659400</v>
      </c>
      <c r="D904">
        <f>_xlfn.XLOOKUP(A904,bbni_history[[#This Row],[Tanggal]],bbni_history[[#This Row],[Terakhir]],"Tidak Ditemukan")</f>
        <v>4522</v>
      </c>
      <c r="E904">
        <f>_xlfn.XLOOKUP(D904,bbni_history[[#This Row],[Terakhir]],bbni_history[[#This Row],[Volume]])</f>
        <v>76949400</v>
      </c>
      <c r="F904">
        <f>_xlfn.XLOOKUP(A904,bbri_history[[#This Row],[Tanggal]],bbri_history[[#This Row],[Terakhir]],"Tidak Ditemukan")</f>
        <v>4536.7</v>
      </c>
      <c r="G904">
        <f>_xlfn.XLOOKUP(F904,bbri_history[[#This Row],[Terakhir]],bbri_history[[#This Row],[Volume]],"Tidak Ditemukan")</f>
        <v>140331100</v>
      </c>
      <c r="H904">
        <f>_xlfn.XLOOKUP(A904,bmri_history[[#This Row],[Tanggal]],bmri_history[[#This Row],[Terakhir]],"Tidak Ditemukan")</f>
        <v>5207.8999999999996</v>
      </c>
      <c r="I904">
        <f>_xlfn.XLOOKUP('Master Sheet'!H904,bmri_history[[#This Row],[Terakhir]],bmri_history[[#This Row],[Volume]],"Tidak Ditemukan")</f>
        <v>71554100</v>
      </c>
      <c r="J904" s="10">
        <f>(B904/'Data Historis IHSG'!$J$3) * 100</f>
        <v>110.16518666442312</v>
      </c>
      <c r="K904" s="2">
        <f>(D904/'Data Historis BBNI'!$J$3) * 100</f>
        <v>145.06561957648026</v>
      </c>
      <c r="L904" s="2">
        <f>(F904/'Data Historis BBRI'!$J$3) * 100</f>
        <v>153.57144066104064</v>
      </c>
      <c r="M904" s="2">
        <f>(H904 / 'Data Historis BMRI'!$J$3) * 100</f>
        <v>187.81216979873275</v>
      </c>
    </row>
    <row r="905" spans="1:13" x14ac:dyDescent="0.3">
      <c r="A905" s="1" t="s">
        <v>928</v>
      </c>
      <c r="B905">
        <f>_xlfn.XLOOKUP(A905,jkse_history[[#This Row],[Tanggal]],jkse_history[[#This Row],[Terakhir]],"Tidak Ditemukan")</f>
        <v>6961.5</v>
      </c>
      <c r="C905">
        <f>_xlfn.XLOOKUP(B905,jkse_history[[#This Row],[Terakhir]],jkse_history[[#This Row],[Volume]])</f>
        <v>157872500</v>
      </c>
      <c r="D905">
        <f>_xlfn.XLOOKUP(A905,bbni_history[[#This Row],[Tanggal]],bbni_history[[#This Row],[Terakhir]],"Tidak Ditemukan")</f>
        <v>4511</v>
      </c>
      <c r="E905">
        <f>_xlfn.XLOOKUP(D905,bbni_history[[#This Row],[Terakhir]],bbni_history[[#This Row],[Volume]])</f>
        <v>52562400</v>
      </c>
      <c r="F905">
        <f>_xlfn.XLOOKUP(A905,bbri_history[[#This Row],[Tanggal]],bbri_history[[#This Row],[Terakhir]],"Tidak Ditemukan")</f>
        <v>4558.3999999999996</v>
      </c>
      <c r="G905">
        <f>_xlfn.XLOOKUP(F905,bbri_history[[#This Row],[Terakhir]],bbri_history[[#This Row],[Volume]],"Tidak Ditemukan")</f>
        <v>81674600</v>
      </c>
      <c r="H905">
        <f>_xlfn.XLOOKUP(A905,bmri_history[[#This Row],[Tanggal]],bmri_history[[#This Row],[Terakhir]],"Tidak Ditemukan")</f>
        <v>5229.5</v>
      </c>
      <c r="I905">
        <f>_xlfn.XLOOKUP('Master Sheet'!H905,bmri_history[[#This Row],[Terakhir]],bmri_history[[#This Row],[Volume]],"Tidak Ditemukan")</f>
        <v>33296500</v>
      </c>
      <c r="J905" s="10">
        <f>(B905/'Data Historis IHSG'!$J$3) * 100</f>
        <v>110.50806884312188</v>
      </c>
      <c r="K905" s="2">
        <f>(D905/'Data Historis BBNI'!$J$3) * 100</f>
        <v>144.71273991806777</v>
      </c>
      <c r="L905" s="2">
        <f>(F905/'Data Historis BBRI'!$J$3) * 100</f>
        <v>154.30600549061819</v>
      </c>
      <c r="M905" s="2">
        <f>(H905 / 'Data Historis BMRI'!$J$3) * 100</f>
        <v>188.59112923874747</v>
      </c>
    </row>
    <row r="906" spans="1:13" x14ac:dyDescent="0.3">
      <c r="A906" s="1" t="s">
        <v>929</v>
      </c>
      <c r="B906">
        <f>_xlfn.XLOOKUP(A906,jkse_history[[#This Row],[Tanggal]],jkse_history[[#This Row],[Terakhir]],"Tidak Ditemukan")</f>
        <v>6940.9</v>
      </c>
      <c r="C906">
        <f>_xlfn.XLOOKUP(B906,jkse_history[[#This Row],[Terakhir]],jkse_history[[#This Row],[Volume]])</f>
        <v>167668900</v>
      </c>
      <c r="D906">
        <f>_xlfn.XLOOKUP(A906,bbni_history[[#This Row],[Tanggal]],bbni_history[[#This Row],[Terakhir]],"Tidak Ditemukan")</f>
        <v>4565.8</v>
      </c>
      <c r="E906">
        <f>_xlfn.XLOOKUP(D906,bbni_history[[#This Row],[Terakhir]],bbni_history[[#This Row],[Volume]])</f>
        <v>49593400</v>
      </c>
      <c r="F906">
        <f>_xlfn.XLOOKUP(A906,bbri_history[[#This Row],[Tanggal]],bbri_history[[#This Row],[Terakhir]],"Tidak Ditemukan")</f>
        <v>4580.1000000000004</v>
      </c>
      <c r="G906">
        <f>_xlfn.XLOOKUP(F906,bbri_history[[#This Row],[Terakhir]],bbri_history[[#This Row],[Volume]],"Tidak Ditemukan")</f>
        <v>54462700</v>
      </c>
      <c r="H906">
        <f>_xlfn.XLOOKUP(A906,bmri_history[[#This Row],[Tanggal]],bmri_history[[#This Row],[Terakhir]],"Tidak Ditemukan")</f>
        <v>5251.1</v>
      </c>
      <c r="I906">
        <f>_xlfn.XLOOKUP('Master Sheet'!H906,bmri_history[[#This Row],[Terakhir]],bmri_history[[#This Row],[Volume]],"Tidak Ditemukan")</f>
        <v>37093100</v>
      </c>
      <c r="J906" s="10">
        <f>(B906/'Data Historis IHSG'!$J$3) * 100</f>
        <v>110.18106083936287</v>
      </c>
      <c r="K906" s="2">
        <f>(D906/'Data Historis BBNI'!$J$3) * 100</f>
        <v>146.4707222163409</v>
      </c>
      <c r="L906" s="2">
        <f>(F906/'Data Historis BBRI'!$J$3) * 100</f>
        <v>155.0405703201958</v>
      </c>
      <c r="M906" s="2">
        <f>(H906 / 'Data Historis BMRI'!$J$3) * 100</f>
        <v>189.37008867876219</v>
      </c>
    </row>
    <row r="907" spans="1:13" x14ac:dyDescent="0.3">
      <c r="A907" s="1" t="s">
        <v>930</v>
      </c>
      <c r="B907">
        <f>_xlfn.XLOOKUP(A907,jkse_history[[#This Row],[Tanggal]],jkse_history[[#This Row],[Terakhir]],"Tidak Ditemukan")</f>
        <v>6886.6</v>
      </c>
      <c r="C907">
        <f>_xlfn.XLOOKUP(B907,jkse_history[[#This Row],[Terakhir]],jkse_history[[#This Row],[Volume]])</f>
        <v>196090300</v>
      </c>
      <c r="D907">
        <f>_xlfn.XLOOKUP(A907,bbni_history[[#This Row],[Tanggal]],bbni_history[[#This Row],[Terakhir]],"Tidak Ditemukan")</f>
        <v>4543.8999999999996</v>
      </c>
      <c r="E907">
        <f>_xlfn.XLOOKUP(D907,bbni_history[[#This Row],[Terakhir]],bbni_history[[#This Row],[Volume]])</f>
        <v>57958800</v>
      </c>
      <c r="F907">
        <f>_xlfn.XLOOKUP(A907,bbri_history[[#This Row],[Tanggal]],bbri_history[[#This Row],[Terakhir]],"Tidak Ditemukan")</f>
        <v>4558.3999999999996</v>
      </c>
      <c r="G907">
        <f>_xlfn.XLOOKUP(F907,bbri_history[[#This Row],[Terakhir]],bbri_history[[#This Row],[Volume]],"Tidak Ditemukan")</f>
        <v>121445000</v>
      </c>
      <c r="H907">
        <f>_xlfn.XLOOKUP(A907,bmri_history[[#This Row],[Tanggal]],bmri_history[[#This Row],[Terakhir]],"Tidak Ditemukan")</f>
        <v>5294.4</v>
      </c>
      <c r="I907">
        <f>_xlfn.XLOOKUP('Master Sheet'!H907,bmri_history[[#This Row],[Terakhir]],bmri_history[[#This Row],[Volume]],"Tidak Ditemukan")</f>
        <v>69154000</v>
      </c>
      <c r="J907" s="10">
        <f>(B907/'Data Historis IHSG'!$J$3) * 100</f>
        <v>109.31909314013404</v>
      </c>
      <c r="K907" s="2">
        <f>(D907/'Data Historis BBNI'!$J$3) * 100</f>
        <v>145.76817089641057</v>
      </c>
      <c r="L907" s="2">
        <f>(F907/'Data Historis BBRI'!$J$3) * 100</f>
        <v>154.30600549061819</v>
      </c>
      <c r="M907" s="2">
        <f>(H907 / 'Data Historis BMRI'!$J$3) * 100</f>
        <v>190.93161385249539</v>
      </c>
    </row>
    <row r="908" spans="1:13" x14ac:dyDescent="0.3">
      <c r="A908" s="1" t="s">
        <v>931</v>
      </c>
      <c r="B908">
        <f>_xlfn.XLOOKUP(A908,jkse_history[[#This Row],[Tanggal]],jkse_history[[#This Row],[Terakhir]],"Tidak Ditemukan")</f>
        <v>6874.8</v>
      </c>
      <c r="C908">
        <f>_xlfn.XLOOKUP(B908,jkse_history[[#This Row],[Terakhir]],jkse_history[[#This Row],[Volume]])</f>
        <v>167955300</v>
      </c>
      <c r="D908">
        <f>_xlfn.XLOOKUP(A908,bbni_history[[#This Row],[Tanggal]],bbni_history[[#This Row],[Terakhir]],"Tidak Ditemukan")</f>
        <v>4543.8999999999996</v>
      </c>
      <c r="E908">
        <f>_xlfn.XLOOKUP(D908,bbni_history[[#This Row],[Terakhir]],bbni_history[[#This Row],[Volume]])</f>
        <v>69727000</v>
      </c>
      <c r="F908">
        <f>_xlfn.XLOOKUP(A908,bbri_history[[#This Row],[Tanggal]],bbri_history[[#This Row],[Terakhir]],"Tidak Ditemukan")</f>
        <v>4493.2</v>
      </c>
      <c r="G908">
        <f>_xlfn.XLOOKUP(F908,bbri_history[[#This Row],[Terakhir]],bbri_history[[#This Row],[Volume]],"Tidak Ditemukan")</f>
        <v>116814800</v>
      </c>
      <c r="H908">
        <f>_xlfn.XLOOKUP(A908,bmri_history[[#This Row],[Tanggal]],bmri_history[[#This Row],[Terakhir]],"Tidak Ditemukan")</f>
        <v>5294.4</v>
      </c>
      <c r="I908">
        <f>_xlfn.XLOOKUP('Master Sheet'!H908,bmri_history[[#This Row],[Terakhir]],bmri_history[[#This Row],[Volume]],"Tidak Ditemukan")</f>
        <v>69566800</v>
      </c>
      <c r="J908" s="10">
        <f>(B908/'Data Historis IHSG'!$J$3) * 100</f>
        <v>109.13177787584492</v>
      </c>
      <c r="K908" s="2">
        <f>(D908/'Data Historis BBNI'!$J$3) * 100</f>
        <v>145.76817089641057</v>
      </c>
      <c r="L908" s="2">
        <f>(F908/'Data Historis BBRI'!$J$3) * 100</f>
        <v>152.09892591050493</v>
      </c>
      <c r="M908" s="2">
        <f>(H908 / 'Data Historis BMRI'!$J$3) * 100</f>
        <v>190.93161385249539</v>
      </c>
    </row>
    <row r="909" spans="1:13" x14ac:dyDescent="0.3">
      <c r="A909" s="1" t="s">
        <v>932</v>
      </c>
      <c r="B909">
        <f>_xlfn.XLOOKUP(A909,jkse_history[[#This Row],[Tanggal]],jkse_history[[#This Row],[Terakhir]],"Tidak Ditemukan")</f>
        <v>6888.5</v>
      </c>
      <c r="C909">
        <f>_xlfn.XLOOKUP(B909,jkse_history[[#This Row],[Terakhir]],jkse_history[[#This Row],[Volume]])</f>
        <v>142303700</v>
      </c>
      <c r="D909">
        <f>_xlfn.XLOOKUP(A909,bbni_history[[#This Row],[Tanggal]],bbni_history[[#This Row],[Terakhir]],"Tidak Ditemukan")</f>
        <v>4554.8</v>
      </c>
      <c r="E909">
        <f>_xlfn.XLOOKUP(D909,bbni_history[[#This Row],[Terakhir]],bbni_history[[#This Row],[Volume]])</f>
        <v>41840100</v>
      </c>
      <c r="F909">
        <f>_xlfn.XLOOKUP(A909,bbri_history[[#This Row],[Tanggal]],bbri_history[[#This Row],[Terakhir]],"Tidak Ditemukan")</f>
        <v>4493.2</v>
      </c>
      <c r="G909">
        <f>_xlfn.XLOOKUP(F909,bbri_history[[#This Row],[Terakhir]],bbri_history[[#This Row],[Volume]],"Tidak Ditemukan")</f>
        <v>70202300</v>
      </c>
      <c r="H909">
        <f>_xlfn.XLOOKUP(A909,bmri_history[[#This Row],[Tanggal]],bmri_history[[#This Row],[Terakhir]],"Tidak Ditemukan")</f>
        <v>5207.8999999999996</v>
      </c>
      <c r="I909">
        <f>_xlfn.XLOOKUP('Master Sheet'!H909,bmri_history[[#This Row],[Terakhir]],bmri_history[[#This Row],[Volume]],"Tidak Ditemukan")</f>
        <v>25913600</v>
      </c>
      <c r="J909" s="10">
        <f>(B909/'Data Historis IHSG'!$J$3) * 100</f>
        <v>109.34925407251959</v>
      </c>
      <c r="K909" s="2">
        <f>(D909/'Data Historis BBNI'!$J$3) * 100</f>
        <v>146.11784255792841</v>
      </c>
      <c r="L909" s="2">
        <f>(F909/'Data Historis BBRI'!$J$3) * 100</f>
        <v>152.09892591050493</v>
      </c>
      <c r="M909" s="2">
        <f>(H909 / 'Data Historis BMRI'!$J$3) * 100</f>
        <v>187.81216979873275</v>
      </c>
    </row>
    <row r="910" spans="1:13" x14ac:dyDescent="0.3">
      <c r="A910" s="1" t="s">
        <v>933</v>
      </c>
      <c r="B910">
        <f>_xlfn.XLOOKUP(A910,jkse_history[[#This Row],[Tanggal]],jkse_history[[#This Row],[Terakhir]],"Tidak Ditemukan")</f>
        <v>6891.5</v>
      </c>
      <c r="C910">
        <f>_xlfn.XLOOKUP(B910,jkse_history[[#This Row],[Terakhir]],jkse_history[[#This Row],[Volume]])</f>
        <v>139709000</v>
      </c>
      <c r="D910">
        <f>_xlfn.XLOOKUP(A910,bbni_history[[#This Row],[Tanggal]],bbni_history[[#This Row],[Terakhir]],"Tidak Ditemukan")</f>
        <v>4467.2</v>
      </c>
      <c r="E910">
        <f>_xlfn.XLOOKUP(D910,bbni_history[[#This Row],[Terakhir]],bbni_history[[#This Row],[Volume]])</f>
        <v>55808900</v>
      </c>
      <c r="F910">
        <f>_xlfn.XLOOKUP(A910,bbri_history[[#This Row],[Tanggal]],bbri_history[[#This Row],[Terakhir]],"Tidak Ditemukan")</f>
        <v>4449.8</v>
      </c>
      <c r="G910">
        <f>_xlfn.XLOOKUP(F910,bbri_history[[#This Row],[Terakhir]],bbri_history[[#This Row],[Volume]],"Tidak Ditemukan")</f>
        <v>144477000</v>
      </c>
      <c r="H910">
        <f>_xlfn.XLOOKUP(A910,bmri_history[[#This Row],[Tanggal]],bmri_history[[#This Row],[Terakhir]],"Tidak Ditemukan")</f>
        <v>5099.8999999999996</v>
      </c>
      <c r="I910">
        <f>_xlfn.XLOOKUP('Master Sheet'!H910,bmri_history[[#This Row],[Terakhir]],bmri_history[[#This Row],[Volume]],"Tidak Ditemukan")</f>
        <v>45321700</v>
      </c>
      <c r="J910" s="10">
        <f>(B910/'Data Historis IHSG'!$J$3) * 100</f>
        <v>109.39687659733886</v>
      </c>
      <c r="K910" s="2">
        <f>(D910/'Data Historis BBNI'!$J$3) * 100</f>
        <v>143.3076372782071</v>
      </c>
      <c r="L910" s="2">
        <f>(F910/'Data Historis BBRI'!$J$3) * 100</f>
        <v>150.6297962513498</v>
      </c>
      <c r="M910" s="2">
        <f>(H910 / 'Data Historis BMRI'!$J$3) * 100</f>
        <v>183.91737259865917</v>
      </c>
    </row>
    <row r="911" spans="1:13" x14ac:dyDescent="0.3">
      <c r="A911" s="1" t="s">
        <v>934</v>
      </c>
      <c r="B911">
        <f>_xlfn.XLOOKUP(A911,jkse_history[[#This Row],[Tanggal]],jkse_history[[#This Row],[Terakhir]],"Tidak Ditemukan")</f>
        <v>6922.2</v>
      </c>
      <c r="C911">
        <f>_xlfn.XLOOKUP(B911,jkse_history[[#This Row],[Terakhir]],jkse_history[[#This Row],[Volume]])</f>
        <v>123670000</v>
      </c>
      <c r="D911">
        <f>_xlfn.XLOOKUP(A911,bbni_history[[#This Row],[Tanggal]],bbni_history[[#This Row],[Terakhir]],"Tidak Ditemukan")</f>
        <v>4554.8</v>
      </c>
      <c r="E911">
        <f>_xlfn.XLOOKUP(D911,bbni_history[[#This Row],[Terakhir]],bbni_history[[#This Row],[Volume]])</f>
        <v>27090900</v>
      </c>
      <c r="F911">
        <f>_xlfn.XLOOKUP(A911,bbri_history[[#This Row],[Tanggal]],bbri_history[[#This Row],[Terakhir]],"Tidak Ditemukan")</f>
        <v>4493.2</v>
      </c>
      <c r="G911">
        <f>_xlfn.XLOOKUP(F911,bbri_history[[#This Row],[Terakhir]],bbri_history[[#This Row],[Volume]],"Tidak Ditemukan")</f>
        <v>98457000</v>
      </c>
      <c r="H911">
        <f>_xlfn.XLOOKUP(A911,bmri_history[[#This Row],[Tanggal]],bmri_history[[#This Row],[Terakhir]],"Tidak Ditemukan")</f>
        <v>5186.3</v>
      </c>
      <c r="I911">
        <f>_xlfn.XLOOKUP('Master Sheet'!H911,bmri_history[[#This Row],[Terakhir]],bmri_history[[#This Row],[Volume]],"Tidak Ditemukan")</f>
        <v>42820800</v>
      </c>
      <c r="J911" s="10">
        <f>(B911/'Data Historis IHSG'!$J$3) * 100</f>
        <v>109.88421376798941</v>
      </c>
      <c r="K911" s="2">
        <f>(D911/'Data Historis BBNI'!$J$3) * 100</f>
        <v>146.11784255792841</v>
      </c>
      <c r="L911" s="2">
        <f>(F911/'Data Historis BBRI'!$J$3) * 100</f>
        <v>152.09892591050493</v>
      </c>
      <c r="M911" s="2">
        <f>(H911 / 'Data Historis BMRI'!$J$3) * 100</f>
        <v>187.03321035871804</v>
      </c>
    </row>
    <row r="912" spans="1:13" x14ac:dyDescent="0.3">
      <c r="A912" s="1" t="s">
        <v>935</v>
      </c>
      <c r="B912">
        <f>_xlfn.XLOOKUP(A912,jkse_history[[#This Row],[Tanggal]],jkse_history[[#This Row],[Terakhir]],"Tidak Ditemukan")</f>
        <v>6931.8</v>
      </c>
      <c r="C912">
        <f>_xlfn.XLOOKUP(B912,jkse_history[[#This Row],[Terakhir]],jkse_history[[#This Row],[Volume]])</f>
        <v>178123100</v>
      </c>
      <c r="D912">
        <f>_xlfn.XLOOKUP(A912,bbni_history[[#This Row],[Tanggal]],bbni_history[[#This Row],[Terakhir]],"Tidak Ditemukan")</f>
        <v>4532.8999999999996</v>
      </c>
      <c r="E912">
        <f>_xlfn.XLOOKUP(D912,bbni_history[[#This Row],[Terakhir]],bbni_history[[#This Row],[Volume]])</f>
        <v>63713600</v>
      </c>
      <c r="F912">
        <f>_xlfn.XLOOKUP(A912,bbri_history[[#This Row],[Tanggal]],bbri_history[[#This Row],[Terakhir]],"Tidak Ditemukan")</f>
        <v>4558.3999999999996</v>
      </c>
      <c r="G912">
        <f>_xlfn.XLOOKUP(F912,bbri_history[[#This Row],[Terakhir]],bbri_history[[#This Row],[Volume]],"Tidak Ditemukan")</f>
        <v>100394800</v>
      </c>
      <c r="H912">
        <f>_xlfn.XLOOKUP(A912,bmri_history[[#This Row],[Tanggal]],bmri_history[[#This Row],[Terakhir]],"Tidak Ditemukan")</f>
        <v>5229.5</v>
      </c>
      <c r="I912">
        <f>_xlfn.XLOOKUP('Master Sheet'!H912,bmri_history[[#This Row],[Terakhir]],bmri_history[[#This Row],[Volume]],"Tidak Ditemukan")</f>
        <v>72955000</v>
      </c>
      <c r="J912" s="10">
        <f>(B912/'Data Historis IHSG'!$J$3) * 100</f>
        <v>110.03660584741108</v>
      </c>
      <c r="K912" s="2">
        <f>(D912/'Data Historis BBNI'!$J$3) * 100</f>
        <v>145.41529123799808</v>
      </c>
      <c r="L912" s="2">
        <f>(F912/'Data Historis BBRI'!$J$3) * 100</f>
        <v>154.30600549061819</v>
      </c>
      <c r="M912" s="2">
        <f>(H912 / 'Data Historis BMRI'!$J$3) * 100</f>
        <v>188.59112923874747</v>
      </c>
    </row>
    <row r="913" spans="1:13" x14ac:dyDescent="0.3">
      <c r="A913" s="1" t="s">
        <v>936</v>
      </c>
      <c r="B913">
        <f>_xlfn.XLOOKUP(A913,jkse_history[[#This Row],[Tanggal]],jkse_history[[#This Row],[Terakhir]],"Tidak Ditemukan")</f>
        <v>6935.2</v>
      </c>
      <c r="C913">
        <f>_xlfn.XLOOKUP(B913,jkse_history[[#This Row],[Terakhir]],jkse_history[[#This Row],[Volume]])</f>
        <v>218808900</v>
      </c>
      <c r="D913">
        <f>_xlfn.XLOOKUP(A913,bbni_history[[#This Row],[Tanggal]],bbni_history[[#This Row],[Terakhir]],"Tidak Ditemukan")</f>
        <v>4664.3</v>
      </c>
      <c r="E913">
        <f>_xlfn.XLOOKUP(D913,bbni_history[[#This Row],[Terakhir]],bbni_history[[#This Row],[Volume]])</f>
        <v>71485100</v>
      </c>
      <c r="F913">
        <f>_xlfn.XLOOKUP(A913,bbri_history[[#This Row],[Tanggal]],bbri_history[[#This Row],[Terakhir]],"Tidak Ditemukan")</f>
        <v>4601.8</v>
      </c>
      <c r="G913">
        <f>_xlfn.XLOOKUP(F913,bbri_history[[#This Row],[Terakhir]],bbri_history[[#This Row],[Volume]],"Tidak Ditemukan")</f>
        <v>174022400</v>
      </c>
      <c r="H913">
        <f>_xlfn.XLOOKUP(A913,bmri_history[[#This Row],[Tanggal]],bmri_history[[#This Row],[Terakhir]],"Tidak Ditemukan")</f>
        <v>5251.1</v>
      </c>
      <c r="I913">
        <f>_xlfn.XLOOKUP('Master Sheet'!H913,bmri_history[[#This Row],[Terakhir]],bmri_history[[#This Row],[Volume]],"Tidak Ditemukan")</f>
        <v>91341800</v>
      </c>
      <c r="J913" s="10">
        <f>(B913/'Data Historis IHSG'!$J$3) * 100</f>
        <v>110.09057804220626</v>
      </c>
      <c r="K913" s="2">
        <f>(D913/'Data Historis BBNI'!$J$3) * 100</f>
        <v>149.63059915758001</v>
      </c>
      <c r="L913" s="2">
        <f>(F913/'Data Historis BBRI'!$J$3) * 100</f>
        <v>155.77513514977338</v>
      </c>
      <c r="M913" s="2">
        <f>(H913 / 'Data Historis BMRI'!$J$3) * 100</f>
        <v>189.37008867876219</v>
      </c>
    </row>
    <row r="914" spans="1:13" x14ac:dyDescent="0.3">
      <c r="A914" s="1" t="s">
        <v>937</v>
      </c>
      <c r="B914">
        <f>_xlfn.XLOOKUP(A914,jkse_history[[#This Row],[Tanggal]],jkse_history[[#This Row],[Terakhir]],"Tidak Ditemukan")</f>
        <v>6926.8</v>
      </c>
      <c r="C914">
        <f>_xlfn.XLOOKUP(B914,jkse_history[[#This Row],[Terakhir]],jkse_history[[#This Row],[Volume]])</f>
        <v>216335000</v>
      </c>
      <c r="D914">
        <f>_xlfn.XLOOKUP(A914,bbni_history[[#This Row],[Tanggal]],bbni_history[[#This Row],[Terakhir]],"Tidak Ditemukan")</f>
        <v>4532.8999999999996</v>
      </c>
      <c r="E914">
        <f>_xlfn.XLOOKUP(D914,bbni_history[[#This Row],[Terakhir]],bbni_history[[#This Row],[Volume]])</f>
        <v>49138900</v>
      </c>
      <c r="F914">
        <f>_xlfn.XLOOKUP(A914,bbri_history[[#This Row],[Tanggal]],bbri_history[[#This Row],[Terakhir]],"Tidak Ditemukan")</f>
        <v>4580.1000000000004</v>
      </c>
      <c r="G914">
        <f>_xlfn.XLOOKUP(F914,bbri_history[[#This Row],[Terakhir]],bbri_history[[#This Row],[Volume]],"Tidak Ditemukan")</f>
        <v>84648800</v>
      </c>
      <c r="H914">
        <f>_xlfn.XLOOKUP(A914,bmri_history[[#This Row],[Tanggal]],bmri_history[[#This Row],[Terakhir]],"Tidak Ditemukan")</f>
        <v>5251.1</v>
      </c>
      <c r="I914">
        <f>_xlfn.XLOOKUP('Master Sheet'!H914,bmri_history[[#This Row],[Terakhir]],bmri_history[[#This Row],[Volume]],"Tidak Ditemukan")</f>
        <v>39914700</v>
      </c>
      <c r="J914" s="10">
        <f>(B914/'Data Historis IHSG'!$J$3) * 100</f>
        <v>109.9572349727123</v>
      </c>
      <c r="K914" s="2">
        <f>(D914/'Data Historis BBNI'!$J$3) * 100</f>
        <v>145.41529123799808</v>
      </c>
      <c r="L914" s="2">
        <f>(F914/'Data Historis BBRI'!$J$3) * 100</f>
        <v>155.0405703201958</v>
      </c>
      <c r="M914" s="2">
        <f>(H914 / 'Data Historis BMRI'!$J$3) * 100</f>
        <v>189.37008867876219</v>
      </c>
    </row>
    <row r="915" spans="1:13" x14ac:dyDescent="0.3">
      <c r="A915" s="1" t="s">
        <v>938</v>
      </c>
      <c r="B915">
        <f>_xlfn.XLOOKUP(A915,jkse_history[[#This Row],[Tanggal]],jkse_history[[#This Row],[Terakhir]],"Tidak Ditemukan")</f>
        <v>6896.3</v>
      </c>
      <c r="C915">
        <f>_xlfn.XLOOKUP(B915,jkse_history[[#This Row],[Terakhir]],jkse_history[[#This Row],[Volume]])</f>
        <v>341572100</v>
      </c>
      <c r="D915">
        <f>_xlfn.XLOOKUP(A915,bbni_history[[#This Row],[Tanggal]],bbni_history[[#This Row],[Terakhir]],"Tidak Ditemukan")</f>
        <v>4554.8</v>
      </c>
      <c r="E915">
        <f>_xlfn.XLOOKUP(D915,bbni_history[[#This Row],[Terakhir]],bbni_history[[#This Row],[Volume]])</f>
        <v>35029400</v>
      </c>
      <c r="F915">
        <f>_xlfn.XLOOKUP(A915,bbri_history[[#This Row],[Tanggal]],bbri_history[[#This Row],[Terakhir]],"Tidak Ditemukan")</f>
        <v>4558.3999999999996</v>
      </c>
      <c r="G915">
        <f>_xlfn.XLOOKUP(F915,bbri_history[[#This Row],[Terakhir]],bbri_history[[#This Row],[Volume]],"Tidak Ditemukan")</f>
        <v>45782300</v>
      </c>
      <c r="H915">
        <f>_xlfn.XLOOKUP(A915,bmri_history[[#This Row],[Tanggal]],bmri_history[[#This Row],[Terakhir]],"Tidak Ditemukan")</f>
        <v>5207.8999999999996</v>
      </c>
      <c r="I915">
        <f>_xlfn.XLOOKUP('Master Sheet'!H915,bmri_history[[#This Row],[Terakhir]],bmri_history[[#This Row],[Volume]],"Tidak Ditemukan")</f>
        <v>53416400</v>
      </c>
      <c r="J915" s="10">
        <f>(B915/'Data Historis IHSG'!$J$3) * 100</f>
        <v>109.47307263704968</v>
      </c>
      <c r="K915" s="2">
        <f>(D915/'Data Historis BBNI'!$J$3) * 100</f>
        <v>146.11784255792841</v>
      </c>
      <c r="L915" s="2">
        <f>(F915/'Data Historis BBRI'!$J$3) * 100</f>
        <v>154.30600549061819</v>
      </c>
      <c r="M915" s="2">
        <f>(H915 / 'Data Historis BMRI'!$J$3) * 100</f>
        <v>187.81216979873275</v>
      </c>
    </row>
    <row r="916" spans="1:13" x14ac:dyDescent="0.3">
      <c r="A916" s="1" t="s">
        <v>939</v>
      </c>
      <c r="B916">
        <f>_xlfn.XLOOKUP(A916,jkse_history[[#This Row],[Tanggal]],jkse_history[[#This Row],[Terakhir]],"Tidak Ditemukan")</f>
        <v>6939.6</v>
      </c>
      <c r="C916">
        <f>_xlfn.XLOOKUP(B916,jkse_history[[#This Row],[Terakhir]],jkse_history[[#This Row],[Volume]])</f>
        <v>176866700</v>
      </c>
      <c r="D916">
        <f>_xlfn.XLOOKUP(A916,bbni_history[[#This Row],[Tanggal]],bbni_history[[#This Row],[Terakhir]],"Tidak Ditemukan")</f>
        <v>4554.8</v>
      </c>
      <c r="E916">
        <f>_xlfn.XLOOKUP(D916,bbni_history[[#This Row],[Terakhir]],bbni_history[[#This Row],[Volume]])</f>
        <v>29834000</v>
      </c>
      <c r="F916">
        <f>_xlfn.XLOOKUP(A916,bbri_history[[#This Row],[Tanggal]],bbri_history[[#This Row],[Terakhir]],"Tidak Ditemukan")</f>
        <v>4471.5</v>
      </c>
      <c r="G916">
        <f>_xlfn.XLOOKUP(F916,bbri_history[[#This Row],[Terakhir]],bbri_history[[#This Row],[Volume]],"Tidak Ditemukan")</f>
        <v>127287200</v>
      </c>
      <c r="H916">
        <f>_xlfn.XLOOKUP(A916,bmri_history[[#This Row],[Tanggal]],bmri_history[[#This Row],[Terakhir]],"Tidak Ditemukan")</f>
        <v>5186.3</v>
      </c>
      <c r="I916">
        <f>_xlfn.XLOOKUP('Master Sheet'!H916,bmri_history[[#This Row],[Terakhir]],bmri_history[[#This Row],[Volume]],"Tidak Ditemukan")</f>
        <v>74702300</v>
      </c>
      <c r="J916" s="10">
        <f>(B916/'Data Historis IHSG'!$J$3) * 100</f>
        <v>110.16042441194121</v>
      </c>
      <c r="K916" s="2">
        <f>(D916/'Data Historis BBNI'!$J$3) * 100</f>
        <v>146.11784255792841</v>
      </c>
      <c r="L916" s="2">
        <f>(F916/'Data Historis BBRI'!$J$3) * 100</f>
        <v>151.36436108092738</v>
      </c>
      <c r="M916" s="2">
        <f>(H916 / 'Data Historis BMRI'!$J$3) * 100</f>
        <v>187.03321035871804</v>
      </c>
    </row>
    <row r="917" spans="1:13" x14ac:dyDescent="0.3">
      <c r="A917" s="1" t="s">
        <v>940</v>
      </c>
      <c r="B917">
        <f>_xlfn.XLOOKUP(A917,jkse_history[[#This Row],[Tanggal]],jkse_history[[#This Row],[Terakhir]],"Tidak Ditemukan")</f>
        <v>6927.9</v>
      </c>
      <c r="C917">
        <f>_xlfn.XLOOKUP(B917,jkse_history[[#This Row],[Terakhir]],jkse_history[[#This Row],[Volume]])</f>
        <v>187464900</v>
      </c>
      <c r="D917">
        <f>_xlfn.XLOOKUP(A917,bbni_history[[#This Row],[Tanggal]],bbni_history[[#This Row],[Terakhir]],"Tidak Ditemukan")</f>
        <v>4489.1000000000004</v>
      </c>
      <c r="E917">
        <f>_xlfn.XLOOKUP(D917,bbni_history[[#This Row],[Terakhir]],bbni_history[[#This Row],[Volume]])</f>
        <v>46027500</v>
      </c>
      <c r="F917">
        <f>_xlfn.XLOOKUP(A917,bbri_history[[#This Row],[Tanggal]],bbri_history[[#This Row],[Terakhir]],"Tidak Ditemukan")</f>
        <v>4471.5</v>
      </c>
      <c r="G917">
        <f>_xlfn.XLOOKUP(F917,bbri_history[[#This Row],[Terakhir]],bbri_history[[#This Row],[Volume]],"Tidak Ditemukan")</f>
        <v>77217600</v>
      </c>
      <c r="H917">
        <f>_xlfn.XLOOKUP(A917,bmri_history[[#This Row],[Tanggal]],bmri_history[[#This Row],[Terakhir]],"Tidak Ditemukan")</f>
        <v>5056.7</v>
      </c>
      <c r="I917">
        <f>_xlfn.XLOOKUP('Master Sheet'!H917,bmri_history[[#This Row],[Terakhir]],bmri_history[[#This Row],[Volume]],"Tidak Ditemukan")</f>
        <v>80637400</v>
      </c>
      <c r="J917" s="10">
        <f>(B917/'Data Historis IHSG'!$J$3) * 100</f>
        <v>109.97469656514602</v>
      </c>
      <c r="K917" s="2">
        <f>(D917/'Data Historis BBNI'!$J$3) * 100</f>
        <v>144.01018859813746</v>
      </c>
      <c r="L917" s="2">
        <f>(F917/'Data Historis BBRI'!$J$3) * 100</f>
        <v>151.36436108092738</v>
      </c>
      <c r="M917" s="2">
        <f>(H917 / 'Data Historis BMRI'!$J$3) * 100</f>
        <v>182.35945371862977</v>
      </c>
    </row>
    <row r="918" spans="1:13" x14ac:dyDescent="0.3">
      <c r="A918" s="1" t="s">
        <v>941</v>
      </c>
      <c r="B918">
        <f>_xlfn.XLOOKUP(A918,jkse_history[[#This Row],[Tanggal]],jkse_history[[#This Row],[Terakhir]],"Tidak Ditemukan")</f>
        <v>6846.4</v>
      </c>
      <c r="C918">
        <f>_xlfn.XLOOKUP(B918,jkse_history[[#This Row],[Terakhir]],jkse_history[[#This Row],[Volume]])</f>
        <v>205941400</v>
      </c>
      <c r="D918">
        <f>_xlfn.XLOOKUP(A918,bbni_history[[#This Row],[Tanggal]],bbni_history[[#This Row],[Terakhir]],"Tidak Ditemukan")</f>
        <v>4327.1000000000004</v>
      </c>
      <c r="E918">
        <f>_xlfn.XLOOKUP(D918,bbni_history[[#This Row],[Terakhir]],bbni_history[[#This Row],[Volume]])</f>
        <v>96750500</v>
      </c>
      <c r="F918">
        <f>_xlfn.XLOOKUP(A918,bbri_history[[#This Row],[Tanggal]],bbri_history[[#This Row],[Terakhir]],"Tidak Ditemukan")</f>
        <v>4341.3</v>
      </c>
      <c r="G918">
        <f>_xlfn.XLOOKUP(F918,bbri_history[[#This Row],[Terakhir]],bbri_history[[#This Row],[Volume]],"Tidak Ditemukan")</f>
        <v>195831400</v>
      </c>
      <c r="H918">
        <f>_xlfn.XLOOKUP(A918,bmri_history[[#This Row],[Tanggal]],bmri_history[[#This Row],[Terakhir]],"Tidak Ditemukan")</f>
        <v>4948.6000000000004</v>
      </c>
      <c r="I918">
        <f>_xlfn.XLOOKUP('Master Sheet'!H918,bmri_history[[#This Row],[Terakhir]],bmri_history[[#This Row],[Volume]],"Tidak Ditemukan")</f>
        <v>160277800</v>
      </c>
      <c r="J918" s="10">
        <f>(B918/'Data Historis IHSG'!$J$3) * 100</f>
        <v>108.6809513075558</v>
      </c>
      <c r="K918" s="2">
        <f>(D918/'Data Historis BBNI'!$J$3) * 100</f>
        <v>138.81323362878985</v>
      </c>
      <c r="L918" s="2">
        <f>(F918/'Data Historis BBRI'!$J$3) * 100</f>
        <v>146.95697210346194</v>
      </c>
      <c r="M918" s="2">
        <f>(H918 / 'Data Historis BMRI'!$J$3) * 100</f>
        <v>178.46105022485244</v>
      </c>
    </row>
    <row r="919" spans="1:13" x14ac:dyDescent="0.3">
      <c r="A919" s="1" t="s">
        <v>942</v>
      </c>
      <c r="B919">
        <f>_xlfn.XLOOKUP(A919,jkse_history[[#This Row],[Tanggal]],jkse_history[[#This Row],[Terakhir]],"Tidak Ditemukan")</f>
        <v>6849.2</v>
      </c>
      <c r="C919">
        <f>_xlfn.XLOOKUP(B919,jkse_history[[#This Row],[Terakhir]],jkse_history[[#This Row],[Volume]])</f>
        <v>194064800</v>
      </c>
      <c r="D919">
        <f>_xlfn.XLOOKUP(A919,bbni_history[[#This Row],[Tanggal]],bbni_history[[#This Row],[Terakhir]],"Tidak Ditemukan")</f>
        <v>4353.3999999999996</v>
      </c>
      <c r="E919">
        <f>_xlfn.XLOOKUP(D919,bbni_history[[#This Row],[Terakhir]],bbni_history[[#This Row],[Volume]])</f>
        <v>48517500</v>
      </c>
      <c r="F919">
        <f>_xlfn.XLOOKUP(A919,bbri_history[[#This Row],[Tanggal]],bbri_history[[#This Row],[Terakhir]],"Tidak Ditemukan")</f>
        <v>4384.7</v>
      </c>
      <c r="G919">
        <f>_xlfn.XLOOKUP(F919,bbri_history[[#This Row],[Terakhir]],bbri_history[[#This Row],[Volume]],"Tidak Ditemukan")</f>
        <v>173353600</v>
      </c>
      <c r="H919">
        <f>_xlfn.XLOOKUP(A919,bmri_history[[#This Row],[Tanggal]],bmri_history[[#This Row],[Terakhir]],"Tidak Ditemukan")</f>
        <v>4970.2</v>
      </c>
      <c r="I919">
        <f>_xlfn.XLOOKUP('Master Sheet'!H919,bmri_history[[#This Row],[Terakhir]],bmri_history[[#This Row],[Volume]],"Tidak Ditemukan")</f>
        <v>82132000</v>
      </c>
      <c r="J919" s="10">
        <f>(B919/'Data Historis IHSG'!$J$3) * 100</f>
        <v>108.72539899738712</v>
      </c>
      <c r="K919" s="2">
        <f>(D919/'Data Historis BBNI'!$J$3) * 100</f>
        <v>139.65693681208515</v>
      </c>
      <c r="L919" s="2">
        <f>(F919/'Data Historis BBRI'!$J$3) * 100</f>
        <v>148.42610176261707</v>
      </c>
      <c r="M919" s="2">
        <f>(H919 / 'Data Historis BMRI'!$J$3) * 100</f>
        <v>179.24000966486713</v>
      </c>
    </row>
    <row r="920" spans="1:13" x14ac:dyDescent="0.3">
      <c r="A920" s="1" t="s">
        <v>943</v>
      </c>
      <c r="B920">
        <f>_xlfn.XLOOKUP(A920,jkse_history[[#This Row],[Tanggal]],jkse_history[[#This Row],[Terakhir]],"Tidak Ditemukan")</f>
        <v>6742</v>
      </c>
      <c r="C920">
        <f>_xlfn.XLOOKUP(B920,jkse_history[[#This Row],[Terakhir]],jkse_history[[#This Row],[Volume]])</f>
        <v>168543100</v>
      </c>
      <c r="D920">
        <f>_xlfn.XLOOKUP(A920,bbni_history[[#This Row],[Tanggal]],bbni_history[[#This Row],[Terakhir]],"Tidak Ditemukan")</f>
        <v>4370.8999999999996</v>
      </c>
      <c r="E920">
        <f>_xlfn.XLOOKUP(D920,bbni_history[[#This Row],[Terakhir]],bbni_history[[#This Row],[Volume]])</f>
        <v>36582200</v>
      </c>
      <c r="F920">
        <f>_xlfn.XLOOKUP(A920,bbri_history[[#This Row],[Tanggal]],bbri_history[[#This Row],[Terakhir]],"Tidak Ditemukan")</f>
        <v>4341.3</v>
      </c>
      <c r="G920">
        <f>_xlfn.XLOOKUP(F920,bbri_history[[#This Row],[Terakhir]],bbri_history[[#This Row],[Volume]],"Tidak Ditemukan")</f>
        <v>82756100</v>
      </c>
      <c r="H920">
        <f>_xlfn.XLOOKUP(A920,bmri_history[[#This Row],[Tanggal]],bmri_history[[#This Row],[Terakhir]],"Tidak Ditemukan")</f>
        <v>4905.3999999999996</v>
      </c>
      <c r="I920">
        <f>_xlfn.XLOOKUP('Master Sheet'!H920,bmri_history[[#This Row],[Terakhir]],bmri_history[[#This Row],[Volume]],"Tidak Ditemukan")</f>
        <v>73897500</v>
      </c>
      <c r="J920" s="10">
        <f>(B920/'Data Historis IHSG'!$J$3) * 100</f>
        <v>107.02368744384512</v>
      </c>
      <c r="K920" s="2">
        <f>(D920/'Data Historis BBNI'!$J$3) * 100</f>
        <v>140.21833626865049</v>
      </c>
      <c r="L920" s="2">
        <f>(F920/'Data Historis BBRI'!$J$3) * 100</f>
        <v>146.95697210346194</v>
      </c>
      <c r="M920" s="2">
        <f>(H920 / 'Data Historis BMRI'!$J$3) * 100</f>
        <v>176.90313134482298</v>
      </c>
    </row>
    <row r="921" spans="1:13" x14ac:dyDescent="0.3">
      <c r="A921" s="1" t="s">
        <v>944</v>
      </c>
      <c r="B921">
        <f>_xlfn.XLOOKUP(A921,jkse_history[[#This Row],[Tanggal]],jkse_history[[#This Row],[Terakhir]],"Tidak Ditemukan")</f>
        <v>6806.8</v>
      </c>
      <c r="C921">
        <f>_xlfn.XLOOKUP(B921,jkse_history[[#This Row],[Terakhir]],jkse_history[[#This Row],[Volume]])</f>
        <v>141478700</v>
      </c>
      <c r="D921">
        <f>_xlfn.XLOOKUP(A921,bbni_history[[#This Row],[Tanggal]],bbni_history[[#This Row],[Terakhir]],"Tidak Ditemukan")</f>
        <v>4379.7</v>
      </c>
      <c r="E921">
        <f>_xlfn.XLOOKUP(D921,bbni_history[[#This Row],[Terakhir]],bbni_history[[#This Row],[Volume]])</f>
        <v>43655100</v>
      </c>
      <c r="F921">
        <f>_xlfn.XLOOKUP(A921,bbri_history[[#This Row],[Tanggal]],bbri_history[[#This Row],[Terakhir]],"Tidak Ditemukan")</f>
        <v>4428.1000000000004</v>
      </c>
      <c r="G921">
        <f>_xlfn.XLOOKUP(F921,bbri_history[[#This Row],[Terakhir]],bbri_history[[#This Row],[Volume]],"Tidak Ditemukan")</f>
        <v>104021500</v>
      </c>
      <c r="H921">
        <f>_xlfn.XLOOKUP(A921,bmri_history[[#This Row],[Tanggal]],bmri_history[[#This Row],[Terakhir]],"Tidak Ditemukan")</f>
        <v>4970.2</v>
      </c>
      <c r="I921">
        <f>_xlfn.XLOOKUP('Master Sheet'!H921,bmri_history[[#This Row],[Terakhir]],bmri_history[[#This Row],[Volume]],"Tidak Ditemukan")</f>
        <v>72469200</v>
      </c>
      <c r="J921" s="10">
        <f>(B921/'Data Historis IHSG'!$J$3) * 100</f>
        <v>108.05233397994141</v>
      </c>
      <c r="K921" s="2">
        <f>(D921/'Data Historis BBNI'!$J$3) * 100</f>
        <v>140.50063999538048</v>
      </c>
      <c r="L921" s="2">
        <f>(F921/'Data Historis BBRI'!$J$3) * 100</f>
        <v>149.89523142177222</v>
      </c>
      <c r="M921" s="2">
        <f>(H921 / 'Data Historis BMRI'!$J$3) * 100</f>
        <v>179.24000966486713</v>
      </c>
    </row>
    <row r="922" spans="1:13" x14ac:dyDescent="0.3">
      <c r="A922" s="1" t="s">
        <v>945</v>
      </c>
      <c r="B922">
        <f>_xlfn.XLOOKUP(A922,jkse_history[[#This Row],[Tanggal]],jkse_history[[#This Row],[Terakhir]],"Tidak Ditemukan")</f>
        <v>6834.4</v>
      </c>
      <c r="C922">
        <f>_xlfn.XLOOKUP(B922,jkse_history[[#This Row],[Terakhir]],jkse_history[[#This Row],[Volume]])</f>
        <v>153802700</v>
      </c>
      <c r="D922">
        <f>_xlfn.XLOOKUP(A922,bbni_history[[#This Row],[Tanggal]],bbni_history[[#This Row],[Terakhir]],"Tidak Ditemukan")</f>
        <v>4353.3999999999996</v>
      </c>
      <c r="E922">
        <f>_xlfn.XLOOKUP(D922,bbni_history[[#This Row],[Terakhir]],bbni_history[[#This Row],[Volume]])</f>
        <v>49108000</v>
      </c>
      <c r="F922">
        <f>_xlfn.XLOOKUP(A922,bbri_history[[#This Row],[Tanggal]],bbri_history[[#This Row],[Terakhir]],"Tidak Ditemukan")</f>
        <v>4493.2</v>
      </c>
      <c r="G922">
        <f>_xlfn.XLOOKUP(F922,bbri_history[[#This Row],[Terakhir]],bbri_history[[#This Row],[Volume]],"Tidak Ditemukan")</f>
        <v>142215000</v>
      </c>
      <c r="H922">
        <f>_xlfn.XLOOKUP(A922,bmri_history[[#This Row],[Tanggal]],bmri_history[[#This Row],[Terakhir]],"Tidak Ditemukan")</f>
        <v>5056.7</v>
      </c>
      <c r="I922">
        <f>_xlfn.XLOOKUP('Master Sheet'!H922,bmri_history[[#This Row],[Terakhir]],bmri_history[[#This Row],[Volume]],"Tidak Ditemukan")</f>
        <v>90426500</v>
      </c>
      <c r="J922" s="10">
        <f>(B922/'Data Historis IHSG'!$J$3) * 100</f>
        <v>108.4904612082787</v>
      </c>
      <c r="K922" s="2">
        <f>(D922/'Data Historis BBNI'!$J$3) * 100</f>
        <v>139.65693681208515</v>
      </c>
      <c r="L922" s="2">
        <f>(F922/'Data Historis BBRI'!$J$3) * 100</f>
        <v>152.09892591050493</v>
      </c>
      <c r="M922" s="2">
        <f>(H922 / 'Data Historis BMRI'!$J$3) * 100</f>
        <v>182.35945371862977</v>
      </c>
    </row>
    <row r="923" spans="1:13" x14ac:dyDescent="0.3">
      <c r="A923" s="1" t="s">
        <v>946</v>
      </c>
      <c r="B923">
        <f>_xlfn.XLOOKUP(A923,jkse_history[[#This Row],[Tanggal]],jkse_history[[#This Row],[Terakhir]],"Tidak Ditemukan")</f>
        <v>6714.5</v>
      </c>
      <c r="C923">
        <f>_xlfn.XLOOKUP(B923,jkse_history[[#This Row],[Terakhir]],jkse_history[[#This Row],[Volume]])</f>
        <v>168306200</v>
      </c>
      <c r="D923">
        <f>_xlfn.XLOOKUP(A923,bbni_history[[#This Row],[Tanggal]],bbni_history[[#This Row],[Terakhir]],"Tidak Ditemukan")</f>
        <v>4274.5</v>
      </c>
      <c r="E923">
        <f>_xlfn.XLOOKUP(D923,bbni_history[[#This Row],[Terakhir]],bbni_history[[#This Row],[Volume]])</f>
        <v>77078100</v>
      </c>
      <c r="F923">
        <f>_xlfn.XLOOKUP(A923,bbri_history[[#This Row],[Tanggal]],bbri_history[[#This Row],[Terakhir]],"Tidak Ditemukan")</f>
        <v>4271.8</v>
      </c>
      <c r="G923">
        <f>_xlfn.XLOOKUP(F923,bbri_history[[#This Row],[Terakhir]],bbri_history[[#This Row],[Volume]],"Tidak Ditemukan")</f>
        <v>330618800</v>
      </c>
      <c r="H923">
        <f>_xlfn.XLOOKUP(A923,bmri_history[[#This Row],[Tanggal]],bmri_history[[#This Row],[Terakhir]],"Tidak Ditemukan")</f>
        <v>4927</v>
      </c>
      <c r="I923">
        <f>_xlfn.XLOOKUP('Master Sheet'!H923,bmri_history[[#This Row],[Terakhir]],bmri_history[[#This Row],[Volume]],"Tidak Ditemukan")</f>
        <v>86348700</v>
      </c>
      <c r="J923" s="10">
        <f>(B923/'Data Historis IHSG'!$J$3) * 100</f>
        <v>106.58714763300176</v>
      </c>
      <c r="K923" s="2">
        <f>(D923/'Data Historis BBNI'!$J$3) * 100</f>
        <v>137.12582726219921</v>
      </c>
      <c r="L923" s="2">
        <f>(F923/'Data Historis BBRI'!$J$3) * 100</f>
        <v>144.60433359398536</v>
      </c>
      <c r="M923" s="2">
        <f>(H923 / 'Data Historis BMRI'!$J$3) * 100</f>
        <v>177.6820907848377</v>
      </c>
    </row>
    <row r="924" spans="1:13" x14ac:dyDescent="0.3">
      <c r="A924" s="1" t="s">
        <v>947</v>
      </c>
      <c r="B924">
        <f>_xlfn.XLOOKUP(A924,jkse_history[[#This Row],[Tanggal]],jkse_history[[#This Row],[Terakhir]],"Tidak Ditemukan")</f>
        <v>6758.8</v>
      </c>
      <c r="C924">
        <f>_xlfn.XLOOKUP(B924,jkse_history[[#This Row],[Terakhir]],jkse_history[[#This Row],[Volume]])</f>
        <v>163096100</v>
      </c>
      <c r="D924">
        <f>_xlfn.XLOOKUP(A924,bbni_history[[#This Row],[Tanggal]],bbni_history[[#This Row],[Terakhir]],"Tidak Ditemukan")</f>
        <v>4248.3</v>
      </c>
      <c r="E924">
        <f>_xlfn.XLOOKUP(D924,bbni_history[[#This Row],[Terakhir]],bbni_history[[#This Row],[Volume]])</f>
        <v>39350600</v>
      </c>
      <c r="F924">
        <f>_xlfn.XLOOKUP(A924,bbri_history[[#This Row],[Tanggal]],bbri_history[[#This Row],[Terakhir]],"Tidak Ditemukan")</f>
        <v>4341.3</v>
      </c>
      <c r="G924">
        <f>_xlfn.XLOOKUP(F924,bbri_history[[#This Row],[Terakhir]],bbri_history[[#This Row],[Volume]],"Tidak Ditemukan")</f>
        <v>129599800</v>
      </c>
      <c r="H924">
        <f>_xlfn.XLOOKUP(A924,bmri_history[[#This Row],[Tanggal]],bmri_history[[#This Row],[Terakhir]],"Tidak Ditemukan")</f>
        <v>4927</v>
      </c>
      <c r="I924">
        <f>_xlfn.XLOOKUP('Master Sheet'!H924,bmri_history[[#This Row],[Terakhir]],bmri_history[[#This Row],[Volume]],"Tidak Ditemukan")</f>
        <v>90177000</v>
      </c>
      <c r="J924" s="10">
        <f>(B924/'Data Historis IHSG'!$J$3) * 100</f>
        <v>107.29037358283304</v>
      </c>
      <c r="K924" s="2">
        <f>(D924/'Data Historis BBNI'!$J$3) * 100</f>
        <v>136.28533207579855</v>
      </c>
      <c r="L924" s="2">
        <f>(F924/'Data Historis BBRI'!$J$3) * 100</f>
        <v>146.95697210346194</v>
      </c>
      <c r="M924" s="2">
        <f>(H924 / 'Data Historis BMRI'!$J$3) * 100</f>
        <v>177.6820907848377</v>
      </c>
    </row>
    <row r="925" spans="1:13" x14ac:dyDescent="0.3">
      <c r="A925" s="1" t="s">
        <v>948</v>
      </c>
      <c r="B925">
        <f>_xlfn.XLOOKUP(A925,jkse_history[[#This Row],[Tanggal]],jkse_history[[#This Row],[Terakhir]],"Tidak Ditemukan")</f>
        <v>6735.9</v>
      </c>
      <c r="C925">
        <f>_xlfn.XLOOKUP(B925,jkse_history[[#This Row],[Terakhir]],jkse_history[[#This Row],[Volume]])</f>
        <v>157763400</v>
      </c>
      <c r="D925">
        <f>_xlfn.XLOOKUP(A925,bbni_history[[#This Row],[Tanggal]],bbni_history[[#This Row],[Terakhir]],"Tidak Ditemukan")</f>
        <v>4248.3</v>
      </c>
      <c r="E925">
        <f>_xlfn.XLOOKUP(D925,bbni_history[[#This Row],[Terakhir]],bbni_history[[#This Row],[Volume]])</f>
        <v>34312600</v>
      </c>
      <c r="F925">
        <f>_xlfn.XLOOKUP(A925,bbri_history[[#This Row],[Tanggal]],bbri_history[[#This Row],[Terakhir]],"Tidak Ditemukan")</f>
        <v>4341.3</v>
      </c>
      <c r="G925">
        <f>_xlfn.XLOOKUP(F925,bbri_history[[#This Row],[Terakhir]],bbri_history[[#This Row],[Volume]],"Tidak Ditemukan")</f>
        <v>108523700</v>
      </c>
      <c r="H925">
        <f>_xlfn.XLOOKUP(A925,bmri_history[[#This Row],[Tanggal]],bmri_history[[#This Row],[Terakhir]],"Tidak Ditemukan")</f>
        <v>4948.6000000000004</v>
      </c>
      <c r="I925">
        <f>_xlfn.XLOOKUP('Master Sheet'!H925,bmri_history[[#This Row],[Terakhir]],bmri_history[[#This Row],[Volume]],"Tidak Ditemukan")</f>
        <v>81547000</v>
      </c>
      <c r="J925" s="10">
        <f>(B925/'Data Historis IHSG'!$J$3) * 100</f>
        <v>106.92685497671258</v>
      </c>
      <c r="K925" s="2">
        <f>(D925/'Data Historis BBNI'!$J$3) * 100</f>
        <v>136.28533207579855</v>
      </c>
      <c r="L925" s="2">
        <f>(F925/'Data Historis BBRI'!$J$3) * 100</f>
        <v>146.95697210346194</v>
      </c>
      <c r="M925" s="2">
        <f>(H925 / 'Data Historis BMRI'!$J$3) * 100</f>
        <v>178.46105022485244</v>
      </c>
    </row>
    <row r="926" spans="1:13" x14ac:dyDescent="0.3">
      <c r="A926" s="1" t="s">
        <v>949</v>
      </c>
      <c r="B926">
        <f>_xlfn.XLOOKUP(A926,jkse_history[[#This Row],[Tanggal]],jkse_history[[#This Row],[Terakhir]],"Tidak Ditemukan")</f>
        <v>6752.2</v>
      </c>
      <c r="C926">
        <f>_xlfn.XLOOKUP(B926,jkse_history[[#This Row],[Terakhir]],jkse_history[[#This Row],[Volume]])</f>
        <v>195489700</v>
      </c>
      <c r="D926">
        <f>_xlfn.XLOOKUP(A926,bbni_history[[#This Row],[Tanggal]],bbni_history[[#This Row],[Terakhir]],"Tidak Ditemukan")</f>
        <v>4195.7</v>
      </c>
      <c r="E926">
        <f>_xlfn.XLOOKUP(D926,bbni_history[[#This Row],[Terakhir]],bbni_history[[#This Row],[Volume]])</f>
        <v>62061200</v>
      </c>
      <c r="F926">
        <f>_xlfn.XLOOKUP(A926,bbri_history[[#This Row],[Tanggal]],bbri_history[[#This Row],[Terakhir]],"Tidak Ditemukan")</f>
        <v>4306.6000000000004</v>
      </c>
      <c r="G926">
        <f>_xlfn.XLOOKUP(F926,bbri_history[[#This Row],[Terakhir]],bbri_history[[#This Row],[Volume]],"Tidak Ditemukan")</f>
        <v>106760300</v>
      </c>
      <c r="H926">
        <f>_xlfn.XLOOKUP(A926,bmri_history[[#This Row],[Tanggal]],bmri_history[[#This Row],[Terakhir]],"Tidak Ditemukan")</f>
        <v>4905.3999999999996</v>
      </c>
      <c r="I926">
        <f>_xlfn.XLOOKUP('Master Sheet'!H926,bmri_history[[#This Row],[Terakhir]],bmri_history[[#This Row],[Volume]],"Tidak Ditemukan")</f>
        <v>99449400</v>
      </c>
      <c r="J926" s="10">
        <f>(B926/'Data Historis IHSG'!$J$3) * 100</f>
        <v>107.18560402823063</v>
      </c>
      <c r="K926" s="2">
        <f>(D926/'Data Historis BBNI'!$J$3) * 100</f>
        <v>134.59792570920791</v>
      </c>
      <c r="L926" s="2">
        <f>(F926/'Data Historis BBRI'!$J$3) * 100</f>
        <v>145.78234539441394</v>
      </c>
      <c r="M926" s="2">
        <f>(H926 / 'Data Historis BMRI'!$J$3) * 100</f>
        <v>176.90313134482298</v>
      </c>
    </row>
    <row r="927" spans="1:13" x14ac:dyDescent="0.3">
      <c r="A927" s="1" t="s">
        <v>950</v>
      </c>
      <c r="B927">
        <f>_xlfn.XLOOKUP(A927,jkse_history[[#This Row],[Tanggal]],jkse_history[[#This Row],[Terakhir]],"Tidak Ditemukan")</f>
        <v>6642.4</v>
      </c>
      <c r="C927">
        <f>_xlfn.XLOOKUP(B927,jkse_history[[#This Row],[Terakhir]],jkse_history[[#This Row],[Volume]])</f>
        <v>206571400</v>
      </c>
      <c r="D927">
        <f>_xlfn.XLOOKUP(A927,bbni_history[[#This Row],[Tanggal]],bbni_history[[#This Row],[Terakhir]],"Tidak Ditemukan")</f>
        <v>4222</v>
      </c>
      <c r="E927">
        <f>_xlfn.XLOOKUP(D927,bbni_history[[#This Row],[Terakhir]],bbni_history[[#This Row],[Volume]])</f>
        <v>58008400</v>
      </c>
      <c r="F927">
        <f>_xlfn.XLOOKUP(A927,bbri_history[[#This Row],[Tanggal]],bbri_history[[#This Row],[Terakhir]],"Tidak Ditemukan")</f>
        <v>4193.7</v>
      </c>
      <c r="G927">
        <f>_xlfn.XLOOKUP(F927,bbri_history[[#This Row],[Terakhir]],bbri_history[[#This Row],[Volume]],"Tidak Ditemukan")</f>
        <v>191567200</v>
      </c>
      <c r="H927">
        <f>_xlfn.XLOOKUP(A927,bmri_history[[#This Row],[Tanggal]],bmri_history[[#This Row],[Terakhir]],"Tidak Ditemukan")</f>
        <v>4883.8</v>
      </c>
      <c r="I927">
        <f>_xlfn.XLOOKUP('Master Sheet'!H927,bmri_history[[#This Row],[Terakhir]],bmri_history[[#This Row],[Volume]],"Tidak Ditemukan")</f>
        <v>74281200</v>
      </c>
      <c r="J927" s="10">
        <f>(B927/'Data Historis IHSG'!$J$3) * 100</f>
        <v>105.44261961984525</v>
      </c>
      <c r="K927" s="2">
        <f>(D927/'Data Historis BBNI'!$J$3) * 100</f>
        <v>135.44162889250325</v>
      </c>
      <c r="L927" s="2">
        <f>(F927/'Data Historis BBRI'!$J$3) * 100</f>
        <v>141.9605772257822</v>
      </c>
      <c r="M927" s="2">
        <f>(H927 / 'Data Historis BMRI'!$J$3) * 100</f>
        <v>176.12417190480829</v>
      </c>
    </row>
    <row r="928" spans="1:13" x14ac:dyDescent="0.3">
      <c r="A928" s="1" t="s">
        <v>951</v>
      </c>
      <c r="B928">
        <f>_xlfn.XLOOKUP(A928,jkse_history[[#This Row],[Tanggal]],jkse_history[[#This Row],[Terakhir]],"Tidak Ditemukan")</f>
        <v>6751.4</v>
      </c>
      <c r="C928">
        <f>_xlfn.XLOOKUP(B928,jkse_history[[#This Row],[Terakhir]],jkse_history[[#This Row],[Volume]])</f>
        <v>221191100</v>
      </c>
      <c r="D928">
        <f>_xlfn.XLOOKUP(A928,bbni_history[[#This Row],[Tanggal]],bbni_history[[#This Row],[Terakhir]],"Tidak Ditemukan")</f>
        <v>4265.8</v>
      </c>
      <c r="E928">
        <f>_xlfn.XLOOKUP(D928,bbni_history[[#This Row],[Terakhir]],bbni_history[[#This Row],[Volume]])</f>
        <v>61528700</v>
      </c>
      <c r="F928">
        <f>_xlfn.XLOOKUP(A928,bbri_history[[#This Row],[Tanggal]],bbri_history[[#This Row],[Terakhir]],"Tidak Ditemukan")</f>
        <v>4341.3</v>
      </c>
      <c r="G928">
        <f>_xlfn.XLOOKUP(F928,bbri_history[[#This Row],[Terakhir]],bbri_history[[#This Row],[Volume]],"Tidak Ditemukan")</f>
        <v>208075400</v>
      </c>
      <c r="H928">
        <f>_xlfn.XLOOKUP(A928,bmri_history[[#This Row],[Tanggal]],bmri_history[[#This Row],[Terakhir]],"Tidak Ditemukan")</f>
        <v>5099.8999999999996</v>
      </c>
      <c r="I928">
        <f>_xlfn.XLOOKUP('Master Sheet'!H928,bmri_history[[#This Row],[Terakhir]],bmri_history[[#This Row],[Volume]],"Tidak Ditemukan")</f>
        <v>115678200</v>
      </c>
      <c r="J928" s="10">
        <f>(B928/'Data Historis IHSG'!$J$3) * 100</f>
        <v>107.17290468827882</v>
      </c>
      <c r="K928" s="2">
        <f>(D928/'Data Historis BBNI'!$J$3) * 100</f>
        <v>136.84673153236389</v>
      </c>
      <c r="L928" s="2">
        <f>(F928/'Data Historis BBRI'!$J$3) * 100</f>
        <v>146.95697210346194</v>
      </c>
      <c r="M928" s="2">
        <f>(H928 / 'Data Historis BMRI'!$J$3) * 100</f>
        <v>183.91737259865917</v>
      </c>
    </row>
    <row r="929" spans="1:13" x14ac:dyDescent="0.3">
      <c r="A929" s="1" t="s">
        <v>952</v>
      </c>
      <c r="B929">
        <f>_xlfn.XLOOKUP(A929,jkse_history[[#This Row],[Tanggal]],jkse_history[[#This Row],[Terakhir]],"Tidak Ditemukan")</f>
        <v>6788.9</v>
      </c>
      <c r="C929">
        <f>_xlfn.XLOOKUP(B929,jkse_history[[#This Row],[Terakhir]],jkse_history[[#This Row],[Volume]])</f>
        <v>231714900</v>
      </c>
      <c r="D929">
        <f>_xlfn.XLOOKUP(A929,bbni_history[[#This Row],[Tanggal]],bbni_history[[#This Row],[Terakhir]],"Tidak Ditemukan")</f>
        <v>4283.3</v>
      </c>
      <c r="E929">
        <f>_xlfn.XLOOKUP(D929,bbni_history[[#This Row],[Terakhir]],bbni_history[[#This Row],[Volume]])</f>
        <v>37333500</v>
      </c>
      <c r="F929">
        <f>_xlfn.XLOOKUP(A929,bbri_history[[#This Row],[Tanggal]],bbri_history[[#This Row],[Terakhir]],"Tidak Ditemukan")</f>
        <v>4428.1000000000004</v>
      </c>
      <c r="G929">
        <f>_xlfn.XLOOKUP(F929,bbri_history[[#This Row],[Terakhir]],bbri_history[[#This Row],[Volume]],"Tidak Ditemukan")</f>
        <v>125504000</v>
      </c>
      <c r="H929">
        <f>_xlfn.XLOOKUP(A929,bmri_history[[#This Row],[Tanggal]],bmri_history[[#This Row],[Terakhir]],"Tidak Ditemukan")</f>
        <v>5035</v>
      </c>
      <c r="I929">
        <f>_xlfn.XLOOKUP('Master Sheet'!H929,bmri_history[[#This Row],[Terakhir]],bmri_history[[#This Row],[Volume]],"Tidak Ditemukan")</f>
        <v>53379500</v>
      </c>
      <c r="J929" s="10">
        <f>(B929/'Data Historis IHSG'!$J$3) * 100</f>
        <v>107.76818624851974</v>
      </c>
      <c r="K929" s="2">
        <f>(D929/'Data Historis BBNI'!$J$3) * 100</f>
        <v>137.4081309889292</v>
      </c>
      <c r="L929" s="2">
        <f>(F929/'Data Historis BBRI'!$J$3) * 100</f>
        <v>149.89523142177222</v>
      </c>
      <c r="M929" s="2">
        <f>(H929 / 'Data Historis BMRI'!$J$3) * 100</f>
        <v>181.57688798491128</v>
      </c>
    </row>
    <row r="930" spans="1:13" x14ac:dyDescent="0.3">
      <c r="A930" s="1" t="s">
        <v>953</v>
      </c>
      <c r="B930">
        <f>_xlfn.XLOOKUP(A930,jkse_history[[#This Row],[Tanggal]],jkse_history[[#This Row],[Terakhir]],"Tidak Ditemukan")</f>
        <v>6878.8</v>
      </c>
      <c r="C930">
        <f>_xlfn.XLOOKUP(B930,jkse_history[[#This Row],[Terakhir]],jkse_history[[#This Row],[Volume]])</f>
        <v>228787500</v>
      </c>
      <c r="D930">
        <f>_xlfn.XLOOKUP(A930,bbni_history[[#This Row],[Tanggal]],bbni_history[[#This Row],[Terakhir]],"Tidak Ditemukan")</f>
        <v>4353.3999999999996</v>
      </c>
      <c r="E930">
        <f>_xlfn.XLOOKUP(D930,bbni_history[[#This Row],[Terakhir]],bbni_history[[#This Row],[Volume]])</f>
        <v>54278500</v>
      </c>
      <c r="F930">
        <f>_xlfn.XLOOKUP(A930,bbri_history[[#This Row],[Tanggal]],bbri_history[[#This Row],[Terakhir]],"Tidak Ditemukan")</f>
        <v>4514.8999999999996</v>
      </c>
      <c r="G930">
        <f>_xlfn.XLOOKUP(F930,bbri_history[[#This Row],[Terakhir]],bbri_history[[#This Row],[Volume]],"Tidak Ditemukan")</f>
        <v>122333800</v>
      </c>
      <c r="H930">
        <f>_xlfn.XLOOKUP(A930,bmri_history[[#This Row],[Tanggal]],bmri_history[[#This Row],[Terakhir]],"Tidak Ditemukan")</f>
        <v>5121.5</v>
      </c>
      <c r="I930">
        <f>_xlfn.XLOOKUP('Master Sheet'!H930,bmri_history[[#This Row],[Terakhir]],bmri_history[[#This Row],[Volume]],"Tidak Ditemukan")</f>
        <v>58266100</v>
      </c>
      <c r="J930" s="10">
        <f>(B930/'Data Historis IHSG'!$J$3) * 100</f>
        <v>109.19527457560395</v>
      </c>
      <c r="K930" s="2">
        <f>(D930/'Data Historis BBNI'!$J$3) * 100</f>
        <v>139.65693681208515</v>
      </c>
      <c r="L930" s="2">
        <f>(F930/'Data Historis BBRI'!$J$3) * 100</f>
        <v>152.83349074008251</v>
      </c>
      <c r="M930" s="2">
        <f>(H930 / 'Data Historis BMRI'!$J$3) * 100</f>
        <v>184.69633203867392</v>
      </c>
    </row>
    <row r="931" spans="1:13" x14ac:dyDescent="0.3">
      <c r="A931" s="1" t="s">
        <v>954</v>
      </c>
      <c r="B931">
        <f>_xlfn.XLOOKUP(A931,jkse_history[[#This Row],[Tanggal]],jkse_history[[#This Row],[Terakhir]],"Tidak Ditemukan")</f>
        <v>6843.8</v>
      </c>
      <c r="C931">
        <f>_xlfn.XLOOKUP(B931,jkse_history[[#This Row],[Terakhir]],jkse_history[[#This Row],[Volume]])</f>
        <v>193087900</v>
      </c>
      <c r="D931">
        <f>_xlfn.XLOOKUP(A931,bbni_history[[#This Row],[Tanggal]],bbni_history[[#This Row],[Terakhir]],"Tidak Ditemukan")</f>
        <v>4327.1000000000004</v>
      </c>
      <c r="E931">
        <f>_xlfn.XLOOKUP(D931,bbni_history[[#This Row],[Terakhir]],bbni_history[[#This Row],[Volume]])</f>
        <v>38213600</v>
      </c>
      <c r="F931">
        <f>_xlfn.XLOOKUP(A931,bbri_history[[#This Row],[Tanggal]],bbri_history[[#This Row],[Terakhir]],"Tidak Ditemukan")</f>
        <v>4558.3999999999996</v>
      </c>
      <c r="G931">
        <f>_xlfn.XLOOKUP(F931,bbri_history[[#This Row],[Terakhir]],bbri_history[[#This Row],[Volume]],"Tidak Ditemukan")</f>
        <v>137039400</v>
      </c>
      <c r="H931">
        <f>_xlfn.XLOOKUP(A931,bmri_history[[#This Row],[Tanggal]],bmri_history[[#This Row],[Terakhir]],"Tidak Ditemukan")</f>
        <v>5078.3</v>
      </c>
      <c r="I931">
        <f>_xlfn.XLOOKUP('Master Sheet'!H931,bmri_history[[#This Row],[Terakhir]],bmri_history[[#This Row],[Volume]],"Tidak Ditemukan")</f>
        <v>56161300</v>
      </c>
      <c r="J931" s="10">
        <f>(B931/'Data Historis IHSG'!$J$3) * 100</f>
        <v>108.63967845271243</v>
      </c>
      <c r="K931" s="2">
        <f>(D931/'Data Historis BBNI'!$J$3) * 100</f>
        <v>138.81323362878985</v>
      </c>
      <c r="L931" s="2">
        <f>(F931/'Data Historis BBRI'!$J$3) * 100</f>
        <v>154.30600549061819</v>
      </c>
      <c r="M931" s="2">
        <f>(H931 / 'Data Historis BMRI'!$J$3) * 100</f>
        <v>183.13841315864448</v>
      </c>
    </row>
    <row r="932" spans="1:13" x14ac:dyDescent="0.3">
      <c r="A932" s="1" t="s">
        <v>955</v>
      </c>
      <c r="B932">
        <f>_xlfn.XLOOKUP(A932,jkse_history[[#This Row],[Tanggal]],jkse_history[[#This Row],[Terakhir]],"Tidak Ditemukan")</f>
        <v>6804.1</v>
      </c>
      <c r="C932">
        <f>_xlfn.XLOOKUP(B932,jkse_history[[#This Row],[Terakhir]],jkse_history[[#This Row],[Volume]])</f>
        <v>151412300</v>
      </c>
      <c r="D932">
        <f>_xlfn.XLOOKUP(A932,bbni_history[[#This Row],[Tanggal]],bbni_history[[#This Row],[Terakhir]],"Tidak Ditemukan")</f>
        <v>4274.5</v>
      </c>
      <c r="E932">
        <f>_xlfn.XLOOKUP(D932,bbni_history[[#This Row],[Terakhir]],bbni_history[[#This Row],[Volume]])</f>
        <v>30691100</v>
      </c>
      <c r="F932">
        <f>_xlfn.XLOOKUP(A932,bbri_history[[#This Row],[Tanggal]],bbri_history[[#This Row],[Terakhir]],"Tidak Ditemukan")</f>
        <v>4536.7</v>
      </c>
      <c r="G932">
        <f>_xlfn.XLOOKUP(F932,bbri_history[[#This Row],[Terakhir]],bbri_history[[#This Row],[Volume]],"Tidak Ditemukan")</f>
        <v>86713700</v>
      </c>
      <c r="H932">
        <f>_xlfn.XLOOKUP(A932,bmri_history[[#This Row],[Tanggal]],bmri_history[[#This Row],[Terakhir]],"Tidak Ditemukan")</f>
        <v>5056.7</v>
      </c>
      <c r="I932">
        <f>_xlfn.XLOOKUP('Master Sheet'!H932,bmri_history[[#This Row],[Terakhir]],bmri_history[[#This Row],[Volume]],"Tidak Ditemukan")</f>
        <v>63442400</v>
      </c>
      <c r="J932" s="10">
        <f>(B932/'Data Historis IHSG'!$J$3) * 100</f>
        <v>108.00947370760406</v>
      </c>
      <c r="K932" s="2">
        <f>(D932/'Data Historis BBNI'!$J$3) * 100</f>
        <v>137.12582726219921</v>
      </c>
      <c r="L932" s="2">
        <f>(F932/'Data Historis BBRI'!$J$3) * 100</f>
        <v>153.57144066104064</v>
      </c>
      <c r="M932" s="2">
        <f>(H932 / 'Data Historis BMRI'!$J$3) * 100</f>
        <v>182.35945371862977</v>
      </c>
    </row>
    <row r="933" spans="1:13" x14ac:dyDescent="0.3">
      <c r="A933" s="1" t="s">
        <v>956</v>
      </c>
      <c r="B933">
        <f>_xlfn.XLOOKUP(A933,jkse_history[[#This Row],[Tanggal]],jkse_history[[#This Row],[Terakhir]],"Tidak Ditemukan")</f>
        <v>6838.2</v>
      </c>
      <c r="C933">
        <f>_xlfn.XLOOKUP(B933,jkse_history[[#This Row],[Terakhir]],jkse_history[[#This Row],[Volume]])</f>
        <v>120495400</v>
      </c>
      <c r="D933">
        <f>_xlfn.XLOOKUP(A933,bbni_history[[#This Row],[Tanggal]],bbni_history[[#This Row],[Terakhir]],"Tidak Ditemukan")</f>
        <v>4257</v>
      </c>
      <c r="E933">
        <f>_xlfn.XLOOKUP(D933,bbni_history[[#This Row],[Terakhir]],bbni_history[[#This Row],[Volume]])</f>
        <v>32999400</v>
      </c>
      <c r="F933">
        <f>_xlfn.XLOOKUP(A933,bbri_history[[#This Row],[Tanggal]],bbri_history[[#This Row],[Terakhir]],"Tidak Ditemukan")</f>
        <v>4514.8999999999996</v>
      </c>
      <c r="G933">
        <f>_xlfn.XLOOKUP(F933,bbri_history[[#This Row],[Terakhir]],bbri_history[[#This Row],[Volume]],"Tidak Ditemukan")</f>
        <v>66236400</v>
      </c>
      <c r="H933">
        <f>_xlfn.XLOOKUP(A933,bmri_history[[#This Row],[Tanggal]],bmri_history[[#This Row],[Terakhir]],"Tidak Ditemukan")</f>
        <v>5078.3</v>
      </c>
      <c r="I933">
        <f>_xlfn.XLOOKUP('Master Sheet'!H933,bmri_history[[#This Row],[Terakhir]],bmri_history[[#This Row],[Volume]],"Tidak Ditemukan")</f>
        <v>45026200</v>
      </c>
      <c r="J933" s="10">
        <f>(B933/'Data Historis IHSG'!$J$3) * 100</f>
        <v>108.55078307304977</v>
      </c>
      <c r="K933" s="2">
        <f>(D933/'Data Historis BBNI'!$J$3) * 100</f>
        <v>136.5644278056339</v>
      </c>
      <c r="L933" s="2">
        <f>(F933/'Data Historis BBRI'!$J$3) * 100</f>
        <v>152.83349074008251</v>
      </c>
      <c r="M933" s="2">
        <f>(H933 / 'Data Historis BMRI'!$J$3) * 100</f>
        <v>183.13841315864448</v>
      </c>
    </row>
    <row r="934" spans="1:13" x14ac:dyDescent="0.3">
      <c r="A934" s="1" t="s">
        <v>957</v>
      </c>
      <c r="B934">
        <f>_xlfn.XLOOKUP(A934,jkse_history[[#This Row],[Tanggal]],jkse_history[[#This Row],[Terakhir]],"Tidak Ditemukan")</f>
        <v>6809.3</v>
      </c>
      <c r="C934">
        <f>_xlfn.XLOOKUP(B934,jkse_history[[#This Row],[Terakhir]],jkse_history[[#This Row],[Volume]])</f>
        <v>133618500</v>
      </c>
      <c r="D934">
        <f>_xlfn.XLOOKUP(A934,bbni_history[[#This Row],[Tanggal]],bbni_history[[#This Row],[Terakhir]],"Tidak Ditemukan")</f>
        <v>4257</v>
      </c>
      <c r="E934">
        <f>_xlfn.XLOOKUP(D934,bbni_history[[#This Row],[Terakhir]],bbni_history[[#This Row],[Volume]])</f>
        <v>37753900</v>
      </c>
      <c r="F934">
        <f>_xlfn.XLOOKUP(A934,bbri_history[[#This Row],[Tanggal]],bbri_history[[#This Row],[Terakhir]],"Tidak Ditemukan")</f>
        <v>4406.3999999999996</v>
      </c>
      <c r="G934">
        <f>_xlfn.XLOOKUP(F934,bbri_history[[#This Row],[Terakhir]],bbri_history[[#This Row],[Volume]],"Tidak Ditemukan")</f>
        <v>113811900</v>
      </c>
      <c r="H934">
        <f>_xlfn.XLOOKUP(A934,bmri_history[[#This Row],[Tanggal]],bmri_history[[#This Row],[Terakhir]],"Tidak Ditemukan")</f>
        <v>4991.8</v>
      </c>
      <c r="I934">
        <f>_xlfn.XLOOKUP('Master Sheet'!H934,bmri_history[[#This Row],[Terakhir]],bmri_history[[#This Row],[Volume]],"Tidak Ditemukan")</f>
        <v>59611500</v>
      </c>
      <c r="J934" s="10">
        <f>(B934/'Data Historis IHSG'!$J$3) * 100</f>
        <v>108.09201941729079</v>
      </c>
      <c r="K934" s="2">
        <f>(D934/'Data Historis BBNI'!$J$3) * 100</f>
        <v>136.5644278056339</v>
      </c>
      <c r="L934" s="2">
        <f>(F934/'Data Historis BBRI'!$J$3) * 100</f>
        <v>149.16066659219464</v>
      </c>
      <c r="M934" s="2">
        <f>(H934 / 'Data Historis BMRI'!$J$3) * 100</f>
        <v>180.01896910488188</v>
      </c>
    </row>
    <row r="935" spans="1:13" x14ac:dyDescent="0.3">
      <c r="A935" s="1" t="s">
        <v>958</v>
      </c>
      <c r="B935">
        <f>_xlfn.XLOOKUP(A935,jkse_history[[#This Row],[Tanggal]],jkse_history[[#This Row],[Terakhir]],"Tidak Ditemukan")</f>
        <v>6838.3</v>
      </c>
      <c r="C935">
        <f>_xlfn.XLOOKUP(B935,jkse_history[[#This Row],[Terakhir]],jkse_history[[#This Row],[Volume]])</f>
        <v>187630200</v>
      </c>
      <c r="D935">
        <f>_xlfn.XLOOKUP(A935,bbni_history[[#This Row],[Tanggal]],bbni_history[[#This Row],[Terakhir]],"Tidak Ditemukan")</f>
        <v>4283.3</v>
      </c>
      <c r="E935">
        <f>_xlfn.XLOOKUP(D935,bbni_history[[#This Row],[Terakhir]],bbni_history[[#This Row],[Volume]])</f>
        <v>17199700</v>
      </c>
      <c r="F935">
        <f>_xlfn.XLOOKUP(A935,bbri_history[[#This Row],[Tanggal]],bbri_history[[#This Row],[Terakhir]],"Tidak Ditemukan")</f>
        <v>4363</v>
      </c>
      <c r="G935">
        <f>_xlfn.XLOOKUP(F935,bbri_history[[#This Row],[Terakhir]],bbri_history[[#This Row],[Volume]],"Tidak Ditemukan")</f>
        <v>63126900</v>
      </c>
      <c r="H935">
        <f>_xlfn.XLOOKUP(A935,bmri_history[[#This Row],[Tanggal]],bmri_history[[#This Row],[Terakhir]],"Tidak Ditemukan")</f>
        <v>5035</v>
      </c>
      <c r="I935">
        <f>_xlfn.XLOOKUP('Master Sheet'!H935,bmri_history[[#This Row],[Terakhir]],bmri_history[[#This Row],[Volume]],"Tidak Ditemukan")</f>
        <v>17444600</v>
      </c>
      <c r="J935" s="10">
        <f>(B935/'Data Historis IHSG'!$J$3) * 100</f>
        <v>108.55237049054377</v>
      </c>
      <c r="K935" s="2">
        <f>(D935/'Data Historis BBNI'!$J$3) * 100</f>
        <v>137.4081309889292</v>
      </c>
      <c r="L935" s="2">
        <f>(F935/'Data Historis BBRI'!$J$3) * 100</f>
        <v>147.69153693303949</v>
      </c>
      <c r="M935" s="2">
        <f>(H935 / 'Data Historis BMRI'!$J$3) * 100</f>
        <v>181.57688798491128</v>
      </c>
    </row>
    <row r="936" spans="1:13" x14ac:dyDescent="0.3">
      <c r="A936" s="1" t="s">
        <v>959</v>
      </c>
      <c r="B936">
        <f>_xlfn.XLOOKUP(A936,jkse_history[[#This Row],[Tanggal]],jkse_history[[#This Row],[Terakhir]],"Tidak Ditemukan")</f>
        <v>6862.1</v>
      </c>
      <c r="C936">
        <f>_xlfn.XLOOKUP(B936,jkse_history[[#This Row],[Terakhir]],jkse_history[[#This Row],[Volume]])</f>
        <v>152609900</v>
      </c>
      <c r="D936">
        <f>_xlfn.XLOOKUP(A936,bbni_history[[#This Row],[Tanggal]],bbni_history[[#This Row],[Terakhir]],"Tidak Ditemukan")</f>
        <v>4274.5</v>
      </c>
      <c r="E936">
        <f>_xlfn.XLOOKUP(D936,bbni_history[[#This Row],[Terakhir]],bbni_history[[#This Row],[Volume]])</f>
        <v>27961100</v>
      </c>
      <c r="F936">
        <f>_xlfn.XLOOKUP(A936,bbri_history[[#This Row],[Tanggal]],bbri_history[[#This Row],[Terakhir]],"Tidak Ditemukan")</f>
        <v>4406.3999999999996</v>
      </c>
      <c r="G936">
        <f>_xlfn.XLOOKUP(F936,bbri_history[[#This Row],[Terakhir]],bbri_history[[#This Row],[Volume]],"Tidak Ditemukan")</f>
        <v>85419500</v>
      </c>
      <c r="H936">
        <f>_xlfn.XLOOKUP(A936,bmri_history[[#This Row],[Tanggal]],bmri_history[[#This Row],[Terakhir]],"Tidak Ditemukan")</f>
        <v>5035</v>
      </c>
      <c r="I936">
        <f>_xlfn.XLOOKUP('Master Sheet'!H936,bmri_history[[#This Row],[Terakhir]],bmri_history[[#This Row],[Volume]],"Tidak Ditemukan")</f>
        <v>50587800</v>
      </c>
      <c r="J936" s="10">
        <f>(B936/'Data Historis IHSG'!$J$3) * 100</f>
        <v>108.93017585410998</v>
      </c>
      <c r="K936" s="2">
        <f>(D936/'Data Historis BBNI'!$J$3) * 100</f>
        <v>137.12582726219921</v>
      </c>
      <c r="L936" s="2">
        <f>(F936/'Data Historis BBRI'!$J$3) * 100</f>
        <v>149.16066659219464</v>
      </c>
      <c r="M936" s="2">
        <f>(H936 / 'Data Historis BMRI'!$J$3) * 100</f>
        <v>181.57688798491128</v>
      </c>
    </row>
    <row r="937" spans="1:13" x14ac:dyDescent="0.3">
      <c r="A937" s="1" t="s">
        <v>960</v>
      </c>
      <c r="B937">
        <f>_xlfn.XLOOKUP(A937,jkse_history[[#This Row],[Tanggal]],jkse_history[[#This Row],[Terakhir]],"Tidak Ditemukan")</f>
        <v>6958.2</v>
      </c>
      <c r="C937">
        <f>_xlfn.XLOOKUP(B937,jkse_history[[#This Row],[Terakhir]],jkse_history[[#This Row],[Volume]])</f>
        <v>181839600</v>
      </c>
      <c r="D937">
        <f>_xlfn.XLOOKUP(A937,bbni_history[[#This Row],[Tanggal]],bbni_history[[#This Row],[Terakhir]],"Tidak Ditemukan")</f>
        <v>4362.1000000000004</v>
      </c>
      <c r="E937">
        <f>_xlfn.XLOOKUP(D937,bbni_history[[#This Row],[Terakhir]],bbni_history[[#This Row],[Volume]])</f>
        <v>93350800</v>
      </c>
      <c r="F937">
        <f>_xlfn.XLOOKUP(A937,bbri_history[[#This Row],[Tanggal]],bbri_history[[#This Row],[Terakhir]],"Tidak Ditemukan")</f>
        <v>4558.3999999999996</v>
      </c>
      <c r="G937">
        <f>_xlfn.XLOOKUP(F937,bbri_history[[#This Row],[Terakhir]],bbri_history[[#This Row],[Volume]],"Tidak Ditemukan")</f>
        <v>193790400</v>
      </c>
      <c r="H937">
        <f>_xlfn.XLOOKUP(A937,bmri_history[[#This Row],[Tanggal]],bmri_history[[#This Row],[Terakhir]],"Tidak Ditemukan")</f>
        <v>5121.5</v>
      </c>
      <c r="I937">
        <f>_xlfn.XLOOKUP('Master Sheet'!H937,bmri_history[[#This Row],[Terakhir]],bmri_history[[#This Row],[Volume]],"Tidak Ditemukan")</f>
        <v>74255700</v>
      </c>
      <c r="J937" s="10">
        <f>(B937/'Data Historis IHSG'!$J$3) * 100</f>
        <v>110.45568406582066</v>
      </c>
      <c r="K937" s="2">
        <f>(D937/'Data Historis BBNI'!$J$3) * 100</f>
        <v>139.9360325419205</v>
      </c>
      <c r="L937" s="2">
        <f>(F937/'Data Historis BBRI'!$J$3) * 100</f>
        <v>154.30600549061819</v>
      </c>
      <c r="M937" s="2">
        <f>(H937 / 'Data Historis BMRI'!$J$3) * 100</f>
        <v>184.69633203867392</v>
      </c>
    </row>
    <row r="938" spans="1:13" x14ac:dyDescent="0.3">
      <c r="A938" s="1" t="s">
        <v>961</v>
      </c>
      <c r="B938">
        <f>_xlfn.XLOOKUP(A938,jkse_history[[#This Row],[Tanggal]],jkse_history[[#This Row],[Terakhir]],"Tidak Ditemukan")</f>
        <v>6958</v>
      </c>
      <c r="C938">
        <f>_xlfn.XLOOKUP(B938,jkse_history[[#This Row],[Terakhir]],jkse_history[[#This Row],[Volume]])</f>
        <v>122880300</v>
      </c>
      <c r="D938">
        <f>_xlfn.XLOOKUP(A938,bbni_history[[#This Row],[Tanggal]],bbni_history[[#This Row],[Terakhir]],"Tidak Ditemukan")</f>
        <v>4335.8999999999996</v>
      </c>
      <c r="E938">
        <f>_xlfn.XLOOKUP(D938,bbni_history[[#This Row],[Terakhir]],bbni_history[[#This Row],[Volume]])</f>
        <v>38121600</v>
      </c>
      <c r="F938">
        <f>_xlfn.XLOOKUP(A938,bbri_history[[#This Row],[Tanggal]],bbri_history[[#This Row],[Terakhir]],"Tidak Ditemukan")</f>
        <v>4558.3999999999996</v>
      </c>
      <c r="G938">
        <f>_xlfn.XLOOKUP(F938,bbri_history[[#This Row],[Terakhir]],bbri_history[[#This Row],[Volume]],"Tidak Ditemukan")</f>
        <v>99488800</v>
      </c>
      <c r="H938">
        <f>_xlfn.XLOOKUP(A938,bmri_history[[#This Row],[Tanggal]],bmri_history[[#This Row],[Terakhir]],"Tidak Ditemukan")</f>
        <v>5121.5</v>
      </c>
      <c r="I938">
        <f>_xlfn.XLOOKUP('Master Sheet'!H938,bmri_history[[#This Row],[Terakhir]],bmri_history[[#This Row],[Volume]],"Tidak Ditemukan")</f>
        <v>36004500</v>
      </c>
      <c r="J938" s="10">
        <f>(B938/'Data Historis IHSG'!$J$3) * 100</f>
        <v>110.45250923083272</v>
      </c>
      <c r="K938" s="2">
        <f>(D938/'Data Historis BBNI'!$J$3) * 100</f>
        <v>139.09553735551984</v>
      </c>
      <c r="L938" s="2">
        <f>(F938/'Data Historis BBRI'!$J$3) * 100</f>
        <v>154.30600549061819</v>
      </c>
      <c r="M938" s="2">
        <f>(H938 / 'Data Historis BMRI'!$J$3) * 100</f>
        <v>184.69633203867392</v>
      </c>
    </row>
    <row r="939" spans="1:13" x14ac:dyDescent="0.3">
      <c r="A939" s="1" t="s">
        <v>962</v>
      </c>
      <c r="B939">
        <f>_xlfn.XLOOKUP(A939,jkse_history[[#This Row],[Tanggal]],jkse_history[[#This Row],[Terakhir]],"Tidak Ditemukan")</f>
        <v>6977.7</v>
      </c>
      <c r="C939">
        <f>_xlfn.XLOOKUP(B939,jkse_history[[#This Row],[Terakhir]],jkse_history[[#This Row],[Volume]])</f>
        <v>122926700</v>
      </c>
      <c r="D939">
        <f>_xlfn.XLOOKUP(A939,bbni_history[[#This Row],[Tanggal]],bbni_history[[#This Row],[Terakhir]],"Tidak Ditemukan")</f>
        <v>4362.1000000000004</v>
      </c>
      <c r="E939">
        <f>_xlfn.XLOOKUP(D939,bbni_history[[#This Row],[Terakhir]],bbni_history[[#This Row],[Volume]])</f>
        <v>48489500</v>
      </c>
      <c r="F939">
        <f>_xlfn.XLOOKUP(A939,bbri_history[[#This Row],[Tanggal]],bbri_history[[#This Row],[Terakhir]],"Tidak Ditemukan")</f>
        <v>4536.7</v>
      </c>
      <c r="G939">
        <f>_xlfn.XLOOKUP(F939,bbri_history[[#This Row],[Terakhir]],bbri_history[[#This Row],[Volume]],"Tidak Ditemukan")</f>
        <v>70727500</v>
      </c>
      <c r="H939">
        <f>_xlfn.XLOOKUP(A939,bmri_history[[#This Row],[Tanggal]],bmri_history[[#This Row],[Terakhir]],"Tidak Ditemukan")</f>
        <v>5099.8999999999996</v>
      </c>
      <c r="I939">
        <f>_xlfn.XLOOKUP('Master Sheet'!H939,bmri_history[[#This Row],[Terakhir]],bmri_history[[#This Row],[Volume]],"Tidak Ditemukan")</f>
        <v>33963900</v>
      </c>
      <c r="J939" s="10">
        <f>(B939/'Data Historis IHSG'!$J$3) * 100</f>
        <v>110.76523047714595</v>
      </c>
      <c r="K939" s="2">
        <f>(D939/'Data Historis BBNI'!$J$3) * 100</f>
        <v>139.9360325419205</v>
      </c>
      <c r="L939" s="2">
        <f>(F939/'Data Historis BBRI'!$J$3) * 100</f>
        <v>153.57144066104064</v>
      </c>
      <c r="M939" s="2">
        <f>(H939 / 'Data Historis BMRI'!$J$3) * 100</f>
        <v>183.91737259865917</v>
      </c>
    </row>
    <row r="940" spans="1:13" x14ac:dyDescent="0.3">
      <c r="A940" s="1" t="s">
        <v>963</v>
      </c>
      <c r="B940">
        <f>_xlfn.XLOOKUP(A940,jkse_history[[#This Row],[Tanggal]],jkse_history[[#This Row],[Terakhir]],"Tidak Ditemukan")</f>
        <v>6994.9</v>
      </c>
      <c r="C940">
        <f>_xlfn.XLOOKUP(B940,jkse_history[[#This Row],[Terakhir]],jkse_history[[#This Row],[Volume]])</f>
        <v>150491900</v>
      </c>
      <c r="D940">
        <f>_xlfn.XLOOKUP(A940,bbni_history[[#This Row],[Tanggal]],bbni_history[[#This Row],[Terakhir]],"Tidak Ditemukan")</f>
        <v>4362.1000000000004</v>
      </c>
      <c r="E940">
        <f>_xlfn.XLOOKUP(D940,bbni_history[[#This Row],[Terakhir]],bbni_history[[#This Row],[Volume]])</f>
        <v>52108800</v>
      </c>
      <c r="F940">
        <f>_xlfn.XLOOKUP(A940,bbri_history[[#This Row],[Tanggal]],bbri_history[[#This Row],[Terakhir]],"Tidak Ditemukan")</f>
        <v>4558.3999999999996</v>
      </c>
      <c r="G940">
        <f>_xlfn.XLOOKUP(F940,bbri_history[[#This Row],[Terakhir]],bbri_history[[#This Row],[Volume]],"Tidak Ditemukan")</f>
        <v>54123600</v>
      </c>
      <c r="H940">
        <f>_xlfn.XLOOKUP(A940,bmri_history[[#This Row],[Tanggal]],bmri_history[[#This Row],[Terakhir]],"Tidak Ditemukan")</f>
        <v>5078.3</v>
      </c>
      <c r="I940">
        <f>_xlfn.XLOOKUP('Master Sheet'!H940,bmri_history[[#This Row],[Terakhir]],bmri_history[[#This Row],[Volume]],"Tidak Ditemukan")</f>
        <v>20014600</v>
      </c>
      <c r="J940" s="10">
        <f>(B940/'Data Historis IHSG'!$J$3) * 100</f>
        <v>111.03826628610977</v>
      </c>
      <c r="K940" s="2">
        <f>(D940/'Data Historis BBNI'!$J$3) * 100</f>
        <v>139.9360325419205</v>
      </c>
      <c r="L940" s="2">
        <f>(F940/'Data Historis BBRI'!$J$3) * 100</f>
        <v>154.30600549061819</v>
      </c>
      <c r="M940" s="2">
        <f>(H940 / 'Data Historis BMRI'!$J$3) * 100</f>
        <v>183.13841315864448</v>
      </c>
    </row>
    <row r="941" spans="1:13" x14ac:dyDescent="0.3">
      <c r="A941" s="1" t="s">
        <v>964</v>
      </c>
      <c r="B941">
        <f>_xlfn.XLOOKUP(A941,jkse_history[[#This Row],[Tanggal]],jkse_history[[#This Row],[Terakhir]],"Tidak Ditemukan")</f>
        <v>6961.8</v>
      </c>
      <c r="C941">
        <f>_xlfn.XLOOKUP(B941,jkse_history[[#This Row],[Terakhir]],jkse_history[[#This Row],[Volume]])</f>
        <v>160615900</v>
      </c>
      <c r="D941">
        <f>_xlfn.XLOOKUP(A941,bbni_history[[#This Row],[Tanggal]],bbni_history[[#This Row],[Terakhir]],"Tidak Ditemukan")</f>
        <v>4445.3</v>
      </c>
      <c r="E941">
        <f>_xlfn.XLOOKUP(D941,bbni_history[[#This Row],[Terakhir]],bbni_history[[#This Row],[Volume]])</f>
        <v>129449900</v>
      </c>
      <c r="F941">
        <f>_xlfn.XLOOKUP(A941,bbri_history[[#This Row],[Tanggal]],bbri_history[[#This Row],[Terakhir]],"Tidak Ditemukan")</f>
        <v>4514.8999999999996</v>
      </c>
      <c r="G941">
        <f>_xlfn.XLOOKUP(F941,bbri_history[[#This Row],[Terakhir]],bbri_history[[#This Row],[Volume]],"Tidak Ditemukan")</f>
        <v>104110500</v>
      </c>
      <c r="H941">
        <f>_xlfn.XLOOKUP(A941,bmri_history[[#This Row],[Tanggal]],bmri_history[[#This Row],[Terakhir]],"Tidak Ditemukan")</f>
        <v>5078.3</v>
      </c>
      <c r="I941">
        <f>_xlfn.XLOOKUP('Master Sheet'!H941,bmri_history[[#This Row],[Terakhir]],bmri_history[[#This Row],[Volume]],"Tidak Ditemukan")</f>
        <v>55094300</v>
      </c>
      <c r="J941" s="10">
        <f>(B941/'Data Historis IHSG'!$J$3) * 100</f>
        <v>110.51283109560381</v>
      </c>
      <c r="K941" s="2">
        <f>(D941/'Data Historis BBNI'!$J$3) * 100</f>
        <v>142.60508595827679</v>
      </c>
      <c r="L941" s="2">
        <f>(F941/'Data Historis BBRI'!$J$3) * 100</f>
        <v>152.83349074008251</v>
      </c>
      <c r="M941" s="2">
        <f>(H941 / 'Data Historis BMRI'!$J$3) * 100</f>
        <v>183.13841315864448</v>
      </c>
    </row>
    <row r="942" spans="1:13" x14ac:dyDescent="0.3">
      <c r="A942" s="1" t="s">
        <v>965</v>
      </c>
      <c r="B942">
        <f>_xlfn.XLOOKUP(A942,jkse_history[[#This Row],[Tanggal]],jkse_history[[#This Row],[Terakhir]],"Tidak Ditemukan")</f>
        <v>6907</v>
      </c>
      <c r="C942">
        <f>_xlfn.XLOOKUP(B942,jkse_history[[#This Row],[Terakhir]],jkse_history[[#This Row],[Volume]])</f>
        <v>181914600</v>
      </c>
      <c r="D942">
        <f>_xlfn.XLOOKUP(A942,bbni_history[[#This Row],[Tanggal]],bbni_history[[#This Row],[Terakhir]],"Tidak Ditemukan")</f>
        <v>4445.3</v>
      </c>
      <c r="E942">
        <f>_xlfn.XLOOKUP(D942,bbni_history[[#This Row],[Terakhir]],bbni_history[[#This Row],[Volume]])</f>
        <v>28872800</v>
      </c>
      <c r="F942">
        <f>_xlfn.XLOOKUP(A942,bbri_history[[#This Row],[Tanggal]],bbri_history[[#This Row],[Terakhir]],"Tidak Ditemukan")</f>
        <v>4580.1000000000004</v>
      </c>
      <c r="G942">
        <f>_xlfn.XLOOKUP(F942,bbri_history[[#This Row],[Terakhir]],bbri_history[[#This Row],[Volume]],"Tidak Ditemukan")</f>
        <v>103585500</v>
      </c>
      <c r="H942">
        <f>_xlfn.XLOOKUP(A942,bmri_history[[#This Row],[Tanggal]],bmri_history[[#This Row],[Terakhir]],"Tidak Ditemukan")</f>
        <v>5078.3</v>
      </c>
      <c r="I942">
        <f>_xlfn.XLOOKUP('Master Sheet'!H942,bmri_history[[#This Row],[Terakhir]],bmri_history[[#This Row],[Volume]],"Tidak Ditemukan")</f>
        <v>21111100</v>
      </c>
      <c r="J942" s="10">
        <f>(B942/'Data Historis IHSG'!$J$3) * 100</f>
        <v>109.64292630890509</v>
      </c>
      <c r="K942" s="2">
        <f>(D942/'Data Historis BBNI'!$J$3) * 100</f>
        <v>142.60508595827679</v>
      </c>
      <c r="L942" s="2">
        <f>(F942/'Data Historis BBRI'!$J$3) * 100</f>
        <v>155.0405703201958</v>
      </c>
      <c r="M942" s="2">
        <f>(H942 / 'Data Historis BMRI'!$J$3) * 100</f>
        <v>183.13841315864448</v>
      </c>
    </row>
    <row r="943" spans="1:13" x14ac:dyDescent="0.3">
      <c r="A943" s="1" t="s">
        <v>966</v>
      </c>
      <c r="B943">
        <f>_xlfn.XLOOKUP(A943,jkse_history[[#This Row],[Tanggal]],jkse_history[[#This Row],[Terakhir]],"Tidak Ditemukan")</f>
        <v>7004.3</v>
      </c>
      <c r="C943">
        <f>_xlfn.XLOOKUP(B943,jkse_history[[#This Row],[Terakhir]],jkse_history[[#This Row],[Volume]])</f>
        <v>219080000</v>
      </c>
      <c r="D943">
        <f>_xlfn.XLOOKUP(A943,bbni_history[[#This Row],[Tanggal]],bbni_history[[#This Row],[Terakhir]],"Tidak Ditemukan")</f>
        <v>4511</v>
      </c>
      <c r="E943">
        <f>_xlfn.XLOOKUP(D943,bbni_history[[#This Row],[Terakhir]],bbni_history[[#This Row],[Volume]])</f>
        <v>80157000</v>
      </c>
      <c r="F943">
        <f>_xlfn.XLOOKUP(A943,bbri_history[[#This Row],[Tanggal]],bbri_history[[#This Row],[Terakhir]],"Tidak Ditemukan")</f>
        <v>4645.2</v>
      </c>
      <c r="G943">
        <f>_xlfn.XLOOKUP(F943,bbri_history[[#This Row],[Terakhir]],bbri_history[[#This Row],[Volume]],"Tidak Ditemukan")</f>
        <v>174572400</v>
      </c>
      <c r="H943">
        <f>_xlfn.XLOOKUP(A943,bmri_history[[#This Row],[Tanggal]],bmri_history[[#This Row],[Terakhir]],"Tidak Ditemukan")</f>
        <v>5099.8999999999996</v>
      </c>
      <c r="I943">
        <f>_xlfn.XLOOKUP('Master Sheet'!H943,bmri_history[[#This Row],[Terakhir]],bmri_history[[#This Row],[Volume]],"Tidak Ditemukan")</f>
        <v>36725600</v>
      </c>
      <c r="J943" s="10">
        <f>(B943/'Data Historis IHSG'!$J$3) * 100</f>
        <v>111.1874835305435</v>
      </c>
      <c r="K943" s="2">
        <f>(D943/'Data Historis BBNI'!$J$3) * 100</f>
        <v>144.71273991806777</v>
      </c>
      <c r="L943" s="2">
        <f>(F943/'Data Historis BBRI'!$J$3) * 100</f>
        <v>157.24426480892851</v>
      </c>
      <c r="M943" s="2">
        <f>(H943 / 'Data Historis BMRI'!$J$3) * 100</f>
        <v>183.91737259865917</v>
      </c>
    </row>
    <row r="944" spans="1:13" x14ac:dyDescent="0.3">
      <c r="A944" s="1" t="s">
        <v>967</v>
      </c>
      <c r="B944">
        <f>_xlfn.XLOOKUP(A944,jkse_history[[#This Row],[Tanggal]],jkse_history[[#This Row],[Terakhir]],"Tidak Ditemukan")</f>
        <v>7009.6</v>
      </c>
      <c r="C944">
        <f>_xlfn.XLOOKUP(B944,jkse_history[[#This Row],[Terakhir]],jkse_history[[#This Row],[Volume]])</f>
        <v>181146200</v>
      </c>
      <c r="D944">
        <f>_xlfn.XLOOKUP(A944,bbni_history[[#This Row],[Tanggal]],bbni_history[[#This Row],[Terakhir]],"Tidak Ditemukan")</f>
        <v>4554.8</v>
      </c>
      <c r="E944">
        <f>_xlfn.XLOOKUP(D944,bbni_history[[#This Row],[Terakhir]],bbni_history[[#This Row],[Volume]])</f>
        <v>61211100</v>
      </c>
      <c r="F944">
        <f>_xlfn.XLOOKUP(A944,bbri_history[[#This Row],[Tanggal]],bbri_history[[#This Row],[Terakhir]],"Tidak Ditemukan")</f>
        <v>4688.6000000000004</v>
      </c>
      <c r="G944">
        <f>_xlfn.XLOOKUP(F944,bbri_history[[#This Row],[Terakhir]],bbri_history[[#This Row],[Volume]],"Tidak Ditemukan")</f>
        <v>92571400</v>
      </c>
      <c r="H944">
        <f>_xlfn.XLOOKUP(A944,bmri_history[[#This Row],[Tanggal]],bmri_history[[#This Row],[Terakhir]],"Tidak Ditemukan")</f>
        <v>5078.3</v>
      </c>
      <c r="I944">
        <f>_xlfn.XLOOKUP('Master Sheet'!H944,bmri_history[[#This Row],[Terakhir]],bmri_history[[#This Row],[Volume]],"Tidak Ditemukan")</f>
        <v>27087900</v>
      </c>
      <c r="J944" s="10">
        <f>(B944/'Data Historis IHSG'!$J$3) * 100</f>
        <v>111.27161665772422</v>
      </c>
      <c r="K944" s="2">
        <f>(D944/'Data Historis BBNI'!$J$3) * 100</f>
        <v>146.11784255792841</v>
      </c>
      <c r="L944" s="2">
        <f>(F944/'Data Historis BBRI'!$J$3) * 100</f>
        <v>158.71339446808369</v>
      </c>
      <c r="M944" s="2">
        <f>(H944 / 'Data Historis BMRI'!$J$3) * 100</f>
        <v>183.13841315864448</v>
      </c>
    </row>
    <row r="945" spans="1:13" x14ac:dyDescent="0.3">
      <c r="A945" s="1" t="s">
        <v>968</v>
      </c>
      <c r="B945">
        <f>_xlfn.XLOOKUP(A945,jkse_history[[#This Row],[Tanggal]],jkse_history[[#This Row],[Terakhir]],"Tidak Ditemukan")</f>
        <v>7013.4</v>
      </c>
      <c r="C945">
        <f>_xlfn.XLOOKUP(B945,jkse_history[[#This Row],[Terakhir]],jkse_history[[#This Row],[Volume]])</f>
        <v>163462500</v>
      </c>
      <c r="D945">
        <f>_xlfn.XLOOKUP(A945,bbni_history[[#This Row],[Tanggal]],bbni_history[[#This Row],[Terakhir]],"Tidak Ditemukan")</f>
        <v>4620.5</v>
      </c>
      <c r="E945">
        <f>_xlfn.XLOOKUP(D945,bbni_history[[#This Row],[Terakhir]],bbni_history[[#This Row],[Volume]])</f>
        <v>79553000</v>
      </c>
      <c r="F945">
        <f>_xlfn.XLOOKUP(A945,bbri_history[[#This Row],[Tanggal]],bbri_history[[#This Row],[Terakhir]],"Tidak Ditemukan")</f>
        <v>4645.2</v>
      </c>
      <c r="G945">
        <f>_xlfn.XLOOKUP(F945,bbri_history[[#This Row],[Terakhir]],bbri_history[[#This Row],[Volume]],"Tidak Ditemukan")</f>
        <v>76019100</v>
      </c>
      <c r="H945">
        <f>_xlfn.XLOOKUP(A945,bmri_history[[#This Row],[Tanggal]],bmri_history[[#This Row],[Terakhir]],"Tidak Ditemukan")</f>
        <v>5099.8999999999996</v>
      </c>
      <c r="I945">
        <f>_xlfn.XLOOKUP('Master Sheet'!H945,bmri_history[[#This Row],[Terakhir]],bmri_history[[#This Row],[Volume]],"Tidak Ditemukan")</f>
        <v>39719300</v>
      </c>
      <c r="J945" s="10">
        <f>(B945/'Data Historis IHSG'!$J$3) * 100</f>
        <v>111.33193852249528</v>
      </c>
      <c r="K945" s="2">
        <f>(D945/'Data Historis BBNI'!$J$3) * 100</f>
        <v>148.22549651771936</v>
      </c>
      <c r="L945" s="2">
        <f>(F945/'Data Historis BBRI'!$J$3) * 100</f>
        <v>157.24426480892851</v>
      </c>
      <c r="M945" s="2">
        <f>(H945 / 'Data Historis BMRI'!$J$3) * 100</f>
        <v>183.91737259865917</v>
      </c>
    </row>
    <row r="946" spans="1:13" x14ac:dyDescent="0.3">
      <c r="A946" s="1" t="s">
        <v>969</v>
      </c>
      <c r="B946">
        <f>_xlfn.XLOOKUP(A946,jkse_history[[#This Row],[Tanggal]],jkse_history[[#This Row],[Terakhir]],"Tidak Ditemukan")</f>
        <v>7041.1</v>
      </c>
      <c r="C946">
        <f>_xlfn.XLOOKUP(B946,jkse_history[[#This Row],[Terakhir]],jkse_history[[#This Row],[Volume]])</f>
        <v>167633600</v>
      </c>
      <c r="D946">
        <f>_xlfn.XLOOKUP(A946,bbni_history[[#This Row],[Tanggal]],bbni_history[[#This Row],[Terakhir]],"Tidak Ditemukan")</f>
        <v>4532.8999999999996</v>
      </c>
      <c r="E946">
        <f>_xlfn.XLOOKUP(D946,bbni_history[[#This Row],[Terakhir]],bbni_history[[#This Row],[Volume]])</f>
        <v>43142000</v>
      </c>
      <c r="F946">
        <f>_xlfn.XLOOKUP(A946,bbri_history[[#This Row],[Tanggal]],bbri_history[[#This Row],[Terakhir]],"Tidak Ditemukan")</f>
        <v>4645.2</v>
      </c>
      <c r="G946">
        <f>_xlfn.XLOOKUP(F946,bbri_history[[#This Row],[Terakhir]],bbri_history[[#This Row],[Volume]],"Tidak Ditemukan")</f>
        <v>147993400</v>
      </c>
      <c r="H946">
        <f>_xlfn.XLOOKUP(A946,bmri_history[[#This Row],[Tanggal]],bmri_history[[#This Row],[Terakhir]],"Tidak Ditemukan")</f>
        <v>5099.8999999999996</v>
      </c>
      <c r="I946">
        <f>_xlfn.XLOOKUP('Master Sheet'!H946,bmri_history[[#This Row],[Terakhir]],bmri_history[[#This Row],[Volume]],"Tidak Ditemukan")</f>
        <v>58255800</v>
      </c>
      <c r="J946" s="10">
        <f>(B946/'Data Historis IHSG'!$J$3) * 100</f>
        <v>111.77165316832658</v>
      </c>
      <c r="K946" s="2">
        <f>(D946/'Data Historis BBNI'!$J$3) * 100</f>
        <v>145.41529123799808</v>
      </c>
      <c r="L946" s="2">
        <f>(F946/'Data Historis BBRI'!$J$3) * 100</f>
        <v>157.24426480892851</v>
      </c>
      <c r="M946" s="2">
        <f>(H946 / 'Data Historis BMRI'!$J$3) * 100</f>
        <v>183.91737259865917</v>
      </c>
    </row>
    <row r="947" spans="1:13" x14ac:dyDescent="0.3">
      <c r="A947" s="1" t="s">
        <v>970</v>
      </c>
      <c r="B947">
        <f>_xlfn.XLOOKUP(A947,jkse_history[[#This Row],[Tanggal]],jkse_history[[#This Row],[Terakhir]],"Tidak Ditemukan")</f>
        <v>7036.1</v>
      </c>
      <c r="C947">
        <f>_xlfn.XLOOKUP(B947,jkse_history[[#This Row],[Terakhir]],jkse_history[[#This Row],[Volume]])</f>
        <v>167555900</v>
      </c>
      <c r="D947">
        <f>_xlfn.XLOOKUP(A947,bbni_history[[#This Row],[Tanggal]],bbni_history[[#This Row],[Terakhir]],"Tidak Ditemukan")</f>
        <v>4576.7</v>
      </c>
      <c r="E947">
        <f>_xlfn.XLOOKUP(D947,bbni_history[[#This Row],[Terakhir]],bbni_history[[#This Row],[Volume]])</f>
        <v>48041400</v>
      </c>
      <c r="F947">
        <f>_xlfn.XLOOKUP(A947,bbri_history[[#This Row],[Tanggal]],bbri_history[[#This Row],[Terakhir]],"Tidak Ditemukan")</f>
        <v>4601.8</v>
      </c>
      <c r="G947">
        <f>_xlfn.XLOOKUP(F947,bbri_history[[#This Row],[Terakhir]],bbri_history[[#This Row],[Volume]],"Tidak Ditemukan")</f>
        <v>106197800</v>
      </c>
      <c r="H947">
        <f>_xlfn.XLOOKUP(A947,bmri_history[[#This Row],[Tanggal]],bmri_history[[#This Row],[Terakhir]],"Tidak Ditemukan")</f>
        <v>5056.7</v>
      </c>
      <c r="I947">
        <f>_xlfn.XLOOKUP('Master Sheet'!H947,bmri_history[[#This Row],[Terakhir]],bmri_history[[#This Row],[Volume]],"Tidak Ditemukan")</f>
        <v>36796600</v>
      </c>
      <c r="J947" s="10">
        <f>(B947/'Data Historis IHSG'!$J$3) * 100</f>
        <v>111.6922822936278</v>
      </c>
      <c r="K947" s="2">
        <f>(D947/'Data Historis BBNI'!$J$3) * 100</f>
        <v>146.82039387785872</v>
      </c>
      <c r="L947" s="2">
        <f>(F947/'Data Historis BBRI'!$J$3) * 100</f>
        <v>155.77513514977338</v>
      </c>
      <c r="M947" s="2">
        <f>(H947 / 'Data Historis BMRI'!$J$3) * 100</f>
        <v>182.35945371862977</v>
      </c>
    </row>
    <row r="948" spans="1:13" x14ac:dyDescent="0.3">
      <c r="A948" s="1" t="s">
        <v>971</v>
      </c>
      <c r="B948">
        <f>_xlfn.XLOOKUP(A948,jkse_history[[#This Row],[Tanggal]],jkse_history[[#This Row],[Terakhir]],"Tidak Ditemukan")</f>
        <v>7080.7</v>
      </c>
      <c r="C948">
        <f>_xlfn.XLOOKUP(B948,jkse_history[[#This Row],[Terakhir]],jkse_history[[#This Row],[Volume]])</f>
        <v>259745500</v>
      </c>
      <c r="D948">
        <f>_xlfn.XLOOKUP(A948,bbni_history[[#This Row],[Tanggal]],bbni_history[[#This Row],[Terakhir]],"Tidak Ditemukan")</f>
        <v>4620.5</v>
      </c>
      <c r="E948">
        <f>_xlfn.XLOOKUP(D948,bbni_history[[#This Row],[Terakhir]],bbni_history[[#This Row],[Volume]])</f>
        <v>127524100</v>
      </c>
      <c r="F948">
        <f>_xlfn.XLOOKUP(A948,bbri_history[[#This Row],[Tanggal]],bbri_history[[#This Row],[Terakhir]],"Tidak Ditemukan")</f>
        <v>4580.1000000000004</v>
      </c>
      <c r="G948">
        <f>_xlfn.XLOOKUP(F948,bbri_history[[#This Row],[Terakhir]],bbri_history[[#This Row],[Volume]],"Tidak Ditemukan")</f>
        <v>224426400</v>
      </c>
      <c r="H948">
        <f>_xlfn.XLOOKUP(A948,bmri_history[[#This Row],[Tanggal]],bmri_history[[#This Row],[Terakhir]],"Tidak Ditemukan")</f>
        <v>5056.7</v>
      </c>
      <c r="I948">
        <f>_xlfn.XLOOKUP('Master Sheet'!H948,bmri_history[[#This Row],[Terakhir]],bmri_history[[#This Row],[Volume]],"Tidak Ditemukan")</f>
        <v>117365000</v>
      </c>
      <c r="J948" s="10">
        <f>(B948/'Data Historis IHSG'!$J$3) * 100</f>
        <v>112.40027049594097</v>
      </c>
      <c r="K948" s="2">
        <f>(D948/'Data Historis BBNI'!$J$3) * 100</f>
        <v>148.22549651771936</v>
      </c>
      <c r="L948" s="2">
        <f>(F948/'Data Historis BBRI'!$J$3) * 100</f>
        <v>155.0405703201958</v>
      </c>
      <c r="M948" s="2">
        <f>(H948 / 'Data Historis BMRI'!$J$3) * 100</f>
        <v>182.35945371862977</v>
      </c>
    </row>
    <row r="949" spans="1:13" x14ac:dyDescent="0.3">
      <c r="A949" s="1" t="s">
        <v>972</v>
      </c>
      <c r="B949">
        <f>_xlfn.XLOOKUP(A949,jkse_history[[#This Row],[Tanggal]],jkse_history[[#This Row],[Terakhir]],"Tidak Ditemukan")</f>
        <v>7059.9</v>
      </c>
      <c r="C949">
        <f>_xlfn.XLOOKUP(B949,jkse_history[[#This Row],[Terakhir]],jkse_history[[#This Row],[Volume]])</f>
        <v>265990100</v>
      </c>
      <c r="D949">
        <f>_xlfn.XLOOKUP(A949,bbni_history[[#This Row],[Tanggal]],bbni_history[[#This Row],[Terakhir]],"Tidak Ditemukan")</f>
        <v>4598.6000000000004</v>
      </c>
      <c r="E949">
        <f>_xlfn.XLOOKUP(D949,bbni_history[[#This Row],[Terakhir]],bbni_history[[#This Row],[Volume]])</f>
        <v>31223300</v>
      </c>
      <c r="F949">
        <f>_xlfn.XLOOKUP(A949,bbri_history[[#This Row],[Tanggal]],bbri_history[[#This Row],[Terakhir]],"Tidak Ditemukan")</f>
        <v>4645.2</v>
      </c>
      <c r="G949">
        <f>_xlfn.XLOOKUP(F949,bbri_history[[#This Row],[Terakhir]],bbri_history[[#This Row],[Volume]],"Tidak Ditemukan")</f>
        <v>99499500</v>
      </c>
      <c r="H949">
        <f>_xlfn.XLOOKUP(A949,bmri_history[[#This Row],[Tanggal]],bmri_history[[#This Row],[Terakhir]],"Tidak Ditemukan")</f>
        <v>5099.8999999999996</v>
      </c>
      <c r="I949">
        <f>_xlfn.XLOOKUP('Master Sheet'!H949,bmri_history[[#This Row],[Terakhir]],bmri_history[[#This Row],[Volume]],"Tidak Ditemukan")</f>
        <v>31365100</v>
      </c>
      <c r="J949" s="10">
        <f>(B949/'Data Historis IHSG'!$J$3) * 100</f>
        <v>112.07008765719402</v>
      </c>
      <c r="K949" s="2">
        <f>(D949/'Data Historis BBNI'!$J$3) * 100</f>
        <v>147.52294519778906</v>
      </c>
      <c r="L949" s="2">
        <f>(F949/'Data Historis BBRI'!$J$3) * 100</f>
        <v>157.24426480892851</v>
      </c>
      <c r="M949" s="2">
        <f>(H949 / 'Data Historis BMRI'!$J$3) * 100</f>
        <v>183.91737259865917</v>
      </c>
    </row>
    <row r="950" spans="1:13" x14ac:dyDescent="0.3">
      <c r="A950" s="1" t="s">
        <v>973</v>
      </c>
      <c r="B950">
        <f>_xlfn.XLOOKUP(A950,jkse_history[[#This Row],[Tanggal]],jkse_history[[#This Row],[Terakhir]],"Tidak Ditemukan")</f>
        <v>7093.6</v>
      </c>
      <c r="C950">
        <f>_xlfn.XLOOKUP(B950,jkse_history[[#This Row],[Terakhir]],jkse_history[[#This Row],[Volume]])</f>
        <v>308380600</v>
      </c>
      <c r="D950">
        <f>_xlfn.XLOOKUP(A950,bbni_history[[#This Row],[Tanggal]],bbni_history[[#This Row],[Terakhir]],"Tidak Ditemukan")</f>
        <v>4642.3999999999996</v>
      </c>
      <c r="E950">
        <f>_xlfn.XLOOKUP(D950,bbni_history[[#This Row],[Terakhir]],bbni_history[[#This Row],[Volume]])</f>
        <v>34104500</v>
      </c>
      <c r="F950">
        <f>_xlfn.XLOOKUP(A950,bbri_history[[#This Row],[Tanggal]],bbri_history[[#This Row],[Terakhir]],"Tidak Ditemukan")</f>
        <v>4775.3999999999996</v>
      </c>
      <c r="G950">
        <f>_xlfn.XLOOKUP(F950,bbri_history[[#This Row],[Terakhir]],bbri_history[[#This Row],[Volume]],"Tidak Ditemukan")</f>
        <v>235595700</v>
      </c>
      <c r="H950">
        <f>_xlfn.XLOOKUP(A950,bmri_history[[#This Row],[Tanggal]],bmri_history[[#This Row],[Terakhir]],"Tidak Ditemukan")</f>
        <v>5186.3</v>
      </c>
      <c r="I950">
        <f>_xlfn.XLOOKUP('Master Sheet'!H950,bmri_history[[#This Row],[Terakhir]],bmri_history[[#This Row],[Volume]],"Tidak Ditemukan")</f>
        <v>66145100</v>
      </c>
      <c r="J950" s="10">
        <f>(B950/'Data Historis IHSG'!$J$3) * 100</f>
        <v>112.60504735266386</v>
      </c>
      <c r="K950" s="2">
        <f>(D950/'Data Historis BBNI'!$J$3) * 100</f>
        <v>148.92804783764967</v>
      </c>
      <c r="L950" s="2">
        <f>(F950/'Data Historis BBRI'!$J$3) * 100</f>
        <v>161.65165378639395</v>
      </c>
      <c r="M950" s="2">
        <f>(H950 / 'Data Historis BMRI'!$J$3) * 100</f>
        <v>187.03321035871804</v>
      </c>
    </row>
    <row r="951" spans="1:13" x14ac:dyDescent="0.3">
      <c r="A951" s="1" t="s">
        <v>974</v>
      </c>
      <c r="B951">
        <f>_xlfn.XLOOKUP(A951,jkse_history[[#This Row],[Tanggal]],jkse_history[[#This Row],[Terakhir]],"Tidak Ditemukan")</f>
        <v>7100.9</v>
      </c>
      <c r="C951">
        <f>_xlfn.XLOOKUP(B951,jkse_history[[#This Row],[Terakhir]],jkse_history[[#This Row],[Volume]])</f>
        <v>319577000</v>
      </c>
      <c r="D951">
        <f>_xlfn.XLOOKUP(A951,bbni_history[[#This Row],[Tanggal]],bbni_history[[#This Row],[Terakhir]],"Tidak Ditemukan")</f>
        <v>4642.3999999999996</v>
      </c>
      <c r="E951">
        <f>_xlfn.XLOOKUP(D951,bbni_history[[#This Row],[Terakhir]],bbni_history[[#This Row],[Volume]])</f>
        <v>29788300</v>
      </c>
      <c r="F951">
        <f>_xlfn.XLOOKUP(A951,bbri_history[[#This Row],[Tanggal]],bbri_history[[#This Row],[Terakhir]],"Tidak Ditemukan")</f>
        <v>4732</v>
      </c>
      <c r="G951">
        <f>_xlfn.XLOOKUP(F951,bbri_history[[#This Row],[Terakhir]],bbri_history[[#This Row],[Volume]],"Tidak Ditemukan")</f>
        <v>114689900</v>
      </c>
      <c r="H951">
        <f>_xlfn.XLOOKUP(A951,bmri_history[[#This Row],[Tanggal]],bmri_history[[#This Row],[Terakhir]],"Tidak Ditemukan")</f>
        <v>5164.7</v>
      </c>
      <c r="I951">
        <f>_xlfn.XLOOKUP('Master Sheet'!H951,bmri_history[[#This Row],[Terakhir]],bmri_history[[#This Row],[Volume]],"Tidak Ditemukan")</f>
        <v>58668400</v>
      </c>
      <c r="J951" s="10">
        <f>(B951/'Data Historis IHSG'!$J$3) * 100</f>
        <v>112.72092882972406</v>
      </c>
      <c r="K951" s="2">
        <f>(D951/'Data Historis BBNI'!$J$3) * 100</f>
        <v>148.92804783764967</v>
      </c>
      <c r="L951" s="2">
        <f>(F951/'Data Historis BBRI'!$J$3) * 100</f>
        <v>160.18252412723882</v>
      </c>
      <c r="M951" s="2">
        <f>(H951 / 'Data Historis BMRI'!$J$3) * 100</f>
        <v>186.25425091870335</v>
      </c>
    </row>
    <row r="952" spans="1:13" x14ac:dyDescent="0.3">
      <c r="A952" s="1" t="s">
        <v>975</v>
      </c>
      <c r="B952">
        <f>_xlfn.XLOOKUP(A952,jkse_history[[#This Row],[Tanggal]],jkse_history[[#This Row],[Terakhir]],"Tidak Ditemukan")</f>
        <v>7087.4</v>
      </c>
      <c r="C952">
        <f>_xlfn.XLOOKUP(B952,jkse_history[[#This Row],[Terakhir]],jkse_history[[#This Row],[Volume]])</f>
        <v>272847500</v>
      </c>
      <c r="D952">
        <f>_xlfn.XLOOKUP(A952,bbni_history[[#This Row],[Tanggal]],bbni_history[[#This Row],[Terakhir]],"Tidak Ditemukan")</f>
        <v>4576.7</v>
      </c>
      <c r="E952">
        <f>_xlfn.XLOOKUP(D952,bbni_history[[#This Row],[Terakhir]],bbni_history[[#This Row],[Volume]])</f>
        <v>32453700</v>
      </c>
      <c r="F952">
        <f>_xlfn.XLOOKUP(A952,bbri_history[[#This Row],[Tanggal]],bbri_history[[#This Row],[Terakhir]],"Tidak Ditemukan")</f>
        <v>4710.3</v>
      </c>
      <c r="G952">
        <f>_xlfn.XLOOKUP(F952,bbri_history[[#This Row],[Terakhir]],bbri_history[[#This Row],[Volume]],"Tidak Ditemukan")</f>
        <v>119716700</v>
      </c>
      <c r="H952">
        <f>_xlfn.XLOOKUP(A952,bmri_history[[#This Row],[Tanggal]],bmri_history[[#This Row],[Terakhir]],"Tidak Ditemukan")</f>
        <v>5013.3999999999996</v>
      </c>
      <c r="I952">
        <f>_xlfn.XLOOKUP('Master Sheet'!H952,bmri_history[[#This Row],[Terakhir]],bmri_history[[#This Row],[Volume]],"Tidak Ditemukan")</f>
        <v>88747200</v>
      </c>
      <c r="J952" s="10">
        <f>(B952/'Data Historis IHSG'!$J$3) * 100</f>
        <v>112.50662746803735</v>
      </c>
      <c r="K952" s="2">
        <f>(D952/'Data Historis BBNI'!$J$3) * 100</f>
        <v>146.82039387785872</v>
      </c>
      <c r="L952" s="2">
        <f>(F952/'Data Historis BBRI'!$J$3) * 100</f>
        <v>159.44795929766124</v>
      </c>
      <c r="M952" s="2">
        <f>(H952 / 'Data Historis BMRI'!$J$3) * 100</f>
        <v>180.79792854489656</v>
      </c>
    </row>
    <row r="953" spans="1:13" x14ac:dyDescent="0.3">
      <c r="A953" s="1" t="s">
        <v>976</v>
      </c>
      <c r="B953">
        <f>_xlfn.XLOOKUP(A953,jkse_history[[#This Row],[Tanggal]],jkse_history[[#This Row],[Terakhir]],"Tidak Ditemukan")</f>
        <v>7134.6</v>
      </c>
      <c r="C953">
        <f>_xlfn.XLOOKUP(B953,jkse_history[[#This Row],[Terakhir]],jkse_history[[#This Row],[Volume]])</f>
        <v>235230700</v>
      </c>
      <c r="D953">
        <f>_xlfn.XLOOKUP(A953,bbni_history[[#This Row],[Tanggal]],bbni_history[[#This Row],[Terakhir]],"Tidak Ditemukan")</f>
        <v>4620.5</v>
      </c>
      <c r="E953">
        <f>_xlfn.XLOOKUP(D953,bbni_history[[#This Row],[Terakhir]],bbni_history[[#This Row],[Volume]])</f>
        <v>36511000</v>
      </c>
      <c r="F953">
        <f>_xlfn.XLOOKUP(A953,bbri_history[[#This Row],[Tanggal]],bbri_history[[#This Row],[Terakhir]],"Tidak Ditemukan")</f>
        <v>4753.7</v>
      </c>
      <c r="G953">
        <f>_xlfn.XLOOKUP(F953,bbri_history[[#This Row],[Terakhir]],bbri_history[[#This Row],[Volume]],"Tidak Ditemukan")</f>
        <v>102126600</v>
      </c>
      <c r="H953">
        <f>_xlfn.XLOOKUP(A953,bmri_history[[#This Row],[Tanggal]],bmri_history[[#This Row],[Terakhir]],"Tidak Ditemukan")</f>
        <v>4970.2</v>
      </c>
      <c r="I953">
        <f>_xlfn.XLOOKUP('Master Sheet'!H953,bmri_history[[#This Row],[Terakhir]],bmri_history[[#This Row],[Volume]],"Tidak Ditemukan")</f>
        <v>97966700</v>
      </c>
      <c r="J953" s="10">
        <f>(B953/'Data Historis IHSG'!$J$3) * 100</f>
        <v>113.25588852519391</v>
      </c>
      <c r="K953" s="2">
        <f>(D953/'Data Historis BBNI'!$J$3) * 100</f>
        <v>148.22549651771936</v>
      </c>
      <c r="L953" s="2">
        <f>(F953/'Data Historis BBRI'!$J$3) * 100</f>
        <v>160.91708895681637</v>
      </c>
      <c r="M953" s="2">
        <f>(H953 / 'Data Historis BMRI'!$J$3) * 100</f>
        <v>179.24000966486713</v>
      </c>
    </row>
    <row r="954" spans="1:13" x14ac:dyDescent="0.3">
      <c r="A954" s="1" t="s">
        <v>977</v>
      </c>
      <c r="B954">
        <f>_xlfn.XLOOKUP(A954,jkse_history[[#This Row],[Tanggal]],jkse_history[[#This Row],[Terakhir]],"Tidak Ditemukan")</f>
        <v>7159.6</v>
      </c>
      <c r="C954">
        <f>_xlfn.XLOOKUP(B954,jkse_history[[#This Row],[Terakhir]],jkse_history[[#This Row],[Volume]])</f>
        <v>270037600</v>
      </c>
      <c r="D954">
        <f>_xlfn.XLOOKUP(A954,bbni_history[[#This Row],[Tanggal]],bbni_history[[#This Row],[Terakhir]],"Tidak Ditemukan")</f>
        <v>4445.3</v>
      </c>
      <c r="E954">
        <f>_xlfn.XLOOKUP(D954,bbni_history[[#This Row],[Terakhir]],bbni_history[[#This Row],[Volume]])</f>
        <v>47842200</v>
      </c>
      <c r="F954">
        <f>_xlfn.XLOOKUP(A954,bbri_history[[#This Row],[Tanggal]],bbri_history[[#This Row],[Terakhir]],"Tidak Ditemukan")</f>
        <v>4666.8999999999996</v>
      </c>
      <c r="G954">
        <f>_xlfn.XLOOKUP(F954,bbri_history[[#This Row],[Terakhir]],bbri_history[[#This Row],[Volume]],"Tidak Ditemukan")</f>
        <v>130542600</v>
      </c>
      <c r="H954">
        <f>_xlfn.XLOOKUP(A954,bmri_history[[#This Row],[Tanggal]],bmri_history[[#This Row],[Terakhir]],"Tidak Ditemukan")</f>
        <v>4927</v>
      </c>
      <c r="I954">
        <f>_xlfn.XLOOKUP('Master Sheet'!H954,bmri_history[[#This Row],[Terakhir]],bmri_history[[#This Row],[Volume]],"Tidak Ditemukan")</f>
        <v>98036700</v>
      </c>
      <c r="J954" s="10">
        <f>(B954/'Data Historis IHSG'!$J$3) * 100</f>
        <v>113.65274289868785</v>
      </c>
      <c r="K954" s="2">
        <f>(D954/'Data Historis BBNI'!$J$3) * 100</f>
        <v>142.60508595827679</v>
      </c>
      <c r="L954" s="2">
        <f>(F954/'Data Historis BBRI'!$J$3) * 100</f>
        <v>157.97882963850606</v>
      </c>
      <c r="M954" s="2">
        <f>(H954 / 'Data Historis BMRI'!$J$3) * 100</f>
        <v>177.6820907848377</v>
      </c>
    </row>
    <row r="955" spans="1:13" x14ac:dyDescent="0.3">
      <c r="A955" s="1" t="s">
        <v>978</v>
      </c>
      <c r="B955">
        <f>_xlfn.XLOOKUP(A955,jkse_history[[#This Row],[Tanggal]],jkse_history[[#This Row],[Terakhir]],"Tidak Ditemukan")</f>
        <v>7088.8</v>
      </c>
      <c r="C955">
        <f>_xlfn.XLOOKUP(B955,jkse_history[[#This Row],[Terakhir]],jkse_history[[#This Row],[Volume]])</f>
        <v>490104800</v>
      </c>
      <c r="D955">
        <f>_xlfn.XLOOKUP(A955,bbni_history[[#This Row],[Tanggal]],bbni_history[[#This Row],[Terakhir]],"Tidak Ditemukan")</f>
        <v>4532.8999999999996</v>
      </c>
      <c r="E955">
        <f>_xlfn.XLOOKUP(D955,bbni_history[[#This Row],[Terakhir]],bbni_history[[#This Row],[Volume]])</f>
        <v>36394800</v>
      </c>
      <c r="F955">
        <f>_xlfn.XLOOKUP(A955,bbri_history[[#This Row],[Tanggal]],bbri_history[[#This Row],[Terakhir]],"Tidak Ditemukan")</f>
        <v>4601.8</v>
      </c>
      <c r="G955">
        <f>_xlfn.XLOOKUP(F955,bbri_history[[#This Row],[Terakhir]],bbri_history[[#This Row],[Volume]],"Tidak Ditemukan")</f>
        <v>124468600</v>
      </c>
      <c r="H955">
        <f>_xlfn.XLOOKUP(A955,bmri_history[[#This Row],[Tanggal]],bmri_history[[#This Row],[Terakhir]],"Tidak Ditemukan")</f>
        <v>4991.8</v>
      </c>
      <c r="I955">
        <f>_xlfn.XLOOKUP('Master Sheet'!H955,bmri_history[[#This Row],[Terakhir]],bmri_history[[#This Row],[Volume]],"Tidak Ditemukan")</f>
        <v>68655000</v>
      </c>
      <c r="J955" s="10">
        <f>(B955/'Data Historis IHSG'!$J$3) * 100</f>
        <v>112.52885131295301</v>
      </c>
      <c r="K955" s="2">
        <f>(D955/'Data Historis BBNI'!$J$3) * 100</f>
        <v>145.41529123799808</v>
      </c>
      <c r="L955" s="2">
        <f>(F955/'Data Historis BBRI'!$J$3) * 100</f>
        <v>155.77513514977338</v>
      </c>
      <c r="M955" s="2">
        <f>(H955 / 'Data Historis BMRI'!$J$3) * 100</f>
        <v>180.01896910488188</v>
      </c>
    </row>
    <row r="956" spans="1:13" x14ac:dyDescent="0.3">
      <c r="A956" s="1" t="s">
        <v>979</v>
      </c>
      <c r="B956">
        <f>_xlfn.XLOOKUP(A956,jkse_history[[#This Row],[Tanggal]],jkse_history[[#This Row],[Terakhir]],"Tidak Ditemukan")</f>
        <v>7125.3</v>
      </c>
      <c r="C956">
        <f>_xlfn.XLOOKUP(B956,jkse_history[[#This Row],[Terakhir]],jkse_history[[#This Row],[Volume]])</f>
        <v>255110500</v>
      </c>
      <c r="D956">
        <f>_xlfn.XLOOKUP(A956,bbni_history[[#This Row],[Tanggal]],bbni_history[[#This Row],[Terakhir]],"Tidak Ditemukan")</f>
        <v>4620.5</v>
      </c>
      <c r="E956">
        <f>_xlfn.XLOOKUP(D956,bbni_history[[#This Row],[Terakhir]],bbni_history[[#This Row],[Volume]])</f>
        <v>40554100</v>
      </c>
      <c r="F956">
        <f>_xlfn.XLOOKUP(A956,bbri_history[[#This Row],[Tanggal]],bbri_history[[#This Row],[Terakhir]],"Tidak Ditemukan")</f>
        <v>4623.5</v>
      </c>
      <c r="G956">
        <f>_xlfn.XLOOKUP(F956,bbri_history[[#This Row],[Terakhir]],bbri_history[[#This Row],[Volume]],"Tidak Ditemukan")</f>
        <v>134501600</v>
      </c>
      <c r="H956">
        <f>_xlfn.XLOOKUP(A956,bmri_history[[#This Row],[Tanggal]],bmri_history[[#This Row],[Terakhir]],"Tidak Ditemukan")</f>
        <v>5013.3999999999996</v>
      </c>
      <c r="I956">
        <f>_xlfn.XLOOKUP('Master Sheet'!H956,bmri_history[[#This Row],[Terakhir]],bmri_history[[#This Row],[Volume]],"Tidak Ditemukan")</f>
        <v>55110500</v>
      </c>
      <c r="J956" s="10">
        <f>(B956/'Data Historis IHSG'!$J$3) * 100</f>
        <v>113.10825869825416</v>
      </c>
      <c r="K956" s="2">
        <f>(D956/'Data Historis BBNI'!$J$3) * 100</f>
        <v>148.22549651771936</v>
      </c>
      <c r="L956" s="2">
        <f>(F956/'Data Historis BBRI'!$J$3) * 100</f>
        <v>156.50969997935093</v>
      </c>
      <c r="M956" s="2">
        <f>(H956 / 'Data Historis BMRI'!$J$3) * 100</f>
        <v>180.79792854489656</v>
      </c>
    </row>
    <row r="957" spans="1:13" x14ac:dyDescent="0.3">
      <c r="A957" s="1" t="s">
        <v>980</v>
      </c>
      <c r="B957">
        <f>_xlfn.XLOOKUP(A957,jkse_history[[#This Row],[Tanggal]],jkse_history[[#This Row],[Terakhir]],"Tidak Ditemukan")</f>
        <v>7075.3</v>
      </c>
      <c r="C957">
        <f>_xlfn.XLOOKUP(B957,jkse_history[[#This Row],[Terakhir]],jkse_history[[#This Row],[Volume]])</f>
        <v>182766500</v>
      </c>
      <c r="D957">
        <f>_xlfn.XLOOKUP(A957,bbni_history[[#This Row],[Tanggal]],bbni_history[[#This Row],[Terakhir]],"Tidak Ditemukan")</f>
        <v>4532.8999999999996</v>
      </c>
      <c r="E957">
        <f>_xlfn.XLOOKUP(D957,bbni_history[[#This Row],[Terakhir]],bbni_history[[#This Row],[Volume]])</f>
        <v>39240500</v>
      </c>
      <c r="F957">
        <f>_xlfn.XLOOKUP(A957,bbri_history[[#This Row],[Tanggal]],bbri_history[[#This Row],[Terakhir]],"Tidak Ditemukan")</f>
        <v>4601.8</v>
      </c>
      <c r="G957">
        <f>_xlfn.XLOOKUP(F957,bbri_history[[#This Row],[Terakhir]],bbri_history[[#This Row],[Volume]],"Tidak Ditemukan")</f>
        <v>98881600</v>
      </c>
      <c r="H957">
        <f>_xlfn.XLOOKUP(A957,bmri_history[[#This Row],[Tanggal]],bmri_history[[#This Row],[Terakhir]],"Tidak Ditemukan")</f>
        <v>4948.6000000000004</v>
      </c>
      <c r="I957">
        <f>_xlfn.XLOOKUP('Master Sheet'!H957,bmri_history[[#This Row],[Terakhir]],bmri_history[[#This Row],[Volume]],"Tidak Ditemukan")</f>
        <v>121450600</v>
      </c>
      <c r="J957" s="10">
        <f>(B957/'Data Historis IHSG'!$J$3) * 100</f>
        <v>112.31454995126629</v>
      </c>
      <c r="K957" s="2">
        <f>(D957/'Data Historis BBNI'!$J$3) * 100</f>
        <v>145.41529123799808</v>
      </c>
      <c r="L957" s="2">
        <f>(F957/'Data Historis BBRI'!$J$3) * 100</f>
        <v>155.77513514977338</v>
      </c>
      <c r="M957" s="2">
        <f>(H957 / 'Data Historis BMRI'!$J$3) * 100</f>
        <v>178.46105022485244</v>
      </c>
    </row>
    <row r="958" spans="1:13" x14ac:dyDescent="0.3">
      <c r="A958" s="1" t="s">
        <v>981</v>
      </c>
      <c r="B958">
        <f>_xlfn.XLOOKUP(A958,jkse_history[[#This Row],[Tanggal]],jkse_history[[#This Row],[Terakhir]],"Tidak Ditemukan")</f>
        <v>7176</v>
      </c>
      <c r="C958">
        <f>_xlfn.XLOOKUP(B958,jkse_history[[#This Row],[Terakhir]],jkse_history[[#This Row],[Volume]])</f>
        <v>228648300</v>
      </c>
      <c r="D958">
        <f>_xlfn.XLOOKUP(A958,bbni_history[[#This Row],[Tanggal]],bbni_history[[#This Row],[Terakhir]],"Tidak Ditemukan")</f>
        <v>4686.2</v>
      </c>
      <c r="E958">
        <f>_xlfn.XLOOKUP(D958,bbni_history[[#This Row],[Terakhir]],bbni_history[[#This Row],[Volume]])</f>
        <v>85061100</v>
      </c>
      <c r="F958">
        <f>_xlfn.XLOOKUP(A958,bbri_history[[#This Row],[Tanggal]],bbri_history[[#This Row],[Terakhir]],"Tidak Ditemukan")</f>
        <v>4818.8</v>
      </c>
      <c r="G958">
        <f>_xlfn.XLOOKUP(F958,bbri_history[[#This Row],[Terakhir]],bbri_history[[#This Row],[Volume]],"Tidak Ditemukan")</f>
        <v>239261700</v>
      </c>
      <c r="H958">
        <f>_xlfn.XLOOKUP(A958,bmri_history[[#This Row],[Tanggal]],bmri_history[[#This Row],[Terakhir]],"Tidak Ditemukan")</f>
        <v>5143.1000000000004</v>
      </c>
      <c r="I958">
        <f>_xlfn.XLOOKUP('Master Sheet'!H958,bmri_history[[#This Row],[Terakhir]],bmri_history[[#This Row],[Volume]],"Tidak Ditemukan")</f>
        <v>171595800</v>
      </c>
      <c r="J958" s="10">
        <f>(B958/'Data Historis IHSG'!$J$3) * 100</f>
        <v>113.91307936769985</v>
      </c>
      <c r="K958" s="2">
        <f>(D958/'Data Historis BBNI'!$J$3) * 100</f>
        <v>150.33315047751032</v>
      </c>
      <c r="L958" s="2">
        <f>(F958/'Data Historis BBRI'!$J$3) * 100</f>
        <v>163.12078344554914</v>
      </c>
      <c r="M958" s="2">
        <f>(H958 / 'Data Historis BMRI'!$J$3) * 100</f>
        <v>185.47529147868863</v>
      </c>
    </row>
    <row r="959" spans="1:13" x14ac:dyDescent="0.3">
      <c r="A959" s="1" t="s">
        <v>982</v>
      </c>
      <c r="B959">
        <f>_xlfn.XLOOKUP(A959,jkse_history[[#This Row],[Tanggal]],jkse_history[[#This Row],[Terakhir]],"Tidak Ditemukan")</f>
        <v>7191</v>
      </c>
      <c r="C959">
        <f>_xlfn.XLOOKUP(B959,jkse_history[[#This Row],[Terakhir]],jkse_history[[#This Row],[Volume]])</f>
        <v>207901200</v>
      </c>
      <c r="D959">
        <f>_xlfn.XLOOKUP(A959,bbni_history[[#This Row],[Tanggal]],bbni_history[[#This Row],[Terakhir]],"Tidak Ditemukan")</f>
        <v>4620.5</v>
      </c>
      <c r="E959">
        <f>_xlfn.XLOOKUP(D959,bbni_history[[#This Row],[Terakhir]],bbni_history[[#This Row],[Volume]])</f>
        <v>58451500</v>
      </c>
      <c r="F959">
        <f>_xlfn.XLOOKUP(A959,bbri_history[[#This Row],[Tanggal]],bbri_history[[#This Row],[Terakhir]],"Tidak Ditemukan")</f>
        <v>4818.8</v>
      </c>
      <c r="G959">
        <f>_xlfn.XLOOKUP(F959,bbri_history[[#This Row],[Terakhir]],bbri_history[[#This Row],[Volume]],"Tidak Ditemukan")</f>
        <v>252448800</v>
      </c>
      <c r="H959">
        <f>_xlfn.XLOOKUP(A959,bmri_history[[#This Row],[Tanggal]],bmri_history[[#This Row],[Terakhir]],"Tidak Ditemukan")</f>
        <v>5099.8999999999996</v>
      </c>
      <c r="I959">
        <f>_xlfn.XLOOKUP('Master Sheet'!H959,bmri_history[[#This Row],[Terakhir]],bmri_history[[#This Row],[Volume]],"Tidak Ditemukan")</f>
        <v>142382200</v>
      </c>
      <c r="J959" s="10">
        <f>(B959/'Data Historis IHSG'!$J$3) * 100</f>
        <v>114.15119199179622</v>
      </c>
      <c r="K959" s="2">
        <f>(D959/'Data Historis BBNI'!$J$3) * 100</f>
        <v>148.22549651771936</v>
      </c>
      <c r="L959" s="2">
        <f>(F959/'Data Historis BBRI'!$J$3) * 100</f>
        <v>163.12078344554914</v>
      </c>
      <c r="M959" s="2">
        <f>(H959 / 'Data Historis BMRI'!$J$3) * 100</f>
        <v>183.91737259865917</v>
      </c>
    </row>
    <row r="960" spans="1:13" x14ac:dyDescent="0.3">
      <c r="A960" s="1" t="s">
        <v>983</v>
      </c>
      <c r="B960">
        <f>_xlfn.XLOOKUP(A960,jkse_history[[#This Row],[Tanggal]],jkse_history[[#This Row],[Terakhir]],"Tidak Ditemukan")</f>
        <v>7119.5</v>
      </c>
      <c r="C960">
        <f>_xlfn.XLOOKUP(B960,jkse_history[[#This Row],[Terakhir]],jkse_history[[#This Row],[Volume]])</f>
        <v>239480200</v>
      </c>
      <c r="D960">
        <f>_xlfn.XLOOKUP(A960,bbni_history[[#This Row],[Tanggal]],bbni_history[[#This Row],[Terakhir]],"Tidak Ditemukan")</f>
        <v>4554.8</v>
      </c>
      <c r="E960">
        <f>_xlfn.XLOOKUP(D960,bbni_history[[#This Row],[Terakhir]],bbni_history[[#This Row],[Volume]])</f>
        <v>51524600</v>
      </c>
      <c r="F960">
        <f>_xlfn.XLOOKUP(A960,bbri_history[[#This Row],[Tanggal]],bbri_history[[#This Row],[Terakhir]],"Tidak Ditemukan")</f>
        <v>4775.3999999999996</v>
      </c>
      <c r="G960">
        <f>_xlfn.XLOOKUP(F960,bbri_history[[#This Row],[Terakhir]],bbri_history[[#This Row],[Volume]],"Tidak Ditemukan")</f>
        <v>102780900</v>
      </c>
      <c r="H960">
        <f>_xlfn.XLOOKUP(A960,bmri_history[[#This Row],[Tanggal]],bmri_history[[#This Row],[Terakhir]],"Tidak Ditemukan")</f>
        <v>5121.5</v>
      </c>
      <c r="I960">
        <f>_xlfn.XLOOKUP('Master Sheet'!H960,bmri_history[[#This Row],[Terakhir]],bmri_history[[#This Row],[Volume]],"Tidak Ditemukan")</f>
        <v>101458600</v>
      </c>
      <c r="J960" s="10">
        <f>(B960/'Data Historis IHSG'!$J$3) * 100</f>
        <v>113.01618848360357</v>
      </c>
      <c r="K960" s="2">
        <f>(D960/'Data Historis BBNI'!$J$3) * 100</f>
        <v>146.11784255792841</v>
      </c>
      <c r="L960" s="2">
        <f>(F960/'Data Historis BBRI'!$J$3) * 100</f>
        <v>161.65165378639395</v>
      </c>
      <c r="M960" s="2">
        <f>(H960 / 'Data Historis BMRI'!$J$3) * 100</f>
        <v>184.69633203867392</v>
      </c>
    </row>
    <row r="961" spans="1:13" x14ac:dyDescent="0.3">
      <c r="A961" s="1" t="s">
        <v>984</v>
      </c>
      <c r="B961">
        <f>_xlfn.XLOOKUP(A961,jkse_history[[#This Row],[Tanggal]],jkse_history[[#This Row],[Terakhir]],"Tidak Ditemukan")</f>
        <v>7187.8</v>
      </c>
      <c r="C961">
        <f>_xlfn.XLOOKUP(B961,jkse_history[[#This Row],[Terakhir]],jkse_history[[#This Row],[Volume]])</f>
        <v>155446500</v>
      </c>
      <c r="D961">
        <f>_xlfn.XLOOKUP(A961,bbni_history[[#This Row],[Tanggal]],bbni_history[[#This Row],[Terakhir]],"Tidak Ditemukan")</f>
        <v>4554.8</v>
      </c>
      <c r="E961">
        <f>_xlfn.XLOOKUP(D961,bbni_history[[#This Row],[Terakhir]],bbni_history[[#This Row],[Volume]])</f>
        <v>42678100</v>
      </c>
      <c r="F961">
        <f>_xlfn.XLOOKUP(A961,bbri_history[[#This Row],[Tanggal]],bbri_history[[#This Row],[Terakhir]],"Tidak Ditemukan")</f>
        <v>4818.8</v>
      </c>
      <c r="G961">
        <f>_xlfn.XLOOKUP(F961,bbri_history[[#This Row],[Terakhir]],bbri_history[[#This Row],[Volume]],"Tidak Ditemukan")</f>
        <v>135207300</v>
      </c>
      <c r="H961">
        <f>_xlfn.XLOOKUP(A961,bmri_history[[#This Row],[Tanggal]],bmri_history[[#This Row],[Terakhir]],"Tidak Ditemukan")</f>
        <v>5164.7</v>
      </c>
      <c r="I961">
        <f>_xlfn.XLOOKUP('Master Sheet'!H961,bmri_history[[#This Row],[Terakhir]],bmri_history[[#This Row],[Volume]],"Tidak Ditemukan")</f>
        <v>40763200</v>
      </c>
      <c r="J961" s="10">
        <f>(B961/'Data Historis IHSG'!$J$3) * 100</f>
        <v>114.100394631989</v>
      </c>
      <c r="K961" s="2">
        <f>(D961/'Data Historis BBNI'!$J$3) * 100</f>
        <v>146.11784255792841</v>
      </c>
      <c r="L961" s="2">
        <f>(F961/'Data Historis BBRI'!$J$3) * 100</f>
        <v>163.12078344554914</v>
      </c>
      <c r="M961" s="2">
        <f>(H961 / 'Data Historis BMRI'!$J$3) * 100</f>
        <v>186.25425091870335</v>
      </c>
    </row>
    <row r="962" spans="1:13" x14ac:dyDescent="0.3">
      <c r="A962" s="1" t="s">
        <v>985</v>
      </c>
      <c r="B962">
        <f>_xlfn.XLOOKUP(A962,jkse_history[[#This Row],[Tanggal]],jkse_history[[#This Row],[Terakhir]],"Tidak Ditemukan")</f>
        <v>7219.7</v>
      </c>
      <c r="C962">
        <f>_xlfn.XLOOKUP(B962,jkse_history[[#This Row],[Terakhir]],jkse_history[[#This Row],[Volume]])</f>
        <v>142313600</v>
      </c>
      <c r="D962">
        <f>_xlfn.XLOOKUP(A962,bbni_history[[#This Row],[Tanggal]],bbni_history[[#This Row],[Terakhir]],"Tidak Ditemukan")</f>
        <v>4554.8</v>
      </c>
      <c r="E962">
        <f>_xlfn.XLOOKUP(D962,bbni_history[[#This Row],[Terakhir]],bbni_history[[#This Row],[Volume]])</f>
        <v>54306000</v>
      </c>
      <c r="F962">
        <f>_xlfn.XLOOKUP(A962,bbri_history[[#This Row],[Tanggal]],bbri_history[[#This Row],[Terakhir]],"Tidak Ditemukan")</f>
        <v>4818.8</v>
      </c>
      <c r="G962">
        <f>_xlfn.XLOOKUP(F962,bbri_history[[#This Row],[Terakhir]],bbri_history[[#This Row],[Volume]],"Tidak Ditemukan")</f>
        <v>138470900</v>
      </c>
      <c r="H962">
        <f>_xlfn.XLOOKUP(A962,bmri_history[[#This Row],[Tanggal]],bmri_history[[#This Row],[Terakhir]],"Tidak Ditemukan")</f>
        <v>5121.5</v>
      </c>
      <c r="I962">
        <f>_xlfn.XLOOKUP('Master Sheet'!H962,bmri_history[[#This Row],[Terakhir]],bmri_history[[#This Row],[Volume]],"Tidak Ditemukan")</f>
        <v>65361000</v>
      </c>
      <c r="J962" s="10">
        <f>(B962/'Data Historis IHSG'!$J$3) * 100</f>
        <v>114.60678081256725</v>
      </c>
      <c r="K962" s="2">
        <f>(D962/'Data Historis BBNI'!$J$3) * 100</f>
        <v>146.11784255792841</v>
      </c>
      <c r="L962" s="2">
        <f>(F962/'Data Historis BBRI'!$J$3) * 100</f>
        <v>163.12078344554914</v>
      </c>
      <c r="M962" s="2">
        <f>(H962 / 'Data Historis BMRI'!$J$3) * 100</f>
        <v>184.69633203867392</v>
      </c>
    </row>
    <row r="963" spans="1:13" x14ac:dyDescent="0.3">
      <c r="A963" s="1" t="s">
        <v>986</v>
      </c>
      <c r="B963">
        <f>_xlfn.XLOOKUP(A963,jkse_history[[#This Row],[Tanggal]],jkse_history[[#This Row],[Terakhir]],"Tidak Ditemukan")</f>
        <v>7209.6</v>
      </c>
      <c r="C963">
        <f>_xlfn.XLOOKUP(B963,jkse_history[[#This Row],[Terakhir]],jkse_history[[#This Row],[Volume]])</f>
        <v>144347800</v>
      </c>
      <c r="D963">
        <f>_xlfn.XLOOKUP(A963,bbni_history[[#This Row],[Tanggal]],bbni_history[[#This Row],[Terakhir]],"Tidak Ditemukan")</f>
        <v>4511</v>
      </c>
      <c r="E963">
        <f>_xlfn.XLOOKUP(D963,bbni_history[[#This Row],[Terakhir]],bbni_history[[#This Row],[Volume]])</f>
        <v>48767200</v>
      </c>
      <c r="F963">
        <f>_xlfn.XLOOKUP(A963,bbri_history[[#This Row],[Tanggal]],bbri_history[[#This Row],[Terakhir]],"Tidak Ditemukan")</f>
        <v>4840.5</v>
      </c>
      <c r="G963">
        <f>_xlfn.XLOOKUP(F963,bbri_history[[#This Row],[Terakhir]],bbri_history[[#This Row],[Volume]],"Tidak Ditemukan")</f>
        <v>99049600</v>
      </c>
      <c r="H963">
        <f>_xlfn.XLOOKUP(A963,bmri_history[[#This Row],[Tanggal]],bmri_history[[#This Row],[Terakhir]],"Tidak Ditemukan")</f>
        <v>5164.7</v>
      </c>
      <c r="I963">
        <f>_xlfn.XLOOKUP('Master Sheet'!H963,bmri_history[[#This Row],[Terakhir]],bmri_history[[#This Row],[Volume]],"Tidak Ditemukan")</f>
        <v>50363900</v>
      </c>
      <c r="J963" s="10">
        <f>(B963/'Data Historis IHSG'!$J$3) * 100</f>
        <v>114.44645164567572</v>
      </c>
      <c r="K963" s="2">
        <f>(D963/'Data Historis BBNI'!$J$3) * 100</f>
        <v>144.71273991806777</v>
      </c>
      <c r="L963" s="2">
        <f>(F963/'Data Historis BBRI'!$J$3) * 100</f>
        <v>163.85534827512669</v>
      </c>
      <c r="M963" s="2">
        <f>(H963 / 'Data Historis BMRI'!$J$3) * 100</f>
        <v>186.25425091870335</v>
      </c>
    </row>
    <row r="964" spans="1:13" x14ac:dyDescent="0.3">
      <c r="A964" s="1" t="s">
        <v>987</v>
      </c>
      <c r="B964">
        <f>_xlfn.XLOOKUP(A964,jkse_history[[#This Row],[Tanggal]],jkse_history[[#This Row],[Terakhir]],"Tidak Ditemukan")</f>
        <v>7237.5</v>
      </c>
      <c r="C964">
        <f>_xlfn.XLOOKUP(B964,jkse_history[[#This Row],[Terakhir]],jkse_history[[#This Row],[Volume]])</f>
        <v>111284900</v>
      </c>
      <c r="D964">
        <f>_xlfn.XLOOKUP(A964,bbni_history[[#This Row],[Tanggal]],bbni_history[[#This Row],[Terakhir]],"Tidak Ditemukan")</f>
        <v>4598.6000000000004</v>
      </c>
      <c r="E964">
        <f>_xlfn.XLOOKUP(D964,bbni_history[[#This Row],[Terakhir]],bbni_history[[#This Row],[Volume]])</f>
        <v>35234900</v>
      </c>
      <c r="F964">
        <f>_xlfn.XLOOKUP(A964,bbri_history[[#This Row],[Tanggal]],bbri_history[[#This Row],[Terakhir]],"Tidak Ditemukan")</f>
        <v>4927.3999999999996</v>
      </c>
      <c r="G964">
        <f>_xlfn.XLOOKUP(F964,bbri_history[[#This Row],[Terakhir]],bbri_history[[#This Row],[Volume]],"Tidak Ditemukan")</f>
        <v>109411300</v>
      </c>
      <c r="H964">
        <f>_xlfn.XLOOKUP(A964,bmri_history[[#This Row],[Tanggal]],bmri_history[[#This Row],[Terakhir]],"Tidak Ditemukan")</f>
        <v>5164.7</v>
      </c>
      <c r="I964">
        <f>_xlfn.XLOOKUP('Master Sheet'!H964,bmri_history[[#This Row],[Terakhir]],bmri_history[[#This Row],[Volume]],"Tidak Ditemukan")</f>
        <v>29975600</v>
      </c>
      <c r="J964" s="10">
        <f>(B964/'Data Historis IHSG'!$J$3) * 100</f>
        <v>114.88934112649495</v>
      </c>
      <c r="K964" s="2">
        <f>(D964/'Data Historis BBNI'!$J$3) * 100</f>
        <v>147.52294519778906</v>
      </c>
      <c r="L964" s="2">
        <f>(F964/'Data Historis BBRI'!$J$3) * 100</f>
        <v>166.79699268481752</v>
      </c>
      <c r="M964" s="2">
        <f>(H964 / 'Data Historis BMRI'!$J$3) * 100</f>
        <v>186.25425091870335</v>
      </c>
    </row>
    <row r="965" spans="1:13" x14ac:dyDescent="0.3">
      <c r="A965" s="1" t="s">
        <v>988</v>
      </c>
      <c r="B965">
        <f>_xlfn.XLOOKUP(A965,jkse_history[[#This Row],[Tanggal]],jkse_history[[#This Row],[Terakhir]],"Tidak Ditemukan")</f>
        <v>7245.9</v>
      </c>
      <c r="C965">
        <f>_xlfn.XLOOKUP(B965,jkse_history[[#This Row],[Terakhir]],jkse_history[[#This Row],[Volume]])</f>
        <v>124953000</v>
      </c>
      <c r="D965">
        <f>_xlfn.XLOOKUP(A965,bbni_history[[#This Row],[Tanggal]],bbni_history[[#This Row],[Terakhir]],"Tidak Ditemukan")</f>
        <v>4620.5</v>
      </c>
      <c r="E965">
        <f>_xlfn.XLOOKUP(D965,bbni_history[[#This Row],[Terakhir]],bbni_history[[#This Row],[Volume]])</f>
        <v>31289300</v>
      </c>
      <c r="F965">
        <f>_xlfn.XLOOKUP(A965,bbri_history[[#This Row],[Tanggal]],bbri_history[[#This Row],[Terakhir]],"Tidak Ditemukan")</f>
        <v>4884</v>
      </c>
      <c r="G965">
        <f>_xlfn.XLOOKUP(F965,bbri_history[[#This Row],[Terakhir]],bbri_history[[#This Row],[Volume]],"Tidak Ditemukan")</f>
        <v>122236700</v>
      </c>
      <c r="H965">
        <f>_xlfn.XLOOKUP(A965,bmri_history[[#This Row],[Tanggal]],bmri_history[[#This Row],[Terakhir]],"Tidak Ditemukan")</f>
        <v>5186.3</v>
      </c>
      <c r="I965">
        <f>_xlfn.XLOOKUP('Master Sheet'!H965,bmri_history[[#This Row],[Terakhir]],bmri_history[[#This Row],[Volume]],"Tidak Ditemukan")</f>
        <v>43114900</v>
      </c>
      <c r="J965" s="10">
        <f>(B965/'Data Historis IHSG'!$J$3) * 100</f>
        <v>115.02268419598892</v>
      </c>
      <c r="K965" s="2">
        <f>(D965/'Data Historis BBNI'!$J$3) * 100</f>
        <v>148.22549651771936</v>
      </c>
      <c r="L965" s="2">
        <f>(F965/'Data Historis BBRI'!$J$3) * 100</f>
        <v>165.32786302566237</v>
      </c>
      <c r="M965" s="2">
        <f>(H965 / 'Data Historis BMRI'!$J$3) * 100</f>
        <v>187.03321035871804</v>
      </c>
    </row>
    <row r="966" spans="1:13" x14ac:dyDescent="0.3">
      <c r="A966" s="1" t="s">
        <v>989</v>
      </c>
      <c r="B966">
        <f>_xlfn.XLOOKUP(A966,jkse_history[[#This Row],[Tanggal]],jkse_history[[#This Row],[Terakhir]],"Tidak Ditemukan")</f>
        <v>7303.9</v>
      </c>
      <c r="C966">
        <f>_xlfn.XLOOKUP(B966,jkse_history[[#This Row],[Terakhir]],jkse_history[[#This Row],[Volume]])</f>
        <v>123036000</v>
      </c>
      <c r="D966">
        <f>_xlfn.XLOOKUP(A966,bbni_history[[#This Row],[Tanggal]],bbni_history[[#This Row],[Terakhir]],"Tidak Ditemukan")</f>
        <v>4686.2</v>
      </c>
      <c r="E966">
        <f>_xlfn.XLOOKUP(D966,bbni_history[[#This Row],[Terakhir]],bbni_history[[#This Row],[Volume]])</f>
        <v>37566900</v>
      </c>
      <c r="F966">
        <f>_xlfn.XLOOKUP(A966,bbri_history[[#This Row],[Tanggal]],bbri_history[[#This Row],[Terakhir]],"Tidak Ditemukan")</f>
        <v>4970.8</v>
      </c>
      <c r="G966">
        <f>_xlfn.XLOOKUP(F966,bbri_history[[#This Row],[Terakhir]],bbri_history[[#This Row],[Volume]],"Tidak Ditemukan")</f>
        <v>121434600</v>
      </c>
      <c r="H966">
        <f>_xlfn.XLOOKUP(A966,bmri_history[[#This Row],[Tanggal]],bmri_history[[#This Row],[Terakhir]],"Tidak Ditemukan")</f>
        <v>5294.4</v>
      </c>
      <c r="I966">
        <f>_xlfn.XLOOKUP('Master Sheet'!H966,bmri_history[[#This Row],[Terakhir]],bmri_history[[#This Row],[Volume]],"Tidak Ditemukan")</f>
        <v>75118700</v>
      </c>
      <c r="J966" s="10">
        <f>(B966/'Data Historis IHSG'!$J$3) * 100</f>
        <v>115.94338634249483</v>
      </c>
      <c r="K966" s="2">
        <f>(D966/'Data Historis BBNI'!$J$3) * 100</f>
        <v>150.33315047751032</v>
      </c>
      <c r="L966" s="2">
        <f>(F966/'Data Historis BBRI'!$J$3) * 100</f>
        <v>168.26612234397265</v>
      </c>
      <c r="M966" s="2">
        <f>(H966 / 'Data Historis BMRI'!$J$3) * 100</f>
        <v>190.93161385249539</v>
      </c>
    </row>
    <row r="967" spans="1:13" x14ac:dyDescent="0.3">
      <c r="A967" s="1" t="s">
        <v>990</v>
      </c>
      <c r="B967">
        <f>_xlfn.XLOOKUP(A967,jkse_history[[#This Row],[Tanggal]],jkse_history[[#This Row],[Terakhir]],"Tidak Ditemukan")</f>
        <v>7272.8</v>
      </c>
      <c r="C967">
        <f>_xlfn.XLOOKUP(B967,jkse_history[[#This Row],[Terakhir]],jkse_history[[#This Row],[Volume]])</f>
        <v>123172800</v>
      </c>
      <c r="D967">
        <f>_xlfn.XLOOKUP(A967,bbni_history[[#This Row],[Tanggal]],bbni_history[[#This Row],[Terakhir]],"Tidak Ditemukan")</f>
        <v>4708.1000000000004</v>
      </c>
      <c r="E967">
        <f>_xlfn.XLOOKUP(D967,bbni_history[[#This Row],[Terakhir]],bbni_history[[#This Row],[Volume]])</f>
        <v>38423300</v>
      </c>
      <c r="F967">
        <f>_xlfn.XLOOKUP(A967,bbri_history[[#This Row],[Tanggal]],bbri_history[[#This Row],[Terakhir]],"Tidak Ditemukan")</f>
        <v>4970.8</v>
      </c>
      <c r="G967">
        <f>_xlfn.XLOOKUP(F967,bbri_history[[#This Row],[Terakhir]],bbri_history[[#This Row],[Volume]],"Tidak Ditemukan")</f>
        <v>93126000</v>
      </c>
      <c r="H967">
        <f>_xlfn.XLOOKUP(A967,bmri_history[[#This Row],[Tanggal]],bmri_history[[#This Row],[Terakhir]],"Tidak Ditemukan")</f>
        <v>5229.5</v>
      </c>
      <c r="I967">
        <f>_xlfn.XLOOKUP('Master Sheet'!H967,bmri_history[[#This Row],[Terakhir]],bmri_history[[#This Row],[Volume]],"Tidak Ditemukan")</f>
        <v>63097100</v>
      </c>
      <c r="J967" s="10">
        <f>(B967/'Data Historis IHSG'!$J$3) * 100</f>
        <v>115.44969950186838</v>
      </c>
      <c r="K967" s="2">
        <f>(D967/'Data Historis BBNI'!$J$3) * 100</f>
        <v>151.03570179744068</v>
      </c>
      <c r="L967" s="2">
        <f>(F967/'Data Historis BBRI'!$J$3) * 100</f>
        <v>168.26612234397265</v>
      </c>
      <c r="M967" s="2">
        <f>(H967 / 'Data Historis BMRI'!$J$3) * 100</f>
        <v>188.59112923874747</v>
      </c>
    </row>
    <row r="968" spans="1:13" x14ac:dyDescent="0.3">
      <c r="A968" s="1" t="s">
        <v>991</v>
      </c>
      <c r="B968">
        <f>_xlfn.XLOOKUP(A968,jkse_history[[#This Row],[Tanggal]],jkse_history[[#This Row],[Terakhir]],"Tidak Ditemukan")</f>
        <v>7323.6</v>
      </c>
      <c r="C968">
        <f>_xlfn.XLOOKUP(B968,jkse_history[[#This Row],[Terakhir]],jkse_history[[#This Row],[Volume]])</f>
        <v>121359000</v>
      </c>
      <c r="D968">
        <f>_xlfn.XLOOKUP(A968,bbni_history[[#This Row],[Tanggal]],bbni_history[[#This Row],[Terakhir]],"Tidak Ditemukan")</f>
        <v>4708.1000000000004</v>
      </c>
      <c r="E968">
        <f>_xlfn.XLOOKUP(D968,bbni_history[[#This Row],[Terakhir]],bbni_history[[#This Row],[Volume]])</f>
        <v>20147500</v>
      </c>
      <c r="F968">
        <f>_xlfn.XLOOKUP(A968,bbri_history[[#This Row],[Tanggal]],bbri_history[[#This Row],[Terakhir]],"Tidak Ditemukan")</f>
        <v>5000.7</v>
      </c>
      <c r="G968">
        <f>_xlfn.XLOOKUP(F968,bbri_history[[#This Row],[Terakhir]],bbri_history[[#This Row],[Volume]],"Tidak Ditemukan")</f>
        <v>91143100</v>
      </c>
      <c r="H968">
        <f>_xlfn.XLOOKUP(A968,bmri_history[[#This Row],[Tanggal]],bmri_history[[#This Row],[Terakhir]],"Tidak Ditemukan")</f>
        <v>5294.4</v>
      </c>
      <c r="I968">
        <f>_xlfn.XLOOKUP('Master Sheet'!H968,bmri_history[[#This Row],[Terakhir]],bmri_history[[#This Row],[Volume]],"Tidak Ditemukan")</f>
        <v>26235700</v>
      </c>
      <c r="J968" s="10">
        <f>(B968/'Data Historis IHSG'!$J$3) * 100</f>
        <v>116.25610758880809</v>
      </c>
      <c r="K968" s="2">
        <f>(D968/'Data Historis BBNI'!$J$3) * 100</f>
        <v>151.03570179744068</v>
      </c>
      <c r="L968" s="2">
        <f>(F968/'Data Historis BBRI'!$J$3) * 100</f>
        <v>169.27826466675467</v>
      </c>
      <c r="M968" s="2">
        <f>(H968 / 'Data Historis BMRI'!$J$3) * 100</f>
        <v>190.93161385249539</v>
      </c>
    </row>
    <row r="969" spans="1:13" x14ac:dyDescent="0.3">
      <c r="A969" s="1" t="s">
        <v>992</v>
      </c>
      <c r="B969">
        <f>_xlfn.XLOOKUP(A969,jkse_history[[#This Row],[Tanggal]],jkse_history[[#This Row],[Terakhir]],"Tidak Ditemukan")</f>
        <v>7279.1</v>
      </c>
      <c r="C969">
        <f>_xlfn.XLOOKUP(B969,jkse_history[[#This Row],[Terakhir]],jkse_history[[#This Row],[Volume]])</f>
        <v>159498400</v>
      </c>
      <c r="D969">
        <f>_xlfn.XLOOKUP(A969,bbni_history[[#This Row],[Tanggal]],bbni_history[[#This Row],[Terakhir]],"Tidak Ditemukan")</f>
        <v>4686.2</v>
      </c>
      <c r="E969">
        <f>_xlfn.XLOOKUP(D969,bbni_history[[#This Row],[Terakhir]],bbni_history[[#This Row],[Volume]])</f>
        <v>27547700</v>
      </c>
      <c r="F969">
        <f>_xlfn.XLOOKUP(A969,bbri_history[[#This Row],[Tanggal]],bbri_history[[#This Row],[Terakhir]],"Tidak Ditemukan")</f>
        <v>4934.7</v>
      </c>
      <c r="G969">
        <f>_xlfn.XLOOKUP(F969,bbri_history[[#This Row],[Terakhir]],bbri_history[[#This Row],[Volume]],"Tidak Ditemukan")</f>
        <v>83659700</v>
      </c>
      <c r="H969">
        <f>_xlfn.XLOOKUP(A969,bmri_history[[#This Row],[Tanggal]],bmri_history[[#This Row],[Terakhir]],"Tidak Ditemukan")</f>
        <v>5272.7</v>
      </c>
      <c r="I969">
        <f>_xlfn.XLOOKUP('Master Sheet'!H969,bmri_history[[#This Row],[Terakhir]],bmri_history[[#This Row],[Volume]],"Tidak Ditemukan")</f>
        <v>30053900</v>
      </c>
      <c r="J969" s="10">
        <f>(B969/'Data Historis IHSG'!$J$3) * 100</f>
        <v>115.54970680398885</v>
      </c>
      <c r="K969" s="2">
        <f>(D969/'Data Historis BBNI'!$J$3) * 100</f>
        <v>150.33315047751032</v>
      </c>
      <c r="L969" s="2">
        <f>(F969/'Data Historis BBRI'!$J$3) * 100</f>
        <v>167.04410435559706</v>
      </c>
      <c r="M969" s="2">
        <f>(H969 / 'Data Historis BMRI'!$J$3) * 100</f>
        <v>190.14904811877688</v>
      </c>
    </row>
    <row r="970" spans="1:13" x14ac:dyDescent="0.3">
      <c r="A970" s="1" t="s">
        <v>993</v>
      </c>
      <c r="B970">
        <f>_xlfn.XLOOKUP(A970,jkse_history[[#This Row],[Tanggal]],jkse_history[[#This Row],[Terakhir]],"Tidak Ditemukan")</f>
        <v>7359.8</v>
      </c>
      <c r="C970">
        <f>_xlfn.XLOOKUP(B970,jkse_history[[#This Row],[Terakhir]],jkse_history[[#This Row],[Volume]])</f>
        <v>155674900</v>
      </c>
      <c r="D970">
        <f>_xlfn.XLOOKUP(A970,bbni_history[[#This Row],[Tanggal]],bbni_history[[#This Row],[Terakhir]],"Tidak Ditemukan")</f>
        <v>4905.2</v>
      </c>
      <c r="E970">
        <f>_xlfn.XLOOKUP(D970,bbni_history[[#This Row],[Terakhir]],bbni_history[[#This Row],[Volume]])</f>
        <v>77162400</v>
      </c>
      <c r="F970">
        <f>_xlfn.XLOOKUP(A970,bbri_history[[#This Row],[Tanggal]],bbri_history[[#This Row],[Terakhir]],"Tidak Ditemukan")</f>
        <v>5022.8</v>
      </c>
      <c r="G970">
        <f>_xlfn.XLOOKUP(F970,bbri_history[[#This Row],[Terakhir]],bbri_history[[#This Row],[Volume]],"Tidak Ditemukan")</f>
        <v>92683500</v>
      </c>
      <c r="H970">
        <f>_xlfn.XLOOKUP(A970,bmri_history[[#This Row],[Tanggal]],bmri_history[[#This Row],[Terakhir]],"Tidak Ditemukan")</f>
        <v>5488.8</v>
      </c>
      <c r="I970">
        <f>_xlfn.XLOOKUP('Master Sheet'!H970,bmri_history[[#This Row],[Terakhir]],bmri_history[[#This Row],[Volume]],"Tidak Ditemukan")</f>
        <v>135344500</v>
      </c>
      <c r="J970" s="10">
        <f>(B970/'Data Historis IHSG'!$J$3) * 100</f>
        <v>116.83075272162731</v>
      </c>
      <c r="K970" s="2">
        <f>(D970/'Data Historis BBNI'!$J$3) * 100</f>
        <v>157.35866367681353</v>
      </c>
      <c r="L970" s="2">
        <f>(F970/'Data Historis BBRI'!$J$3) * 100</f>
        <v>170.02636986185442</v>
      </c>
      <c r="M970" s="2">
        <f>(H970 / 'Data Historis BMRI'!$J$3) * 100</f>
        <v>197.94224881262781</v>
      </c>
    </row>
    <row r="971" spans="1:13" x14ac:dyDescent="0.3">
      <c r="A971" s="1" t="s">
        <v>994</v>
      </c>
      <c r="B971">
        <f>_xlfn.XLOOKUP(A971,jkse_history[[#This Row],[Tanggal]],jkse_history[[#This Row],[Terakhir]],"Tidak Ditemukan")</f>
        <v>7350.6</v>
      </c>
      <c r="C971">
        <f>_xlfn.XLOOKUP(B971,jkse_history[[#This Row],[Terakhir]],jkse_history[[#This Row],[Volume]])</f>
        <v>163057200</v>
      </c>
      <c r="D971">
        <f>_xlfn.XLOOKUP(A971,bbni_history[[#This Row],[Tanggal]],bbni_history[[#This Row],[Terakhir]],"Tidak Ditemukan")</f>
        <v>4883.3</v>
      </c>
      <c r="E971">
        <f>_xlfn.XLOOKUP(D971,bbni_history[[#This Row],[Terakhir]],bbni_history[[#This Row],[Volume]])</f>
        <v>69463500</v>
      </c>
      <c r="F971">
        <f>_xlfn.XLOOKUP(A971,bbri_history[[#This Row],[Tanggal]],bbri_history[[#This Row],[Terakhir]],"Tidak Ditemukan")</f>
        <v>5066.8</v>
      </c>
      <c r="G971">
        <f>_xlfn.XLOOKUP(F971,bbri_history[[#This Row],[Terakhir]],bbri_history[[#This Row],[Volume]],"Tidak Ditemukan")</f>
        <v>134929600</v>
      </c>
      <c r="H971">
        <f>_xlfn.XLOOKUP(A971,bmri_history[[#This Row],[Tanggal]],bmri_history[[#This Row],[Terakhir]],"Tidak Ditemukan")</f>
        <v>5553.7</v>
      </c>
      <c r="I971">
        <f>_xlfn.XLOOKUP('Master Sheet'!H971,bmri_history[[#This Row],[Terakhir]],bmri_history[[#This Row],[Volume]],"Tidak Ditemukan")</f>
        <v>114339400</v>
      </c>
      <c r="J971" s="10">
        <f>(B971/'Data Historis IHSG'!$J$3) * 100</f>
        <v>116.68471031218152</v>
      </c>
      <c r="K971" s="2">
        <f>(D971/'Data Historis BBNI'!$J$3) * 100</f>
        <v>156.65611235688323</v>
      </c>
      <c r="L971" s="2">
        <f>(F971/'Data Historis BBRI'!$J$3) * 100</f>
        <v>171.51581006929283</v>
      </c>
      <c r="M971" s="2">
        <f>(H971 / 'Data Historis BMRI'!$J$3) * 100</f>
        <v>200.2827334263757</v>
      </c>
    </row>
    <row r="972" spans="1:13" x14ac:dyDescent="0.3">
      <c r="A972" s="1" t="s">
        <v>995</v>
      </c>
      <c r="B972">
        <f>_xlfn.XLOOKUP(A972,jkse_history[[#This Row],[Tanggal]],jkse_history[[#This Row],[Terakhir]],"Tidak Ditemukan")</f>
        <v>7283.6</v>
      </c>
      <c r="C972">
        <f>_xlfn.XLOOKUP(B972,jkse_history[[#This Row],[Terakhir]],jkse_history[[#This Row],[Volume]])</f>
        <v>140602400</v>
      </c>
      <c r="D972">
        <f>_xlfn.XLOOKUP(A972,bbni_history[[#This Row],[Tanggal]],bbni_history[[#This Row],[Terakhir]],"Tidak Ditemukan")</f>
        <v>4883.3</v>
      </c>
      <c r="E972">
        <f>_xlfn.XLOOKUP(D972,bbni_history[[#This Row],[Terakhir]],bbni_history[[#This Row],[Volume]])</f>
        <v>60606600</v>
      </c>
      <c r="F972">
        <f>_xlfn.XLOOKUP(A972,bbri_history[[#This Row],[Tanggal]],bbri_history[[#This Row],[Terakhir]],"Tidak Ditemukan")</f>
        <v>4956.7</v>
      </c>
      <c r="G972">
        <f>_xlfn.XLOOKUP(F972,bbri_history[[#This Row],[Terakhir]],bbri_history[[#This Row],[Volume]],"Tidak Ditemukan")</f>
        <v>152015000</v>
      </c>
      <c r="H972">
        <f>_xlfn.XLOOKUP(A972,bmri_history[[#This Row],[Tanggal]],bmri_history[[#This Row],[Terakhir]],"Tidak Ditemukan")</f>
        <v>5532.1</v>
      </c>
      <c r="I972">
        <f>_xlfn.XLOOKUP('Master Sheet'!H972,bmri_history[[#This Row],[Terakhir]],bmri_history[[#This Row],[Volume]],"Tidak Ditemukan")</f>
        <v>151018300</v>
      </c>
      <c r="J972" s="10">
        <f>(B972/'Data Historis IHSG'!$J$3) * 100</f>
        <v>115.62114059121778</v>
      </c>
      <c r="K972" s="2">
        <f>(D972/'Data Historis BBNI'!$J$3) * 100</f>
        <v>156.65611235688323</v>
      </c>
      <c r="L972" s="2">
        <f>(F972/'Data Historis BBRI'!$J$3) * 100</f>
        <v>167.78882445931626</v>
      </c>
      <c r="M972" s="2">
        <f>(H972 / 'Data Historis BMRI'!$J$3) * 100</f>
        <v>199.50377398636104</v>
      </c>
    </row>
    <row r="973" spans="1:13" x14ac:dyDescent="0.3">
      <c r="A973" s="1" t="s">
        <v>996</v>
      </c>
      <c r="B973">
        <f>_xlfn.XLOOKUP(A973,jkse_history[[#This Row],[Tanggal]],jkse_history[[#This Row],[Terakhir]],"Tidak Ditemukan")</f>
        <v>7200.2</v>
      </c>
      <c r="C973">
        <f>_xlfn.XLOOKUP(B973,jkse_history[[#This Row],[Terakhir]],jkse_history[[#This Row],[Volume]])</f>
        <v>152570700</v>
      </c>
      <c r="D973">
        <f>_xlfn.XLOOKUP(A973,bbni_history[[#This Row],[Tanggal]],bbni_history[[#This Row],[Terakhir]],"Tidak Ditemukan")</f>
        <v>4949</v>
      </c>
      <c r="E973">
        <f>_xlfn.XLOOKUP(D973,bbni_history[[#This Row],[Terakhir]],bbni_history[[#This Row],[Volume]])</f>
        <v>34897000</v>
      </c>
      <c r="F973">
        <f>_xlfn.XLOOKUP(A973,bbri_history[[#This Row],[Tanggal]],bbri_history[[#This Row],[Terakhir]],"Tidak Ditemukan")</f>
        <v>5022.8</v>
      </c>
      <c r="G973">
        <f>_xlfn.XLOOKUP(F973,bbri_history[[#This Row],[Terakhir]],bbri_history[[#This Row],[Volume]],"Tidak Ditemukan")</f>
        <v>105666200</v>
      </c>
      <c r="H973">
        <f>_xlfn.XLOOKUP(A973,bmri_history[[#This Row],[Tanggal]],bmri_history[[#This Row],[Terakhir]],"Tidak Ditemukan")</f>
        <v>5510.5</v>
      </c>
      <c r="I973">
        <f>_xlfn.XLOOKUP('Master Sheet'!H973,bmri_history[[#This Row],[Terakhir]],bmri_history[[#This Row],[Volume]],"Tidak Ditemukan")</f>
        <v>77953400</v>
      </c>
      <c r="J973" s="10">
        <f>(B973/'Data Historis IHSG'!$J$3) * 100</f>
        <v>114.29723440124199</v>
      </c>
      <c r="K973" s="2">
        <f>(D973/'Data Historis BBNI'!$J$3) * 100</f>
        <v>158.76376631667421</v>
      </c>
      <c r="L973" s="2">
        <f>(F973/'Data Historis BBRI'!$J$3) * 100</f>
        <v>170.02636986185442</v>
      </c>
      <c r="M973" s="2">
        <f>(H973 / 'Data Historis BMRI'!$J$3) * 100</f>
        <v>198.72481454634629</v>
      </c>
    </row>
    <row r="974" spans="1:13" x14ac:dyDescent="0.3">
      <c r="A974" s="1" t="s">
        <v>997</v>
      </c>
      <c r="B974">
        <f>_xlfn.XLOOKUP(A974,jkse_history[[#This Row],[Tanggal]],jkse_history[[#This Row],[Terakhir]],"Tidak Ditemukan")</f>
        <v>7227.3</v>
      </c>
      <c r="C974">
        <f>_xlfn.XLOOKUP(B974,jkse_history[[#This Row],[Terakhir]],jkse_history[[#This Row],[Volume]])</f>
        <v>152699300</v>
      </c>
      <c r="D974">
        <f>_xlfn.XLOOKUP(A974,bbni_history[[#This Row],[Tanggal]],bbni_history[[#This Row],[Terakhir]],"Tidak Ditemukan")</f>
        <v>4905.2</v>
      </c>
      <c r="E974">
        <f>_xlfn.XLOOKUP(D974,bbni_history[[#This Row],[Terakhir]],bbni_history[[#This Row],[Volume]])</f>
        <v>37988500</v>
      </c>
      <c r="F974">
        <f>_xlfn.XLOOKUP(A974,bbri_history[[#This Row],[Tanggal]],bbri_history[[#This Row],[Terakhir]],"Tidak Ditemukan")</f>
        <v>5022.8</v>
      </c>
      <c r="G974">
        <f>_xlfn.XLOOKUP(F974,bbri_history[[#This Row],[Terakhir]],bbri_history[[#This Row],[Volume]],"Tidak Ditemukan")</f>
        <v>82626400</v>
      </c>
      <c r="H974">
        <f>_xlfn.XLOOKUP(A974,bmri_history[[#This Row],[Tanggal]],bmri_history[[#This Row],[Terakhir]],"Tidak Ditemukan")</f>
        <v>5553.7</v>
      </c>
      <c r="I974">
        <f>_xlfn.XLOOKUP('Master Sheet'!H974,bmri_history[[#This Row],[Terakhir]],bmri_history[[#This Row],[Volume]],"Tidak Ditemukan")</f>
        <v>50019800</v>
      </c>
      <c r="J974" s="10">
        <f>(B974/'Data Historis IHSG'!$J$3) * 100</f>
        <v>114.72742454210942</v>
      </c>
      <c r="K974" s="2">
        <f>(D974/'Data Historis BBNI'!$J$3) * 100</f>
        <v>157.35866367681353</v>
      </c>
      <c r="L974" s="2">
        <f>(F974/'Data Historis BBRI'!$J$3) * 100</f>
        <v>170.02636986185442</v>
      </c>
      <c r="M974" s="2">
        <f>(H974 / 'Data Historis BMRI'!$J$3) * 100</f>
        <v>200.2827334263757</v>
      </c>
    </row>
    <row r="975" spans="1:13" x14ac:dyDescent="0.3">
      <c r="A975" s="1" t="s">
        <v>998</v>
      </c>
      <c r="B975">
        <f>_xlfn.XLOOKUP(A975,jkse_history[[#This Row],[Tanggal]],jkse_history[[#This Row],[Terakhir]],"Tidak Ditemukan")</f>
        <v>7220</v>
      </c>
      <c r="C975">
        <f>_xlfn.XLOOKUP(B975,jkse_history[[#This Row],[Terakhir]],jkse_history[[#This Row],[Volume]])</f>
        <v>190523900</v>
      </c>
      <c r="D975">
        <f>_xlfn.XLOOKUP(A975,bbni_history[[#This Row],[Tanggal]],bbni_history[[#This Row],[Terakhir]],"Tidak Ditemukan")</f>
        <v>4905.2</v>
      </c>
      <c r="E975">
        <f>_xlfn.XLOOKUP(D975,bbni_history[[#This Row],[Terakhir]],bbni_history[[#This Row],[Volume]])</f>
        <v>22855800</v>
      </c>
      <c r="F975">
        <f>_xlfn.XLOOKUP(A975,bbri_history[[#This Row],[Tanggal]],bbri_history[[#This Row],[Terakhir]],"Tidak Ditemukan")</f>
        <v>5066.8</v>
      </c>
      <c r="G975">
        <f>_xlfn.XLOOKUP(F975,bbri_history[[#This Row],[Terakhir]],bbri_history[[#This Row],[Volume]],"Tidak Ditemukan")</f>
        <v>116804400</v>
      </c>
      <c r="H975">
        <f>_xlfn.XLOOKUP(A975,bmri_history[[#This Row],[Tanggal]],bmri_history[[#This Row],[Terakhir]],"Tidak Ditemukan")</f>
        <v>5575.3</v>
      </c>
      <c r="I975">
        <f>_xlfn.XLOOKUP('Master Sheet'!H975,bmri_history[[#This Row],[Terakhir]],bmri_history[[#This Row],[Volume]],"Tidak Ditemukan")</f>
        <v>32120200</v>
      </c>
      <c r="J975" s="10">
        <f>(B975/'Data Historis IHSG'!$J$3) * 100</f>
        <v>114.61154306504919</v>
      </c>
      <c r="K975" s="2">
        <f>(D975/'Data Historis BBNI'!$J$3) * 100</f>
        <v>157.35866367681353</v>
      </c>
      <c r="L975" s="2">
        <f>(F975/'Data Historis BBRI'!$J$3) * 100</f>
        <v>171.51581006929283</v>
      </c>
      <c r="M975" s="2">
        <f>(H975 / 'Data Historis BMRI'!$J$3) * 100</f>
        <v>201.06169286639047</v>
      </c>
    </row>
    <row r="976" spans="1:13" x14ac:dyDescent="0.3">
      <c r="A976" s="1" t="s">
        <v>999</v>
      </c>
      <c r="B976">
        <f>_xlfn.XLOOKUP(A976,jkse_history[[#This Row],[Tanggal]],jkse_history[[#This Row],[Terakhir]],"Tidak Ditemukan")</f>
        <v>7241.1</v>
      </c>
      <c r="C976">
        <f>_xlfn.XLOOKUP(B976,jkse_history[[#This Row],[Terakhir]],jkse_history[[#This Row],[Volume]])</f>
        <v>152196500</v>
      </c>
      <c r="D976">
        <f>_xlfn.XLOOKUP(A976,bbni_history[[#This Row],[Tanggal]],bbni_history[[#This Row],[Terakhir]],"Tidak Ditemukan")</f>
        <v>4905.2</v>
      </c>
      <c r="E976">
        <f>_xlfn.XLOOKUP(D976,bbni_history[[#This Row],[Terakhir]],bbni_history[[#This Row],[Volume]])</f>
        <v>40942900</v>
      </c>
      <c r="F976">
        <f>_xlfn.XLOOKUP(A976,bbri_history[[#This Row],[Tanggal]],bbri_history[[#This Row],[Terakhir]],"Tidak Ditemukan")</f>
        <v>5155</v>
      </c>
      <c r="G976">
        <f>_xlfn.XLOOKUP(F976,bbri_history[[#This Row],[Terakhir]],bbri_history[[#This Row],[Volume]],"Tidak Ditemukan")</f>
        <v>109715700</v>
      </c>
      <c r="H976">
        <f>_xlfn.XLOOKUP(A976,bmri_history[[#This Row],[Tanggal]],bmri_history[[#This Row],[Terakhir]],"Tidak Ditemukan")</f>
        <v>5683.3</v>
      </c>
      <c r="I976">
        <f>_xlfn.XLOOKUP('Master Sheet'!H976,bmri_history[[#This Row],[Terakhir]],bmri_history[[#This Row],[Volume]],"Tidak Ditemukan")</f>
        <v>114039700</v>
      </c>
      <c r="J976" s="10">
        <f>(B976/'Data Historis IHSG'!$J$3) * 100</f>
        <v>114.94648815627808</v>
      </c>
      <c r="K976" s="2">
        <f>(D976/'Data Historis BBNI'!$J$3) * 100</f>
        <v>157.35866367681353</v>
      </c>
      <c r="L976" s="2">
        <f>(F976/'Data Historis BBRI'!$J$3) * 100</f>
        <v>174.50146066693071</v>
      </c>
      <c r="M976" s="2">
        <f>(H976 / 'Data Historis BMRI'!$J$3) * 100</f>
        <v>204.956490066464</v>
      </c>
    </row>
    <row r="977" spans="1:13" x14ac:dyDescent="0.3">
      <c r="A977" s="1" t="s">
        <v>1000</v>
      </c>
      <c r="B977">
        <f>_xlfn.XLOOKUP(A977,jkse_history[[#This Row],[Tanggal]],jkse_history[[#This Row],[Terakhir]],"Tidak Ditemukan")</f>
        <v>7224</v>
      </c>
      <c r="C977">
        <f>_xlfn.XLOOKUP(B977,jkse_history[[#This Row],[Terakhir]],jkse_history[[#This Row],[Volume]])</f>
        <v>132959600</v>
      </c>
      <c r="D977">
        <f>_xlfn.XLOOKUP(A977,bbni_history[[#This Row],[Tanggal]],bbni_history[[#This Row],[Terakhir]],"Tidak Ditemukan")</f>
        <v>4927.1000000000004</v>
      </c>
      <c r="E977">
        <f>_xlfn.XLOOKUP(D977,bbni_history[[#This Row],[Terakhir]],bbni_history[[#This Row],[Volume]])</f>
        <v>51408800</v>
      </c>
      <c r="F977">
        <f>_xlfn.XLOOKUP(A977,bbri_history[[#This Row],[Tanggal]],bbri_history[[#This Row],[Terakhir]],"Tidak Ditemukan")</f>
        <v>5132.8999999999996</v>
      </c>
      <c r="G977">
        <f>_xlfn.XLOOKUP(F977,bbri_history[[#This Row],[Terakhir]],bbri_history[[#This Row],[Volume]],"Tidak Ditemukan")</f>
        <v>115126700</v>
      </c>
      <c r="H977">
        <f>_xlfn.XLOOKUP(A977,bmri_history[[#This Row],[Tanggal]],bmri_history[[#This Row],[Terakhir]],"Tidak Ditemukan")</f>
        <v>5618.5</v>
      </c>
      <c r="I977">
        <f>_xlfn.XLOOKUP('Master Sheet'!H977,bmri_history[[#This Row],[Terakhir]],bmri_history[[#This Row],[Volume]],"Tidak Ditemukan")</f>
        <v>83066800</v>
      </c>
      <c r="J977" s="10">
        <f>(B977/'Data Historis IHSG'!$J$3) * 100</f>
        <v>114.67503976480822</v>
      </c>
      <c r="K977" s="2">
        <f>(D977/'Data Historis BBNI'!$J$3) * 100</f>
        <v>158.0612149967439</v>
      </c>
      <c r="L977" s="2">
        <f>(F977/'Data Historis BBRI'!$J$3) * 100</f>
        <v>173.75335547183096</v>
      </c>
      <c r="M977" s="2">
        <f>(H977 / 'Data Historis BMRI'!$J$3) * 100</f>
        <v>202.61961174641985</v>
      </c>
    </row>
    <row r="978" spans="1:13" x14ac:dyDescent="0.3">
      <c r="A978" s="1" t="s">
        <v>1001</v>
      </c>
      <c r="B978">
        <f>_xlfn.XLOOKUP(A978,jkse_history[[#This Row],[Tanggal]],jkse_history[[#This Row],[Terakhir]],"Tidak Ditemukan")</f>
        <v>7242.8</v>
      </c>
      <c r="C978">
        <f>_xlfn.XLOOKUP(B978,jkse_history[[#This Row],[Terakhir]],jkse_history[[#This Row],[Volume]])</f>
        <v>130295500</v>
      </c>
      <c r="D978">
        <f>_xlfn.XLOOKUP(A978,bbni_history[[#This Row],[Tanggal]],bbni_history[[#This Row],[Terakhir]],"Tidak Ditemukan")</f>
        <v>4905.2</v>
      </c>
      <c r="E978">
        <f>_xlfn.XLOOKUP(D978,bbni_history[[#This Row],[Terakhir]],bbni_history[[#This Row],[Volume]])</f>
        <v>37795700</v>
      </c>
      <c r="F978">
        <f>_xlfn.XLOOKUP(A978,bbri_history[[#This Row],[Tanggal]],bbri_history[[#This Row],[Terakhir]],"Tidak Ditemukan")</f>
        <v>5132.8999999999996</v>
      </c>
      <c r="G978">
        <f>_xlfn.XLOOKUP(F978,bbri_history[[#This Row],[Terakhir]],bbri_history[[#This Row],[Volume]],"Tidak Ditemukan")</f>
        <v>97074300</v>
      </c>
      <c r="H978">
        <f>_xlfn.XLOOKUP(A978,bmri_history[[#This Row],[Tanggal]],bmri_history[[#This Row],[Terakhir]],"Tidak Ditemukan")</f>
        <v>5640.1</v>
      </c>
      <c r="I978">
        <f>_xlfn.XLOOKUP('Master Sheet'!H978,bmri_history[[#This Row],[Terakhir]],bmri_history[[#This Row],[Volume]],"Tidak Ditemukan")</f>
        <v>83516800</v>
      </c>
      <c r="J978" s="10">
        <f>(B978/'Data Historis IHSG'!$J$3) * 100</f>
        <v>114.97347425367568</v>
      </c>
      <c r="K978" s="2">
        <f>(D978/'Data Historis BBNI'!$J$3) * 100</f>
        <v>157.35866367681353</v>
      </c>
      <c r="L978" s="2">
        <f>(F978/'Data Historis BBRI'!$J$3) * 100</f>
        <v>173.75335547183096</v>
      </c>
      <c r="M978" s="2">
        <f>(H978 / 'Data Historis BMRI'!$J$3) * 100</f>
        <v>203.39857118643459</v>
      </c>
    </row>
    <row r="979" spans="1:13" x14ac:dyDescent="0.3">
      <c r="A979" s="1" t="s">
        <v>1002</v>
      </c>
      <c r="B979">
        <f>_xlfn.XLOOKUP(A979,jkse_history[[#This Row],[Tanggal]],jkse_history[[#This Row],[Terakhir]],"Tidak Ditemukan")</f>
        <v>7200.6</v>
      </c>
      <c r="C979">
        <f>_xlfn.XLOOKUP(B979,jkse_history[[#This Row],[Terakhir]],jkse_history[[#This Row],[Volume]])</f>
        <v>202143100</v>
      </c>
      <c r="D979">
        <f>_xlfn.XLOOKUP(A979,bbni_history[[#This Row],[Tanggal]],bbni_history[[#This Row],[Terakhir]],"Tidak Ditemukan")</f>
        <v>4861.3999999999996</v>
      </c>
      <c r="E979">
        <f>_xlfn.XLOOKUP(D979,bbni_history[[#This Row],[Terakhir]],bbni_history[[#This Row],[Volume]])</f>
        <v>61481200</v>
      </c>
      <c r="F979">
        <f>_xlfn.XLOOKUP(A979,bbri_history[[#This Row],[Tanggal]],bbri_history[[#This Row],[Terakhir]],"Tidak Ditemukan")</f>
        <v>5088.8999999999996</v>
      </c>
      <c r="G979">
        <f>_xlfn.XLOOKUP(F979,bbri_history[[#This Row],[Terakhir]],bbri_history[[#This Row],[Volume]],"Tidak Ditemukan")</f>
        <v>107941600</v>
      </c>
      <c r="H979">
        <f>_xlfn.XLOOKUP(A979,bmri_history[[#This Row],[Tanggal]],bmri_history[[#This Row],[Terakhir]],"Tidak Ditemukan")</f>
        <v>5640.1</v>
      </c>
      <c r="I979">
        <f>_xlfn.XLOOKUP('Master Sheet'!H979,bmri_history[[#This Row],[Terakhir]],bmri_history[[#This Row],[Volume]],"Tidak Ditemukan")</f>
        <v>80929000</v>
      </c>
      <c r="J979" s="10">
        <f>(B979/'Data Historis IHSG'!$J$3) * 100</f>
        <v>114.3035840712179</v>
      </c>
      <c r="K979" s="2">
        <f>(D979/'Data Historis BBNI'!$J$3) * 100</f>
        <v>155.95356103695289</v>
      </c>
      <c r="L979" s="2">
        <f>(F979/'Data Historis BBRI'!$J$3) * 100</f>
        <v>172.26391526439255</v>
      </c>
      <c r="M979" s="2">
        <f>(H979 / 'Data Historis BMRI'!$J$3) * 100</f>
        <v>203.39857118643459</v>
      </c>
    </row>
    <row r="980" spans="1:13" x14ac:dyDescent="0.3">
      <c r="A980" s="1" t="s">
        <v>1003</v>
      </c>
      <c r="B980">
        <f>_xlfn.XLOOKUP(A980,jkse_history[[#This Row],[Tanggal]],jkse_history[[#This Row],[Terakhir]],"Tidak Ditemukan")</f>
        <v>7253</v>
      </c>
      <c r="C980">
        <f>_xlfn.XLOOKUP(B980,jkse_history[[#This Row],[Terakhir]],jkse_history[[#This Row],[Volume]])</f>
        <v>158921700</v>
      </c>
      <c r="D980">
        <f>_xlfn.XLOOKUP(A980,bbni_history[[#This Row],[Tanggal]],bbni_history[[#This Row],[Terakhir]],"Tidak Ditemukan")</f>
        <v>4861.3999999999996</v>
      </c>
      <c r="E980">
        <f>_xlfn.XLOOKUP(D980,bbni_history[[#This Row],[Terakhir]],bbni_history[[#This Row],[Volume]])</f>
        <v>33241700</v>
      </c>
      <c r="F980">
        <f>_xlfn.XLOOKUP(A980,bbri_history[[#This Row],[Tanggal]],bbri_history[[#This Row],[Terakhir]],"Tidak Ditemukan")</f>
        <v>5066.8</v>
      </c>
      <c r="G980">
        <f>_xlfn.XLOOKUP(F980,bbri_history[[#This Row],[Terakhir]],bbri_history[[#This Row],[Volume]],"Tidak Ditemukan")</f>
        <v>87259100</v>
      </c>
      <c r="H980">
        <f>_xlfn.XLOOKUP(A980,bmri_history[[#This Row],[Tanggal]],bmri_history[[#This Row],[Terakhir]],"Tidak Ditemukan")</f>
        <v>5640.1</v>
      </c>
      <c r="I980">
        <f>_xlfn.XLOOKUP('Master Sheet'!H980,bmri_history[[#This Row],[Terakhir]],bmri_history[[#This Row],[Volume]],"Tidak Ditemukan")</f>
        <v>78209900</v>
      </c>
      <c r="J980" s="10">
        <f>(B980/'Data Historis IHSG'!$J$3) * 100</f>
        <v>115.1353908380612</v>
      </c>
      <c r="K980" s="2">
        <f>(D980/'Data Historis BBNI'!$J$3) * 100</f>
        <v>155.95356103695289</v>
      </c>
      <c r="L980" s="2">
        <f>(F980/'Data Historis BBRI'!$J$3) * 100</f>
        <v>171.51581006929283</v>
      </c>
      <c r="M980" s="2">
        <f>(H980 / 'Data Historis BMRI'!$J$3) * 100</f>
        <v>203.39857118643459</v>
      </c>
    </row>
    <row r="981" spans="1:13" x14ac:dyDescent="0.3">
      <c r="A981" s="1" t="s">
        <v>1004</v>
      </c>
      <c r="B981">
        <f>_xlfn.XLOOKUP(A981,jkse_history[[#This Row],[Tanggal]],jkse_history[[#This Row],[Terakhir]],"Tidak Ditemukan")</f>
        <v>7227.4</v>
      </c>
      <c r="C981">
        <f>_xlfn.XLOOKUP(B981,jkse_history[[#This Row],[Terakhir]],jkse_history[[#This Row],[Volume]])</f>
        <v>137359600</v>
      </c>
      <c r="D981">
        <f>_xlfn.XLOOKUP(A981,bbni_history[[#This Row],[Tanggal]],bbni_history[[#This Row],[Terakhir]],"Tidak Ditemukan")</f>
        <v>4817.6000000000004</v>
      </c>
      <c r="E981">
        <f>_xlfn.XLOOKUP(D981,bbni_history[[#This Row],[Terakhir]],bbni_history[[#This Row],[Volume]])</f>
        <v>29776100</v>
      </c>
      <c r="F981">
        <f>_xlfn.XLOOKUP(A981,bbri_history[[#This Row],[Tanggal]],bbri_history[[#This Row],[Terakhir]],"Tidak Ditemukan")</f>
        <v>5110.8999999999996</v>
      </c>
      <c r="G981">
        <f>_xlfn.XLOOKUP(F981,bbri_history[[#This Row],[Terakhir]],bbri_history[[#This Row],[Volume]],"Tidak Ditemukan")</f>
        <v>75370700</v>
      </c>
      <c r="H981">
        <f>_xlfn.XLOOKUP(A981,bmri_history[[#This Row],[Tanggal]],bmri_history[[#This Row],[Terakhir]],"Tidak Ditemukan")</f>
        <v>5640.1</v>
      </c>
      <c r="I981">
        <f>_xlfn.XLOOKUP('Master Sheet'!H981,bmri_history[[#This Row],[Terakhir]],bmri_history[[#This Row],[Volume]],"Tidak Ditemukan")</f>
        <v>74814000</v>
      </c>
      <c r="J981" s="10">
        <f>(B981/'Data Historis IHSG'!$J$3) * 100</f>
        <v>114.72901195960338</v>
      </c>
      <c r="K981" s="2">
        <f>(D981/'Data Historis BBNI'!$J$3) * 100</f>
        <v>154.54845839709228</v>
      </c>
      <c r="L981" s="2">
        <f>(F981/'Data Historis BBRI'!$J$3) * 100</f>
        <v>173.00863536811175</v>
      </c>
      <c r="M981" s="2">
        <f>(H981 / 'Data Historis BMRI'!$J$3) * 100</f>
        <v>203.39857118643459</v>
      </c>
    </row>
    <row r="982" spans="1:13" x14ac:dyDescent="0.3">
      <c r="A982" s="1" t="s">
        <v>1005</v>
      </c>
      <c r="B982">
        <f>_xlfn.XLOOKUP(A982,jkse_history[[#This Row],[Tanggal]],jkse_history[[#This Row],[Terakhir]],"Tidak Ditemukan")</f>
        <v>7247.9</v>
      </c>
      <c r="C982">
        <f>_xlfn.XLOOKUP(B982,jkse_history[[#This Row],[Terakhir]],jkse_history[[#This Row],[Volume]])</f>
        <v>141722200</v>
      </c>
      <c r="D982">
        <f>_xlfn.XLOOKUP(A982,bbni_history[[#This Row],[Tanggal]],bbni_history[[#This Row],[Terakhir]],"Tidak Ditemukan")</f>
        <v>4839.5</v>
      </c>
      <c r="E982">
        <f>_xlfn.XLOOKUP(D982,bbni_history[[#This Row],[Terakhir]],bbni_history[[#This Row],[Volume]])</f>
        <v>30949600</v>
      </c>
      <c r="F982">
        <f>_xlfn.XLOOKUP(A982,bbri_history[[#This Row],[Tanggal]],bbri_history[[#This Row],[Terakhir]],"Tidak Ditemukan")</f>
        <v>5088.8999999999996</v>
      </c>
      <c r="G982">
        <f>_xlfn.XLOOKUP(F982,bbri_history[[#This Row],[Terakhir]],bbri_history[[#This Row],[Volume]],"Tidak Ditemukan")</f>
        <v>97545600</v>
      </c>
      <c r="H982">
        <f>_xlfn.XLOOKUP(A982,bmri_history[[#This Row],[Tanggal]],bmri_history[[#This Row],[Terakhir]],"Tidak Ditemukan")</f>
        <v>5618.5</v>
      </c>
      <c r="I982">
        <f>_xlfn.XLOOKUP('Master Sheet'!H982,bmri_history[[#This Row],[Terakhir]],bmri_history[[#This Row],[Volume]],"Tidak Ditemukan")</f>
        <v>96993100</v>
      </c>
      <c r="J982" s="10">
        <f>(B982/'Data Historis IHSG'!$J$3) * 100</f>
        <v>115.05443254586842</v>
      </c>
      <c r="K982" s="2">
        <f>(D982/'Data Historis BBNI'!$J$3) * 100</f>
        <v>155.25100971702258</v>
      </c>
      <c r="L982" s="2">
        <f>(F982/'Data Historis BBRI'!$J$3) * 100</f>
        <v>172.26391526439255</v>
      </c>
      <c r="M982" s="2">
        <f>(H982 / 'Data Historis BMRI'!$J$3) * 100</f>
        <v>202.61961174641985</v>
      </c>
    </row>
    <row r="983" spans="1:13" x14ac:dyDescent="0.3">
      <c r="A983" s="1" t="s">
        <v>1006</v>
      </c>
      <c r="B983">
        <f>_xlfn.XLOOKUP(A983,jkse_history[[#This Row],[Tanggal]],jkse_history[[#This Row],[Terakhir]],"Tidak Ditemukan")</f>
        <v>7256.2</v>
      </c>
      <c r="C983">
        <f>_xlfn.XLOOKUP(B983,jkse_history[[#This Row],[Terakhir]],jkse_history[[#This Row],[Volume]])</f>
        <v>132610200</v>
      </c>
      <c r="D983">
        <f>_xlfn.XLOOKUP(A983,bbni_history[[#This Row],[Tanggal]],bbni_history[[#This Row],[Terakhir]],"Tidak Ditemukan")</f>
        <v>4751.8999999999996</v>
      </c>
      <c r="E983">
        <f>_xlfn.XLOOKUP(D983,bbni_history[[#This Row],[Terakhir]],bbni_history[[#This Row],[Volume]])</f>
        <v>48824300</v>
      </c>
      <c r="F983">
        <f>_xlfn.XLOOKUP(A983,bbri_history[[#This Row],[Tanggal]],bbri_history[[#This Row],[Terakhir]],"Tidak Ditemukan")</f>
        <v>5022.8</v>
      </c>
      <c r="G983">
        <f>_xlfn.XLOOKUP(F983,bbri_history[[#This Row],[Terakhir]],bbri_history[[#This Row],[Volume]],"Tidak Ditemukan")</f>
        <v>122999700</v>
      </c>
      <c r="H983">
        <f>_xlfn.XLOOKUP(A983,bmri_history[[#This Row],[Tanggal]],bmri_history[[#This Row],[Terakhir]],"Tidak Ditemukan")</f>
        <v>5618.5</v>
      </c>
      <c r="I983">
        <f>_xlfn.XLOOKUP('Master Sheet'!H983,bmri_history[[#This Row],[Terakhir]],bmri_history[[#This Row],[Volume]],"Tidak Ditemukan")</f>
        <v>77037800</v>
      </c>
      <c r="J983" s="10">
        <f>(B983/'Data Historis IHSG'!$J$3) * 100</f>
        <v>115.1861881978684</v>
      </c>
      <c r="K983" s="2">
        <f>(D983/'Data Historis BBNI'!$J$3) * 100</f>
        <v>152.44080443730127</v>
      </c>
      <c r="L983" s="2">
        <f>(F983/'Data Historis BBRI'!$J$3) * 100</f>
        <v>170.02636986185442</v>
      </c>
      <c r="M983" s="2">
        <f>(H983 / 'Data Historis BMRI'!$J$3) * 100</f>
        <v>202.61961174641985</v>
      </c>
    </row>
    <row r="984" spans="1:13" x14ac:dyDescent="0.3">
      <c r="A984" s="1" t="s">
        <v>1007</v>
      </c>
      <c r="B984">
        <f>_xlfn.XLOOKUP(A984,jkse_history[[#This Row],[Tanggal]],jkse_history[[#This Row],[Terakhir]],"Tidak Ditemukan")</f>
        <v>7227.8</v>
      </c>
      <c r="C984">
        <f>_xlfn.XLOOKUP(B984,jkse_history[[#This Row],[Terakhir]],jkse_history[[#This Row],[Volume]])</f>
        <v>128902300</v>
      </c>
      <c r="D984">
        <f>_xlfn.XLOOKUP(A984,bbni_history[[#This Row],[Tanggal]],bbni_history[[#This Row],[Terakhir]],"Tidak Ditemukan")</f>
        <v>4795.7</v>
      </c>
      <c r="E984">
        <f>_xlfn.XLOOKUP(D984,bbni_history[[#This Row],[Terakhir]],bbni_history[[#This Row],[Volume]])</f>
        <v>42436800</v>
      </c>
      <c r="F984">
        <f>_xlfn.XLOOKUP(A984,bbri_history[[#This Row],[Tanggal]],bbri_history[[#This Row],[Terakhir]],"Tidak Ditemukan")</f>
        <v>4978.7</v>
      </c>
      <c r="G984">
        <f>_xlfn.XLOOKUP(F984,bbri_history[[#This Row],[Terakhir]],bbri_history[[#This Row],[Volume]],"Tidak Ditemukan")</f>
        <v>104225000</v>
      </c>
      <c r="H984">
        <f>_xlfn.XLOOKUP(A984,bmri_history[[#This Row],[Tanggal]],bmri_history[[#This Row],[Terakhir]],"Tidak Ditemukan")</f>
        <v>5532.1</v>
      </c>
      <c r="I984">
        <f>_xlfn.XLOOKUP('Master Sheet'!H984,bmri_history[[#This Row],[Terakhir]],bmri_history[[#This Row],[Volume]],"Tidak Ditemukan")</f>
        <v>97290600</v>
      </c>
      <c r="J984" s="10">
        <f>(B984/'Data Historis IHSG'!$J$3) * 100</f>
        <v>114.73536162957932</v>
      </c>
      <c r="K984" s="2">
        <f>(D984/'Data Historis BBNI'!$J$3) * 100</f>
        <v>153.84590707716194</v>
      </c>
      <c r="L984" s="2">
        <f>(F984/'Data Historis BBRI'!$J$3) * 100</f>
        <v>168.53354456303546</v>
      </c>
      <c r="M984" s="2">
        <f>(H984 / 'Data Historis BMRI'!$J$3) * 100</f>
        <v>199.50377398636104</v>
      </c>
    </row>
    <row r="985" spans="1:13" x14ac:dyDescent="0.3">
      <c r="A985" s="1" t="s">
        <v>1008</v>
      </c>
      <c r="B985">
        <f>_xlfn.XLOOKUP(A985,jkse_history[[#This Row],[Tanggal]],jkse_history[[#This Row],[Terakhir]],"Tidak Ditemukan")</f>
        <v>7178</v>
      </c>
      <c r="C985">
        <f>_xlfn.XLOOKUP(B985,jkse_history[[#This Row],[Terakhir]],jkse_history[[#This Row],[Volume]])</f>
        <v>130391900</v>
      </c>
      <c r="D985">
        <f>_xlfn.XLOOKUP(A985,bbni_history[[#This Row],[Tanggal]],bbni_history[[#This Row],[Terakhir]],"Tidak Ditemukan")</f>
        <v>4730</v>
      </c>
      <c r="E985">
        <f>_xlfn.XLOOKUP(D985,bbni_history[[#This Row],[Terakhir]],bbni_history[[#This Row],[Volume]])</f>
        <v>47955600</v>
      </c>
      <c r="F985">
        <f>_xlfn.XLOOKUP(A985,bbri_history[[#This Row],[Tanggal]],bbri_history[[#This Row],[Terakhir]],"Tidak Ditemukan")</f>
        <v>4868.6000000000004</v>
      </c>
      <c r="G985">
        <f>_xlfn.XLOOKUP(F985,bbri_history[[#This Row],[Terakhir]],bbri_history[[#This Row],[Volume]],"Tidak Ditemukan")</f>
        <v>120478800</v>
      </c>
      <c r="H985">
        <f>_xlfn.XLOOKUP(A985,bmri_history[[#This Row],[Tanggal]],bmri_history[[#This Row],[Terakhir]],"Tidak Ditemukan")</f>
        <v>5424</v>
      </c>
      <c r="I985">
        <f>_xlfn.XLOOKUP('Master Sheet'!H985,bmri_history[[#This Row],[Terakhir]],bmri_history[[#This Row],[Volume]],"Tidak Ditemukan")</f>
        <v>99094100</v>
      </c>
      <c r="J985" s="10">
        <f>(B985/'Data Historis IHSG'!$J$3) * 100</f>
        <v>113.94482771757939</v>
      </c>
      <c r="K985" s="2">
        <f>(D985/'Data Historis BBNI'!$J$3) * 100</f>
        <v>151.73825311737099</v>
      </c>
      <c r="L985" s="2">
        <f>(F985/'Data Historis BBRI'!$J$3) * 100</f>
        <v>164.80655895305892</v>
      </c>
      <c r="M985" s="2">
        <f>(H985 / 'Data Historis BMRI'!$J$3) * 100</f>
        <v>195.60537049258366</v>
      </c>
    </row>
    <row r="986" spans="1:13" x14ac:dyDescent="0.3">
      <c r="A986" s="1" t="s">
        <v>1009</v>
      </c>
      <c r="B986">
        <f>_xlfn.XLOOKUP(A986,jkse_history[[#This Row],[Tanggal]],jkse_history[[#This Row],[Terakhir]],"Tidak Ditemukan")</f>
        <v>7137.1</v>
      </c>
      <c r="C986">
        <f>_xlfn.XLOOKUP(B986,jkse_history[[#This Row],[Terakhir]],jkse_history[[#This Row],[Volume]])</f>
        <v>140214300</v>
      </c>
      <c r="D986">
        <f>_xlfn.XLOOKUP(A986,bbni_history[[#This Row],[Tanggal]],bbni_history[[#This Row],[Terakhir]],"Tidak Ditemukan")</f>
        <v>4751.8999999999996</v>
      </c>
      <c r="E986">
        <f>_xlfn.XLOOKUP(D986,bbni_history[[#This Row],[Terakhir]],bbni_history[[#This Row],[Volume]])</f>
        <v>30545600</v>
      </c>
      <c r="F986">
        <f>_xlfn.XLOOKUP(A986,bbri_history[[#This Row],[Tanggal]],bbri_history[[#This Row],[Terakhir]],"Tidak Ditemukan")</f>
        <v>4780.3999999999996</v>
      </c>
      <c r="G986">
        <f>_xlfn.XLOOKUP(F986,bbri_history[[#This Row],[Terakhir]],bbri_history[[#This Row],[Volume]],"Tidak Ditemukan")</f>
        <v>185244400</v>
      </c>
      <c r="H986">
        <f>_xlfn.XLOOKUP(A986,bmri_history[[#This Row],[Tanggal]],bmri_history[[#This Row],[Terakhir]],"Tidak Ditemukan")</f>
        <v>5445.6</v>
      </c>
      <c r="I986">
        <f>_xlfn.XLOOKUP('Master Sheet'!H986,bmri_history[[#This Row],[Terakhir]],bmri_history[[#This Row],[Volume]],"Tidak Ditemukan")</f>
        <v>77236800</v>
      </c>
      <c r="J986" s="10">
        <f>(B986/'Data Historis IHSG'!$J$3) * 100</f>
        <v>113.2955739625433</v>
      </c>
      <c r="K986" s="2">
        <f>(D986/'Data Historis BBNI'!$J$3) * 100</f>
        <v>152.44080443730127</v>
      </c>
      <c r="L986" s="2">
        <f>(F986/'Data Historis BBRI'!$J$3) * 100</f>
        <v>161.82090835542104</v>
      </c>
      <c r="M986" s="2">
        <f>(H986 / 'Data Historis BMRI'!$J$3) * 100</f>
        <v>196.3843299325984</v>
      </c>
    </row>
    <row r="987" spans="1:13" x14ac:dyDescent="0.3">
      <c r="A987" s="1" t="s">
        <v>1010</v>
      </c>
      <c r="B987">
        <f>_xlfn.XLOOKUP(A987,jkse_history[[#This Row],[Tanggal]],jkse_history[[#This Row],[Terakhir]],"Tidak Ditemukan")</f>
        <v>7157.2</v>
      </c>
      <c r="C987">
        <f>_xlfn.XLOOKUP(B987,jkse_history[[#This Row],[Terakhir]],jkse_history[[#This Row],[Volume]])</f>
        <v>160408500</v>
      </c>
      <c r="D987">
        <f>_xlfn.XLOOKUP(A987,bbni_history[[#This Row],[Tanggal]],bbni_history[[#This Row],[Terakhir]],"Tidak Ditemukan")</f>
        <v>4883.3</v>
      </c>
      <c r="E987">
        <f>_xlfn.XLOOKUP(D987,bbni_history[[#This Row],[Terakhir]],bbni_history[[#This Row],[Volume]])</f>
        <v>63056100</v>
      </c>
      <c r="F987">
        <f>_xlfn.XLOOKUP(A987,bbri_history[[#This Row],[Tanggal]],bbri_history[[#This Row],[Terakhir]],"Tidak Ditemukan")</f>
        <v>4912.6000000000004</v>
      </c>
      <c r="G987">
        <f>_xlfn.XLOOKUP(F987,bbri_history[[#This Row],[Terakhir]],bbri_history[[#This Row],[Volume]],"Tidak Ditemukan")</f>
        <v>145629600</v>
      </c>
      <c r="H987">
        <f>_xlfn.XLOOKUP(A987,bmri_history[[#This Row],[Tanggal]],bmri_history[[#This Row],[Terakhir]],"Tidak Ditemukan")</f>
        <v>5596.9</v>
      </c>
      <c r="I987">
        <f>_xlfn.XLOOKUP('Master Sheet'!H987,bmri_history[[#This Row],[Terakhir]],bmri_history[[#This Row],[Volume]],"Tidak Ditemukan")</f>
        <v>124753000</v>
      </c>
      <c r="J987" s="10">
        <f>(B987/'Data Historis IHSG'!$J$3) * 100</f>
        <v>113.61464487883242</v>
      </c>
      <c r="K987" s="2">
        <f>(D987/'Data Historis BBNI'!$J$3) * 100</f>
        <v>156.65611235688323</v>
      </c>
      <c r="L987" s="2">
        <f>(F987/'Data Historis BBRI'!$J$3) * 100</f>
        <v>166.29599916049736</v>
      </c>
      <c r="M987" s="2">
        <f>(H987 / 'Data Historis BMRI'!$J$3) * 100</f>
        <v>201.84065230640513</v>
      </c>
    </row>
    <row r="988" spans="1:13" x14ac:dyDescent="0.3">
      <c r="A988" s="1" t="s">
        <v>1011</v>
      </c>
      <c r="B988">
        <f>_xlfn.XLOOKUP(A988,jkse_history[[#This Row],[Tanggal]],jkse_history[[#This Row],[Terakhir]],"Tidak Ditemukan")</f>
        <v>7192.2</v>
      </c>
      <c r="C988">
        <f>_xlfn.XLOOKUP(B988,jkse_history[[#This Row],[Terakhir]],jkse_history[[#This Row],[Volume]])</f>
        <v>182161800</v>
      </c>
      <c r="D988">
        <f>_xlfn.XLOOKUP(A988,bbni_history[[#This Row],[Tanggal]],bbni_history[[#This Row],[Terakhir]],"Tidak Ditemukan")</f>
        <v>4949</v>
      </c>
      <c r="E988">
        <f>_xlfn.XLOOKUP(D988,bbni_history[[#This Row],[Terakhir]],bbni_history[[#This Row],[Volume]])</f>
        <v>55020500</v>
      </c>
      <c r="F988">
        <f>_xlfn.XLOOKUP(A988,bbri_history[[#This Row],[Tanggal]],bbri_history[[#This Row],[Terakhir]],"Tidak Ditemukan")</f>
        <v>4956.7</v>
      </c>
      <c r="G988">
        <f>_xlfn.XLOOKUP(F988,bbri_history[[#This Row],[Terakhir]],bbri_history[[#This Row],[Volume]],"Tidak Ditemukan")</f>
        <v>150513700</v>
      </c>
      <c r="H988">
        <f>_xlfn.XLOOKUP(A988,bmri_history[[#This Row],[Tanggal]],bmri_history[[#This Row],[Terakhir]],"Tidak Ditemukan")</f>
        <v>5748.2</v>
      </c>
      <c r="I988">
        <f>_xlfn.XLOOKUP('Master Sheet'!H988,bmri_history[[#This Row],[Terakhir]],bmri_history[[#This Row],[Volume]],"Tidak Ditemukan")</f>
        <v>123330900</v>
      </c>
      <c r="J988" s="10">
        <f>(B988/'Data Historis IHSG'!$J$3) * 100</f>
        <v>114.17024100172392</v>
      </c>
      <c r="K988" s="2">
        <f>(D988/'Data Historis BBNI'!$J$3) * 100</f>
        <v>158.76376631667421</v>
      </c>
      <c r="L988" s="2">
        <f>(F988/'Data Historis BBRI'!$J$3) * 100</f>
        <v>167.78882445931626</v>
      </c>
      <c r="M988" s="2">
        <f>(H988 / 'Data Historis BMRI'!$J$3) * 100</f>
        <v>207.29697468021192</v>
      </c>
    </row>
    <row r="989" spans="1:13" x14ac:dyDescent="0.3">
      <c r="A989" s="1" t="s">
        <v>1012</v>
      </c>
      <c r="B989">
        <f>_xlfn.XLOOKUP(A989,jkse_history[[#This Row],[Tanggal]],jkse_history[[#This Row],[Terakhir]],"Tidak Ditemukan")</f>
        <v>7207.9</v>
      </c>
      <c r="C989">
        <f>_xlfn.XLOOKUP(B989,jkse_history[[#This Row],[Terakhir]],jkse_history[[#This Row],[Volume]])</f>
        <v>170270400</v>
      </c>
      <c r="D989">
        <f>_xlfn.XLOOKUP(A989,bbni_history[[#This Row],[Tanggal]],bbni_history[[#This Row],[Terakhir]],"Tidak Ditemukan")</f>
        <v>5036.6000000000004</v>
      </c>
      <c r="E989">
        <f>_xlfn.XLOOKUP(D989,bbni_history[[#This Row],[Terakhir]],bbni_history[[#This Row],[Volume]])</f>
        <v>70045600</v>
      </c>
      <c r="F989">
        <f>_xlfn.XLOOKUP(A989,bbri_history[[#This Row],[Tanggal]],bbri_history[[#This Row],[Terakhir]],"Tidak Ditemukan")</f>
        <v>5022.8</v>
      </c>
      <c r="G989">
        <f>_xlfn.XLOOKUP(F989,bbri_history[[#This Row],[Terakhir]],bbri_history[[#This Row],[Volume]],"Tidak Ditemukan")</f>
        <v>245117200</v>
      </c>
      <c r="H989">
        <f>_xlfn.XLOOKUP(A989,bmri_history[[#This Row],[Tanggal]],bmri_history[[#This Row],[Terakhir]],"Tidak Ditemukan")</f>
        <v>5748.2</v>
      </c>
      <c r="I989">
        <f>_xlfn.XLOOKUP('Master Sheet'!H989,bmri_history[[#This Row],[Terakhir]],bmri_history[[#This Row],[Volume]],"Tidak Ditemukan")</f>
        <v>128185000</v>
      </c>
      <c r="J989" s="10">
        <f>(B989/'Data Historis IHSG'!$J$3) * 100</f>
        <v>114.41946554827813</v>
      </c>
      <c r="K989" s="2">
        <f>(D989/'Data Historis BBNI'!$J$3) * 100</f>
        <v>161.57397159639549</v>
      </c>
      <c r="L989" s="2">
        <f>(F989/'Data Historis BBRI'!$J$3) * 100</f>
        <v>170.02636986185442</v>
      </c>
      <c r="M989" s="2">
        <f>(H989 / 'Data Historis BMRI'!$J$3) * 100</f>
        <v>207.29697468021192</v>
      </c>
    </row>
    <row r="990" spans="1:13" x14ac:dyDescent="0.3">
      <c r="A990" s="1" t="s">
        <v>1013</v>
      </c>
      <c r="B990">
        <f>_xlfn.XLOOKUP(A990,jkse_history[[#This Row],[Tanggal]],jkse_history[[#This Row],[Terakhir]],"Tidak Ditemukan")</f>
        <v>7201.7</v>
      </c>
      <c r="C990">
        <f>_xlfn.XLOOKUP(B990,jkse_history[[#This Row],[Terakhir]],jkse_history[[#This Row],[Volume]])</f>
        <v>157409100</v>
      </c>
      <c r="D990">
        <f>_xlfn.XLOOKUP(A990,bbni_history[[#This Row],[Tanggal]],bbni_history[[#This Row],[Terakhir]],"Tidak Ditemukan")</f>
        <v>5014.7</v>
      </c>
      <c r="E990">
        <f>_xlfn.XLOOKUP(D990,bbni_history[[#This Row],[Terakhir]],bbni_history[[#This Row],[Volume]])</f>
        <v>49179400</v>
      </c>
      <c r="F990">
        <f>_xlfn.XLOOKUP(A990,bbri_history[[#This Row],[Tanggal]],bbri_history[[#This Row],[Terakhir]],"Tidak Ditemukan")</f>
        <v>5066.8</v>
      </c>
      <c r="G990">
        <f>_xlfn.XLOOKUP(F990,bbri_history[[#This Row],[Terakhir]],bbri_history[[#This Row],[Volume]],"Tidak Ditemukan")</f>
        <v>156633900</v>
      </c>
      <c r="H990">
        <f>_xlfn.XLOOKUP(A990,bmri_history[[#This Row],[Tanggal]],bmri_history[[#This Row],[Terakhir]],"Tidak Ditemukan")</f>
        <v>5661.7</v>
      </c>
      <c r="I990">
        <f>_xlfn.XLOOKUP('Master Sheet'!H990,bmri_history[[#This Row],[Terakhir]],bmri_history[[#This Row],[Volume]],"Tidak Ditemukan")</f>
        <v>168145800</v>
      </c>
      <c r="J990" s="10">
        <f>(B990/'Data Historis IHSG'!$J$3) * 100</f>
        <v>114.32104566365162</v>
      </c>
      <c r="K990" s="2">
        <f>(D990/'Data Historis BBNI'!$J$3) * 100</f>
        <v>160.87142027646516</v>
      </c>
      <c r="L990" s="2">
        <f>(F990/'Data Historis BBRI'!$J$3) * 100</f>
        <v>171.51581006929283</v>
      </c>
      <c r="M990" s="2">
        <f>(H990 / 'Data Historis BMRI'!$J$3) * 100</f>
        <v>204.17753062644928</v>
      </c>
    </row>
    <row r="991" spans="1:13" x14ac:dyDescent="0.3">
      <c r="A991" s="1" t="s">
        <v>1014</v>
      </c>
      <c r="B991">
        <f>_xlfn.XLOOKUP(A991,jkse_history[[#This Row],[Tanggal]],jkse_history[[#This Row],[Terakhir]],"Tidak Ditemukan")</f>
        <v>7238.8</v>
      </c>
      <c r="C991">
        <f>_xlfn.XLOOKUP(B991,jkse_history[[#This Row],[Terakhir]],jkse_history[[#This Row],[Volume]])</f>
        <v>114364900</v>
      </c>
      <c r="D991">
        <f>_xlfn.XLOOKUP(A991,bbni_history[[#This Row],[Tanggal]],bbni_history[[#This Row],[Terakhir]],"Tidak Ditemukan")</f>
        <v>5058.5</v>
      </c>
      <c r="E991">
        <f>_xlfn.XLOOKUP(D991,bbni_history[[#This Row],[Terakhir]],bbni_history[[#This Row],[Volume]])</f>
        <v>44074200</v>
      </c>
      <c r="F991">
        <f>_xlfn.XLOOKUP(A991,bbri_history[[#This Row],[Tanggal]],bbri_history[[#This Row],[Terakhir]],"Tidak Ditemukan")</f>
        <v>5155</v>
      </c>
      <c r="G991">
        <f>_xlfn.XLOOKUP(F991,bbri_history[[#This Row],[Terakhir]],bbri_history[[#This Row],[Volume]],"Tidak Ditemukan")</f>
        <v>177209700</v>
      </c>
      <c r="H991">
        <f>_xlfn.XLOOKUP(A991,bmri_history[[#This Row],[Tanggal]],bmri_history[[#This Row],[Terakhir]],"Tidak Ditemukan")</f>
        <v>5769.8</v>
      </c>
      <c r="I991">
        <f>_xlfn.XLOOKUP('Master Sheet'!H991,bmri_history[[#This Row],[Terakhir]],bmri_history[[#This Row],[Volume]],"Tidak Ditemukan")</f>
        <v>120116200</v>
      </c>
      <c r="J991" s="10">
        <f>(B991/'Data Historis IHSG'!$J$3) * 100</f>
        <v>114.90997755391663</v>
      </c>
      <c r="K991" s="2">
        <f>(D991/'Data Historis BBNI'!$J$3) * 100</f>
        <v>162.2765229163258</v>
      </c>
      <c r="L991" s="2">
        <f>(F991/'Data Historis BBRI'!$J$3) * 100</f>
        <v>174.50146066693071</v>
      </c>
      <c r="M991" s="2">
        <f>(H991 / 'Data Historis BMRI'!$J$3) * 100</f>
        <v>208.07593412022663</v>
      </c>
    </row>
    <row r="992" spans="1:13" x14ac:dyDescent="0.3">
      <c r="A992" s="1" t="s">
        <v>1015</v>
      </c>
      <c r="B992">
        <f>_xlfn.XLOOKUP(A992,jkse_history[[#This Row],[Tanggal]],jkse_history[[#This Row],[Terakhir]],"Tidak Ditemukan")</f>
        <v>7198.6</v>
      </c>
      <c r="C992">
        <f>_xlfn.XLOOKUP(B992,jkse_history[[#This Row],[Terakhir]],jkse_history[[#This Row],[Volume]])</f>
        <v>137325900</v>
      </c>
      <c r="D992">
        <f>_xlfn.XLOOKUP(A992,bbni_history[[#This Row],[Tanggal]],bbni_history[[#This Row],[Terakhir]],"Tidak Ditemukan")</f>
        <v>5036.6000000000004</v>
      </c>
      <c r="E992">
        <f>_xlfn.XLOOKUP(D992,bbni_history[[#This Row],[Terakhir]],bbni_history[[#This Row],[Volume]])</f>
        <v>47096400</v>
      </c>
      <c r="F992">
        <f>_xlfn.XLOOKUP(A992,bbri_history[[#This Row],[Tanggal]],bbri_history[[#This Row],[Terakhir]],"Tidak Ditemukan")</f>
        <v>5088.8999999999996</v>
      </c>
      <c r="G992">
        <f>_xlfn.XLOOKUP(F992,bbri_history[[#This Row],[Terakhir]],bbri_history[[#This Row],[Volume]],"Tidak Ditemukan")</f>
        <v>113760000</v>
      </c>
      <c r="H992">
        <f>_xlfn.XLOOKUP(A992,bmri_history[[#This Row],[Tanggal]],bmri_history[[#This Row],[Terakhir]],"Tidak Ditemukan")</f>
        <v>5899.4</v>
      </c>
      <c r="I992">
        <f>_xlfn.XLOOKUP('Master Sheet'!H992,bmri_history[[#This Row],[Terakhir]],bmri_history[[#This Row],[Volume]],"Tidak Ditemukan")</f>
        <v>150535100</v>
      </c>
      <c r="J992" s="10">
        <f>(B992/'Data Historis IHSG'!$J$3) * 100</f>
        <v>114.27183572133839</v>
      </c>
      <c r="K992" s="2">
        <f>(D992/'Data Historis BBNI'!$J$3) * 100</f>
        <v>161.57397159639549</v>
      </c>
      <c r="L992" s="2">
        <f>(F992/'Data Historis BBRI'!$J$3) * 100</f>
        <v>172.26391526439255</v>
      </c>
      <c r="M992" s="2">
        <f>(H992 / 'Data Historis BMRI'!$J$3) * 100</f>
        <v>212.74969076031488</v>
      </c>
    </row>
    <row r="993" spans="1:13" x14ac:dyDescent="0.3">
      <c r="A993" s="1" t="s">
        <v>1016</v>
      </c>
      <c r="B993">
        <f>_xlfn.XLOOKUP(A993,jkse_history[[#This Row],[Tanggal]],jkse_history[[#This Row],[Terakhir]],"Tidak Ditemukan")</f>
        <v>7247.4</v>
      </c>
      <c r="C993">
        <f>_xlfn.XLOOKUP(B993,jkse_history[[#This Row],[Terakhir]],jkse_history[[#This Row],[Volume]])</f>
        <v>138020300</v>
      </c>
      <c r="D993">
        <f>_xlfn.XLOOKUP(A993,bbni_history[[#This Row],[Tanggal]],bbni_history[[#This Row],[Terakhir]],"Tidak Ditemukan")</f>
        <v>5058.5</v>
      </c>
      <c r="E993">
        <f>_xlfn.XLOOKUP(D993,bbni_history[[#This Row],[Terakhir]],bbni_history[[#This Row],[Volume]])</f>
        <v>41834000</v>
      </c>
      <c r="F993">
        <f>_xlfn.XLOOKUP(A993,bbri_history[[#This Row],[Tanggal]],bbri_history[[#This Row],[Terakhir]],"Tidak Ditemukan")</f>
        <v>5132.8999999999996</v>
      </c>
      <c r="G993">
        <f>_xlfn.XLOOKUP(F993,bbri_history[[#This Row],[Terakhir]],bbri_history[[#This Row],[Volume]],"Tidak Ditemukan")</f>
        <v>126704300</v>
      </c>
      <c r="H993">
        <f>_xlfn.XLOOKUP(A993,bmri_history[[#This Row],[Tanggal]],bmri_history[[#This Row],[Terakhir]],"Tidak Ditemukan")</f>
        <v>5921</v>
      </c>
      <c r="I993">
        <f>_xlfn.XLOOKUP('Master Sheet'!H993,bmri_history[[#This Row],[Terakhir]],bmri_history[[#This Row],[Volume]],"Tidak Ditemukan")</f>
        <v>90146000</v>
      </c>
      <c r="J993" s="10">
        <f>(B993/'Data Historis IHSG'!$J$3) * 100</f>
        <v>115.04649545839854</v>
      </c>
      <c r="K993" s="2">
        <f>(D993/'Data Historis BBNI'!$J$3) * 100</f>
        <v>162.2765229163258</v>
      </c>
      <c r="L993" s="2">
        <f>(F993/'Data Historis BBRI'!$J$3) * 100</f>
        <v>173.75335547183096</v>
      </c>
      <c r="M993" s="2">
        <f>(H993 / 'Data Historis BMRI'!$J$3) * 100</f>
        <v>213.52865020032959</v>
      </c>
    </row>
    <row r="994" spans="1:13" x14ac:dyDescent="0.3">
      <c r="A994" s="1" t="s">
        <v>1017</v>
      </c>
      <c r="B994">
        <f>_xlfn.XLOOKUP(A994,jkse_history[[#This Row],[Tanggal]],jkse_history[[#This Row],[Terakhir]],"Tidak Ditemukan")</f>
        <v>7235.2</v>
      </c>
      <c r="C994">
        <f>_xlfn.XLOOKUP(B994,jkse_history[[#This Row],[Terakhir]],jkse_history[[#This Row],[Volume]])</f>
        <v>138054800</v>
      </c>
      <c r="D994">
        <f>_xlfn.XLOOKUP(A994,bbni_history[[#This Row],[Tanggal]],bbni_history[[#This Row],[Terakhir]],"Tidak Ditemukan")</f>
        <v>5036.6000000000004</v>
      </c>
      <c r="E994">
        <f>_xlfn.XLOOKUP(D994,bbni_history[[#This Row],[Terakhir]],bbni_history[[#This Row],[Volume]])</f>
        <v>39906900</v>
      </c>
      <c r="F994">
        <f>_xlfn.XLOOKUP(A994,bbri_history[[#This Row],[Tanggal]],bbri_history[[#This Row],[Terakhir]],"Tidak Ditemukan")</f>
        <v>5155</v>
      </c>
      <c r="G994">
        <f>_xlfn.XLOOKUP(F994,bbri_history[[#This Row],[Terakhir]],bbri_history[[#This Row],[Volume]],"Tidak Ditemukan")</f>
        <v>147005300</v>
      </c>
      <c r="H994">
        <f>_xlfn.XLOOKUP(A994,bmri_history[[#This Row],[Tanggal]],bmri_history[[#This Row],[Terakhir]],"Tidak Ditemukan")</f>
        <v>6007.5</v>
      </c>
      <c r="I994">
        <f>_xlfn.XLOOKUP('Master Sheet'!H994,bmri_history[[#This Row],[Terakhir]],bmri_history[[#This Row],[Volume]],"Tidak Ditemukan")</f>
        <v>88745500</v>
      </c>
      <c r="J994" s="10">
        <f>(B994/'Data Historis IHSG'!$J$3) * 100</f>
        <v>114.85283052413351</v>
      </c>
      <c r="K994" s="2">
        <f>(D994/'Data Historis BBNI'!$J$3) * 100</f>
        <v>161.57397159639549</v>
      </c>
      <c r="L994" s="2">
        <f>(F994/'Data Historis BBRI'!$J$3) * 100</f>
        <v>174.50146066693071</v>
      </c>
      <c r="M994" s="2">
        <f>(H994 / 'Data Historis BMRI'!$J$3) * 100</f>
        <v>216.64809425409226</v>
      </c>
    </row>
    <row r="995" spans="1:13" x14ac:dyDescent="0.3">
      <c r="A995" s="1" t="s">
        <v>1018</v>
      </c>
      <c r="B995">
        <f>_xlfn.XLOOKUP(A995,jkse_history[[#This Row],[Tanggal]],jkse_history[[#This Row],[Terakhir]],"Tidak Ditemukan")</f>
        <v>7297.7</v>
      </c>
      <c r="C995">
        <f>_xlfn.XLOOKUP(B995,jkse_history[[#This Row],[Terakhir]],jkse_history[[#This Row],[Volume]])</f>
        <v>178661300</v>
      </c>
      <c r="D995">
        <f>_xlfn.XLOOKUP(A995,bbni_history[[#This Row],[Tanggal]],bbni_history[[#This Row],[Terakhir]],"Tidak Ditemukan")</f>
        <v>5211.8</v>
      </c>
      <c r="E995">
        <f>_xlfn.XLOOKUP(D995,bbni_history[[#This Row],[Terakhir]],bbni_history[[#This Row],[Volume]])</f>
        <v>64615800</v>
      </c>
      <c r="F995">
        <f>_xlfn.XLOOKUP(A995,bbri_history[[#This Row],[Tanggal]],bbri_history[[#This Row],[Terakhir]],"Tidak Ditemukan")</f>
        <v>5309.2</v>
      </c>
      <c r="G995">
        <f>_xlfn.XLOOKUP(F995,bbri_history[[#This Row],[Terakhir]],bbri_history[[#This Row],[Volume]],"Tidak Ditemukan")</f>
        <v>171514600</v>
      </c>
      <c r="H995">
        <f>_xlfn.XLOOKUP(A995,bmri_history[[#This Row],[Tanggal]],bmri_history[[#This Row],[Terakhir]],"Tidak Ditemukan")</f>
        <v>6137.1</v>
      </c>
      <c r="I995">
        <f>_xlfn.XLOOKUP('Master Sheet'!H995,bmri_history[[#This Row],[Terakhir]],bmri_history[[#This Row],[Volume]],"Tidak Ditemukan")</f>
        <v>162771300</v>
      </c>
      <c r="J995" s="10">
        <f>(B995/'Data Historis IHSG'!$J$3) * 100</f>
        <v>115.84496645786835</v>
      </c>
      <c r="K995" s="2">
        <f>(D995/'Data Historis BBNI'!$J$3) * 100</f>
        <v>167.19438215583807</v>
      </c>
      <c r="L995" s="2">
        <f>(F995/'Data Historis BBRI'!$J$3) * 100</f>
        <v>179.72127157572618</v>
      </c>
      <c r="M995" s="2">
        <f>(H995 / 'Data Historis BMRI'!$J$3) * 100</f>
        <v>221.32185089418056</v>
      </c>
    </row>
    <row r="996" spans="1:13" x14ac:dyDescent="0.3">
      <c r="A996" s="1" t="s">
        <v>1019</v>
      </c>
      <c r="B996">
        <f>_xlfn.XLOOKUP(A996,jkse_history[[#This Row],[Tanggal]],jkse_history[[#This Row],[Terakhir]],"Tidak Ditemukan")</f>
        <v>7209.7</v>
      </c>
      <c r="C996">
        <f>_xlfn.XLOOKUP(B996,jkse_history[[#This Row],[Terakhir]],jkse_history[[#This Row],[Volume]])</f>
        <v>128287400</v>
      </c>
      <c r="D996">
        <f>_xlfn.XLOOKUP(A996,bbni_history[[#This Row],[Tanggal]],bbni_history[[#This Row],[Terakhir]],"Tidak Ditemukan")</f>
        <v>5146.1000000000004</v>
      </c>
      <c r="E996">
        <f>_xlfn.XLOOKUP(D996,bbni_history[[#This Row],[Terakhir]],bbni_history[[#This Row],[Volume]])</f>
        <v>74976200</v>
      </c>
      <c r="F996">
        <f>_xlfn.XLOOKUP(A996,bbri_history[[#This Row],[Tanggal]],bbri_history[[#This Row],[Terakhir]],"Tidak Ditemukan")</f>
        <v>5287.1</v>
      </c>
      <c r="G996">
        <f>_xlfn.XLOOKUP(F996,bbri_history[[#This Row],[Terakhir]],bbri_history[[#This Row],[Volume]],"Tidak Ditemukan")</f>
        <v>145852200</v>
      </c>
      <c r="H996">
        <f>_xlfn.XLOOKUP(A996,bmri_history[[#This Row],[Tanggal]],bmri_history[[#This Row],[Terakhir]],"Tidak Ditemukan")</f>
        <v>6072.3</v>
      </c>
      <c r="I996">
        <f>_xlfn.XLOOKUP('Master Sheet'!H996,bmri_history[[#This Row],[Terakhir]],bmri_history[[#This Row],[Volume]],"Tidak Ditemukan")</f>
        <v>102668900</v>
      </c>
      <c r="J996" s="10">
        <f>(B996/'Data Historis IHSG'!$J$3) * 100</f>
        <v>114.44803906316969</v>
      </c>
      <c r="K996" s="2">
        <f>(D996/'Data Historis BBNI'!$J$3) * 100</f>
        <v>165.08672819604712</v>
      </c>
      <c r="L996" s="2">
        <f>(F996/'Data Historis BBRI'!$J$3) * 100</f>
        <v>178.97316638062645</v>
      </c>
      <c r="M996" s="2">
        <f>(H996 / 'Data Historis BMRI'!$J$3) * 100</f>
        <v>218.98497257413641</v>
      </c>
    </row>
    <row r="997" spans="1:13" x14ac:dyDescent="0.3">
      <c r="A997" s="1" t="s">
        <v>1020</v>
      </c>
      <c r="B997">
        <f>_xlfn.XLOOKUP(A997,jkse_history[[#This Row],[Tanggal]],jkse_history[[#This Row],[Terakhir]],"Tidak Ditemukan")</f>
        <v>7303.3</v>
      </c>
      <c r="C997">
        <f>_xlfn.XLOOKUP(B997,jkse_history[[#This Row],[Terakhir]],jkse_history[[#This Row],[Volume]])</f>
        <v>184420400</v>
      </c>
      <c r="D997">
        <f>_xlfn.XLOOKUP(A997,bbni_history[[#This Row],[Tanggal]],bbni_history[[#This Row],[Terakhir]],"Tidak Ditemukan")</f>
        <v>5255.6</v>
      </c>
      <c r="E997">
        <f>_xlfn.XLOOKUP(D997,bbni_history[[#This Row],[Terakhir]],bbni_history[[#This Row],[Volume]])</f>
        <v>128792500</v>
      </c>
      <c r="F997">
        <f>_xlfn.XLOOKUP(A997,bbri_history[[#This Row],[Tanggal]],bbri_history[[#This Row],[Terakhir]],"Tidak Ditemukan")</f>
        <v>5397.3</v>
      </c>
      <c r="G997">
        <f>_xlfn.XLOOKUP(F997,bbri_history[[#This Row],[Terakhir]],bbri_history[[#This Row],[Volume]],"Tidak Ditemukan")</f>
        <v>308685100</v>
      </c>
      <c r="H997">
        <f>_xlfn.XLOOKUP(A997,bmri_history[[#This Row],[Tanggal]],bmri_history[[#This Row],[Terakhir]],"Tidak Ditemukan")</f>
        <v>6223.6</v>
      </c>
      <c r="I997">
        <f>_xlfn.XLOOKUP('Master Sheet'!H997,bmri_history[[#This Row],[Terakhir]],bmri_history[[#This Row],[Volume]],"Tidak Ditemukan")</f>
        <v>220530000</v>
      </c>
      <c r="J997" s="10">
        <f>(B997/'Data Historis IHSG'!$J$3) * 100</f>
        <v>115.933861837531</v>
      </c>
      <c r="K997" s="2">
        <f>(D997/'Data Historis BBNI'!$J$3) * 100</f>
        <v>168.59948479569874</v>
      </c>
      <c r="L997" s="2">
        <f>(F997/'Data Historis BBRI'!$J$3) * 100</f>
        <v>182.70353708198351</v>
      </c>
      <c r="M997" s="2">
        <f>(H997 / 'Data Historis BMRI'!$J$3) * 100</f>
        <v>224.44129494794316</v>
      </c>
    </row>
    <row r="998" spans="1:13" x14ac:dyDescent="0.3">
      <c r="A998" s="1" t="s">
        <v>1021</v>
      </c>
      <c r="B998">
        <f>_xlfn.XLOOKUP(A998,jkse_history[[#This Row],[Tanggal]],jkse_history[[#This Row],[Terakhir]],"Tidak Ditemukan")</f>
        <v>7335.5</v>
      </c>
      <c r="C998">
        <f>_xlfn.XLOOKUP(B998,jkse_history[[#This Row],[Terakhir]],jkse_history[[#This Row],[Volume]])</f>
        <v>146427800</v>
      </c>
      <c r="D998">
        <f>_xlfn.XLOOKUP(A998,bbni_history[[#This Row],[Tanggal]],bbni_history[[#This Row],[Terakhir]],"Tidak Ditemukan")</f>
        <v>5255.6</v>
      </c>
      <c r="E998">
        <f>_xlfn.XLOOKUP(D998,bbni_history[[#This Row],[Terakhir]],bbni_history[[#This Row],[Volume]])</f>
        <v>62601000</v>
      </c>
      <c r="F998">
        <f>_xlfn.XLOOKUP(A998,bbri_history[[#This Row],[Tanggal]],bbri_history[[#This Row],[Terakhir]],"Tidak Ditemukan")</f>
        <v>5419.3</v>
      </c>
      <c r="G998">
        <f>_xlfn.XLOOKUP(F998,bbri_history[[#This Row],[Terakhir]],bbri_history[[#This Row],[Volume]],"Tidak Ditemukan")</f>
        <v>130814400</v>
      </c>
      <c r="H998">
        <f>_xlfn.XLOOKUP(A998,bmri_history[[#This Row],[Tanggal]],bmri_history[[#This Row],[Terakhir]],"Tidak Ditemukan")</f>
        <v>6223.6</v>
      </c>
      <c r="I998">
        <f>_xlfn.XLOOKUP('Master Sheet'!H998,bmri_history[[#This Row],[Terakhir]],bmri_history[[#This Row],[Volume]],"Tidak Ditemukan")</f>
        <v>142022100</v>
      </c>
      <c r="J998" s="10">
        <f>(B998/'Data Historis IHSG'!$J$3) * 100</f>
        <v>116.44501027059118</v>
      </c>
      <c r="K998" s="2">
        <f>(D998/'Data Historis BBNI'!$J$3) * 100</f>
        <v>168.59948479569874</v>
      </c>
      <c r="L998" s="2">
        <f>(F998/'Data Historis BBRI'!$J$3) * 100</f>
        <v>183.44825718570272</v>
      </c>
      <c r="M998" s="2">
        <f>(H998 / 'Data Historis BMRI'!$J$3) * 100</f>
        <v>224.44129494794316</v>
      </c>
    </row>
    <row r="999" spans="1:13" x14ac:dyDescent="0.3">
      <c r="A999" s="1" t="s">
        <v>1022</v>
      </c>
      <c r="B999">
        <f>_xlfn.XLOOKUP(A999,jkse_history[[#This Row],[Tanggal]],jkse_history[[#This Row],[Terakhir]],"Tidak Ditemukan")</f>
        <v>7296.7</v>
      </c>
      <c r="C999">
        <f>_xlfn.XLOOKUP(B999,jkse_history[[#This Row],[Terakhir]],jkse_history[[#This Row],[Volume]])</f>
        <v>151238000</v>
      </c>
      <c r="D999">
        <f>_xlfn.XLOOKUP(A999,bbni_history[[#This Row],[Tanggal]],bbni_history[[#This Row],[Terakhir]],"Tidak Ditemukan")</f>
        <v>5146.1000000000004</v>
      </c>
      <c r="E999">
        <f>_xlfn.XLOOKUP(D999,bbni_history[[#This Row],[Terakhir]],bbni_history[[#This Row],[Volume]])</f>
        <v>67950100</v>
      </c>
      <c r="F999">
        <f>_xlfn.XLOOKUP(A999,bbri_history[[#This Row],[Tanggal]],bbri_history[[#This Row],[Terakhir]],"Tidak Ditemukan")</f>
        <v>5375.2</v>
      </c>
      <c r="G999">
        <f>_xlfn.XLOOKUP(F999,bbri_history[[#This Row],[Terakhir]],bbri_history[[#This Row],[Volume]],"Tidak Ditemukan")</f>
        <v>111382900</v>
      </c>
      <c r="H999">
        <f>_xlfn.XLOOKUP(A999,bmri_history[[#This Row],[Tanggal]],bmri_history[[#This Row],[Terakhir]],"Tidak Ditemukan")</f>
        <v>6180.4</v>
      </c>
      <c r="I999">
        <f>_xlfn.XLOOKUP('Master Sheet'!H999,bmri_history[[#This Row],[Terakhir]],bmri_history[[#This Row],[Volume]],"Tidak Ditemukan")</f>
        <v>83753500</v>
      </c>
      <c r="J999" s="10">
        <f>(B999/'Data Historis IHSG'!$J$3) * 100</f>
        <v>115.8290922829286</v>
      </c>
      <c r="K999" s="2">
        <f>(D999/'Data Historis BBNI'!$J$3) * 100</f>
        <v>165.08672819604712</v>
      </c>
      <c r="L999" s="2">
        <f>(F999/'Data Historis BBRI'!$J$3) * 100</f>
        <v>181.95543188688376</v>
      </c>
      <c r="M999" s="2">
        <f>(H999 / 'Data Historis BMRI'!$J$3) * 100</f>
        <v>222.88337606791373</v>
      </c>
    </row>
    <row r="1000" spans="1:13" x14ac:dyDescent="0.3">
      <c r="A1000" s="1" t="s">
        <v>1023</v>
      </c>
      <c r="B1000">
        <f>_xlfn.XLOOKUP(A1000,jkse_history[[#This Row],[Tanggal]],jkse_history[[#This Row],[Terakhir]],"Tidak Ditemukan")</f>
        <v>7352.6</v>
      </c>
      <c r="C1000">
        <f>_xlfn.XLOOKUP(B1000,jkse_history[[#This Row],[Terakhir]],jkse_history[[#This Row],[Volume]])</f>
        <v>129972000</v>
      </c>
      <c r="D1000">
        <f>_xlfn.XLOOKUP(A1000,bbni_history[[#This Row],[Tanggal]],bbni_history[[#This Row],[Terakhir]],"Tidak Ditemukan")</f>
        <v>5277.5</v>
      </c>
      <c r="E1000">
        <f>_xlfn.XLOOKUP(D1000,bbni_history[[#This Row],[Terakhir]],bbni_history[[#This Row],[Volume]])</f>
        <v>37554100</v>
      </c>
      <c r="F1000">
        <f>_xlfn.XLOOKUP(A1000,bbri_history[[#This Row],[Tanggal]],bbri_history[[#This Row],[Terakhir]],"Tidak Ditemukan")</f>
        <v>5551.5</v>
      </c>
      <c r="G1000">
        <f>_xlfn.XLOOKUP(F1000,bbri_history[[#This Row],[Terakhir]],bbri_history[[#This Row],[Volume]],"Tidak Ditemukan")</f>
        <v>160872600</v>
      </c>
      <c r="H1000">
        <f>_xlfn.XLOOKUP(A1000,bmri_history[[#This Row],[Tanggal]],bmri_history[[#This Row],[Terakhir]],"Tidak Ditemukan")</f>
        <v>6180.4</v>
      </c>
      <c r="I1000">
        <f>_xlfn.XLOOKUP('Master Sheet'!H1000,bmri_history[[#This Row],[Terakhir]],bmri_history[[#This Row],[Volume]],"Tidak Ditemukan")</f>
        <v>87312000</v>
      </c>
      <c r="J1000" s="10">
        <f>(B1000/'Data Historis IHSG'!$J$3) * 100</f>
        <v>116.71645866206104</v>
      </c>
      <c r="K1000" s="2">
        <f>(D1000/'Data Historis BBNI'!$J$3) * 100</f>
        <v>169.30203611562905</v>
      </c>
      <c r="L1000" s="2">
        <f>(F1000/'Data Historis BBRI'!$J$3) * 100</f>
        <v>187.92334799077901</v>
      </c>
      <c r="M1000" s="2">
        <f>(H1000 / 'Data Historis BMRI'!$J$3) * 100</f>
        <v>222.88337606791373</v>
      </c>
    </row>
    <row r="1001" spans="1:13" x14ac:dyDescent="0.3">
      <c r="A1001" s="1" t="s">
        <v>1024</v>
      </c>
      <c r="B1001">
        <f>_xlfn.XLOOKUP(A1001,jkse_history[[#This Row],[Tanggal]],jkse_history[[#This Row],[Terakhir]],"Tidak Ditemukan")</f>
        <v>7349</v>
      </c>
      <c r="C1001">
        <f>_xlfn.XLOOKUP(B1001,jkse_history[[#This Row],[Terakhir]],jkse_history[[#This Row],[Volume]])</f>
        <v>152570100</v>
      </c>
      <c r="D1001">
        <f>_xlfn.XLOOKUP(A1001,bbni_history[[#This Row],[Tanggal]],bbni_history[[#This Row],[Terakhir]],"Tidak Ditemukan")</f>
        <v>5255.6</v>
      </c>
      <c r="E1001">
        <f>_xlfn.XLOOKUP(D1001,bbni_history[[#This Row],[Terakhir]],bbni_history[[#This Row],[Volume]])</f>
        <v>54476400</v>
      </c>
      <c r="F1001">
        <f>_xlfn.XLOOKUP(A1001,bbri_history[[#This Row],[Tanggal]],bbri_history[[#This Row],[Terakhir]],"Tidak Ditemukan")</f>
        <v>5551.5</v>
      </c>
      <c r="G1001">
        <f>_xlfn.XLOOKUP(F1001,bbri_history[[#This Row],[Terakhir]],bbri_history[[#This Row],[Volume]],"Tidak Ditemukan")</f>
        <v>168423000</v>
      </c>
      <c r="H1001">
        <f>_xlfn.XLOOKUP(A1001,bmri_history[[#This Row],[Tanggal]],bmri_history[[#This Row],[Terakhir]],"Tidak Ditemukan")</f>
        <v>6266.8</v>
      </c>
      <c r="I1001">
        <f>_xlfn.XLOOKUP('Master Sheet'!H1001,bmri_history[[#This Row],[Terakhir]],bmri_history[[#This Row],[Volume]],"Tidak Ditemukan")</f>
        <v>128063900</v>
      </c>
      <c r="J1001" s="10">
        <f>(B1001/'Data Historis IHSG'!$J$3) * 100</f>
        <v>116.65931163227792</v>
      </c>
      <c r="K1001" s="2">
        <f>(D1001/'Data Historis BBNI'!$J$3) * 100</f>
        <v>168.59948479569874</v>
      </c>
      <c r="L1001" s="2">
        <f>(F1001/'Data Historis BBRI'!$J$3) * 100</f>
        <v>187.92334799077901</v>
      </c>
      <c r="M1001" s="2">
        <f>(H1001 / 'Data Historis BMRI'!$J$3) * 100</f>
        <v>225.9992138279726</v>
      </c>
    </row>
    <row r="1002" spans="1:13" x14ac:dyDescent="0.3">
      <c r="A1002" s="1" t="s">
        <v>1025</v>
      </c>
      <c r="B1002">
        <f>_xlfn.XLOOKUP(A1002,jkse_history[[#This Row],[Tanggal]],jkse_history[[#This Row],[Terakhir]],"Tidak Ditemukan")</f>
        <v>7339.6</v>
      </c>
      <c r="C1002">
        <f>_xlfn.XLOOKUP(B1002,jkse_history[[#This Row],[Terakhir]],jkse_history[[#This Row],[Volume]])</f>
        <v>154523800</v>
      </c>
      <c r="D1002">
        <f>_xlfn.XLOOKUP(A1002,bbni_history[[#This Row],[Tanggal]],bbni_history[[#This Row],[Terakhir]],"Tidak Ditemukan")</f>
        <v>5211.8</v>
      </c>
      <c r="E1002">
        <f>_xlfn.XLOOKUP(D1002,bbni_history[[#This Row],[Terakhir]],bbni_history[[#This Row],[Volume]])</f>
        <v>37676100</v>
      </c>
      <c r="F1002">
        <f>_xlfn.XLOOKUP(A1002,bbri_history[[#This Row],[Tanggal]],bbri_history[[#This Row],[Terakhir]],"Tidak Ditemukan")</f>
        <v>5507.4</v>
      </c>
      <c r="G1002">
        <f>_xlfn.XLOOKUP(F1002,bbri_history[[#This Row],[Terakhir]],bbri_history[[#This Row],[Volume]],"Tidak Ditemukan")</f>
        <v>100256000</v>
      </c>
      <c r="H1002">
        <f>_xlfn.XLOOKUP(A1002,bmri_history[[#This Row],[Tanggal]],bmri_history[[#This Row],[Terakhir]],"Tidak Ditemukan")</f>
        <v>6137.1</v>
      </c>
      <c r="I1002">
        <f>_xlfn.XLOOKUP('Master Sheet'!H1002,bmri_history[[#This Row],[Terakhir]],bmri_history[[#This Row],[Volume]],"Tidak Ditemukan")</f>
        <v>85735800</v>
      </c>
      <c r="J1002" s="10">
        <f>(B1002/'Data Historis IHSG'!$J$3) * 100</f>
        <v>116.51009438784419</v>
      </c>
      <c r="K1002" s="2">
        <f>(D1002/'Data Historis BBNI'!$J$3) * 100</f>
        <v>167.19438215583807</v>
      </c>
      <c r="L1002" s="2">
        <f>(F1002/'Data Historis BBRI'!$J$3) * 100</f>
        <v>186.43052269196005</v>
      </c>
      <c r="M1002" s="2">
        <f>(H1002 / 'Data Historis BMRI'!$J$3) * 100</f>
        <v>221.32185089418056</v>
      </c>
    </row>
    <row r="1003" spans="1:13" x14ac:dyDescent="0.3">
      <c r="A1003" s="1" t="s">
        <v>1026</v>
      </c>
      <c r="B1003">
        <f>_xlfn.XLOOKUP(A1003,jkse_history[[#This Row],[Tanggal]],jkse_history[[#This Row],[Terakhir]],"Tidak Ditemukan")</f>
        <v>7295.1</v>
      </c>
      <c r="C1003">
        <f>_xlfn.XLOOKUP(B1003,jkse_history[[#This Row],[Terakhir]],jkse_history[[#This Row],[Volume]])</f>
        <v>146259500</v>
      </c>
      <c r="D1003">
        <f>_xlfn.XLOOKUP(A1003,bbni_history[[#This Row],[Tanggal]],bbni_history[[#This Row],[Terakhir]],"Tidak Ditemukan")</f>
        <v>5168</v>
      </c>
      <c r="E1003">
        <f>_xlfn.XLOOKUP(D1003,bbni_history[[#This Row],[Terakhir]],bbni_history[[#This Row],[Volume]])</f>
        <v>50216600</v>
      </c>
      <c r="F1003">
        <f>_xlfn.XLOOKUP(A1003,bbri_history[[#This Row],[Tanggal]],bbri_history[[#This Row],[Terakhir]],"Tidak Ditemukan")</f>
        <v>5397.3</v>
      </c>
      <c r="G1003">
        <f>_xlfn.XLOOKUP(F1003,bbri_history[[#This Row],[Terakhir]],bbri_history[[#This Row],[Volume]],"Tidak Ditemukan")</f>
        <v>148643000</v>
      </c>
      <c r="H1003">
        <f>_xlfn.XLOOKUP(A1003,bmri_history[[#This Row],[Tanggal]],bmri_history[[#This Row],[Terakhir]],"Tidak Ditemukan")</f>
        <v>6093.9</v>
      </c>
      <c r="I1003">
        <f>_xlfn.XLOOKUP('Master Sheet'!H1003,bmri_history[[#This Row],[Terakhir]],bmri_history[[#This Row],[Volume]],"Tidak Ditemukan")</f>
        <v>109404700</v>
      </c>
      <c r="J1003" s="10">
        <f>(B1003/'Data Historis IHSG'!$J$3) * 100</f>
        <v>115.80369360302498</v>
      </c>
      <c r="K1003" s="2">
        <f>(D1003/'Data Historis BBNI'!$J$3) * 100</f>
        <v>165.78927951597743</v>
      </c>
      <c r="L1003" s="2">
        <f>(F1003/'Data Historis BBRI'!$J$3) * 100</f>
        <v>182.70353708198351</v>
      </c>
      <c r="M1003" s="2">
        <f>(H1003 / 'Data Historis BMRI'!$J$3) * 100</f>
        <v>219.76393201415107</v>
      </c>
    </row>
    <row r="1004" spans="1:13" x14ac:dyDescent="0.3">
      <c r="A1004" s="1" t="s">
        <v>1027</v>
      </c>
      <c r="B1004">
        <f>_xlfn.XLOOKUP(A1004,jkse_history[[#This Row],[Tanggal]],jkse_history[[#This Row],[Terakhir]],"Tidak Ditemukan")</f>
        <v>7283.8</v>
      </c>
      <c r="C1004">
        <f>_xlfn.XLOOKUP(B1004,jkse_history[[#This Row],[Terakhir]],jkse_history[[#This Row],[Volume]])</f>
        <v>147080400</v>
      </c>
      <c r="D1004">
        <f>_xlfn.XLOOKUP(A1004,bbni_history[[#This Row],[Tanggal]],bbni_history[[#This Row],[Terakhir]],"Tidak Ditemukan")</f>
        <v>5168</v>
      </c>
      <c r="E1004">
        <f>_xlfn.XLOOKUP(D1004,bbni_history[[#This Row],[Terakhir]],bbni_history[[#This Row],[Volume]])</f>
        <v>27500000</v>
      </c>
      <c r="F1004">
        <f>_xlfn.XLOOKUP(A1004,bbri_history[[#This Row],[Tanggal]],bbri_history[[#This Row],[Terakhir]],"Tidak Ditemukan")</f>
        <v>5441.3</v>
      </c>
      <c r="G1004">
        <f>_xlfn.XLOOKUP(F1004,bbri_history[[#This Row],[Terakhir]],bbri_history[[#This Row],[Volume]],"Tidak Ditemukan")</f>
        <v>98920800</v>
      </c>
      <c r="H1004">
        <f>_xlfn.XLOOKUP(A1004,bmri_history[[#This Row],[Tanggal]],bmri_history[[#This Row],[Terakhir]],"Tidak Ditemukan")</f>
        <v>6093.9</v>
      </c>
      <c r="I1004">
        <f>_xlfn.XLOOKUP('Master Sheet'!H1004,bmri_history[[#This Row],[Terakhir]],bmri_history[[#This Row],[Volume]],"Tidak Ditemukan")</f>
        <v>65407700</v>
      </c>
      <c r="J1004" s="10">
        <f>(B1004/'Data Historis IHSG'!$J$3) * 100</f>
        <v>115.62431542620573</v>
      </c>
      <c r="K1004" s="2">
        <f>(D1004/'Data Historis BBNI'!$J$3) * 100</f>
        <v>165.78927951597743</v>
      </c>
      <c r="L1004" s="2">
        <f>(F1004/'Data Historis BBRI'!$J$3) * 100</f>
        <v>184.19297728942192</v>
      </c>
      <c r="M1004" s="2">
        <f>(H1004 / 'Data Historis BMRI'!$J$3) * 100</f>
        <v>219.76393201415107</v>
      </c>
    </row>
    <row r="1005" spans="1:13" x14ac:dyDescent="0.3">
      <c r="A1005" s="1" t="s">
        <v>1028</v>
      </c>
      <c r="B1005">
        <f>_xlfn.XLOOKUP(A1005,jkse_history[[#This Row],[Tanggal]],jkse_history[[#This Row],[Terakhir]],"Tidak Ditemukan")</f>
        <v>7285.3</v>
      </c>
      <c r="C1005">
        <f>_xlfn.XLOOKUP(B1005,jkse_history[[#This Row],[Terakhir]],jkse_history[[#This Row],[Volume]])</f>
        <v>183851000</v>
      </c>
      <c r="D1005">
        <f>_xlfn.XLOOKUP(A1005,bbni_history[[#This Row],[Tanggal]],bbni_history[[#This Row],[Terakhir]],"Tidak Ditemukan")</f>
        <v>5255.6</v>
      </c>
      <c r="E1005">
        <f>_xlfn.XLOOKUP(D1005,bbni_history[[#This Row],[Terakhir]],bbni_history[[#This Row],[Volume]])</f>
        <v>38645200</v>
      </c>
      <c r="F1005">
        <f>_xlfn.XLOOKUP(A1005,bbri_history[[#This Row],[Tanggal]],bbri_history[[#This Row],[Terakhir]],"Tidak Ditemukan")</f>
        <v>5397.3</v>
      </c>
      <c r="G1005">
        <f>_xlfn.XLOOKUP(F1005,bbri_history[[#This Row],[Terakhir]],bbri_history[[#This Row],[Volume]],"Tidak Ditemukan")</f>
        <v>99187500</v>
      </c>
      <c r="H1005">
        <f>_xlfn.XLOOKUP(A1005,bmri_history[[#This Row],[Tanggal]],bmri_history[[#This Row],[Terakhir]],"Tidak Ditemukan")</f>
        <v>6115.5</v>
      </c>
      <c r="I1005">
        <f>_xlfn.XLOOKUP('Master Sheet'!H1005,bmri_history[[#This Row],[Terakhir]],bmri_history[[#This Row],[Volume]],"Tidak Ditemukan")</f>
        <v>58066100</v>
      </c>
      <c r="J1005" s="10">
        <f>(B1005/'Data Historis IHSG'!$J$3) * 100</f>
        <v>115.64812668861538</v>
      </c>
      <c r="K1005" s="2">
        <f>(D1005/'Data Historis BBNI'!$J$3) * 100</f>
        <v>168.59948479569874</v>
      </c>
      <c r="L1005" s="2">
        <f>(F1005/'Data Historis BBRI'!$J$3) * 100</f>
        <v>182.70353708198351</v>
      </c>
      <c r="M1005" s="2">
        <f>(H1005 / 'Data Historis BMRI'!$J$3) * 100</f>
        <v>220.54289145416584</v>
      </c>
    </row>
    <row r="1006" spans="1:13" x14ac:dyDescent="0.3">
      <c r="A1006" s="1" t="s">
        <v>1029</v>
      </c>
      <c r="B1006">
        <f>_xlfn.XLOOKUP(A1006,jkse_history[[#This Row],[Tanggal]],jkse_history[[#This Row],[Terakhir]],"Tidak Ditemukan")</f>
        <v>7328.6</v>
      </c>
      <c r="C1006">
        <f>_xlfn.XLOOKUP(B1006,jkse_history[[#This Row],[Terakhir]],jkse_history[[#This Row],[Volume]])</f>
        <v>220356500</v>
      </c>
      <c r="D1006">
        <f>_xlfn.XLOOKUP(A1006,bbni_history[[#This Row],[Tanggal]],bbni_history[[#This Row],[Terakhir]],"Tidak Ditemukan")</f>
        <v>5233.7</v>
      </c>
      <c r="E1006">
        <f>_xlfn.XLOOKUP(D1006,bbni_history[[#This Row],[Terakhir]],bbni_history[[#This Row],[Volume]])</f>
        <v>27278600</v>
      </c>
      <c r="F1006">
        <f>_xlfn.XLOOKUP(A1006,bbri_history[[#This Row],[Tanggal]],bbri_history[[#This Row],[Terakhir]],"Tidak Ditemukan")</f>
        <v>5485.4</v>
      </c>
      <c r="G1006">
        <f>_xlfn.XLOOKUP(F1006,bbri_history[[#This Row],[Terakhir]],bbri_history[[#This Row],[Volume]],"Tidak Ditemukan")</f>
        <v>97236700</v>
      </c>
      <c r="H1006">
        <f>_xlfn.XLOOKUP(A1006,bmri_history[[#This Row],[Tanggal]],bmri_history[[#This Row],[Terakhir]],"Tidak Ditemukan")</f>
        <v>6158.7</v>
      </c>
      <c r="I1006">
        <f>_xlfn.XLOOKUP('Master Sheet'!H1006,bmri_history[[#This Row],[Terakhir]],bmri_history[[#This Row],[Volume]],"Tidak Ditemukan")</f>
        <v>49888400</v>
      </c>
      <c r="J1006" s="10">
        <f>(B1006/'Data Historis IHSG'!$J$3) * 100</f>
        <v>116.33547846350687</v>
      </c>
      <c r="K1006" s="2">
        <f>(D1006/'Data Historis BBNI'!$J$3) * 100</f>
        <v>167.89693347576841</v>
      </c>
      <c r="L1006" s="2">
        <f>(F1006/'Data Historis BBRI'!$J$3) * 100</f>
        <v>185.68580258824085</v>
      </c>
      <c r="M1006" s="2">
        <f>(H1006 / 'Data Historis BMRI'!$J$3) * 100</f>
        <v>222.10081033419527</v>
      </c>
    </row>
    <row r="1007" spans="1:13" x14ac:dyDescent="0.3">
      <c r="A1007" s="1" t="s">
        <v>1030</v>
      </c>
      <c r="B1007">
        <f>_xlfn.XLOOKUP(A1007,jkse_history[[#This Row],[Tanggal]],jkse_history[[#This Row],[Terakhir]],"Tidak Ditemukan")</f>
        <v>7316.1</v>
      </c>
      <c r="C1007">
        <f>_xlfn.XLOOKUP(B1007,jkse_history[[#This Row],[Terakhir]],jkse_history[[#This Row],[Volume]])</f>
        <v>230050900</v>
      </c>
      <c r="D1007">
        <f>_xlfn.XLOOKUP(A1007,bbni_history[[#This Row],[Tanggal]],bbni_history[[#This Row],[Terakhir]],"Tidak Ditemukan")</f>
        <v>5255.6</v>
      </c>
      <c r="E1007">
        <f>_xlfn.XLOOKUP(D1007,bbni_history[[#This Row],[Terakhir]],bbni_history[[#This Row],[Volume]])</f>
        <v>48736000</v>
      </c>
      <c r="F1007">
        <f>_xlfn.XLOOKUP(A1007,bbri_history[[#This Row],[Tanggal]],bbri_history[[#This Row],[Terakhir]],"Tidak Ditemukan")</f>
        <v>5397.3</v>
      </c>
      <c r="G1007">
        <f>_xlfn.XLOOKUP(F1007,bbri_history[[#This Row],[Terakhir]],bbri_history[[#This Row],[Volume]],"Tidak Ditemukan")</f>
        <v>173774600</v>
      </c>
      <c r="H1007">
        <f>_xlfn.XLOOKUP(A1007,bmri_history[[#This Row],[Tanggal]],bmri_history[[#This Row],[Terakhir]],"Tidak Ditemukan")</f>
        <v>6050.7</v>
      </c>
      <c r="I1007">
        <f>_xlfn.XLOOKUP('Master Sheet'!H1007,bmri_history[[#This Row],[Terakhir]],bmri_history[[#This Row],[Volume]],"Tidak Ditemukan")</f>
        <v>150713600</v>
      </c>
      <c r="J1007" s="10">
        <f>(B1007/'Data Historis IHSG'!$J$3) * 100</f>
        <v>116.13705127675991</v>
      </c>
      <c r="K1007" s="2">
        <f>(D1007/'Data Historis BBNI'!$J$3) * 100</f>
        <v>168.59948479569874</v>
      </c>
      <c r="L1007" s="2">
        <f>(F1007/'Data Historis BBRI'!$J$3) * 100</f>
        <v>182.70353708198351</v>
      </c>
      <c r="M1007" s="2">
        <f>(H1007 / 'Data Historis BMRI'!$J$3) * 100</f>
        <v>218.20601313412169</v>
      </c>
    </row>
    <row r="1008" spans="1:13" x14ac:dyDescent="0.3">
      <c r="A1008" s="1" t="s">
        <v>1031</v>
      </c>
      <c r="B1008">
        <f>_xlfn.XLOOKUP(A1008,jkse_history[[#This Row],[Tanggal]],jkse_history[[#This Row],[Terakhir]],"Tidak Ditemukan")</f>
        <v>7311.9</v>
      </c>
      <c r="C1008">
        <f>_xlfn.XLOOKUP(B1008,jkse_history[[#This Row],[Terakhir]],jkse_history[[#This Row],[Volume]])</f>
        <v>134622000</v>
      </c>
      <c r="D1008">
        <f>_xlfn.XLOOKUP(A1008,bbni_history[[#This Row],[Tanggal]],bbni_history[[#This Row],[Terakhir]],"Tidak Ditemukan")</f>
        <v>5168</v>
      </c>
      <c r="E1008">
        <f>_xlfn.XLOOKUP(D1008,bbni_history[[#This Row],[Terakhir]],bbni_history[[#This Row],[Volume]])</f>
        <v>71774400</v>
      </c>
      <c r="F1008">
        <f>_xlfn.XLOOKUP(A1008,bbri_history[[#This Row],[Tanggal]],bbri_history[[#This Row],[Terakhir]],"Tidak Ditemukan")</f>
        <v>5397.3</v>
      </c>
      <c r="G1008">
        <f>_xlfn.XLOOKUP(F1008,bbri_history[[#This Row],[Terakhir]],bbri_history[[#This Row],[Volume]],"Tidak Ditemukan")</f>
        <v>76286400</v>
      </c>
      <c r="H1008">
        <f>_xlfn.XLOOKUP(A1008,bmri_history[[#This Row],[Tanggal]],bmri_history[[#This Row],[Terakhir]],"Tidak Ditemukan")</f>
        <v>6072.3</v>
      </c>
      <c r="I1008">
        <f>_xlfn.XLOOKUP('Master Sheet'!H1008,bmri_history[[#This Row],[Terakhir]],bmri_history[[#This Row],[Volume]],"Tidak Ditemukan")</f>
        <v>90739400</v>
      </c>
      <c r="J1008" s="10">
        <f>(B1008/'Data Historis IHSG'!$J$3) * 100</f>
        <v>116.0703797420129</v>
      </c>
      <c r="K1008" s="2">
        <f>(D1008/'Data Historis BBNI'!$J$3) * 100</f>
        <v>165.78927951597743</v>
      </c>
      <c r="L1008" s="2">
        <f>(F1008/'Data Historis BBRI'!$J$3) * 100</f>
        <v>182.70353708198351</v>
      </c>
      <c r="M1008" s="2">
        <f>(H1008 / 'Data Historis BMRI'!$J$3) * 100</f>
        <v>218.98497257413641</v>
      </c>
    </row>
    <row r="1009" spans="1:13" x14ac:dyDescent="0.3">
      <c r="A1009" s="1" t="s">
        <v>1032</v>
      </c>
      <c r="B1009">
        <f>_xlfn.XLOOKUP(A1009,jkse_history[[#This Row],[Tanggal]],jkse_history[[#This Row],[Terakhir]],"Tidak Ditemukan")</f>
        <v>7276.7</v>
      </c>
      <c r="C1009">
        <f>_xlfn.XLOOKUP(B1009,jkse_history[[#This Row],[Terakhir]],jkse_history[[#This Row],[Volume]])</f>
        <v>168064100</v>
      </c>
      <c r="D1009">
        <f>_xlfn.XLOOKUP(A1009,bbni_history[[#This Row],[Tanggal]],bbni_history[[#This Row],[Terakhir]],"Tidak Ditemukan")</f>
        <v>5146.1000000000004</v>
      </c>
      <c r="E1009">
        <f>_xlfn.XLOOKUP(D1009,bbni_history[[#This Row],[Terakhir]],bbni_history[[#This Row],[Volume]])</f>
        <v>35600700</v>
      </c>
      <c r="F1009">
        <f>_xlfn.XLOOKUP(A1009,bbri_history[[#This Row],[Tanggal]],bbri_history[[#This Row],[Terakhir]],"Tidak Ditemukan")</f>
        <v>5331.2</v>
      </c>
      <c r="G1009">
        <f>_xlfn.XLOOKUP(F1009,bbri_history[[#This Row],[Terakhir]],bbri_history[[#This Row],[Volume]],"Tidak Ditemukan")</f>
        <v>70354900</v>
      </c>
      <c r="H1009">
        <f>_xlfn.XLOOKUP(A1009,bmri_history[[#This Row],[Tanggal]],bmri_history[[#This Row],[Terakhir]],"Tidak Ditemukan")</f>
        <v>6072.3</v>
      </c>
      <c r="I1009">
        <f>_xlfn.XLOOKUP('Master Sheet'!H1009,bmri_history[[#This Row],[Terakhir]],bmri_history[[#This Row],[Volume]],"Tidak Ditemukan")</f>
        <v>44707200</v>
      </c>
      <c r="J1009" s="10">
        <f>(B1009/'Data Historis IHSG'!$J$3) * 100</f>
        <v>115.51160878413344</v>
      </c>
      <c r="K1009" s="2">
        <f>(D1009/'Data Historis BBNI'!$J$3) * 100</f>
        <v>165.08672819604712</v>
      </c>
      <c r="L1009" s="2">
        <f>(F1009/'Data Historis BBRI'!$J$3) * 100</f>
        <v>180.46599167944538</v>
      </c>
      <c r="M1009" s="2">
        <f>(H1009 / 'Data Historis BMRI'!$J$3) * 100</f>
        <v>218.98497257413641</v>
      </c>
    </row>
    <row r="1010" spans="1:13" x14ac:dyDescent="0.3">
      <c r="A1010" s="1" t="s">
        <v>1033</v>
      </c>
      <c r="B1010">
        <f>_xlfn.XLOOKUP(A1010,jkse_history[[#This Row],[Tanggal]],jkse_history[[#This Row],[Terakhir]],"Tidak Ditemukan")</f>
        <v>7247.5</v>
      </c>
      <c r="C1010">
        <f>_xlfn.XLOOKUP(B1010,jkse_history[[#This Row],[Terakhir]],jkse_history[[#This Row],[Volume]])</f>
        <v>152811800</v>
      </c>
      <c r="D1010">
        <f>_xlfn.XLOOKUP(A1010,bbni_history[[#This Row],[Tanggal]],bbni_history[[#This Row],[Terakhir]],"Tidak Ditemukan")</f>
        <v>5168</v>
      </c>
      <c r="E1010">
        <f>_xlfn.XLOOKUP(D1010,bbni_history[[#This Row],[Terakhir]],bbni_history[[#This Row],[Volume]])</f>
        <v>49795500</v>
      </c>
      <c r="F1010">
        <f>_xlfn.XLOOKUP(A1010,bbri_history[[#This Row],[Tanggal]],bbri_history[[#This Row],[Terakhir]],"Tidak Ditemukan")</f>
        <v>5397.3</v>
      </c>
      <c r="G1010">
        <f>_xlfn.XLOOKUP(F1010,bbri_history[[#This Row],[Terakhir]],bbri_history[[#This Row],[Volume]],"Tidak Ditemukan")</f>
        <v>115084600</v>
      </c>
      <c r="H1010">
        <f>_xlfn.XLOOKUP(A1010,bmri_history[[#This Row],[Tanggal]],bmri_history[[#This Row],[Terakhir]],"Tidak Ditemukan")</f>
        <v>6072.3</v>
      </c>
      <c r="I1010">
        <f>_xlfn.XLOOKUP('Master Sheet'!H1010,bmri_history[[#This Row],[Terakhir]],bmri_history[[#This Row],[Volume]],"Tidak Ditemukan")</f>
        <v>92557200</v>
      </c>
      <c r="J1010" s="10">
        <f>(B1010/'Data Historis IHSG'!$J$3) * 100</f>
        <v>115.04808287589252</v>
      </c>
      <c r="K1010" s="2">
        <f>(D1010/'Data Historis BBNI'!$J$3) * 100</f>
        <v>165.78927951597743</v>
      </c>
      <c r="L1010" s="2">
        <f>(F1010/'Data Historis BBRI'!$J$3) * 100</f>
        <v>182.70353708198351</v>
      </c>
      <c r="M1010" s="2">
        <f>(H1010 / 'Data Historis BMRI'!$J$3) * 100</f>
        <v>218.98497257413641</v>
      </c>
    </row>
    <row r="1011" spans="1:13" x14ac:dyDescent="0.3">
      <c r="A1011" s="1" t="s">
        <v>1034</v>
      </c>
      <c r="B1011">
        <f>_xlfn.XLOOKUP(A1011,jkse_history[[#This Row],[Tanggal]],jkse_history[[#This Row],[Terakhir]],"Tidak Ditemukan")</f>
        <v>7329.8</v>
      </c>
      <c r="C1011">
        <f>_xlfn.XLOOKUP(B1011,jkse_history[[#This Row],[Terakhir]],jkse_history[[#This Row],[Volume]])</f>
        <v>180285900</v>
      </c>
      <c r="D1011">
        <f>_xlfn.XLOOKUP(A1011,bbni_history[[#This Row],[Tanggal]],bbni_history[[#This Row],[Terakhir]],"Tidak Ditemukan")</f>
        <v>5211.8</v>
      </c>
      <c r="E1011">
        <f>_xlfn.XLOOKUP(D1011,bbni_history[[#This Row],[Terakhir]],bbni_history[[#This Row],[Volume]])</f>
        <v>28923100</v>
      </c>
      <c r="F1011">
        <f>_xlfn.XLOOKUP(A1011,bbri_history[[#This Row],[Tanggal]],bbri_history[[#This Row],[Terakhir]],"Tidak Ditemukan")</f>
        <v>5463.4</v>
      </c>
      <c r="G1011">
        <f>_xlfn.XLOOKUP(F1011,bbri_history[[#This Row],[Terakhir]],bbri_history[[#This Row],[Volume]],"Tidak Ditemukan")</f>
        <v>84108800</v>
      </c>
      <c r="H1011">
        <f>_xlfn.XLOOKUP(A1011,bmri_history[[#This Row],[Tanggal]],bmri_history[[#This Row],[Terakhir]],"Tidak Ditemukan")</f>
        <v>6115.5</v>
      </c>
      <c r="I1011">
        <f>_xlfn.XLOOKUP('Master Sheet'!H1011,bmri_history[[#This Row],[Terakhir]],bmri_history[[#This Row],[Volume]],"Tidak Ditemukan")</f>
        <v>74178100</v>
      </c>
      <c r="J1011" s="10">
        <f>(B1011/'Data Historis IHSG'!$J$3) * 100</f>
        <v>116.35452747343457</v>
      </c>
      <c r="K1011" s="2">
        <f>(D1011/'Data Historis BBNI'!$J$3) * 100</f>
        <v>167.19438215583807</v>
      </c>
      <c r="L1011" s="2">
        <f>(F1011/'Data Historis BBRI'!$J$3) * 100</f>
        <v>184.94108248452164</v>
      </c>
      <c r="M1011" s="2">
        <f>(H1011 / 'Data Historis BMRI'!$J$3) * 100</f>
        <v>220.54289145416584</v>
      </c>
    </row>
    <row r="1012" spans="1:13" x14ac:dyDescent="0.3">
      <c r="A1012" s="1" t="s">
        <v>1035</v>
      </c>
      <c r="B1012">
        <f>_xlfn.XLOOKUP(A1012,jkse_history[[#This Row],[Tanggal]],jkse_history[[#This Row],[Terakhir]],"Tidak Ditemukan")</f>
        <v>7374</v>
      </c>
      <c r="C1012">
        <f>_xlfn.XLOOKUP(B1012,jkse_history[[#This Row],[Terakhir]],jkse_history[[#This Row],[Volume]])</f>
        <v>193312700</v>
      </c>
      <c r="D1012">
        <f>_xlfn.XLOOKUP(A1012,bbni_history[[#This Row],[Tanggal]],bbni_history[[#This Row],[Terakhir]],"Tidak Ditemukan")</f>
        <v>5233.7</v>
      </c>
      <c r="E1012">
        <f>_xlfn.XLOOKUP(D1012,bbni_history[[#This Row],[Terakhir]],bbni_history[[#This Row],[Volume]])</f>
        <v>47464200</v>
      </c>
      <c r="F1012">
        <f>_xlfn.XLOOKUP(A1012,bbri_history[[#This Row],[Tanggal]],bbri_history[[#This Row],[Terakhir]],"Tidak Ditemukan")</f>
        <v>5485.4</v>
      </c>
      <c r="G1012">
        <f>_xlfn.XLOOKUP(F1012,bbri_history[[#This Row],[Terakhir]],bbri_history[[#This Row],[Volume]],"Tidak Ditemukan")</f>
        <v>117724700</v>
      </c>
      <c r="H1012">
        <f>_xlfn.XLOOKUP(A1012,bmri_history[[#This Row],[Tanggal]],bmri_history[[#This Row],[Terakhir]],"Tidak Ditemukan")</f>
        <v>6137.1</v>
      </c>
      <c r="I1012">
        <f>_xlfn.XLOOKUP('Master Sheet'!H1012,bmri_history[[#This Row],[Terakhir]],bmri_history[[#This Row],[Volume]],"Tidak Ditemukan")</f>
        <v>94950400</v>
      </c>
      <c r="J1012" s="10">
        <f>(B1012/'Data Historis IHSG'!$J$3) * 100</f>
        <v>117.05616600577184</v>
      </c>
      <c r="K1012" s="2">
        <f>(D1012/'Data Historis BBNI'!$J$3) * 100</f>
        <v>167.89693347576841</v>
      </c>
      <c r="L1012" s="2">
        <f>(F1012/'Data Historis BBRI'!$J$3) * 100</f>
        <v>185.68580258824085</v>
      </c>
      <c r="M1012" s="2">
        <f>(H1012 / 'Data Historis BMRI'!$J$3) * 100</f>
        <v>221.32185089418056</v>
      </c>
    </row>
    <row r="1013" spans="1:13" x14ac:dyDescent="0.3">
      <c r="A1013" s="1" t="s">
        <v>1036</v>
      </c>
      <c r="B1013">
        <f>_xlfn.XLOOKUP(A1013,jkse_history[[#This Row],[Tanggal]],jkse_history[[#This Row],[Terakhir]],"Tidak Ditemukan")</f>
        <v>7381.9</v>
      </c>
      <c r="C1013">
        <f>_xlfn.XLOOKUP(B1013,jkse_history[[#This Row],[Terakhir]],jkse_history[[#This Row],[Volume]])</f>
        <v>125243200</v>
      </c>
      <c r="D1013">
        <f>_xlfn.XLOOKUP(A1013,bbni_history[[#This Row],[Tanggal]],bbni_history[[#This Row],[Terakhir]],"Tidak Ditemukan")</f>
        <v>5343.2</v>
      </c>
      <c r="E1013">
        <f>_xlfn.XLOOKUP(D1013,bbni_history[[#This Row],[Terakhir]],bbni_history[[#This Row],[Volume]])</f>
        <v>73185000</v>
      </c>
      <c r="F1013">
        <f>_xlfn.XLOOKUP(A1013,bbri_history[[#This Row],[Tanggal]],bbri_history[[#This Row],[Terakhir]],"Tidak Ditemukan")</f>
        <v>5595.5</v>
      </c>
      <c r="G1013">
        <f>_xlfn.XLOOKUP(F1013,bbri_history[[#This Row],[Terakhir]],bbri_history[[#This Row],[Volume]],"Tidak Ditemukan")</f>
        <v>163060000</v>
      </c>
      <c r="H1013">
        <f>_xlfn.XLOOKUP(A1013,bmri_history[[#This Row],[Tanggal]],bmri_history[[#This Row],[Terakhir]],"Tidak Ditemukan")</f>
        <v>6158.7</v>
      </c>
      <c r="I1013">
        <f>_xlfn.XLOOKUP('Master Sheet'!H1013,bmri_history[[#This Row],[Terakhir]],bmri_history[[#This Row],[Volume]],"Tidak Ditemukan")</f>
        <v>109032400</v>
      </c>
      <c r="J1013" s="10">
        <f>(B1013/'Data Historis IHSG'!$J$3) * 100</f>
        <v>117.18157198779593</v>
      </c>
      <c r="K1013" s="2">
        <f>(D1013/'Data Historis BBNI'!$J$3) * 100</f>
        <v>171.40969007542</v>
      </c>
      <c r="L1013" s="2">
        <f>(F1013/'Data Historis BBRI'!$J$3) * 100</f>
        <v>189.41278819821741</v>
      </c>
      <c r="M1013" s="2">
        <f>(H1013 / 'Data Historis BMRI'!$J$3) * 100</f>
        <v>222.10081033419527</v>
      </c>
    </row>
    <row r="1014" spans="1:13" x14ac:dyDescent="0.3">
      <c r="A1014" s="1" t="s">
        <v>1037</v>
      </c>
      <c r="B1014">
        <f>_xlfn.XLOOKUP(A1014,jkse_history[[#This Row],[Tanggal]],jkse_history[[#This Row],[Terakhir]],"Tidak Ditemukan")</f>
        <v>7421.2</v>
      </c>
      <c r="C1014">
        <f>_xlfn.XLOOKUP(B1014,jkse_history[[#This Row],[Terakhir]],jkse_history[[#This Row],[Volume]])</f>
        <v>135225800</v>
      </c>
      <c r="D1014">
        <f>_xlfn.XLOOKUP(A1014,bbni_history[[#This Row],[Tanggal]],bbni_history[[#This Row],[Terakhir]],"Tidak Ditemukan")</f>
        <v>5452.7</v>
      </c>
      <c r="E1014">
        <f>_xlfn.XLOOKUP(D1014,bbni_history[[#This Row],[Terakhir]],bbni_history[[#This Row],[Volume]])</f>
        <v>87861700</v>
      </c>
      <c r="F1014">
        <f>_xlfn.XLOOKUP(A1014,bbri_history[[#This Row],[Tanggal]],bbri_history[[#This Row],[Terakhir]],"Tidak Ditemukan")</f>
        <v>5639.6</v>
      </c>
      <c r="G1014">
        <f>_xlfn.XLOOKUP(F1014,bbri_history[[#This Row],[Terakhir]],bbri_history[[#This Row],[Volume]],"Tidak Ditemukan")</f>
        <v>195173100</v>
      </c>
      <c r="H1014">
        <f>_xlfn.XLOOKUP(A1014,bmri_history[[#This Row],[Tanggal]],bmri_history[[#This Row],[Terakhir]],"Tidak Ditemukan")</f>
        <v>6288.4</v>
      </c>
      <c r="I1014">
        <f>_xlfn.XLOOKUP('Master Sheet'!H1014,bmri_history[[#This Row],[Terakhir]],bmri_history[[#This Row],[Volume]],"Tidak Ditemukan")</f>
        <v>126022700</v>
      </c>
      <c r="J1014" s="10">
        <f>(B1014/'Data Historis IHSG'!$J$3) * 100</f>
        <v>117.8054270629284</v>
      </c>
      <c r="K1014" s="2">
        <f>(D1014/'Data Historis BBNI'!$J$3) * 100</f>
        <v>174.92244667507163</v>
      </c>
      <c r="L1014" s="2">
        <f>(F1014/'Data Historis BBRI'!$J$3) * 100</f>
        <v>190.90561349703637</v>
      </c>
      <c r="M1014" s="2">
        <f>(H1014 / 'Data Historis BMRI'!$J$3) * 100</f>
        <v>226.77817326798731</v>
      </c>
    </row>
    <row r="1015" spans="1:13" x14ac:dyDescent="0.3">
      <c r="A1015" s="1" t="s">
        <v>1038</v>
      </c>
      <c r="B1015">
        <f>_xlfn.XLOOKUP(A1015,jkse_history[[#This Row],[Tanggal]],jkse_history[[#This Row],[Terakhir]],"Tidak Ditemukan")</f>
        <v>7433.3</v>
      </c>
      <c r="C1015">
        <f>_xlfn.XLOOKUP(B1015,jkse_history[[#This Row],[Terakhir]],jkse_history[[#This Row],[Volume]])</f>
        <v>129206200</v>
      </c>
      <c r="D1015">
        <f>_xlfn.XLOOKUP(A1015,bbni_history[[#This Row],[Tanggal]],bbni_history[[#This Row],[Terakhir]],"Tidak Ditemukan")</f>
        <v>5387</v>
      </c>
      <c r="E1015">
        <f>_xlfn.XLOOKUP(D1015,bbni_history[[#This Row],[Terakhir]],bbni_history[[#This Row],[Volume]])</f>
        <v>88145400</v>
      </c>
      <c r="F1015">
        <f>_xlfn.XLOOKUP(A1015,bbri_history[[#This Row],[Tanggal]],bbri_history[[#This Row],[Terakhir]],"Tidak Ditemukan")</f>
        <v>5625.9</v>
      </c>
      <c r="G1015">
        <f>_xlfn.XLOOKUP(F1015,bbri_history[[#This Row],[Terakhir]],bbri_history[[#This Row],[Volume]],"Tidak Ditemukan")</f>
        <v>271254000</v>
      </c>
      <c r="H1015">
        <f>_xlfn.XLOOKUP(A1015,bmri_history[[#This Row],[Tanggal]],bmri_history[[#This Row],[Terakhir]],"Tidak Ditemukan")</f>
        <v>6396.4</v>
      </c>
      <c r="I1015">
        <f>_xlfn.XLOOKUP('Master Sheet'!H1015,bmri_history[[#This Row],[Terakhir]],bmri_history[[#This Row],[Volume]],"Tidak Ditemukan")</f>
        <v>161193000</v>
      </c>
      <c r="J1015" s="10">
        <f>(B1015/'Data Historis IHSG'!$J$3) * 100</f>
        <v>117.99750457969947</v>
      </c>
      <c r="K1015" s="2">
        <f>(D1015/'Data Historis BBNI'!$J$3) * 100</f>
        <v>172.81479271528065</v>
      </c>
      <c r="L1015" s="2">
        <f>(F1015/'Data Historis BBRI'!$J$3) * 100</f>
        <v>190.44185597790209</v>
      </c>
      <c r="M1015" s="2">
        <f>(H1015 / 'Data Historis BMRI'!$J$3) * 100</f>
        <v>230.67297046806087</v>
      </c>
    </row>
    <row r="1016" spans="1:13" x14ac:dyDescent="0.3">
      <c r="A1016" s="1" t="s">
        <v>1039</v>
      </c>
      <c r="B1016">
        <f>_xlfn.XLOOKUP(A1016,jkse_history[[#This Row],[Tanggal]],jkse_history[[#This Row],[Terakhir]],"Tidak Ditemukan")</f>
        <v>7328.1</v>
      </c>
      <c r="C1016">
        <f>_xlfn.XLOOKUP(B1016,jkse_history[[#This Row],[Terakhir]],jkse_history[[#This Row],[Volume]])</f>
        <v>231480500</v>
      </c>
      <c r="D1016">
        <f>_xlfn.XLOOKUP(A1016,bbni_history[[#This Row],[Tanggal]],bbni_history[[#This Row],[Terakhir]],"Tidak Ditemukan")</f>
        <v>5323.2</v>
      </c>
      <c r="E1016">
        <f>_xlfn.XLOOKUP(D1016,bbni_history[[#This Row],[Terakhir]],bbni_history[[#This Row],[Volume]])</f>
        <v>144447600</v>
      </c>
      <c r="F1016">
        <f>_xlfn.XLOOKUP(A1016,bbri_history[[#This Row],[Tanggal]],bbri_history[[#This Row],[Terakhir]],"Tidak Ditemukan")</f>
        <v>5465.8</v>
      </c>
      <c r="G1016">
        <f>_xlfn.XLOOKUP(F1016,bbri_history[[#This Row],[Terakhir]],bbri_history[[#This Row],[Volume]],"Tidak Ditemukan")</f>
        <v>305995800</v>
      </c>
      <c r="H1016">
        <f>_xlfn.XLOOKUP(A1016,bmri_history[[#This Row],[Tanggal]],bmri_history[[#This Row],[Terakhir]],"Tidak Ditemukan")</f>
        <v>6396.4</v>
      </c>
      <c r="I1016">
        <f>_xlfn.XLOOKUP('Master Sheet'!H1016,bmri_history[[#This Row],[Terakhir]],bmri_history[[#This Row],[Volume]],"Tidak Ditemukan")</f>
        <v>250581100</v>
      </c>
      <c r="J1016" s="10">
        <f>(B1016/'Data Historis IHSG'!$J$3) * 100</f>
        <v>116.32754137603698</v>
      </c>
      <c r="K1016" s="2">
        <f>(D1016/'Data Historis BBNI'!$J$3) * 100</f>
        <v>170.7680906964882</v>
      </c>
      <c r="L1016" s="2">
        <f>(F1016/'Data Historis BBRI'!$J$3) * 100</f>
        <v>185.02232467765467</v>
      </c>
      <c r="M1016" s="2">
        <f>(H1016 / 'Data Historis BMRI'!$J$3) * 100</f>
        <v>230.67297046806087</v>
      </c>
    </row>
    <row r="1017" spans="1:13" x14ac:dyDescent="0.3">
      <c r="A1017" s="1" t="s">
        <v>1040</v>
      </c>
      <c r="B1017">
        <f>_xlfn.XLOOKUP(A1017,jkse_history[[#This Row],[Tanggal]],jkse_history[[#This Row],[Terakhir]],"Tidak Ditemukan")</f>
        <v>7302.4</v>
      </c>
      <c r="C1017">
        <f>_xlfn.XLOOKUP(B1017,jkse_history[[#This Row],[Terakhir]],jkse_history[[#This Row],[Volume]])</f>
        <v>155334600</v>
      </c>
      <c r="D1017">
        <f>_xlfn.XLOOKUP(A1017,bbni_history[[#This Row],[Tanggal]],bbni_history[[#This Row],[Terakhir]],"Tidak Ditemukan")</f>
        <v>5323.2</v>
      </c>
      <c r="E1017">
        <f>_xlfn.XLOOKUP(D1017,bbni_history[[#This Row],[Terakhir]],bbni_history[[#This Row],[Volume]])</f>
        <v>48979300</v>
      </c>
      <c r="F1017">
        <f>_xlfn.XLOOKUP(A1017,bbri_history[[#This Row],[Tanggal]],bbri_history[[#This Row],[Terakhir]],"Tidak Ditemukan")</f>
        <v>5488.7</v>
      </c>
      <c r="G1017">
        <f>_xlfn.XLOOKUP(F1017,bbri_history[[#This Row],[Terakhir]],bbri_history[[#This Row],[Volume]],"Tidak Ditemukan")</f>
        <v>110564700</v>
      </c>
      <c r="H1017">
        <f>_xlfn.XLOOKUP(A1017,bmri_history[[#This Row],[Tanggal]],bmri_history[[#This Row],[Terakhir]],"Tidak Ditemukan")</f>
        <v>6202</v>
      </c>
      <c r="I1017">
        <f>_xlfn.XLOOKUP('Master Sheet'!H1017,bmri_history[[#This Row],[Terakhir]],bmri_history[[#This Row],[Volume]],"Tidak Ditemukan")</f>
        <v>105778200</v>
      </c>
      <c r="J1017" s="10">
        <f>(B1017/'Data Historis IHSG'!$J$3) * 100</f>
        <v>115.91957508008521</v>
      </c>
      <c r="K1017" s="2">
        <f>(D1017/'Data Historis BBNI'!$J$3) * 100</f>
        <v>170.7680906964882</v>
      </c>
      <c r="L1017" s="2">
        <f>(F1017/'Data Historis BBRI'!$J$3) * 100</f>
        <v>185.79751060379874</v>
      </c>
      <c r="M1017" s="2">
        <f>(H1017 / 'Data Historis BMRI'!$J$3) * 100</f>
        <v>223.66233550792845</v>
      </c>
    </row>
    <row r="1018" spans="1:13" x14ac:dyDescent="0.3">
      <c r="A1018" s="1" t="s">
        <v>1041</v>
      </c>
      <c r="B1018">
        <f>_xlfn.XLOOKUP(A1018,jkse_history[[#This Row],[Tanggal]],jkse_history[[#This Row],[Terakhir]],"Tidak Ditemukan")</f>
        <v>7336.7</v>
      </c>
      <c r="C1018">
        <f>_xlfn.XLOOKUP(B1018,jkse_history[[#This Row],[Terakhir]],jkse_history[[#This Row],[Volume]])</f>
        <v>137594400</v>
      </c>
      <c r="D1018">
        <f>_xlfn.XLOOKUP(A1018,bbni_history[[#This Row],[Tanggal]],bbni_history[[#This Row],[Terakhir]],"Tidak Ditemukan")</f>
        <v>5369.1</v>
      </c>
      <c r="E1018">
        <f>_xlfn.XLOOKUP(D1018,bbni_history[[#This Row],[Terakhir]],bbni_history[[#This Row],[Volume]])</f>
        <v>34162200</v>
      </c>
      <c r="F1018">
        <f>_xlfn.XLOOKUP(A1018,bbri_history[[#This Row],[Tanggal]],bbri_history[[#This Row],[Terakhir]],"Tidak Ditemukan")</f>
        <v>5488.7</v>
      </c>
      <c r="G1018">
        <f>_xlfn.XLOOKUP(F1018,bbri_history[[#This Row],[Terakhir]],bbri_history[[#This Row],[Volume]],"Tidak Ditemukan")</f>
        <v>114338600</v>
      </c>
      <c r="H1018">
        <f>_xlfn.XLOOKUP(A1018,bmri_history[[#This Row],[Tanggal]],bmri_history[[#This Row],[Terakhir]],"Tidak Ditemukan")</f>
        <v>6288.4</v>
      </c>
      <c r="I1018">
        <f>_xlfn.XLOOKUP('Master Sheet'!H1018,bmri_history[[#This Row],[Terakhir]],bmri_history[[#This Row],[Volume]],"Tidak Ditemukan")</f>
        <v>100836600</v>
      </c>
      <c r="J1018" s="10">
        <f>(B1018/'Data Historis IHSG'!$J$3) * 100</f>
        <v>116.46405928051888</v>
      </c>
      <c r="K1018" s="2">
        <f>(D1018/'Data Historis BBNI'!$J$3) * 100</f>
        <v>172.2405612711367</v>
      </c>
      <c r="L1018" s="2">
        <f>(F1018/'Data Historis BBRI'!$J$3) * 100</f>
        <v>185.79751060379874</v>
      </c>
      <c r="M1018" s="2">
        <f>(H1018 / 'Data Historis BMRI'!$J$3) * 100</f>
        <v>226.77817326798731</v>
      </c>
    </row>
    <row r="1019" spans="1:13" x14ac:dyDescent="0.3">
      <c r="A1019" s="1" t="s">
        <v>1042</v>
      </c>
      <c r="B1019">
        <f>_xlfn.XLOOKUP(A1019,jkse_history[[#This Row],[Tanggal]],jkse_history[[#This Row],[Terakhir]],"Tidak Ditemukan")</f>
        <v>7331.1</v>
      </c>
      <c r="C1019">
        <f>_xlfn.XLOOKUP(B1019,jkse_history[[#This Row],[Terakhir]],jkse_history[[#This Row],[Volume]])</f>
        <v>169731600</v>
      </c>
      <c r="D1019">
        <f>_xlfn.XLOOKUP(A1019,bbni_history[[#This Row],[Tanggal]],bbni_history[[#This Row],[Terakhir]],"Tidak Ditemukan")</f>
        <v>5392</v>
      </c>
      <c r="E1019">
        <f>_xlfn.XLOOKUP(D1019,bbni_history[[#This Row],[Terakhir]],bbni_history[[#This Row],[Volume]])</f>
        <v>32725900</v>
      </c>
      <c r="F1019">
        <f>_xlfn.XLOOKUP(A1019,bbri_history[[#This Row],[Tanggal]],bbri_history[[#This Row],[Terakhir]],"Tidak Ditemukan")</f>
        <v>5580.1</v>
      </c>
      <c r="G1019">
        <f>_xlfn.XLOOKUP(F1019,bbri_history[[#This Row],[Terakhir]],bbri_history[[#This Row],[Volume]],"Tidak Ditemukan")</f>
        <v>120885400</v>
      </c>
      <c r="H1019">
        <f>_xlfn.XLOOKUP(A1019,bmri_history[[#This Row],[Tanggal]],bmri_history[[#This Row],[Terakhir]],"Tidak Ditemukan")</f>
        <v>6405.6</v>
      </c>
      <c r="I1019">
        <f>_xlfn.XLOOKUP('Master Sheet'!H1019,bmri_history[[#This Row],[Terakhir]],bmri_history[[#This Row],[Volume]],"Tidak Ditemukan")</f>
        <v>83416700</v>
      </c>
      <c r="J1019" s="10">
        <f>(B1019/'Data Historis IHSG'!$J$3) * 100</f>
        <v>116.37516390085625</v>
      </c>
      <c r="K1019" s="2">
        <f>(D1019/'Data Historis BBNI'!$J$3) * 100</f>
        <v>172.9751925600136</v>
      </c>
      <c r="L1019" s="2">
        <f>(F1019/'Data Historis BBRI'!$J$3) * 100</f>
        <v>188.89148412561397</v>
      </c>
      <c r="M1019" s="2">
        <f>(H1019 / 'Data Historis BMRI'!$J$3) * 100</f>
        <v>231.0047494888079</v>
      </c>
    </row>
    <row r="1020" spans="1:13" x14ac:dyDescent="0.3">
      <c r="A1020" s="1" t="s">
        <v>1043</v>
      </c>
      <c r="B1020">
        <f>_xlfn.XLOOKUP(A1020,jkse_history[[#This Row],[Tanggal]],jkse_history[[#This Row],[Terakhir]],"Tidak Ditemukan")</f>
        <v>7338.4</v>
      </c>
      <c r="C1020">
        <f>_xlfn.XLOOKUP(B1020,jkse_history[[#This Row],[Terakhir]],jkse_history[[#This Row],[Volume]])</f>
        <v>139792200</v>
      </c>
      <c r="D1020">
        <f>_xlfn.XLOOKUP(A1020,bbni_history[[#This Row],[Tanggal]],bbni_history[[#This Row],[Terakhir]],"Tidak Ditemukan")</f>
        <v>5323.2</v>
      </c>
      <c r="E1020">
        <f>_xlfn.XLOOKUP(D1020,bbni_history[[#This Row],[Terakhir]],bbni_history[[#This Row],[Volume]])</f>
        <v>50976000</v>
      </c>
      <c r="F1020">
        <f>_xlfn.XLOOKUP(A1020,bbri_history[[#This Row],[Tanggal]],bbri_history[[#This Row],[Terakhir]],"Tidak Ditemukan")</f>
        <v>5580.1</v>
      </c>
      <c r="G1020">
        <f>_xlfn.XLOOKUP(F1020,bbri_history[[#This Row],[Terakhir]],bbri_history[[#This Row],[Volume]],"Tidak Ditemukan")</f>
        <v>136020000</v>
      </c>
      <c r="H1020">
        <f>_xlfn.XLOOKUP(A1020,bmri_history[[#This Row],[Tanggal]],bmri_history[[#This Row],[Terakhir]],"Tidak Ditemukan")</f>
        <v>6405.6</v>
      </c>
      <c r="I1020">
        <f>_xlfn.XLOOKUP('Master Sheet'!H1020,bmri_history[[#This Row],[Terakhir]],bmri_history[[#This Row],[Volume]],"Tidak Ditemukan")</f>
        <v>81774800</v>
      </c>
      <c r="J1020" s="10">
        <f>(B1020/'Data Historis IHSG'!$J$3) * 100</f>
        <v>116.49104537791648</v>
      </c>
      <c r="K1020" s="2">
        <f>(D1020/'Data Historis BBNI'!$J$3) * 100</f>
        <v>170.7680906964882</v>
      </c>
      <c r="L1020" s="2">
        <f>(F1020/'Data Historis BBRI'!$J$3) * 100</f>
        <v>188.89148412561397</v>
      </c>
      <c r="M1020" s="2">
        <f>(H1020 / 'Data Historis BMRI'!$J$3) * 100</f>
        <v>231.0047494888079</v>
      </c>
    </row>
    <row r="1021" spans="1:13" x14ac:dyDescent="0.3">
      <c r="A1021" s="1" t="s">
        <v>1044</v>
      </c>
      <c r="B1021">
        <f>_xlfn.XLOOKUP(A1021,jkse_history[[#This Row],[Tanggal]],jkse_history[[#This Row],[Terakhir]],"Tidak Ditemukan")</f>
        <v>7350.2</v>
      </c>
      <c r="C1021">
        <f>_xlfn.XLOOKUP(B1021,jkse_history[[#This Row],[Terakhir]],jkse_history[[#This Row],[Volume]])</f>
        <v>123735900</v>
      </c>
      <c r="D1021">
        <f>_xlfn.XLOOKUP(A1021,bbni_history[[#This Row],[Tanggal]],bbni_history[[#This Row],[Terakhir]],"Tidak Ditemukan")</f>
        <v>5369.1</v>
      </c>
      <c r="E1021">
        <f>_xlfn.XLOOKUP(D1021,bbni_history[[#This Row],[Terakhir]],bbni_history[[#This Row],[Volume]])</f>
        <v>29927600</v>
      </c>
      <c r="F1021">
        <f>_xlfn.XLOOKUP(A1021,bbri_history[[#This Row],[Tanggal]],bbri_history[[#This Row],[Terakhir]],"Tidak Ditemukan")</f>
        <v>5603</v>
      </c>
      <c r="G1021">
        <f>_xlfn.XLOOKUP(F1021,bbri_history[[#This Row],[Terakhir]],bbri_history[[#This Row],[Volume]],"Tidak Ditemukan")</f>
        <v>46529200</v>
      </c>
      <c r="H1021">
        <f>_xlfn.XLOOKUP(A1021,bmri_history[[#This Row],[Tanggal]],bmri_history[[#This Row],[Terakhir]],"Tidak Ditemukan")</f>
        <v>6405.6</v>
      </c>
      <c r="I1021">
        <f>_xlfn.XLOOKUP('Master Sheet'!H1021,bmri_history[[#This Row],[Terakhir]],bmri_history[[#This Row],[Volume]],"Tidak Ditemukan")</f>
        <v>65219900</v>
      </c>
      <c r="J1021" s="10">
        <f>(B1021/'Data Historis IHSG'!$J$3) * 100</f>
        <v>116.67836064220563</v>
      </c>
      <c r="K1021" s="2">
        <f>(D1021/'Data Historis BBNI'!$J$3) * 100</f>
        <v>172.2405612711367</v>
      </c>
      <c r="L1021" s="2">
        <f>(F1021/'Data Historis BBRI'!$J$3) * 100</f>
        <v>189.66667005175805</v>
      </c>
      <c r="M1021" s="2">
        <f>(H1021 / 'Data Historis BMRI'!$J$3) * 100</f>
        <v>231.0047494888079</v>
      </c>
    </row>
    <row r="1022" spans="1:13" x14ac:dyDescent="0.3">
      <c r="A1022" s="1" t="s">
        <v>1045</v>
      </c>
      <c r="B1022">
        <f>_xlfn.XLOOKUP(A1022,jkse_history[[#This Row],[Tanggal]],jkse_history[[#This Row],[Terakhir]],"Tidak Ditemukan")</f>
        <v>7377.8</v>
      </c>
      <c r="C1022">
        <f>_xlfn.XLOOKUP(B1022,jkse_history[[#This Row],[Terakhir]],jkse_history[[#This Row],[Volume]])</f>
        <v>124315600</v>
      </c>
      <c r="D1022">
        <f>_xlfn.XLOOKUP(A1022,bbni_history[[#This Row],[Tanggal]],bbni_history[[#This Row],[Terakhir]],"Tidak Ditemukan")</f>
        <v>5437.9</v>
      </c>
      <c r="E1022">
        <f>_xlfn.XLOOKUP(D1022,bbni_history[[#This Row],[Terakhir]],bbni_history[[#This Row],[Volume]])</f>
        <v>43514000</v>
      </c>
      <c r="F1022">
        <f>_xlfn.XLOOKUP(A1022,bbri_history[[#This Row],[Tanggal]],bbri_history[[#This Row],[Terakhir]],"Tidak Ditemukan")</f>
        <v>5717.4</v>
      </c>
      <c r="G1022">
        <f>_xlfn.XLOOKUP(F1022,bbri_history[[#This Row],[Terakhir]],bbri_history[[#This Row],[Volume]],"Tidak Ditemukan")</f>
        <v>115729600</v>
      </c>
      <c r="H1022">
        <f>_xlfn.XLOOKUP(A1022,bmri_history[[#This Row],[Tanggal]],bmri_history[[#This Row],[Terakhir]],"Tidak Ditemukan")</f>
        <v>6587.3</v>
      </c>
      <c r="I1022">
        <f>_xlfn.XLOOKUP('Master Sheet'!H1022,bmri_history[[#This Row],[Terakhir]],bmri_history[[#This Row],[Volume]],"Tidak Ditemukan")</f>
        <v>78212700</v>
      </c>
      <c r="J1022" s="10">
        <f>(B1022/'Data Historis IHSG'!$J$3) * 100</f>
        <v>117.11648787054294</v>
      </c>
      <c r="K1022" s="2">
        <f>(D1022/'Data Historis BBNI'!$J$3) * 100</f>
        <v>174.44766313466206</v>
      </c>
      <c r="L1022" s="2">
        <f>(F1022/'Data Historis BBRI'!$J$3) * 100</f>
        <v>193.53921459109787</v>
      </c>
      <c r="M1022" s="2">
        <f>(H1022 / 'Data Historis BMRI'!$J$3) * 100</f>
        <v>237.55738514856128</v>
      </c>
    </row>
    <row r="1023" spans="1:13" x14ac:dyDescent="0.3">
      <c r="A1023" s="1" t="s">
        <v>1046</v>
      </c>
      <c r="B1023">
        <f>_xlfn.XLOOKUP(A1023,jkse_history[[#This Row],[Tanggal]],jkse_history[[#This Row],[Terakhir]],"Tidak Ditemukan")</f>
        <v>7365.7</v>
      </c>
      <c r="C1023">
        <f>_xlfn.XLOOKUP(B1023,jkse_history[[#This Row],[Terakhir]],jkse_history[[#This Row],[Volume]])</f>
        <v>138442500</v>
      </c>
      <c r="D1023">
        <f>_xlfn.XLOOKUP(A1023,bbni_history[[#This Row],[Tanggal]],bbni_history[[#This Row],[Terakhir]],"Tidak Ditemukan")</f>
        <v>5460.8</v>
      </c>
      <c r="E1023">
        <f>_xlfn.XLOOKUP(D1023,bbni_history[[#This Row],[Terakhir]],bbni_history[[#This Row],[Volume]])</f>
        <v>29383900</v>
      </c>
      <c r="F1023">
        <f>_xlfn.XLOOKUP(A1023,bbri_history[[#This Row],[Tanggal]],bbri_history[[#This Row],[Terakhir]],"Tidak Ditemukan")</f>
        <v>5763.1</v>
      </c>
      <c r="G1023">
        <f>_xlfn.XLOOKUP(F1023,bbri_history[[#This Row],[Terakhir]],bbri_history[[#This Row],[Volume]],"Tidak Ditemukan")</f>
        <v>120748400</v>
      </c>
      <c r="H1023">
        <f>_xlfn.XLOOKUP(A1023,bmri_history[[#This Row],[Tanggal]],bmri_history[[#This Row],[Terakhir]],"Tidak Ditemukan")</f>
        <v>6519.1</v>
      </c>
      <c r="I1023">
        <f>_xlfn.XLOOKUP('Master Sheet'!H1023,bmri_history[[#This Row],[Terakhir]],bmri_history[[#This Row],[Volume]],"Tidak Ditemukan")</f>
        <v>74274300</v>
      </c>
      <c r="J1023" s="10">
        <f>(B1023/'Data Historis IHSG'!$J$3) * 100</f>
        <v>116.92441035377186</v>
      </c>
      <c r="K1023" s="2">
        <f>(D1023/'Data Historis BBNI'!$J$3) * 100</f>
        <v>175.18229442353902</v>
      </c>
      <c r="L1023" s="2">
        <f>(F1023/'Data Historis BBRI'!$J$3) * 100</f>
        <v>195.0862013520055</v>
      </c>
      <c r="M1023" s="2">
        <f>(H1023 / 'Data Historis BMRI'!$J$3) * 100</f>
        <v>235.09789284258892</v>
      </c>
    </row>
    <row r="1024" spans="1:13" x14ac:dyDescent="0.3">
      <c r="A1024" s="1" t="s">
        <v>1047</v>
      </c>
      <c r="B1024">
        <f>_xlfn.XLOOKUP(A1024,jkse_history[[#This Row],[Tanggal]],jkse_history[[#This Row],[Terakhir]],"Tidak Ditemukan")</f>
        <v>7310.1</v>
      </c>
      <c r="C1024">
        <f>_xlfn.XLOOKUP(B1024,jkse_history[[#This Row],[Terakhir]],jkse_history[[#This Row],[Volume]])</f>
        <v>125276700</v>
      </c>
      <c r="D1024">
        <f>_xlfn.XLOOKUP(A1024,bbni_history[[#This Row],[Tanggal]],bbni_history[[#This Row],[Terakhir]],"Tidak Ditemukan")</f>
        <v>5437.9</v>
      </c>
      <c r="E1024">
        <f>_xlfn.XLOOKUP(D1024,bbni_history[[#This Row],[Terakhir]],bbni_history[[#This Row],[Volume]])</f>
        <v>19643200</v>
      </c>
      <c r="F1024">
        <f>_xlfn.XLOOKUP(A1024,bbri_history[[#This Row],[Tanggal]],bbri_history[[#This Row],[Terakhir]],"Tidak Ditemukan")</f>
        <v>5717.4</v>
      </c>
      <c r="G1024">
        <f>_xlfn.XLOOKUP(F1024,bbri_history[[#This Row],[Terakhir]],bbri_history[[#This Row],[Volume]],"Tidak Ditemukan")</f>
        <v>73308900</v>
      </c>
      <c r="H1024">
        <f>_xlfn.XLOOKUP(A1024,bmri_history[[#This Row],[Tanggal]],bmri_history[[#This Row],[Terakhir]],"Tidak Ditemukan")</f>
        <v>6519.1</v>
      </c>
      <c r="I1024">
        <f>_xlfn.XLOOKUP('Master Sheet'!H1024,bmri_history[[#This Row],[Terakhir]],bmri_history[[#This Row],[Volume]],"Tidak Ditemukan")</f>
        <v>46295700</v>
      </c>
      <c r="J1024" s="10">
        <f>(B1024/'Data Historis IHSG'!$J$3) * 100</f>
        <v>116.04180622712134</v>
      </c>
      <c r="K1024" s="2">
        <f>(D1024/'Data Historis BBNI'!$J$3) * 100</f>
        <v>174.44766313466206</v>
      </c>
      <c r="L1024" s="2">
        <f>(F1024/'Data Historis BBRI'!$J$3) * 100</f>
        <v>193.53921459109787</v>
      </c>
      <c r="M1024" s="2">
        <f>(H1024 / 'Data Historis BMRI'!$J$3) * 100</f>
        <v>235.09789284258892</v>
      </c>
    </row>
    <row r="1025" spans="1:13" x14ac:dyDescent="0.3">
      <c r="A1025" s="1" t="s">
        <v>1048</v>
      </c>
      <c r="B1025">
        <f>_xlfn.XLOOKUP(A1025,jkse_history[[#This Row],[Tanggal]],jkse_history[[#This Row],[Terakhir]],"Tidak Ditemukan")</f>
        <v>7288.8</v>
      </c>
      <c r="C1025">
        <f>_xlfn.XLOOKUP(B1025,jkse_history[[#This Row],[Terakhir]],jkse_history[[#This Row],[Volume]])</f>
        <v>124084200</v>
      </c>
      <c r="D1025">
        <f>_xlfn.XLOOKUP(A1025,bbni_history[[#This Row],[Tanggal]],bbni_history[[#This Row],[Terakhir]],"Tidak Ditemukan")</f>
        <v>5415</v>
      </c>
      <c r="E1025">
        <f>_xlfn.XLOOKUP(D1025,bbni_history[[#This Row],[Terakhir]],bbni_history[[#This Row],[Volume]])</f>
        <v>40077400</v>
      </c>
      <c r="F1025">
        <f>_xlfn.XLOOKUP(A1025,bbri_history[[#This Row],[Tanggal]],bbri_history[[#This Row],[Terakhir]],"Tidak Ditemukan")</f>
        <v>5534.4</v>
      </c>
      <c r="G1025">
        <f>_xlfn.XLOOKUP(F1025,bbri_history[[#This Row],[Terakhir]],bbri_history[[#This Row],[Volume]],"Tidak Ditemukan")</f>
        <v>288926900</v>
      </c>
      <c r="H1025">
        <f>_xlfn.XLOOKUP(A1025,bmri_history[[#This Row],[Tanggal]],bmri_history[[#This Row],[Terakhir]],"Tidak Ditemukan")</f>
        <v>6587.3</v>
      </c>
      <c r="I1025">
        <f>_xlfn.XLOOKUP('Master Sheet'!H1025,bmri_history[[#This Row],[Terakhir]],bmri_history[[#This Row],[Volume]],"Tidak Ditemukan")</f>
        <v>90900900</v>
      </c>
      <c r="J1025" s="10">
        <f>(B1025/'Data Historis IHSG'!$J$3) * 100</f>
        <v>115.70368630090451</v>
      </c>
      <c r="K1025" s="2">
        <f>(D1025/'Data Historis BBNI'!$J$3) * 100</f>
        <v>173.71303184578517</v>
      </c>
      <c r="L1025" s="2">
        <f>(F1025/'Data Historis BBRI'!$J$3) * 100</f>
        <v>187.34449736470634</v>
      </c>
      <c r="M1025" s="2">
        <f>(H1025 / 'Data Historis BMRI'!$J$3) * 100</f>
        <v>237.55738514856128</v>
      </c>
    </row>
    <row r="1026" spans="1:13" x14ac:dyDescent="0.3">
      <c r="A1026" s="1" t="s">
        <v>1049</v>
      </c>
      <c r="B1026">
        <f>_xlfn.XLOOKUP(A1026,jkse_history[[#This Row],[Tanggal]],jkse_history[[#This Row],[Terakhir]],"Tidak Ditemukan")</f>
        <v>7205.1</v>
      </c>
      <c r="C1026">
        <f>_xlfn.XLOOKUP(B1026,jkse_history[[#This Row],[Terakhir]],jkse_history[[#This Row],[Volume]])</f>
        <v>124345600</v>
      </c>
      <c r="D1026">
        <f>_xlfn.XLOOKUP(A1026,bbni_history[[#This Row],[Tanggal]],bbni_history[[#This Row],[Terakhir]],"Tidak Ditemukan")</f>
        <v>5185.5</v>
      </c>
      <c r="E1026">
        <f>_xlfn.XLOOKUP(D1026,bbni_history[[#This Row],[Terakhir]],bbni_history[[#This Row],[Volume]])</f>
        <v>100174400</v>
      </c>
      <c r="F1026">
        <f>_xlfn.XLOOKUP(A1026,bbri_history[[#This Row],[Tanggal]],bbri_history[[#This Row],[Terakhir]],"Tidak Ditemukan")</f>
        <v>5420.1</v>
      </c>
      <c r="G1026">
        <f>_xlfn.XLOOKUP(F1026,bbri_history[[#This Row],[Terakhir]],bbri_history[[#This Row],[Volume]],"Tidak Ditemukan")</f>
        <v>217207800</v>
      </c>
      <c r="H1026">
        <f>_xlfn.XLOOKUP(A1026,bmri_history[[#This Row],[Tanggal]],bmri_history[[#This Row],[Terakhir]],"Tidak Ditemukan")</f>
        <v>6269.3</v>
      </c>
      <c r="I1026">
        <f>_xlfn.XLOOKUP('Master Sheet'!H1026,bmri_history[[#This Row],[Terakhir]],bmri_history[[#This Row],[Volume]],"Tidak Ditemukan")</f>
        <v>158358600</v>
      </c>
      <c r="J1026" s="10">
        <f>(B1026/'Data Historis IHSG'!$J$3) * 100</f>
        <v>114.37501785844681</v>
      </c>
      <c r="K1026" s="2">
        <f>(D1026/'Data Historis BBNI'!$J$3) * 100</f>
        <v>166.35067897254274</v>
      </c>
      <c r="L1026" s="2">
        <f>(F1026/'Data Historis BBRI'!$J$3) * 100</f>
        <v>183.47533791674707</v>
      </c>
      <c r="M1026" s="2">
        <f>(H1026 / 'Data Historis BMRI'!$J$3) * 100</f>
        <v>226.08937117056689</v>
      </c>
    </row>
    <row r="1027" spans="1:13" x14ac:dyDescent="0.3">
      <c r="A1027" s="1" t="s">
        <v>1050</v>
      </c>
      <c r="B1027">
        <f>_xlfn.XLOOKUP(A1027,jkse_history[[#This Row],[Tanggal]],jkse_history[[#This Row],[Terakhir]],"Tidak Ditemukan")</f>
        <v>7237</v>
      </c>
      <c r="C1027">
        <f>_xlfn.XLOOKUP(B1027,jkse_history[[#This Row],[Terakhir]],jkse_history[[#This Row],[Volume]])</f>
        <v>127711500</v>
      </c>
      <c r="D1027">
        <f>_xlfn.XLOOKUP(A1027,bbni_history[[#This Row],[Tanggal]],bbni_history[[#This Row],[Terakhir]],"Tidak Ditemukan")</f>
        <v>5024.8999999999996</v>
      </c>
      <c r="E1027">
        <f>_xlfn.XLOOKUP(D1027,bbni_history[[#This Row],[Terakhir]],bbni_history[[#This Row],[Volume]])</f>
        <v>121164600</v>
      </c>
      <c r="F1027">
        <f>_xlfn.XLOOKUP(A1027,bbri_history[[#This Row],[Tanggal]],bbri_history[[#This Row],[Terakhir]],"Tidak Ditemukan")</f>
        <v>5191.3999999999996</v>
      </c>
      <c r="G1027">
        <f>_xlfn.XLOOKUP(F1027,bbri_history[[#This Row],[Terakhir]],bbri_history[[#This Row],[Volume]],"Tidak Ditemukan")</f>
        <v>412180900</v>
      </c>
      <c r="H1027">
        <f>_xlfn.XLOOKUP(A1027,bmri_history[[#This Row],[Tanggal]],bmri_history[[#This Row],[Terakhir]],"Tidak Ditemukan")</f>
        <v>6269.3</v>
      </c>
      <c r="I1027">
        <f>_xlfn.XLOOKUP('Master Sheet'!H1027,bmri_history[[#This Row],[Terakhir]],bmri_history[[#This Row],[Volume]],"Tidak Ditemukan")</f>
        <v>135764900</v>
      </c>
      <c r="J1027" s="10">
        <f>(B1027/'Data Historis IHSG'!$J$3) * 100</f>
        <v>114.88140403902507</v>
      </c>
      <c r="K1027" s="2">
        <f>(D1027/'Data Historis BBNI'!$J$3) * 100</f>
        <v>161.19863595972038</v>
      </c>
      <c r="L1027" s="2">
        <f>(F1027/'Data Historis BBRI'!$J$3) * 100</f>
        <v>175.7336339294479</v>
      </c>
      <c r="M1027" s="2">
        <f>(H1027 / 'Data Historis BMRI'!$J$3) * 100</f>
        <v>226.08937117056689</v>
      </c>
    </row>
    <row r="1028" spans="1:13" x14ac:dyDescent="0.3">
      <c r="A1028" s="1" t="s">
        <v>1051</v>
      </c>
      <c r="B1028">
        <f>_xlfn.XLOOKUP(A1028,jkse_history[[#This Row],[Tanggal]],jkse_history[[#This Row],[Terakhir]],"Tidak Ditemukan")</f>
        <v>7166.8</v>
      </c>
      <c r="C1028">
        <f>_xlfn.XLOOKUP(B1028,jkse_history[[#This Row],[Terakhir]],jkse_history[[#This Row],[Volume]])</f>
        <v>111040300</v>
      </c>
      <c r="D1028">
        <f>_xlfn.XLOOKUP(A1028,bbni_history[[#This Row],[Tanggal]],bbni_history[[#This Row],[Terakhir]],"Tidak Ditemukan")</f>
        <v>4887.2</v>
      </c>
      <c r="E1028">
        <f>_xlfn.XLOOKUP(D1028,bbni_history[[#This Row],[Terakhir]],bbni_history[[#This Row],[Volume]])</f>
        <v>126994500</v>
      </c>
      <c r="F1028">
        <f>_xlfn.XLOOKUP(A1028,bbri_history[[#This Row],[Tanggal]],bbri_history[[#This Row],[Terakhir]],"Tidak Ditemukan")</f>
        <v>5145.6000000000004</v>
      </c>
      <c r="G1028">
        <f>_xlfn.XLOOKUP(F1028,bbri_history[[#This Row],[Terakhir]],bbri_history[[#This Row],[Volume]],"Tidak Ditemukan")</f>
        <v>333518700</v>
      </c>
      <c r="H1028">
        <f>_xlfn.XLOOKUP(A1028,bmri_history[[#This Row],[Tanggal]],bmri_history[[#This Row],[Terakhir]],"Tidak Ditemukan")</f>
        <v>6155.7</v>
      </c>
      <c r="I1028">
        <f>_xlfn.XLOOKUP('Master Sheet'!H1028,bmri_history[[#This Row],[Terakhir]],bmri_history[[#This Row],[Volume]],"Tidak Ditemukan")</f>
        <v>115372600</v>
      </c>
      <c r="J1028" s="10">
        <f>(B1028/'Data Historis IHSG'!$J$3) * 100</f>
        <v>113.7670369582541</v>
      </c>
      <c r="K1028" s="2">
        <f>(D1028/'Data Historis BBNI'!$J$3) * 100</f>
        <v>156.78122423577494</v>
      </c>
      <c r="L1028" s="2">
        <f>(F1028/'Data Historis BBRI'!$J$3) * 100</f>
        <v>174.18326207715978</v>
      </c>
      <c r="M1028" s="2">
        <f>(H1028 / 'Data Historis BMRI'!$J$3) * 100</f>
        <v>221.99262152308208</v>
      </c>
    </row>
    <row r="1029" spans="1:13" x14ac:dyDescent="0.3">
      <c r="A1029" s="1" t="s">
        <v>1052</v>
      </c>
      <c r="B1029">
        <f>_xlfn.XLOOKUP(A1029,jkse_history[[#This Row],[Tanggal]],jkse_history[[#This Row],[Terakhir]],"Tidak Ditemukan")</f>
        <v>7254.4</v>
      </c>
      <c r="C1029">
        <f>_xlfn.XLOOKUP(B1029,jkse_history[[#This Row],[Terakhir]],jkse_history[[#This Row],[Volume]])</f>
        <v>108900300</v>
      </c>
      <c r="D1029">
        <f>_xlfn.XLOOKUP(A1029,bbni_history[[#This Row],[Tanggal]],bbni_history[[#This Row],[Terakhir]],"Tidak Ditemukan")</f>
        <v>4910.2</v>
      </c>
      <c r="E1029">
        <f>_xlfn.XLOOKUP(D1029,bbni_history[[#This Row],[Terakhir]],bbni_history[[#This Row],[Volume]])</f>
        <v>163113100</v>
      </c>
      <c r="F1029">
        <f>_xlfn.XLOOKUP(A1029,bbri_history[[#This Row],[Tanggal]],bbri_history[[#This Row],[Terakhir]],"Tidak Ditemukan")</f>
        <v>5214.2</v>
      </c>
      <c r="G1029">
        <f>_xlfn.XLOOKUP(F1029,bbri_history[[#This Row],[Terakhir]],bbri_history[[#This Row],[Volume]],"Tidak Ditemukan")</f>
        <v>131936100</v>
      </c>
      <c r="H1029">
        <f>_xlfn.XLOOKUP(A1029,bmri_history[[#This Row],[Tanggal]],bmri_history[[#This Row],[Terakhir]],"Tidak Ditemukan")</f>
        <v>6246.6</v>
      </c>
      <c r="I1029">
        <f>_xlfn.XLOOKUP('Master Sheet'!H1029,bmri_history[[#This Row],[Terakhir]],bmri_history[[#This Row],[Volume]],"Tidak Ditemukan")</f>
        <v>63174900</v>
      </c>
      <c r="J1029" s="10">
        <f>(B1029/'Data Historis IHSG'!$J$3) * 100</f>
        <v>115.15761468297686</v>
      </c>
      <c r="K1029" s="2">
        <f>(D1029/'Data Historis BBNI'!$J$3) * 100</f>
        <v>157.51906352154649</v>
      </c>
      <c r="L1029" s="2">
        <f>(F1029/'Data Historis BBRI'!$J$3) * 100</f>
        <v>176.50543476421146</v>
      </c>
      <c r="M1029" s="2">
        <f>(H1029 / 'Data Historis BMRI'!$J$3) * 100</f>
        <v>225.27074249981069</v>
      </c>
    </row>
    <row r="1030" spans="1:13" x14ac:dyDescent="0.3">
      <c r="A1030" s="1" t="s">
        <v>1053</v>
      </c>
      <c r="B1030">
        <f>_xlfn.XLOOKUP(A1030,jkse_history[[#This Row],[Tanggal]],jkse_history[[#This Row],[Terakhir]],"Tidak Ditemukan")</f>
        <v>7286.9</v>
      </c>
      <c r="C1030">
        <f>_xlfn.XLOOKUP(B1030,jkse_history[[#This Row],[Terakhir]],jkse_history[[#This Row],[Volume]])</f>
        <v>94886600</v>
      </c>
      <c r="D1030">
        <f>_xlfn.XLOOKUP(A1030,bbni_history[[#This Row],[Tanggal]],bbni_history[[#This Row],[Terakhir]],"Tidak Ditemukan")</f>
        <v>4864.3</v>
      </c>
      <c r="E1030">
        <f>_xlfn.XLOOKUP(D1030,bbni_history[[#This Row],[Terakhir]],bbni_history[[#This Row],[Volume]])</f>
        <v>36818200</v>
      </c>
      <c r="F1030">
        <f>_xlfn.XLOOKUP(A1030,bbri_history[[#This Row],[Tanggal]],bbri_history[[#This Row],[Terakhir]],"Tidak Ditemukan")</f>
        <v>5168.5</v>
      </c>
      <c r="G1030">
        <f>_xlfn.XLOOKUP(F1030,bbri_history[[#This Row],[Terakhir]],bbri_history[[#This Row],[Volume]],"Tidak Ditemukan")</f>
        <v>178817800</v>
      </c>
      <c r="H1030">
        <f>_xlfn.XLOOKUP(A1030,bmri_history[[#This Row],[Tanggal]],bmri_history[[#This Row],[Terakhir]],"Tidak Ditemukan")</f>
        <v>6201.1</v>
      </c>
      <c r="I1030">
        <f>_xlfn.XLOOKUP('Master Sheet'!H1030,bmri_history[[#This Row],[Terakhir]],bmri_history[[#This Row],[Volume]],"Tidak Ditemukan")</f>
        <v>46111500</v>
      </c>
      <c r="J1030" s="10">
        <f>(B1030/'Data Historis IHSG'!$J$3) * 100</f>
        <v>115.67352536851897</v>
      </c>
      <c r="K1030" s="2">
        <f>(D1030/'Data Historis BBNI'!$J$3) * 100</f>
        <v>156.04659294689802</v>
      </c>
      <c r="L1030" s="2">
        <f>(F1030/'Data Historis BBRI'!$J$3) * 100</f>
        <v>174.95844800330386</v>
      </c>
      <c r="M1030" s="2">
        <f>(H1030 / 'Data Historis BMRI'!$J$3) * 100</f>
        <v>223.6298788645945</v>
      </c>
    </row>
    <row r="1031" spans="1:13" x14ac:dyDescent="0.3">
      <c r="A1031" s="1" t="s">
        <v>1054</v>
      </c>
      <c r="B1031">
        <f>_xlfn.XLOOKUP(A1031,jkse_history[[#This Row],[Tanggal]],jkse_history[[#This Row],[Terakhir]],"Tidak Ditemukan")</f>
        <v>7164.8</v>
      </c>
      <c r="C1031">
        <f>_xlfn.XLOOKUP(B1031,jkse_history[[#This Row],[Terakhir]],jkse_history[[#This Row],[Volume]])</f>
        <v>175642500</v>
      </c>
      <c r="D1031">
        <f>_xlfn.XLOOKUP(A1031,bbni_history[[#This Row],[Tanggal]],bbni_history[[#This Row],[Terakhir]],"Tidak Ditemukan")</f>
        <v>4772.5</v>
      </c>
      <c r="E1031">
        <f>_xlfn.XLOOKUP(D1031,bbni_history[[#This Row],[Terakhir]],bbni_history[[#This Row],[Volume]])</f>
        <v>164123600</v>
      </c>
      <c r="F1031">
        <f>_xlfn.XLOOKUP(A1031,bbri_history[[#This Row],[Tanggal]],bbri_history[[#This Row],[Terakhir]],"Tidak Ditemukan")</f>
        <v>4894.1000000000004</v>
      </c>
      <c r="G1031">
        <f>_xlfn.XLOOKUP(F1031,bbri_history[[#This Row],[Terakhir]],bbri_history[[#This Row],[Volume]],"Tidak Ditemukan")</f>
        <v>600717500</v>
      </c>
      <c r="H1031">
        <f>_xlfn.XLOOKUP(A1031,bmri_history[[#This Row],[Tanggal]],bmri_history[[#This Row],[Terakhir]],"Tidak Ditemukan")</f>
        <v>6019.4</v>
      </c>
      <c r="I1031">
        <f>_xlfn.XLOOKUP('Master Sheet'!H1031,bmri_history[[#This Row],[Terakhir]],bmri_history[[#This Row],[Volume]],"Tidak Ditemukan")</f>
        <v>180012400</v>
      </c>
      <c r="J1031" s="10">
        <f>(B1031/'Data Historis IHSG'!$J$3) * 100</f>
        <v>113.73528860837459</v>
      </c>
      <c r="K1031" s="2">
        <f>(D1031/'Data Historis BBNI'!$J$3) * 100</f>
        <v>153.10165179760108</v>
      </c>
      <c r="L1031" s="2">
        <f>(F1031/'Data Historis BBRI'!$J$3) * 100</f>
        <v>165.66975725509712</v>
      </c>
      <c r="M1031" s="2">
        <f>(H1031 / 'Data Historis BMRI'!$J$3) * 100</f>
        <v>217.07724320484107</v>
      </c>
    </row>
    <row r="1032" spans="1:13" x14ac:dyDescent="0.3">
      <c r="A1032" s="1" t="s">
        <v>1055</v>
      </c>
      <c r="B1032">
        <f>_xlfn.XLOOKUP(A1032,jkse_history[[#This Row],[Tanggal]],jkse_history[[#This Row],[Terakhir]],"Tidak Ditemukan")</f>
        <v>7130.8</v>
      </c>
      <c r="C1032">
        <f>_xlfn.XLOOKUP(B1032,jkse_history[[#This Row],[Terakhir]],jkse_history[[#This Row],[Volume]])</f>
        <v>143541300</v>
      </c>
      <c r="D1032">
        <f>_xlfn.XLOOKUP(A1032,bbni_history[[#This Row],[Tanggal]],bbni_history[[#This Row],[Terakhir]],"Tidak Ditemukan")</f>
        <v>4818.3999999999996</v>
      </c>
      <c r="E1032">
        <f>_xlfn.XLOOKUP(D1032,bbni_history[[#This Row],[Terakhir]],bbni_history[[#This Row],[Volume]])</f>
        <v>68948000</v>
      </c>
      <c r="F1032">
        <f>_xlfn.XLOOKUP(A1032,bbri_history[[#This Row],[Tanggal]],bbri_history[[#This Row],[Terakhir]],"Tidak Ditemukan")</f>
        <v>4848.3</v>
      </c>
      <c r="G1032">
        <f>_xlfn.XLOOKUP(F1032,bbri_history[[#This Row],[Terakhir]],bbri_history[[#This Row],[Volume]],"Tidak Ditemukan")</f>
        <v>244002000</v>
      </c>
      <c r="H1032">
        <f>_xlfn.XLOOKUP(A1032,bmri_history[[#This Row],[Tanggal]],bmri_history[[#This Row],[Terakhir]],"Tidak Ditemukan")</f>
        <v>6019.4</v>
      </c>
      <c r="I1032">
        <f>_xlfn.XLOOKUP('Master Sheet'!H1032,bmri_history[[#This Row],[Terakhir]],bmri_history[[#This Row],[Volume]],"Tidak Ditemukan")</f>
        <v>83840200</v>
      </c>
      <c r="J1032" s="10">
        <f>(B1032/'Data Historis IHSG'!$J$3) * 100</f>
        <v>113.19556666042283</v>
      </c>
      <c r="K1032" s="2">
        <f>(D1032/'Data Historis BBNI'!$J$3) * 100</f>
        <v>154.57412237224952</v>
      </c>
      <c r="L1032" s="2">
        <f>(F1032/'Data Historis BBRI'!$J$3) * 100</f>
        <v>164.11938540280894</v>
      </c>
      <c r="M1032" s="2">
        <f>(H1032 / 'Data Historis BMRI'!$J$3) * 100</f>
        <v>217.07724320484107</v>
      </c>
    </row>
    <row r="1033" spans="1:13" x14ac:dyDescent="0.3">
      <c r="A1033" s="1" t="s">
        <v>1056</v>
      </c>
      <c r="B1033">
        <f>_xlfn.XLOOKUP(A1033,jkse_history[[#This Row],[Tanggal]],jkse_history[[#This Row],[Terakhir]],"Tidak Ditemukan")</f>
        <v>7166.8</v>
      </c>
      <c r="C1033">
        <f>_xlfn.XLOOKUP(B1033,jkse_history[[#This Row],[Terakhir]],jkse_history[[#This Row],[Volume]])</f>
        <v>129376600</v>
      </c>
      <c r="D1033">
        <f>_xlfn.XLOOKUP(A1033,bbni_history[[#This Row],[Tanggal]],bbni_history[[#This Row],[Terakhir]],"Tidak Ditemukan")</f>
        <v>4864.3</v>
      </c>
      <c r="E1033">
        <f>_xlfn.XLOOKUP(D1033,bbni_history[[#This Row],[Terakhir]],bbni_history[[#This Row],[Volume]])</f>
        <v>57785900</v>
      </c>
      <c r="F1033">
        <f>_xlfn.XLOOKUP(A1033,bbri_history[[#This Row],[Tanggal]],bbri_history[[#This Row],[Terakhir]],"Tidak Ditemukan")</f>
        <v>5008.3999999999996</v>
      </c>
      <c r="G1033">
        <f>_xlfn.XLOOKUP(F1033,bbri_history[[#This Row],[Terakhir]],bbri_history[[#This Row],[Volume]],"Tidak Ditemukan")</f>
        <v>247410700</v>
      </c>
      <c r="H1033">
        <f>_xlfn.XLOOKUP(A1033,bmri_history[[#This Row],[Tanggal]],bmri_history[[#This Row],[Terakhir]],"Tidak Ditemukan")</f>
        <v>6178.4</v>
      </c>
      <c r="I1033">
        <f>_xlfn.XLOOKUP('Master Sheet'!H1033,bmri_history[[#This Row],[Terakhir]],bmri_history[[#This Row],[Volume]],"Tidak Ditemukan")</f>
        <v>106893900</v>
      </c>
      <c r="J1033" s="10">
        <f>(B1033/'Data Historis IHSG'!$J$3) * 100</f>
        <v>113.7670369582541</v>
      </c>
      <c r="K1033" s="2">
        <f>(D1033/'Data Historis BBNI'!$J$3) * 100</f>
        <v>156.04659294689802</v>
      </c>
      <c r="L1033" s="2">
        <f>(F1033/'Data Historis BBRI'!$J$3) * 100</f>
        <v>169.53891670305637</v>
      </c>
      <c r="M1033" s="2">
        <f>(H1033 / 'Data Historis BMRI'!$J$3) * 100</f>
        <v>222.81125019383828</v>
      </c>
    </row>
    <row r="1034" spans="1:13" x14ac:dyDescent="0.3">
      <c r="A1034" s="1" t="s">
        <v>1057</v>
      </c>
      <c r="B1034">
        <f>_xlfn.XLOOKUP(A1034,jkse_history[[#This Row],[Tanggal]],jkse_history[[#This Row],[Terakhir]],"Tidak Ditemukan")</f>
        <v>7087.3</v>
      </c>
      <c r="C1034">
        <f>_xlfn.XLOOKUP(B1034,jkse_history[[#This Row],[Terakhir]],jkse_history[[#This Row],[Volume]])</f>
        <v>150694500</v>
      </c>
      <c r="D1034">
        <f>_xlfn.XLOOKUP(A1034,bbni_history[[#This Row],[Tanggal]],bbni_history[[#This Row],[Terakhir]],"Tidak Ditemukan")</f>
        <v>4795.5</v>
      </c>
      <c r="E1034">
        <f>_xlfn.XLOOKUP(D1034,bbni_history[[#This Row],[Terakhir]],bbni_history[[#This Row],[Volume]])</f>
        <v>52519300</v>
      </c>
      <c r="F1034">
        <f>_xlfn.XLOOKUP(A1034,bbri_history[[#This Row],[Tanggal]],bbri_history[[#This Row],[Terakhir]],"Tidak Ditemukan")</f>
        <v>4825.5</v>
      </c>
      <c r="G1034">
        <f>_xlfn.XLOOKUP(F1034,bbri_history[[#This Row],[Terakhir]],bbri_history[[#This Row],[Volume]],"Tidak Ditemukan")</f>
        <v>258211500</v>
      </c>
      <c r="H1034">
        <f>_xlfn.XLOOKUP(A1034,bmri_history[[#This Row],[Tanggal]],bmri_history[[#This Row],[Terakhir]],"Tidak Ditemukan")</f>
        <v>6110.3</v>
      </c>
      <c r="I1034">
        <f>_xlfn.XLOOKUP('Master Sheet'!H1034,bmri_history[[#This Row],[Terakhir]],bmri_history[[#This Row],[Volume]],"Tidak Ditemukan")</f>
        <v>47943300</v>
      </c>
      <c r="J1034" s="10">
        <f>(B1034/'Data Historis IHSG'!$J$3) * 100</f>
        <v>112.50504005054339</v>
      </c>
      <c r="K1034" s="2">
        <f>(D1034/'Data Historis BBNI'!$J$3) * 100</f>
        <v>153.83949108337262</v>
      </c>
      <c r="L1034" s="2">
        <f>(F1034/'Data Historis BBRI'!$J$3) * 100</f>
        <v>163.34758456804542</v>
      </c>
      <c r="M1034" s="2">
        <f>(H1034 / 'Data Historis BMRI'!$J$3) * 100</f>
        <v>220.35536418156968</v>
      </c>
    </row>
    <row r="1035" spans="1:13" x14ac:dyDescent="0.3">
      <c r="A1035" s="1" t="s">
        <v>1058</v>
      </c>
      <c r="B1035">
        <f>_xlfn.XLOOKUP(A1035,jkse_history[[#This Row],[Tanggal]],jkse_history[[#This Row],[Terakhir]],"Tidak Ditemukan")</f>
        <v>7073.8</v>
      </c>
      <c r="C1035">
        <f>_xlfn.XLOOKUP(B1035,jkse_history[[#This Row],[Terakhir]],jkse_history[[#This Row],[Volume]])</f>
        <v>121595900</v>
      </c>
      <c r="D1035">
        <f>_xlfn.XLOOKUP(A1035,bbni_history[[#This Row],[Tanggal]],bbni_history[[#This Row],[Terakhir]],"Tidak Ditemukan")</f>
        <v>4910.2</v>
      </c>
      <c r="E1035">
        <f>_xlfn.XLOOKUP(D1035,bbni_history[[#This Row],[Terakhir]],bbni_history[[#This Row],[Volume]])</f>
        <v>62509300</v>
      </c>
      <c r="F1035">
        <f>_xlfn.XLOOKUP(A1035,bbri_history[[#This Row],[Tanggal]],bbri_history[[#This Row],[Terakhir]],"Tidak Ditemukan")</f>
        <v>4848.3</v>
      </c>
      <c r="G1035">
        <f>_xlfn.XLOOKUP(F1035,bbri_history[[#This Row],[Terakhir]],bbri_history[[#This Row],[Volume]],"Tidak Ditemukan")</f>
        <v>342282800</v>
      </c>
      <c r="H1035">
        <f>_xlfn.XLOOKUP(A1035,bmri_history[[#This Row],[Tanggal]],bmri_history[[#This Row],[Terakhir]],"Tidak Ditemukan")</f>
        <v>6110.3</v>
      </c>
      <c r="I1035">
        <f>_xlfn.XLOOKUP('Master Sheet'!H1035,bmri_history[[#This Row],[Terakhir]],bmri_history[[#This Row],[Volume]],"Tidak Ditemukan")</f>
        <v>121727900</v>
      </c>
      <c r="J1035" s="10">
        <f>(B1035/'Data Historis IHSG'!$J$3) * 100</f>
        <v>112.29073868885664</v>
      </c>
      <c r="K1035" s="2">
        <f>(D1035/'Data Historis BBNI'!$J$3) * 100</f>
        <v>157.51906352154649</v>
      </c>
      <c r="L1035" s="2">
        <f>(F1035/'Data Historis BBRI'!$J$3) * 100</f>
        <v>164.11938540280894</v>
      </c>
      <c r="M1035" s="2">
        <f>(H1035 / 'Data Historis BMRI'!$J$3) * 100</f>
        <v>220.35536418156968</v>
      </c>
    </row>
    <row r="1036" spans="1:13" x14ac:dyDescent="0.3">
      <c r="A1036" s="1" t="s">
        <v>1059</v>
      </c>
      <c r="B1036">
        <f>_xlfn.XLOOKUP(A1036,jkse_history[[#This Row],[Tanggal]],jkse_history[[#This Row],[Terakhir]],"Tidak Ditemukan")</f>
        <v>7110.8</v>
      </c>
      <c r="C1036">
        <f>_xlfn.XLOOKUP(B1036,jkse_history[[#This Row],[Terakhir]],jkse_history[[#This Row],[Volume]])</f>
        <v>172892100</v>
      </c>
      <c r="D1036">
        <f>_xlfn.XLOOKUP(A1036,bbni_history[[#This Row],[Tanggal]],bbni_history[[#This Row],[Terakhir]],"Tidak Ditemukan")</f>
        <v>4818.3999999999996</v>
      </c>
      <c r="E1036">
        <f>_xlfn.XLOOKUP(D1036,bbni_history[[#This Row],[Terakhir]],bbni_history[[#This Row],[Volume]])</f>
        <v>45322700</v>
      </c>
      <c r="F1036">
        <f>_xlfn.XLOOKUP(A1036,bbri_history[[#This Row],[Tanggal]],bbri_history[[#This Row],[Terakhir]],"Tidak Ditemukan")</f>
        <v>4848.3</v>
      </c>
      <c r="G1036">
        <f>_xlfn.XLOOKUP(F1036,bbri_history[[#This Row],[Terakhir]],bbri_history[[#This Row],[Volume]],"Tidak Ditemukan")</f>
        <v>281403100</v>
      </c>
      <c r="H1036">
        <f>_xlfn.XLOOKUP(A1036,bmri_history[[#This Row],[Tanggal]],bmri_history[[#This Row],[Terakhir]],"Tidak Ditemukan")</f>
        <v>6201.1</v>
      </c>
      <c r="I1036">
        <f>_xlfn.XLOOKUP('Master Sheet'!H1036,bmri_history[[#This Row],[Terakhir]],bmri_history[[#This Row],[Volume]],"Tidak Ditemukan")</f>
        <v>106699200</v>
      </c>
      <c r="J1036" s="10">
        <f>(B1036/'Data Historis IHSG'!$J$3) * 100</f>
        <v>112.87808316162769</v>
      </c>
      <c r="K1036" s="2">
        <f>(D1036/'Data Historis BBNI'!$J$3) * 100</f>
        <v>154.57412237224952</v>
      </c>
      <c r="L1036" s="2">
        <f>(F1036/'Data Historis BBRI'!$J$3) * 100</f>
        <v>164.11938540280894</v>
      </c>
      <c r="M1036" s="2">
        <f>(H1036 / 'Data Historis BMRI'!$J$3) * 100</f>
        <v>223.6298788645945</v>
      </c>
    </row>
    <row r="1037" spans="1:13" x14ac:dyDescent="0.3">
      <c r="A1037" s="1" t="s">
        <v>1060</v>
      </c>
      <c r="B1037">
        <f>_xlfn.XLOOKUP(A1037,jkse_history[[#This Row],[Tanggal]],jkse_history[[#This Row],[Terakhir]],"Tidak Ditemukan")</f>
        <v>7174.5</v>
      </c>
      <c r="C1037">
        <f>_xlfn.XLOOKUP(B1037,jkse_history[[#This Row],[Terakhir]],jkse_history[[#This Row],[Volume]])</f>
        <v>154056000</v>
      </c>
      <c r="D1037">
        <f>_xlfn.XLOOKUP(A1037,bbni_history[[#This Row],[Tanggal]],bbni_history[[#This Row],[Terakhir]],"Tidak Ditemukan")</f>
        <v>4864.3</v>
      </c>
      <c r="E1037">
        <f>_xlfn.XLOOKUP(D1037,bbni_history[[#This Row],[Terakhir]],bbni_history[[#This Row],[Volume]])</f>
        <v>44771200</v>
      </c>
      <c r="F1037">
        <f>_xlfn.XLOOKUP(A1037,bbri_history[[#This Row],[Tanggal]],bbri_history[[#This Row],[Terakhir]],"Tidak Ditemukan")</f>
        <v>4779.7</v>
      </c>
      <c r="G1037">
        <f>_xlfn.XLOOKUP(F1037,bbri_history[[#This Row],[Terakhir]],bbri_history[[#This Row],[Volume]],"Tidak Ditemukan")</f>
        <v>471241400</v>
      </c>
      <c r="H1037">
        <f>_xlfn.XLOOKUP(A1037,bmri_history[[#This Row],[Tanggal]],bmri_history[[#This Row],[Terakhir]],"Tidak Ditemukan")</f>
        <v>6405.6</v>
      </c>
      <c r="I1037">
        <f>_xlfn.XLOOKUP('Master Sheet'!H1037,bmri_history[[#This Row],[Terakhir]],bmri_history[[#This Row],[Volume]],"Tidak Ditemukan")</f>
        <v>117586500</v>
      </c>
      <c r="J1037" s="10">
        <f>(B1037/'Data Historis IHSG'!$J$3) * 100</f>
        <v>113.88926810529023</v>
      </c>
      <c r="K1037" s="2">
        <f>(D1037/'Data Historis BBNI'!$J$3) * 100</f>
        <v>156.04659294689802</v>
      </c>
      <c r="L1037" s="2">
        <f>(F1037/'Data Historis BBRI'!$J$3) * 100</f>
        <v>161.79721271575724</v>
      </c>
      <c r="M1037" s="2">
        <f>(H1037 / 'Data Historis BMRI'!$J$3) * 100</f>
        <v>231.0047494888079</v>
      </c>
    </row>
    <row r="1038" spans="1:13" x14ac:dyDescent="0.3">
      <c r="A1038" s="1" t="s">
        <v>1061</v>
      </c>
      <c r="B1038">
        <f>_xlfn.XLOOKUP(A1038,jkse_history[[#This Row],[Tanggal]],jkse_history[[#This Row],[Terakhir]],"Tidak Ditemukan")</f>
        <v>7155.3</v>
      </c>
      <c r="C1038">
        <f>_xlfn.XLOOKUP(B1038,jkse_history[[#This Row],[Terakhir]],jkse_history[[#This Row],[Volume]])</f>
        <v>140400000</v>
      </c>
      <c r="D1038">
        <f>_xlfn.XLOOKUP(A1038,bbni_history[[#This Row],[Tanggal]],bbni_history[[#This Row],[Terakhir]],"Tidak Ditemukan")</f>
        <v>4864.3</v>
      </c>
      <c r="E1038">
        <f>_xlfn.XLOOKUP(D1038,bbni_history[[#This Row],[Terakhir]],bbni_history[[#This Row],[Volume]])</f>
        <v>35922300</v>
      </c>
      <c r="F1038">
        <f>_xlfn.XLOOKUP(A1038,bbri_history[[#This Row],[Tanggal]],bbri_history[[#This Row],[Terakhir]],"Tidak Ditemukan")</f>
        <v>4711.1000000000004</v>
      </c>
      <c r="G1038">
        <f>_xlfn.XLOOKUP(F1038,bbri_history[[#This Row],[Terakhir]],bbri_history[[#This Row],[Volume]],"Tidak Ditemukan")</f>
        <v>479170900</v>
      </c>
      <c r="H1038">
        <f>_xlfn.XLOOKUP(A1038,bmri_history[[#This Row],[Tanggal]],bmri_history[[#This Row],[Terakhir]],"Tidak Ditemukan")</f>
        <v>6314.7</v>
      </c>
      <c r="I1038">
        <f>_xlfn.XLOOKUP('Master Sheet'!H1038,bmri_history[[#This Row],[Terakhir]],bmri_history[[#This Row],[Volume]],"Tidak Ditemukan")</f>
        <v>111803500</v>
      </c>
      <c r="J1038" s="10">
        <f>(B1038/'Data Historis IHSG'!$J$3) * 100</f>
        <v>113.58448394644689</v>
      </c>
      <c r="K1038" s="2">
        <f>(D1038/'Data Historis BBNI'!$J$3) * 100</f>
        <v>156.04659294689802</v>
      </c>
      <c r="L1038" s="2">
        <f>(F1038/'Data Historis BBRI'!$J$3) * 100</f>
        <v>159.47504002870559</v>
      </c>
      <c r="M1038" s="2">
        <f>(H1038 / 'Data Historis BMRI'!$J$3) * 100</f>
        <v>227.72662851207929</v>
      </c>
    </row>
    <row r="1039" spans="1:13" x14ac:dyDescent="0.3">
      <c r="A1039" s="1" t="s">
        <v>1062</v>
      </c>
      <c r="B1039">
        <f>_xlfn.XLOOKUP(A1039,jkse_history[[#This Row],[Tanggal]],jkse_history[[#This Row],[Terakhir]],"Tidak Ditemukan")</f>
        <v>7036.1</v>
      </c>
      <c r="C1039">
        <f>_xlfn.XLOOKUP(B1039,jkse_history[[#This Row],[Terakhir]],jkse_history[[#This Row],[Volume]])</f>
        <v>137603900</v>
      </c>
      <c r="D1039">
        <f>_xlfn.XLOOKUP(A1039,bbni_history[[#This Row],[Tanggal]],bbni_history[[#This Row],[Terakhir]],"Tidak Ditemukan")</f>
        <v>4726.6000000000004</v>
      </c>
      <c r="E1039">
        <f>_xlfn.XLOOKUP(D1039,bbni_history[[#This Row],[Terakhir]],bbni_history[[#This Row],[Volume]])</f>
        <v>80482400</v>
      </c>
      <c r="F1039">
        <f>_xlfn.XLOOKUP(A1039,bbri_history[[#This Row],[Tanggal]],bbri_history[[#This Row],[Terakhir]],"Tidak Ditemukan")</f>
        <v>4418.3999999999996</v>
      </c>
      <c r="G1039">
        <f>_xlfn.XLOOKUP(F1039,bbri_history[[#This Row],[Terakhir]],bbri_history[[#This Row],[Volume]],"Tidak Ditemukan")</f>
        <v>782589900</v>
      </c>
      <c r="H1039">
        <f>_xlfn.XLOOKUP(A1039,bmri_history[[#This Row],[Tanggal]],bmri_history[[#This Row],[Terakhir]],"Tidak Ditemukan")</f>
        <v>6133</v>
      </c>
      <c r="I1039">
        <f>_xlfn.XLOOKUP('Master Sheet'!H1039,bmri_history[[#This Row],[Terakhir]],bmri_history[[#This Row],[Volume]],"Tidak Ditemukan")</f>
        <v>125875000</v>
      </c>
      <c r="J1039" s="10">
        <f>(B1039/'Data Historis IHSG'!$J$3) * 100</f>
        <v>111.6922822936278</v>
      </c>
      <c r="K1039" s="2">
        <f>(D1039/'Data Historis BBNI'!$J$3) * 100</f>
        <v>151.62918122295258</v>
      </c>
      <c r="L1039" s="2">
        <f>(F1039/'Data Historis BBRI'!$J$3) * 100</f>
        <v>149.56687755785967</v>
      </c>
      <c r="M1039" s="2">
        <f>(H1039 / 'Data Historis BMRI'!$J$3) * 100</f>
        <v>221.17399285232588</v>
      </c>
    </row>
    <row r="1040" spans="1:13" x14ac:dyDescent="0.3">
      <c r="A1040" s="1" t="s">
        <v>1063</v>
      </c>
      <c r="B1040">
        <f>_xlfn.XLOOKUP(A1040,jkse_history[[#This Row],[Tanggal]],jkse_history[[#This Row],[Terakhir]],"Tidak Ditemukan")</f>
        <v>7155.8</v>
      </c>
      <c r="C1040">
        <f>_xlfn.XLOOKUP(B1040,jkse_history[[#This Row],[Terakhir]],jkse_history[[#This Row],[Volume]])</f>
        <v>129998600</v>
      </c>
      <c r="D1040">
        <f>_xlfn.XLOOKUP(A1040,bbni_history[[#This Row],[Tanggal]],bbni_history[[#This Row],[Terakhir]],"Tidak Ditemukan")</f>
        <v>4795.5</v>
      </c>
      <c r="E1040">
        <f>_xlfn.XLOOKUP(D1040,bbni_history[[#This Row],[Terakhir]],bbni_history[[#This Row],[Volume]])</f>
        <v>41068600</v>
      </c>
      <c r="F1040">
        <f>_xlfn.XLOOKUP(A1040,bbri_history[[#This Row],[Tanggal]],bbri_history[[#This Row],[Terakhir]],"Tidak Ditemukan")</f>
        <v>4363.5</v>
      </c>
      <c r="G1040">
        <f>_xlfn.XLOOKUP(F1040,bbri_history[[#This Row],[Terakhir]],bbri_history[[#This Row],[Volume]],"Tidak Ditemukan")</f>
        <v>700644800</v>
      </c>
      <c r="H1040">
        <f>_xlfn.XLOOKUP(A1040,bmri_history[[#This Row],[Tanggal]],bmri_history[[#This Row],[Terakhir]],"Tidak Ditemukan")</f>
        <v>6292</v>
      </c>
      <c r="I1040">
        <f>_xlfn.XLOOKUP('Master Sheet'!H1040,bmri_history[[#This Row],[Terakhir]],bmri_history[[#This Row],[Volume]],"Tidak Ditemukan")</f>
        <v>77938400</v>
      </c>
      <c r="J1040" s="10">
        <f>(B1040/'Data Historis IHSG'!$J$3) * 100</f>
        <v>113.59242103391676</v>
      </c>
      <c r="K1040" s="2">
        <f>(D1040/'Data Historis BBNI'!$J$3) * 100</f>
        <v>153.83949108337262</v>
      </c>
      <c r="L1040" s="2">
        <f>(F1040/'Data Historis BBRI'!$J$3) * 100</f>
        <v>147.70846238994221</v>
      </c>
      <c r="M1040" s="2">
        <f>(H1040 / 'Data Historis BMRI'!$J$3) * 100</f>
        <v>226.90799984132309</v>
      </c>
    </row>
    <row r="1041" spans="1:13" x14ac:dyDescent="0.3">
      <c r="A1041" s="1" t="s">
        <v>1064</v>
      </c>
      <c r="B1041">
        <f>_xlfn.XLOOKUP(A1041,jkse_history[[#This Row],[Tanggal]],jkse_history[[#This Row],[Terakhir]],"Tidak Ditemukan")</f>
        <v>7234.2</v>
      </c>
      <c r="C1041">
        <f>_xlfn.XLOOKUP(B1041,jkse_history[[#This Row],[Terakhir]],jkse_history[[#This Row],[Volume]])</f>
        <v>156560600</v>
      </c>
      <c r="D1041">
        <f>_xlfn.XLOOKUP(A1041,bbni_history[[#This Row],[Tanggal]],bbni_history[[#This Row],[Terakhir]],"Tidak Ditemukan")</f>
        <v>4818.3999999999996</v>
      </c>
      <c r="E1041">
        <f>_xlfn.XLOOKUP(D1041,bbni_history[[#This Row],[Terakhir]],bbni_history[[#This Row],[Volume]])</f>
        <v>73658500</v>
      </c>
      <c r="F1041">
        <f>_xlfn.XLOOKUP(A1041,bbri_history[[#This Row],[Tanggal]],bbri_history[[#This Row],[Terakhir]],"Tidak Ditemukan")</f>
        <v>4519</v>
      </c>
      <c r="G1041">
        <f>_xlfn.XLOOKUP(F1041,bbri_history[[#This Row],[Terakhir]],bbri_history[[#This Row],[Volume]],"Tidak Ditemukan")</f>
        <v>565609200</v>
      </c>
      <c r="H1041">
        <f>_xlfn.XLOOKUP(A1041,bmri_history[[#This Row],[Tanggal]],bmri_history[[#This Row],[Terakhir]],"Tidak Ditemukan")</f>
        <v>6269.3</v>
      </c>
      <c r="I1041">
        <f>_xlfn.XLOOKUP('Master Sheet'!H1041,bmri_history[[#This Row],[Terakhir]],bmri_history[[#This Row],[Volume]],"Tidak Ditemukan")</f>
        <v>189991300</v>
      </c>
      <c r="J1041" s="10">
        <f>(B1041/'Data Historis IHSG'!$J$3) * 100</f>
        <v>114.83695634919376</v>
      </c>
      <c r="K1041" s="2">
        <f>(D1041/'Data Historis BBNI'!$J$3) * 100</f>
        <v>154.57412237224952</v>
      </c>
      <c r="L1041" s="2">
        <f>(F1041/'Data Historis BBRI'!$J$3) * 100</f>
        <v>152.97227948668476</v>
      </c>
      <c r="M1041" s="2">
        <f>(H1041 / 'Data Historis BMRI'!$J$3) * 100</f>
        <v>226.08937117056689</v>
      </c>
    </row>
    <row r="1042" spans="1:13" x14ac:dyDescent="0.3">
      <c r="A1042" s="1" t="s">
        <v>1065</v>
      </c>
      <c r="B1042">
        <f>_xlfn.XLOOKUP(A1042,jkse_history[[#This Row],[Tanggal]],jkse_history[[#This Row],[Terakhir]],"Tidak Ditemukan")</f>
        <v>7117.4</v>
      </c>
      <c r="C1042">
        <f>_xlfn.XLOOKUP(B1042,jkse_history[[#This Row],[Terakhir]],jkse_history[[#This Row],[Volume]])</f>
        <v>145628700</v>
      </c>
      <c r="D1042">
        <f>_xlfn.XLOOKUP(A1042,bbni_history[[#This Row],[Tanggal]],bbni_history[[#This Row],[Terakhir]],"Tidak Ditemukan")</f>
        <v>4432.8999999999996</v>
      </c>
      <c r="E1042">
        <f>_xlfn.XLOOKUP(D1042,bbni_history[[#This Row],[Terakhir]],bbni_history[[#This Row],[Volume]])</f>
        <v>183458300</v>
      </c>
      <c r="F1042">
        <f>_xlfn.XLOOKUP(A1042,bbri_history[[#This Row],[Tanggal]],bbri_history[[#This Row],[Terakhir]],"Tidak Ditemukan")</f>
        <v>4354.3</v>
      </c>
      <c r="G1042">
        <f>_xlfn.XLOOKUP(F1042,bbri_history[[#This Row],[Terakhir]],bbri_history[[#This Row],[Volume]],"Tidak Ditemukan")</f>
        <v>636922100</v>
      </c>
      <c r="H1042">
        <f>_xlfn.XLOOKUP(A1042,bmri_history[[#This Row],[Tanggal]],bmri_history[[#This Row],[Terakhir]],"Tidak Ditemukan")</f>
        <v>5746.8</v>
      </c>
      <c r="I1042">
        <f>_xlfn.XLOOKUP('Master Sheet'!H1042,bmri_history[[#This Row],[Terakhir]],bmri_history[[#This Row],[Volume]],"Tidak Ditemukan")</f>
        <v>501849300</v>
      </c>
      <c r="J1042" s="10">
        <f>(B1042/'Data Historis IHSG'!$J$3) * 100</f>
        <v>112.98285271623007</v>
      </c>
      <c r="K1042" s="2">
        <f>(D1042/'Data Historis BBNI'!$J$3) * 100</f>
        <v>142.20729434333904</v>
      </c>
      <c r="L1042" s="2">
        <f>(F1042/'Data Historis BBRI'!$J$3) * 100</f>
        <v>147.39703398293238</v>
      </c>
      <c r="M1042" s="2">
        <f>(H1042 / 'Data Historis BMRI'!$J$3) * 100</f>
        <v>207.2464865683591</v>
      </c>
    </row>
    <row r="1043" spans="1:13" x14ac:dyDescent="0.3">
      <c r="A1043" s="1" t="s">
        <v>1066</v>
      </c>
      <c r="B1043">
        <f>_xlfn.XLOOKUP(A1043,jkse_history[[#This Row],[Tanggal]],jkse_history[[#This Row],[Terakhir]],"Tidak Ditemukan")</f>
        <v>7134.7</v>
      </c>
      <c r="C1043">
        <f>_xlfn.XLOOKUP(B1043,jkse_history[[#This Row],[Terakhir]],jkse_history[[#This Row],[Volume]])</f>
        <v>159524500</v>
      </c>
      <c r="D1043">
        <f>_xlfn.XLOOKUP(A1043,bbni_history[[#This Row],[Tanggal]],bbni_history[[#This Row],[Terakhir]],"Tidak Ditemukan")</f>
        <v>4432.8999999999996</v>
      </c>
      <c r="E1043">
        <f>_xlfn.XLOOKUP(D1043,bbni_history[[#This Row],[Terakhir]],bbni_history[[#This Row],[Volume]])</f>
        <v>89058400</v>
      </c>
      <c r="F1043">
        <f>_xlfn.XLOOKUP(A1043,bbri_history[[#This Row],[Tanggal]],bbri_history[[#This Row],[Terakhir]],"Tidak Ditemukan")</f>
        <v>4345.2</v>
      </c>
      <c r="G1043">
        <f>_xlfn.XLOOKUP(F1043,bbri_history[[#This Row],[Terakhir]],bbri_history[[#This Row],[Volume]],"Tidak Ditemukan")</f>
        <v>321697200</v>
      </c>
      <c r="H1043">
        <f>_xlfn.XLOOKUP(A1043,bmri_history[[#This Row],[Tanggal]],bmri_history[[#This Row],[Terakhir]],"Tidak Ditemukan")</f>
        <v>5587.8</v>
      </c>
      <c r="I1043">
        <f>_xlfn.XLOOKUP('Master Sheet'!H1043,bmri_history[[#This Row],[Terakhir]],bmri_history[[#This Row],[Volume]],"Tidak Ditemukan")</f>
        <v>269305400</v>
      </c>
      <c r="J1043" s="10">
        <f>(B1043/'Data Historis IHSG'!$J$3) * 100</f>
        <v>113.25747594268788</v>
      </c>
      <c r="K1043" s="2">
        <f>(D1043/'Data Historis BBNI'!$J$3) * 100</f>
        <v>142.20729434333904</v>
      </c>
      <c r="L1043" s="2">
        <f>(F1043/'Data Historis BBRI'!$J$3) * 100</f>
        <v>147.08899066730305</v>
      </c>
      <c r="M1043" s="2">
        <f>(H1043 / 'Data Historis BMRI'!$J$3) * 100</f>
        <v>201.51247957936192</v>
      </c>
    </row>
    <row r="1044" spans="1:13" x14ac:dyDescent="0.3">
      <c r="A1044" s="1" t="s">
        <v>1067</v>
      </c>
      <c r="B1044">
        <f>_xlfn.XLOOKUP(A1044,jkse_history[[#This Row],[Tanggal]],jkse_history[[#This Row],[Terakhir]],"Tidak Ditemukan")</f>
        <v>7135.9</v>
      </c>
      <c r="C1044">
        <f>_xlfn.XLOOKUP(B1044,jkse_history[[#This Row],[Terakhir]],jkse_history[[#This Row],[Volume]])</f>
        <v>164988900</v>
      </c>
      <c r="D1044">
        <f>_xlfn.XLOOKUP(A1044,bbni_history[[#This Row],[Tanggal]],bbni_history[[#This Row],[Terakhir]],"Tidak Ditemukan")</f>
        <v>4414.6000000000004</v>
      </c>
      <c r="E1044">
        <f>_xlfn.XLOOKUP(D1044,bbni_history[[#This Row],[Terakhir]],bbni_history[[#This Row],[Volume]])</f>
        <v>81862000</v>
      </c>
      <c r="F1044">
        <f>_xlfn.XLOOKUP(A1044,bbri_history[[#This Row],[Tanggal]],bbri_history[[#This Row],[Terakhir]],"Tidak Ditemukan")</f>
        <v>4381.8</v>
      </c>
      <c r="G1044">
        <f>_xlfn.XLOOKUP(F1044,bbri_history[[#This Row],[Terakhir]],bbri_history[[#This Row],[Volume]],"Tidak Ditemukan")</f>
        <v>262707400</v>
      </c>
      <c r="H1044">
        <f>_xlfn.XLOOKUP(A1044,bmri_history[[#This Row],[Tanggal]],bmri_history[[#This Row],[Terakhir]],"Tidak Ditemukan")</f>
        <v>5701.4</v>
      </c>
      <c r="I1044">
        <f>_xlfn.XLOOKUP('Master Sheet'!H1044,bmri_history[[#This Row],[Terakhir]],bmri_history[[#This Row],[Volume]],"Tidak Ditemukan")</f>
        <v>184234200</v>
      </c>
      <c r="J1044" s="10">
        <f>(B1044/'Data Historis IHSG'!$J$3) * 100</f>
        <v>113.27652495261557</v>
      </c>
      <c r="K1044" s="2">
        <f>(D1044/'Data Historis BBNI'!$J$3) * 100</f>
        <v>141.62023091161649</v>
      </c>
      <c r="L1044" s="2">
        <f>(F1044/'Data Historis BBRI'!$J$3) * 100</f>
        <v>148.32793411258137</v>
      </c>
      <c r="M1044" s="2">
        <f>(H1044 / 'Data Historis BMRI'!$J$3) * 100</f>
        <v>205.60922922684668</v>
      </c>
    </row>
    <row r="1045" spans="1:13" x14ac:dyDescent="0.3">
      <c r="A1045" s="1" t="s">
        <v>1068</v>
      </c>
      <c r="B1045">
        <f>_xlfn.XLOOKUP(A1045,jkse_history[[#This Row],[Tanggal]],jkse_history[[#This Row],[Terakhir]],"Tidak Ditemukan")</f>
        <v>7123.6</v>
      </c>
      <c r="C1045">
        <f>_xlfn.XLOOKUP(B1045,jkse_history[[#This Row],[Terakhir]],jkse_history[[#This Row],[Volume]])</f>
        <v>148490800</v>
      </c>
      <c r="D1045">
        <f>_xlfn.XLOOKUP(A1045,bbni_history[[#This Row],[Tanggal]],bbni_history[[#This Row],[Terakhir]],"Tidak Ditemukan")</f>
        <v>4313.6000000000004</v>
      </c>
      <c r="E1045">
        <f>_xlfn.XLOOKUP(D1045,bbni_history[[#This Row],[Terakhir]],bbni_history[[#This Row],[Volume]])</f>
        <v>82580800</v>
      </c>
      <c r="F1045">
        <f>_xlfn.XLOOKUP(A1045,bbri_history[[#This Row],[Tanggal]],bbri_history[[#This Row],[Terakhir]],"Tidak Ditemukan")</f>
        <v>4272</v>
      </c>
      <c r="G1045">
        <f>_xlfn.XLOOKUP(F1045,bbri_history[[#This Row],[Terakhir]],bbri_history[[#This Row],[Volume]],"Tidak Ditemukan")</f>
        <v>304013600</v>
      </c>
      <c r="H1045">
        <f>_xlfn.XLOOKUP(A1045,bmri_history[[#This Row],[Tanggal]],bmri_history[[#This Row],[Terakhir]],"Tidak Ditemukan")</f>
        <v>5701.4</v>
      </c>
      <c r="I1045">
        <f>_xlfn.XLOOKUP('Master Sheet'!H1045,bmri_history[[#This Row],[Terakhir]],bmri_history[[#This Row],[Volume]],"Tidak Ditemukan")</f>
        <v>130410300</v>
      </c>
      <c r="J1045" s="10">
        <f>(B1045/'Data Historis IHSG'!$J$3) * 100</f>
        <v>113.08127260085658</v>
      </c>
      <c r="K1045" s="2">
        <f>(D1045/'Data Historis BBNI'!$J$3) * 100</f>
        <v>138.38015404801089</v>
      </c>
      <c r="L1045" s="2">
        <f>(F1045/'Data Historis BBRI'!$J$3) * 100</f>
        <v>144.61110377674643</v>
      </c>
      <c r="M1045" s="2">
        <f>(H1045 / 'Data Historis BMRI'!$J$3) * 100</f>
        <v>205.60922922684668</v>
      </c>
    </row>
    <row r="1046" spans="1:13" x14ac:dyDescent="0.3">
      <c r="A1046" s="1" t="s">
        <v>1069</v>
      </c>
      <c r="B1046">
        <f>_xlfn.XLOOKUP(A1046,jkse_history[[#This Row],[Tanggal]],jkse_history[[#This Row],[Terakhir]],"Tidak Ditemukan")</f>
        <v>7088.8</v>
      </c>
      <c r="C1046">
        <f>_xlfn.XLOOKUP(B1046,jkse_history[[#This Row],[Terakhir]],jkse_history[[#This Row],[Volume]])</f>
        <v>147871800</v>
      </c>
      <c r="D1046">
        <f>_xlfn.XLOOKUP(A1046,bbni_history[[#This Row],[Tanggal]],bbni_history[[#This Row],[Terakhir]],"Tidak Ditemukan")</f>
        <v>4286.1000000000004</v>
      </c>
      <c r="E1046">
        <f>_xlfn.XLOOKUP(D1046,bbni_history[[#This Row],[Terakhir]],bbni_history[[#This Row],[Volume]])</f>
        <v>58548300</v>
      </c>
      <c r="F1046">
        <f>_xlfn.XLOOKUP(A1046,bbri_history[[#This Row],[Tanggal]],bbri_history[[#This Row],[Terakhir]],"Tidak Ditemukan")</f>
        <v>4281.2</v>
      </c>
      <c r="G1046">
        <f>_xlfn.XLOOKUP(F1046,bbri_history[[#This Row],[Terakhir]],bbri_history[[#This Row],[Volume]],"Tidak Ditemukan")</f>
        <v>572275800</v>
      </c>
      <c r="H1046">
        <f>_xlfn.XLOOKUP(A1046,bmri_history[[#This Row],[Tanggal]],bmri_history[[#This Row],[Terakhir]],"Tidak Ditemukan")</f>
        <v>5701.4</v>
      </c>
      <c r="I1046">
        <f>_xlfn.XLOOKUP('Master Sheet'!H1046,bmri_history[[#This Row],[Terakhir]],bmri_history[[#This Row],[Volume]],"Tidak Ditemukan")</f>
        <v>117065300</v>
      </c>
      <c r="J1046" s="10">
        <f>(B1046/'Data Historis IHSG'!$J$3) * 100</f>
        <v>112.52885131295301</v>
      </c>
      <c r="K1046" s="2">
        <f>(D1046/'Data Historis BBNI'!$J$3) * 100</f>
        <v>137.49795490197968</v>
      </c>
      <c r="L1046" s="2">
        <f>(F1046/'Data Historis BBRI'!$J$3) * 100</f>
        <v>144.92253218375629</v>
      </c>
      <c r="M1046" s="2">
        <f>(H1046 / 'Data Historis BMRI'!$J$3) * 100</f>
        <v>205.60922922684668</v>
      </c>
    </row>
    <row r="1047" spans="1:13" x14ac:dyDescent="0.3">
      <c r="A1047" s="1" t="s">
        <v>1070</v>
      </c>
      <c r="B1047">
        <f>_xlfn.XLOOKUP(A1047,jkse_history[[#This Row],[Tanggal]],jkse_history[[#This Row],[Terakhir]],"Tidak Ditemukan")</f>
        <v>7099.3</v>
      </c>
      <c r="C1047">
        <f>_xlfn.XLOOKUP(B1047,jkse_history[[#This Row],[Terakhir]],jkse_history[[#This Row],[Volume]])</f>
        <v>134590500</v>
      </c>
      <c r="D1047">
        <f>_xlfn.XLOOKUP(A1047,bbni_history[[#This Row],[Tanggal]],bbni_history[[#This Row],[Terakhir]],"Tidak Ditemukan")</f>
        <v>4387</v>
      </c>
      <c r="E1047">
        <f>_xlfn.XLOOKUP(D1047,bbni_history[[#This Row],[Terakhir]],bbni_history[[#This Row],[Volume]])</f>
        <v>54329600</v>
      </c>
      <c r="F1047">
        <f>_xlfn.XLOOKUP(A1047,bbri_history[[#This Row],[Tanggal]],bbri_history[[#This Row],[Terakhir]],"Tidak Ditemukan")</f>
        <v>4281.2</v>
      </c>
      <c r="G1047">
        <f>_xlfn.XLOOKUP(F1047,bbri_history[[#This Row],[Terakhir]],bbri_history[[#This Row],[Volume]],"Tidak Ditemukan")</f>
        <v>320067100</v>
      </c>
      <c r="H1047">
        <f>_xlfn.XLOOKUP(A1047,bmri_history[[#This Row],[Tanggal]],bmri_history[[#This Row],[Terakhir]],"Tidak Ditemukan")</f>
        <v>5633.3</v>
      </c>
      <c r="I1047">
        <f>_xlfn.XLOOKUP('Master Sheet'!H1047,bmri_history[[#This Row],[Terakhir]],bmri_history[[#This Row],[Volume]],"Tidak Ditemukan")</f>
        <v>128638300</v>
      </c>
      <c r="J1047" s="10">
        <f>(B1047/'Data Historis IHSG'!$J$3) * 100</f>
        <v>112.69553014982048</v>
      </c>
      <c r="K1047" s="2">
        <f>(D1047/'Data Historis BBNI'!$J$3) * 100</f>
        <v>140.7348237686906</v>
      </c>
      <c r="L1047" s="2">
        <f>(F1047/'Data Historis BBRI'!$J$3) * 100</f>
        <v>144.92253218375629</v>
      </c>
      <c r="M1047" s="2">
        <f>(H1047 / 'Data Historis BMRI'!$J$3) * 100</f>
        <v>203.15334321457809</v>
      </c>
    </row>
    <row r="1048" spans="1:13" x14ac:dyDescent="0.3">
      <c r="A1048" s="1" t="s">
        <v>1071</v>
      </c>
      <c r="B1048">
        <f>_xlfn.XLOOKUP(A1048,jkse_history[[#This Row],[Tanggal]],jkse_history[[#This Row],[Terakhir]],"Tidak Ditemukan")</f>
        <v>7083.8</v>
      </c>
      <c r="C1048">
        <f>_xlfn.XLOOKUP(B1048,jkse_history[[#This Row],[Terakhir]],jkse_history[[#This Row],[Volume]])</f>
        <v>137468100</v>
      </c>
      <c r="D1048">
        <f>_xlfn.XLOOKUP(A1048,bbni_history[[#This Row],[Tanggal]],bbni_history[[#This Row],[Terakhir]],"Tidak Ditemukan")</f>
        <v>4524.7</v>
      </c>
      <c r="E1048">
        <f>_xlfn.XLOOKUP(D1048,bbni_history[[#This Row],[Terakhir]],bbni_history[[#This Row],[Volume]])</f>
        <v>70014900</v>
      </c>
      <c r="F1048">
        <f>_xlfn.XLOOKUP(A1048,bbri_history[[#This Row],[Tanggal]],bbri_history[[#This Row],[Terakhir]],"Tidak Ditemukan")</f>
        <v>4326.8999999999996</v>
      </c>
      <c r="G1048">
        <f>_xlfn.XLOOKUP(F1048,bbri_history[[#This Row],[Terakhir]],bbri_history[[#This Row],[Volume]],"Tidak Ditemukan")</f>
        <v>341458900</v>
      </c>
      <c r="H1048">
        <f>_xlfn.XLOOKUP(A1048,bmri_history[[#This Row],[Tanggal]],bmri_history[[#This Row],[Terakhir]],"Tidak Ditemukan")</f>
        <v>5633.3</v>
      </c>
      <c r="I1048">
        <f>_xlfn.XLOOKUP('Master Sheet'!H1048,bmri_history[[#This Row],[Terakhir]],bmri_history[[#This Row],[Volume]],"Tidak Ditemukan")</f>
        <v>94048400</v>
      </c>
      <c r="J1048" s="10">
        <f>(B1048/'Data Historis IHSG'!$J$3) * 100</f>
        <v>112.44948043825423</v>
      </c>
      <c r="K1048" s="2">
        <f>(D1048/'Data Historis BBNI'!$J$3) * 100</f>
        <v>145.15223549263604</v>
      </c>
      <c r="L1048" s="2">
        <f>(F1048/'Data Historis BBRI'!$J$3) * 100</f>
        <v>146.46951894466389</v>
      </c>
      <c r="M1048" s="2">
        <f>(H1048 / 'Data Historis BMRI'!$J$3) * 100</f>
        <v>203.15334321457809</v>
      </c>
    </row>
    <row r="1049" spans="1:13" x14ac:dyDescent="0.3">
      <c r="A1049" s="1" t="s">
        <v>1072</v>
      </c>
      <c r="B1049">
        <f>_xlfn.XLOOKUP(A1049,jkse_history[[#This Row],[Tanggal]],jkse_history[[#This Row],[Terakhir]],"Tidak Ditemukan")</f>
        <v>7179.8</v>
      </c>
      <c r="C1049">
        <f>_xlfn.XLOOKUP(B1049,jkse_history[[#This Row],[Terakhir]],jkse_history[[#This Row],[Volume]])</f>
        <v>139854300</v>
      </c>
      <c r="D1049">
        <f>_xlfn.XLOOKUP(A1049,bbni_history[[#This Row],[Tanggal]],bbni_history[[#This Row],[Terakhir]],"Tidak Ditemukan")</f>
        <v>4611.8999999999996</v>
      </c>
      <c r="E1049">
        <f>_xlfn.XLOOKUP(D1049,bbni_history[[#This Row],[Terakhir]],bbni_history[[#This Row],[Volume]])</f>
        <v>85730700</v>
      </c>
      <c r="F1049">
        <f>_xlfn.XLOOKUP(A1049,bbri_history[[#This Row],[Tanggal]],bbri_history[[#This Row],[Terakhir]],"Tidak Ditemukan")</f>
        <v>4409.2</v>
      </c>
      <c r="G1049">
        <f>_xlfn.XLOOKUP(F1049,bbri_history[[#This Row],[Terakhir]],bbri_history[[#This Row],[Volume]],"Tidak Ditemukan")</f>
        <v>298990300</v>
      </c>
      <c r="H1049">
        <f>_xlfn.XLOOKUP(A1049,bmri_history[[#This Row],[Tanggal]],bmri_history[[#This Row],[Terakhir]],"Tidak Ditemukan")</f>
        <v>5792.3</v>
      </c>
      <c r="I1049">
        <f>_xlfn.XLOOKUP('Master Sheet'!H1049,bmri_history[[#This Row],[Terakhir]],bmri_history[[#This Row],[Volume]],"Tidak Ditemukan")</f>
        <v>80923000</v>
      </c>
      <c r="J1049" s="10">
        <f>(B1049/'Data Historis IHSG'!$J$3) * 100</f>
        <v>113.97340123247095</v>
      </c>
      <c r="K1049" s="2">
        <f>(D1049/'Data Historis BBNI'!$J$3) * 100</f>
        <v>147.94960878477866</v>
      </c>
      <c r="L1049" s="2">
        <f>(F1049/'Data Historis BBRI'!$J$3) * 100</f>
        <v>149.25544915084981</v>
      </c>
      <c r="M1049" s="2">
        <f>(H1049 / 'Data Historis BMRI'!$J$3) * 100</f>
        <v>208.88735020357529</v>
      </c>
    </row>
    <row r="1050" spans="1:13" x14ac:dyDescent="0.3">
      <c r="A1050" s="1" t="s">
        <v>1073</v>
      </c>
      <c r="B1050">
        <f>_xlfn.XLOOKUP(A1050,jkse_history[[#This Row],[Tanggal]],jkse_history[[#This Row],[Terakhir]],"Tidak Ditemukan")</f>
        <v>7246.7</v>
      </c>
      <c r="C1050">
        <f>_xlfn.XLOOKUP(B1050,jkse_history[[#This Row],[Terakhir]],jkse_history[[#This Row],[Volume]])</f>
        <v>154713600</v>
      </c>
      <c r="D1050">
        <f>_xlfn.XLOOKUP(A1050,bbni_history[[#This Row],[Tanggal]],bbni_history[[#This Row],[Terakhir]],"Tidak Ditemukan")</f>
        <v>4772.5</v>
      </c>
      <c r="E1050">
        <f>_xlfn.XLOOKUP(D1050,bbni_history[[#This Row],[Terakhir]],bbni_history[[#This Row],[Volume]])</f>
        <v>118382400</v>
      </c>
      <c r="F1050">
        <f>_xlfn.XLOOKUP(A1050,bbri_history[[#This Row],[Tanggal]],bbri_history[[#This Row],[Terakhir]],"Tidak Ditemukan")</f>
        <v>4427.5</v>
      </c>
      <c r="G1050">
        <f>_xlfn.XLOOKUP(F1050,bbri_history[[#This Row],[Terakhir]],bbri_history[[#This Row],[Volume]],"Tidak Ditemukan")</f>
        <v>371295000</v>
      </c>
      <c r="H1050">
        <f>_xlfn.XLOOKUP(A1050,bmri_history[[#This Row],[Tanggal]],bmri_history[[#This Row],[Terakhir]],"Tidak Ditemukan")</f>
        <v>5769.6</v>
      </c>
      <c r="I1050">
        <f>_xlfn.XLOOKUP('Master Sheet'!H1050,bmri_history[[#This Row],[Terakhir]],bmri_history[[#This Row],[Volume]],"Tidak Ditemukan")</f>
        <v>114806300</v>
      </c>
      <c r="J1050" s="10">
        <f>(B1050/'Data Historis IHSG'!$J$3) * 100</f>
        <v>115.03538353594071</v>
      </c>
      <c r="K1050" s="2">
        <f>(D1050/'Data Historis BBNI'!$J$3) * 100</f>
        <v>153.10165179760108</v>
      </c>
      <c r="L1050" s="2">
        <f>(F1050/'Data Historis BBRI'!$J$3) * 100</f>
        <v>149.87492087348897</v>
      </c>
      <c r="M1050" s="2">
        <f>(H1050 / 'Data Historis BMRI'!$J$3) * 100</f>
        <v>208.0687215328191</v>
      </c>
    </row>
    <row r="1051" spans="1:13" x14ac:dyDescent="0.3">
      <c r="A1051" s="1" t="s">
        <v>1074</v>
      </c>
      <c r="B1051">
        <f>_xlfn.XLOOKUP(A1051,jkse_history[[#This Row],[Tanggal]],jkse_history[[#This Row],[Terakhir]],"Tidak Ditemukan")</f>
        <v>7317.2</v>
      </c>
      <c r="C1051">
        <f>_xlfn.XLOOKUP(B1051,jkse_history[[#This Row],[Terakhir]],jkse_history[[#This Row],[Volume]])</f>
        <v>181505100</v>
      </c>
      <c r="D1051">
        <f>_xlfn.XLOOKUP(A1051,bbni_history[[#This Row],[Tanggal]],bbni_history[[#This Row],[Terakhir]],"Tidak Ditemukan")</f>
        <v>4749.6000000000004</v>
      </c>
      <c r="E1051">
        <f>_xlfn.XLOOKUP(D1051,bbni_history[[#This Row],[Terakhir]],bbni_history[[#This Row],[Volume]])</f>
        <v>67679700</v>
      </c>
      <c r="F1051">
        <f>_xlfn.XLOOKUP(A1051,bbri_history[[#This Row],[Tanggal]],bbri_history[[#This Row],[Terakhir]],"Tidak Ditemukan")</f>
        <v>4500.7</v>
      </c>
      <c r="G1051">
        <f>_xlfn.XLOOKUP(F1051,bbri_history[[#This Row],[Terakhir]],bbri_history[[#This Row],[Volume]],"Tidak Ditemukan")</f>
        <v>208991800</v>
      </c>
      <c r="H1051">
        <f>_xlfn.XLOOKUP(A1051,bmri_history[[#This Row],[Tanggal]],bmri_history[[#This Row],[Terakhir]],"Tidak Ditemukan")</f>
        <v>5974</v>
      </c>
      <c r="I1051">
        <f>_xlfn.XLOOKUP('Master Sheet'!H1051,bmri_history[[#This Row],[Terakhir]],bmri_history[[#This Row],[Volume]],"Tidak Ditemukan")</f>
        <v>133153900</v>
      </c>
      <c r="J1051" s="10">
        <f>(B1051/'Data Historis IHSG'!$J$3) * 100</f>
        <v>116.15451286919362</v>
      </c>
      <c r="K1051" s="2">
        <f>(D1051/'Data Historis BBNI'!$J$3) * 100</f>
        <v>152.36702050872415</v>
      </c>
      <c r="L1051" s="2">
        <f>(F1051/'Data Historis BBRI'!$J$3) * 100</f>
        <v>152.35280776404559</v>
      </c>
      <c r="M1051" s="2">
        <f>(H1051 / 'Data Historis BMRI'!$J$3) * 100</f>
        <v>215.43998586332867</v>
      </c>
    </row>
    <row r="1052" spans="1:13" x14ac:dyDescent="0.3">
      <c r="A1052" s="1" t="s">
        <v>1075</v>
      </c>
      <c r="B1052">
        <f>_xlfn.XLOOKUP(A1052,jkse_history[[#This Row],[Tanggal]],jkse_history[[#This Row],[Terakhir]],"Tidak Ditemukan")</f>
        <v>7266.7</v>
      </c>
      <c r="C1052">
        <f>_xlfn.XLOOKUP(B1052,jkse_history[[#This Row],[Terakhir]],jkse_history[[#This Row],[Volume]])</f>
        <v>158071100</v>
      </c>
      <c r="D1052">
        <f>_xlfn.XLOOKUP(A1052,bbni_history[[#This Row],[Tanggal]],bbni_history[[#This Row],[Terakhir]],"Tidak Ditemukan")</f>
        <v>4570.6000000000004</v>
      </c>
      <c r="E1052">
        <f>_xlfn.XLOOKUP(D1052,bbni_history[[#This Row],[Terakhir]],bbni_history[[#This Row],[Volume]])</f>
        <v>76605300</v>
      </c>
      <c r="F1052">
        <f>_xlfn.XLOOKUP(A1052,bbri_history[[#This Row],[Tanggal]],bbri_history[[#This Row],[Terakhir]],"Tidak Ditemukan")</f>
        <v>4409.2</v>
      </c>
      <c r="G1052">
        <f>_xlfn.XLOOKUP(F1052,bbri_history[[#This Row],[Terakhir]],bbri_history[[#This Row],[Volume]],"Tidak Ditemukan")</f>
        <v>335150700</v>
      </c>
      <c r="H1052">
        <f>_xlfn.XLOOKUP(A1052,bmri_history[[#This Row],[Tanggal]],bmri_history[[#This Row],[Terakhir]],"Tidak Ditemukan")</f>
        <v>5746.8</v>
      </c>
      <c r="I1052">
        <f>_xlfn.XLOOKUP('Master Sheet'!H1052,bmri_history[[#This Row],[Terakhir]],bmri_history[[#This Row],[Volume]],"Tidak Ditemukan")</f>
        <v>168796000</v>
      </c>
      <c r="J1052" s="10">
        <f>(B1052/'Data Historis IHSG'!$J$3) * 100</f>
        <v>115.35286703473587</v>
      </c>
      <c r="K1052" s="2">
        <f>(D1052/'Data Historis BBNI'!$J$3) * 100</f>
        <v>146.62470606728454</v>
      </c>
      <c r="L1052" s="2">
        <f>(F1052/'Data Historis BBRI'!$J$3) * 100</f>
        <v>149.25544915084981</v>
      </c>
      <c r="M1052" s="2">
        <f>(H1052 / 'Data Historis BMRI'!$J$3) * 100</f>
        <v>207.2464865683591</v>
      </c>
    </row>
    <row r="1053" spans="1:13" x14ac:dyDescent="0.3">
      <c r="A1053" s="1" t="s">
        <v>1076</v>
      </c>
      <c r="B1053">
        <f>_xlfn.XLOOKUP(A1053,jkse_history[[#This Row],[Tanggal]],jkse_history[[#This Row],[Terakhir]],"Tidak Ditemukan")</f>
        <v>7186</v>
      </c>
      <c r="C1053">
        <f>_xlfn.XLOOKUP(B1053,jkse_history[[#This Row],[Terakhir]],jkse_history[[#This Row],[Volume]])</f>
        <v>135589400</v>
      </c>
      <c r="D1053">
        <f>_xlfn.XLOOKUP(A1053,bbni_history[[#This Row],[Tanggal]],bbni_history[[#This Row],[Terakhir]],"Tidak Ditemukan")</f>
        <v>4377.8999999999996</v>
      </c>
      <c r="E1053">
        <f>_xlfn.XLOOKUP(D1053,bbni_history[[#This Row],[Terakhir]],bbni_history[[#This Row],[Volume]])</f>
        <v>87501700</v>
      </c>
      <c r="F1053">
        <f>_xlfn.XLOOKUP(A1053,bbri_history[[#This Row],[Tanggal]],bbri_history[[#This Row],[Terakhir]],"Tidak Ditemukan")</f>
        <v>4281.2</v>
      </c>
      <c r="G1053">
        <f>_xlfn.XLOOKUP(F1053,bbri_history[[#This Row],[Terakhir]],bbri_history[[#This Row],[Volume]],"Tidak Ditemukan")</f>
        <v>271568800</v>
      </c>
      <c r="H1053">
        <f>_xlfn.XLOOKUP(A1053,bmri_history[[#This Row],[Tanggal]],bmri_history[[#This Row],[Terakhir]],"Tidak Ditemukan")</f>
        <v>5474.3</v>
      </c>
      <c r="I1053">
        <f>_xlfn.XLOOKUP('Master Sheet'!H1053,bmri_history[[#This Row],[Terakhir]],bmri_history[[#This Row],[Volume]],"Tidak Ditemukan")</f>
        <v>307362900</v>
      </c>
      <c r="J1053" s="10">
        <f>(B1053/'Data Historis IHSG'!$J$3) * 100</f>
        <v>114.07182111709744</v>
      </c>
      <c r="K1053" s="2">
        <f>(D1053/'Data Historis BBNI'!$J$3) * 100</f>
        <v>140.44289605127659</v>
      </c>
      <c r="L1053" s="2">
        <f>(F1053/'Data Historis BBRI'!$J$3) * 100</f>
        <v>144.92253218375629</v>
      </c>
      <c r="M1053" s="2">
        <f>(H1053 / 'Data Historis BMRI'!$J$3) * 100</f>
        <v>197.41933622558091</v>
      </c>
    </row>
    <row r="1054" spans="1:13" x14ac:dyDescent="0.3">
      <c r="A1054" s="1" t="s">
        <v>1077</v>
      </c>
      <c r="B1054">
        <f>_xlfn.XLOOKUP(A1054,jkse_history[[#This Row],[Tanggal]],jkse_history[[#This Row],[Terakhir]],"Tidak Ditemukan")</f>
        <v>7222.4</v>
      </c>
      <c r="C1054">
        <f>_xlfn.XLOOKUP(B1054,jkse_history[[#This Row],[Terakhir]],jkse_history[[#This Row],[Volume]])</f>
        <v>135720300</v>
      </c>
      <c r="D1054">
        <f>_xlfn.XLOOKUP(A1054,bbni_history[[#This Row],[Tanggal]],bbni_history[[#This Row],[Terakhir]],"Tidak Ditemukan")</f>
        <v>4368.7</v>
      </c>
      <c r="E1054">
        <f>_xlfn.XLOOKUP(D1054,bbni_history[[#This Row],[Terakhir]],bbni_history[[#This Row],[Volume]])</f>
        <v>60859500</v>
      </c>
      <c r="F1054">
        <f>_xlfn.XLOOKUP(A1054,bbri_history[[#This Row],[Tanggal]],bbri_history[[#This Row],[Terakhir]],"Tidak Ditemukan")</f>
        <v>4317.8</v>
      </c>
      <c r="G1054">
        <f>_xlfn.XLOOKUP(F1054,bbri_history[[#This Row],[Terakhir]],bbri_history[[#This Row],[Volume]],"Tidak Ditemukan")</f>
        <v>215066000</v>
      </c>
      <c r="H1054">
        <f>_xlfn.XLOOKUP(A1054,bmri_history[[#This Row],[Tanggal]],bmri_history[[#This Row],[Terakhir]],"Tidak Ditemukan")</f>
        <v>5497</v>
      </c>
      <c r="I1054">
        <f>_xlfn.XLOOKUP('Master Sheet'!H1054,bmri_history[[#This Row],[Terakhir]],bmri_history[[#This Row],[Volume]],"Tidak Ditemukan")</f>
        <v>171675900</v>
      </c>
      <c r="J1054" s="10">
        <f>(B1054/'Data Historis IHSG'!$J$3) * 100</f>
        <v>114.6496410849046</v>
      </c>
      <c r="K1054" s="2">
        <f>(D1054/'Data Historis BBNI'!$J$3) * 100</f>
        <v>140.14776033696799</v>
      </c>
      <c r="L1054" s="2">
        <f>(F1054/'Data Historis BBRI'!$J$3) * 100</f>
        <v>146.16147562903461</v>
      </c>
      <c r="M1054" s="2">
        <f>(H1054 / 'Data Historis BMRI'!$J$3) * 100</f>
        <v>198.2379648963371</v>
      </c>
    </row>
    <row r="1055" spans="1:13" x14ac:dyDescent="0.3">
      <c r="A1055" s="1" t="s">
        <v>1078</v>
      </c>
      <c r="B1055">
        <f>_xlfn.XLOOKUP(A1055,jkse_history[[#This Row],[Tanggal]],jkse_history[[#This Row],[Terakhir]],"Tidak Ditemukan")</f>
        <v>7176.4</v>
      </c>
      <c r="C1055">
        <f>_xlfn.XLOOKUP(B1055,jkse_history[[#This Row],[Terakhir]],jkse_history[[#This Row],[Volume]])</f>
        <v>190885600</v>
      </c>
      <c r="D1055">
        <f>_xlfn.XLOOKUP(A1055,bbni_history[[#This Row],[Tanggal]],bbni_history[[#This Row],[Terakhir]],"Tidak Ditemukan")</f>
        <v>4286.1000000000004</v>
      </c>
      <c r="E1055">
        <f>_xlfn.XLOOKUP(D1055,bbni_history[[#This Row],[Terakhir]],bbni_history[[#This Row],[Volume]])</f>
        <v>60499200</v>
      </c>
      <c r="F1055">
        <f>_xlfn.XLOOKUP(A1055,bbri_history[[#This Row],[Tanggal]],bbri_history[[#This Row],[Terakhir]],"Tidak Ditemukan")</f>
        <v>4162.2</v>
      </c>
      <c r="G1055">
        <f>_xlfn.XLOOKUP(F1055,bbri_history[[#This Row],[Terakhir]],bbri_history[[#This Row],[Volume]],"Tidak Ditemukan")</f>
        <v>363719300</v>
      </c>
      <c r="H1055">
        <f>_xlfn.XLOOKUP(A1055,bmri_history[[#This Row],[Tanggal]],bmri_history[[#This Row],[Terakhir]],"Tidak Ditemukan")</f>
        <v>5292.5</v>
      </c>
      <c r="I1055">
        <f>_xlfn.XLOOKUP('Master Sheet'!H1055,bmri_history[[#This Row],[Terakhir]],bmri_history[[#This Row],[Volume]],"Tidak Ditemukan")</f>
        <v>258450900</v>
      </c>
      <c r="J1055" s="10">
        <f>(B1055/'Data Historis IHSG'!$J$3) * 100</f>
        <v>113.91942903767576</v>
      </c>
      <c r="K1055" s="2">
        <f>(D1055/'Data Historis BBNI'!$J$3) * 100</f>
        <v>137.49795490197968</v>
      </c>
      <c r="L1055" s="2">
        <f>(F1055/'Data Historis BBRI'!$J$3) * 100</f>
        <v>140.89427344091152</v>
      </c>
      <c r="M1055" s="2">
        <f>(H1055 / 'Data Historis BMRI'!$J$3) * 100</f>
        <v>190.8630942721237</v>
      </c>
    </row>
    <row r="1056" spans="1:13" x14ac:dyDescent="0.3">
      <c r="A1056" s="1" t="s">
        <v>1079</v>
      </c>
      <c r="B1056">
        <f>_xlfn.XLOOKUP(A1056,jkse_history[[#This Row],[Tanggal]],jkse_history[[#This Row],[Terakhir]],"Tidak Ditemukan")</f>
        <v>7253.6</v>
      </c>
      <c r="C1056">
        <f>_xlfn.XLOOKUP(B1056,jkse_history[[#This Row],[Terakhir]],jkse_history[[#This Row],[Volume]])</f>
        <v>166427200</v>
      </c>
      <c r="D1056">
        <f>_xlfn.XLOOKUP(A1056,bbni_history[[#This Row],[Tanggal]],bbni_history[[#This Row],[Terakhir]],"Tidak Ditemukan")</f>
        <v>4322.8</v>
      </c>
      <c r="E1056">
        <f>_xlfn.XLOOKUP(D1056,bbni_history[[#This Row],[Terakhir]],bbni_history[[#This Row],[Volume]])</f>
        <v>25799600</v>
      </c>
      <c r="F1056">
        <f>_xlfn.XLOOKUP(A1056,bbri_history[[#This Row],[Tanggal]],bbri_history[[#This Row],[Terakhir]],"Tidak Ditemukan")</f>
        <v>4143.8999999999996</v>
      </c>
      <c r="G1056">
        <f>_xlfn.XLOOKUP(F1056,bbri_history[[#This Row],[Terakhir]],bbri_history[[#This Row],[Volume]],"Tidak Ditemukan")</f>
        <v>258070200</v>
      </c>
      <c r="H1056">
        <f>_xlfn.XLOOKUP(A1056,bmri_history[[#This Row],[Tanggal]],bmri_history[[#This Row],[Terakhir]],"Tidak Ditemukan")</f>
        <v>5406.1</v>
      </c>
      <c r="I1056">
        <f>_xlfn.XLOOKUP('Master Sheet'!H1056,bmri_history[[#This Row],[Terakhir]],bmri_history[[#This Row],[Volume]],"Tidak Ditemukan")</f>
        <v>93701700</v>
      </c>
      <c r="J1056" s="10">
        <f>(B1056/'Data Historis IHSG'!$J$3) * 100</f>
        <v>115.14491534302505</v>
      </c>
      <c r="K1056" s="2">
        <f>(D1056/'Data Historis BBNI'!$J$3) * 100</f>
        <v>138.67528976231952</v>
      </c>
      <c r="L1056" s="2">
        <f>(F1056/'Data Historis BBRI'!$J$3) * 100</f>
        <v>140.27480171827236</v>
      </c>
      <c r="M1056" s="2">
        <f>(H1056 / 'Data Historis BMRI'!$J$3) * 100</f>
        <v>194.95984391960852</v>
      </c>
    </row>
    <row r="1057" spans="1:13" x14ac:dyDescent="0.3">
      <c r="A1057" s="1" t="s">
        <v>1080</v>
      </c>
      <c r="B1057">
        <f>_xlfn.XLOOKUP(A1057,jkse_history[[#This Row],[Tanggal]],jkse_history[[#This Row],[Terakhir]],"Tidak Ditemukan")</f>
        <v>7140.2</v>
      </c>
      <c r="C1057">
        <f>_xlfn.XLOOKUP(B1057,jkse_history[[#This Row],[Terakhir]],jkse_history[[#This Row],[Volume]])</f>
        <v>144619600</v>
      </c>
      <c r="D1057">
        <f>_xlfn.XLOOKUP(A1057,bbni_history[[#This Row],[Tanggal]],bbni_history[[#This Row],[Terakhir]],"Tidak Ditemukan")</f>
        <v>4157.6000000000004</v>
      </c>
      <c r="E1057">
        <f>_xlfn.XLOOKUP(D1057,bbni_history[[#This Row],[Terakhir]],bbni_history[[#This Row],[Volume]])</f>
        <v>111830200</v>
      </c>
      <c r="F1057">
        <f>_xlfn.XLOOKUP(A1057,bbri_history[[#This Row],[Tanggal]],bbri_history[[#This Row],[Terakhir]],"Tidak Ditemukan")</f>
        <v>4034.2</v>
      </c>
      <c r="G1057">
        <f>_xlfn.XLOOKUP(F1057,bbri_history[[#This Row],[Terakhir]],bbri_history[[#This Row],[Volume]],"Tidak Ditemukan")</f>
        <v>465008500</v>
      </c>
      <c r="H1057">
        <f>_xlfn.XLOOKUP(A1057,bmri_history[[#This Row],[Tanggal]],bmri_history[[#This Row],[Terakhir]],"Tidak Ditemukan")</f>
        <v>5269.8</v>
      </c>
      <c r="I1057">
        <f>_xlfn.XLOOKUP('Master Sheet'!H1057,bmri_history[[#This Row],[Terakhir]],bmri_history[[#This Row],[Volume]],"Tidak Ditemukan")</f>
        <v>169386300</v>
      </c>
      <c r="J1057" s="10">
        <f>(B1057/'Data Historis IHSG'!$J$3) * 100</f>
        <v>113.34478390485654</v>
      </c>
      <c r="K1057" s="2">
        <f>(D1057/'Data Historis BBNI'!$J$3) * 100</f>
        <v>133.37567889234285</v>
      </c>
      <c r="L1057" s="2">
        <f>(F1057/'Data Historis BBRI'!$J$3) * 100</f>
        <v>136.56135647381799</v>
      </c>
      <c r="M1057" s="2">
        <f>(H1057 / 'Data Historis BMRI'!$J$3) * 100</f>
        <v>190.04446560136751</v>
      </c>
    </row>
    <row r="1058" spans="1:13" x14ac:dyDescent="0.3">
      <c r="A1058" s="1" t="s">
        <v>1081</v>
      </c>
      <c r="B1058">
        <f>_xlfn.XLOOKUP(A1058,jkse_history[[#This Row],[Tanggal]],jkse_history[[#This Row],[Terakhir]],"Tidak Ditemukan")</f>
        <v>7034.1</v>
      </c>
      <c r="C1058">
        <f>_xlfn.XLOOKUP(B1058,jkse_history[[#This Row],[Terakhir]],jkse_history[[#This Row],[Volume]])</f>
        <v>177693800</v>
      </c>
      <c r="D1058">
        <f>_xlfn.XLOOKUP(A1058,bbni_history[[#This Row],[Tanggal]],bbni_history[[#This Row],[Terakhir]],"Tidak Ditemukan")</f>
        <v>4120.8999999999996</v>
      </c>
      <c r="E1058">
        <f>_xlfn.XLOOKUP(D1058,bbni_history[[#This Row],[Terakhir]],bbni_history[[#This Row],[Volume]])</f>
        <v>81608700</v>
      </c>
      <c r="F1058">
        <f>_xlfn.XLOOKUP(A1058,bbri_history[[#This Row],[Tanggal]],bbri_history[[#This Row],[Terakhir]],"Tidak Ditemukan")</f>
        <v>4006.7</v>
      </c>
      <c r="G1058">
        <f>_xlfn.XLOOKUP(F1058,bbri_history[[#This Row],[Terakhir]],bbri_history[[#This Row],[Volume]],"Tidak Ditemukan")</f>
        <v>502927800</v>
      </c>
      <c r="H1058">
        <f>_xlfn.XLOOKUP(A1058,bmri_history[[#This Row],[Tanggal]],bmri_history[[#This Row],[Terakhir]],"Tidak Ditemukan")</f>
        <v>5338</v>
      </c>
      <c r="I1058">
        <f>_xlfn.XLOOKUP('Master Sheet'!H1058,bmri_history[[#This Row],[Terakhir]],bmri_history[[#This Row],[Volume]],"Tidak Ditemukan")</f>
        <v>236632600</v>
      </c>
      <c r="J1058" s="10">
        <f>(B1058/'Data Historis IHSG'!$J$3) * 100</f>
        <v>111.66053394374829</v>
      </c>
      <c r="K1058" s="2">
        <f>(D1058/'Data Historis BBNI'!$J$3) * 100</f>
        <v>132.19834403200298</v>
      </c>
      <c r="L1058" s="2">
        <f>(F1058/'Data Historis BBRI'!$J$3) * 100</f>
        <v>135.630456344169</v>
      </c>
      <c r="M1058" s="2">
        <f>(H1058 / 'Data Historis BMRI'!$J$3) * 100</f>
        <v>192.5039579073399</v>
      </c>
    </row>
    <row r="1059" spans="1:13" x14ac:dyDescent="0.3">
      <c r="A1059" s="1" t="s">
        <v>1082</v>
      </c>
      <c r="B1059">
        <f>_xlfn.XLOOKUP(A1059,jkse_history[[#This Row],[Tanggal]],jkse_history[[#This Row],[Terakhir]],"Tidak Ditemukan")</f>
        <v>6970.7</v>
      </c>
      <c r="C1059">
        <f>_xlfn.XLOOKUP(B1059,jkse_history[[#This Row],[Terakhir]],jkse_history[[#This Row],[Volume]])</f>
        <v>269684600</v>
      </c>
      <c r="D1059">
        <f>_xlfn.XLOOKUP(A1059,bbni_history[[#This Row],[Tanggal]],bbni_history[[#This Row],[Terakhir]],"Tidak Ditemukan")</f>
        <v>4038.3</v>
      </c>
      <c r="E1059">
        <f>_xlfn.XLOOKUP(D1059,bbni_history[[#This Row],[Terakhir]],bbni_history[[#This Row],[Volume]])</f>
        <v>145978300</v>
      </c>
      <c r="F1059">
        <f>_xlfn.XLOOKUP(A1059,bbri_history[[#This Row],[Tanggal]],bbri_history[[#This Row],[Terakhir]],"Tidak Ditemukan")</f>
        <v>3970.1</v>
      </c>
      <c r="G1059">
        <f>_xlfn.XLOOKUP(F1059,bbri_history[[#This Row],[Terakhir]],bbri_history[[#This Row],[Volume]],"Tidak Ditemukan")</f>
        <v>655144100</v>
      </c>
      <c r="H1059">
        <f>_xlfn.XLOOKUP(A1059,bmri_history[[#This Row],[Tanggal]],bmri_history[[#This Row],[Terakhir]],"Tidak Ditemukan")</f>
        <v>5360.7</v>
      </c>
      <c r="I1059">
        <f>_xlfn.XLOOKUP('Master Sheet'!H1059,bmri_history[[#This Row],[Terakhir]],bmri_history[[#This Row],[Volume]],"Tidak Ditemukan")</f>
        <v>169567000</v>
      </c>
      <c r="J1059" s="10">
        <f>(B1059/'Data Historis IHSG'!$J$3) * 100</f>
        <v>110.65411125256766</v>
      </c>
      <c r="K1059" s="2">
        <f>(D1059/'Data Historis BBNI'!$J$3) * 100</f>
        <v>129.54853859701464</v>
      </c>
      <c r="L1059" s="2">
        <f>(F1059/'Data Historis BBRI'!$J$3) * 100</f>
        <v>134.39151289889071</v>
      </c>
      <c r="M1059" s="2">
        <f>(H1059 / 'Data Historis BMRI'!$J$3) * 100</f>
        <v>193.32258657809609</v>
      </c>
    </row>
    <row r="1060" spans="1:13" x14ac:dyDescent="0.3">
      <c r="A1060" s="1" t="s">
        <v>1083</v>
      </c>
      <c r="B1060">
        <f>_xlfn.XLOOKUP(A1060,jkse_history[[#This Row],[Tanggal]],jkse_history[[#This Row],[Terakhir]],"Tidak Ditemukan")</f>
        <v>7036.2</v>
      </c>
      <c r="C1060">
        <f>_xlfn.XLOOKUP(B1060,jkse_history[[#This Row],[Terakhir]],jkse_history[[#This Row],[Volume]])</f>
        <v>141774800</v>
      </c>
      <c r="D1060">
        <f>_xlfn.XLOOKUP(A1060,bbni_history[[#This Row],[Tanggal]],bbni_history[[#This Row],[Terakhir]],"Tidak Ditemukan")</f>
        <v>4240.2</v>
      </c>
      <c r="E1060">
        <f>_xlfn.XLOOKUP(D1060,bbni_history[[#This Row],[Terakhir]],bbni_history[[#This Row],[Volume]])</f>
        <v>53865700</v>
      </c>
      <c r="F1060">
        <f>_xlfn.XLOOKUP(A1060,bbri_history[[#This Row],[Tanggal]],bbri_history[[#This Row],[Terakhir]],"Tidak Ditemukan")</f>
        <v>4143.8999999999996</v>
      </c>
      <c r="G1060">
        <f>_xlfn.XLOOKUP(F1060,bbri_history[[#This Row],[Terakhir]],bbri_history[[#This Row],[Volume]],"Tidak Ditemukan")</f>
        <v>345770100</v>
      </c>
      <c r="H1060">
        <f>_xlfn.XLOOKUP(A1060,bmri_history[[#This Row],[Tanggal]],bmri_history[[#This Row],[Terakhir]],"Tidak Ditemukan")</f>
        <v>5542.4</v>
      </c>
      <c r="I1060">
        <f>_xlfn.XLOOKUP('Master Sheet'!H1060,bmri_history[[#This Row],[Terakhir]],bmri_history[[#This Row],[Volume]],"Tidak Ditemukan")</f>
        <v>92525600</v>
      </c>
      <c r="J1060" s="10">
        <f>(B1060/'Data Historis IHSG'!$J$3) * 100</f>
        <v>111.69386971112176</v>
      </c>
      <c r="K1060" s="2">
        <f>(D1060/'Data Historis BBNI'!$J$3) * 100</f>
        <v>136.02548432733116</v>
      </c>
      <c r="L1060" s="2">
        <f>(F1060/'Data Historis BBRI'!$J$3) * 100</f>
        <v>140.27480171827236</v>
      </c>
      <c r="M1060" s="2">
        <f>(H1060 / 'Data Historis BMRI'!$J$3) * 100</f>
        <v>199.8752222378495</v>
      </c>
    </row>
    <row r="1061" spans="1:13" x14ac:dyDescent="0.3">
      <c r="A1061" s="1" t="s">
        <v>1084</v>
      </c>
      <c r="B1061">
        <f>_xlfn.XLOOKUP(A1061,jkse_history[[#This Row],[Tanggal]],jkse_history[[#This Row],[Terakhir]],"Tidak Ditemukan")</f>
        <v>7099.3</v>
      </c>
      <c r="C1061">
        <f>_xlfn.XLOOKUP(B1061,jkse_history[[#This Row],[Terakhir]],jkse_history[[#This Row],[Volume]])</f>
        <v>160663800</v>
      </c>
      <c r="D1061">
        <f>_xlfn.XLOOKUP(A1061,bbni_history[[#This Row],[Tanggal]],bbni_history[[#This Row],[Terakhir]],"Tidak Ditemukan")</f>
        <v>4258.5</v>
      </c>
      <c r="E1061">
        <f>_xlfn.XLOOKUP(D1061,bbni_history[[#This Row],[Terakhir]],bbni_history[[#This Row],[Volume]])</f>
        <v>52885400</v>
      </c>
      <c r="F1061">
        <f>_xlfn.XLOOKUP(A1061,bbri_history[[#This Row],[Tanggal]],bbri_history[[#This Row],[Terakhir]],"Tidak Ditemukan")</f>
        <v>4070.8</v>
      </c>
      <c r="G1061">
        <f>_xlfn.XLOOKUP(F1061,bbri_history[[#This Row],[Terakhir]],bbri_history[[#This Row],[Volume]],"Tidak Ditemukan")</f>
        <v>332902200</v>
      </c>
      <c r="H1061">
        <f>_xlfn.XLOOKUP(A1061,bmri_history[[#This Row],[Tanggal]],bmri_history[[#This Row],[Terakhir]],"Tidak Ditemukan")</f>
        <v>5587.8</v>
      </c>
      <c r="I1061">
        <f>_xlfn.XLOOKUP('Master Sheet'!H1061,bmri_history[[#This Row],[Terakhir]],bmri_history[[#This Row],[Volume]],"Tidak Ditemukan")</f>
        <v>137800600</v>
      </c>
      <c r="J1061" s="10">
        <f>(B1061/'Data Historis IHSG'!$J$3) * 100</f>
        <v>112.69553014982048</v>
      </c>
      <c r="K1061" s="2">
        <f>(D1061/'Data Historis BBNI'!$J$3) * 100</f>
        <v>136.61254775905377</v>
      </c>
      <c r="L1061" s="2">
        <f>(F1061/'Data Historis BBRI'!$J$3) * 100</f>
        <v>137.80029991909632</v>
      </c>
      <c r="M1061" s="2">
        <f>(H1061 / 'Data Historis BMRI'!$J$3) * 100</f>
        <v>201.51247957936192</v>
      </c>
    </row>
    <row r="1062" spans="1:13" x14ac:dyDescent="0.3">
      <c r="A1062" s="1" t="s">
        <v>1085</v>
      </c>
      <c r="B1062">
        <f>_xlfn.XLOOKUP(A1062,jkse_history[[#This Row],[Tanggal]],jkse_history[[#This Row],[Terakhir]],"Tidak Ditemukan")</f>
        <v>6947.7</v>
      </c>
      <c r="C1062">
        <f>_xlfn.XLOOKUP(B1062,jkse_history[[#This Row],[Terakhir]],jkse_history[[#This Row],[Volume]])</f>
        <v>137116300</v>
      </c>
      <c r="D1062">
        <f>_xlfn.XLOOKUP(A1062,bbni_history[[#This Row],[Tanggal]],bbni_history[[#This Row],[Terakhir]],"Tidak Ditemukan")</f>
        <v>4231</v>
      </c>
      <c r="E1062">
        <f>_xlfn.XLOOKUP(D1062,bbni_history[[#This Row],[Terakhir]],bbni_history[[#This Row],[Volume]])</f>
        <v>46536400</v>
      </c>
      <c r="F1062">
        <f>_xlfn.XLOOKUP(A1062,bbri_history[[#This Row],[Tanggal]],bbri_history[[#This Row],[Terakhir]],"Tidak Ditemukan")</f>
        <v>4025</v>
      </c>
      <c r="G1062">
        <f>_xlfn.XLOOKUP(F1062,bbri_history[[#This Row],[Terakhir]],bbri_history[[#This Row],[Volume]],"Tidak Ditemukan")</f>
        <v>240788500</v>
      </c>
      <c r="H1062">
        <f>_xlfn.XLOOKUP(A1062,bmri_history[[#This Row],[Tanggal]],bmri_history[[#This Row],[Terakhir]],"Tidak Ditemukan")</f>
        <v>5451.5</v>
      </c>
      <c r="I1062">
        <f>_xlfn.XLOOKUP('Master Sheet'!H1062,bmri_history[[#This Row],[Terakhir]],bmri_history[[#This Row],[Volume]],"Tidak Ditemukan")</f>
        <v>102327300</v>
      </c>
      <c r="J1062" s="10">
        <f>(B1062/'Data Historis IHSG'!$J$3) * 100</f>
        <v>110.28900522895322</v>
      </c>
      <c r="K1062" s="2">
        <f>(D1062/'Data Historis BBNI'!$J$3) * 100</f>
        <v>135.73034861302253</v>
      </c>
      <c r="L1062" s="2">
        <f>(F1062/'Data Historis BBRI'!$J$3) * 100</f>
        <v>136.24992806680817</v>
      </c>
      <c r="M1062" s="2">
        <f>(H1062 / 'Data Historis BMRI'!$J$3) * 100</f>
        <v>196.59710126112091</v>
      </c>
    </row>
    <row r="1063" spans="1:13" x14ac:dyDescent="0.3">
      <c r="A1063" s="1" t="s">
        <v>1086</v>
      </c>
      <c r="B1063">
        <f>_xlfn.XLOOKUP(A1063,jkse_history[[#This Row],[Tanggal]],jkse_history[[#This Row],[Terakhir]],"Tidak Ditemukan")</f>
        <v>6974.9</v>
      </c>
      <c r="C1063">
        <f>_xlfn.XLOOKUP(B1063,jkse_history[[#This Row],[Terakhir]],jkse_history[[#This Row],[Volume]])</f>
        <v>129986000</v>
      </c>
      <c r="D1063">
        <f>_xlfn.XLOOKUP(A1063,bbni_history[[#This Row],[Tanggal]],bbni_history[[#This Row],[Terakhir]],"Tidak Ditemukan")</f>
        <v>4377.8999999999996</v>
      </c>
      <c r="E1063">
        <f>_xlfn.XLOOKUP(D1063,bbni_history[[#This Row],[Terakhir]],bbni_history[[#This Row],[Volume]])</f>
        <v>69154900</v>
      </c>
      <c r="F1063">
        <f>_xlfn.XLOOKUP(A1063,bbri_history[[#This Row],[Tanggal]],bbri_history[[#This Row],[Terakhir]],"Tidak Ditemukan")</f>
        <v>4116.5</v>
      </c>
      <c r="G1063">
        <f>_xlfn.XLOOKUP(F1063,bbri_history[[#This Row],[Terakhir]],bbri_history[[#This Row],[Volume]],"Tidak Ditemukan")</f>
        <v>281534200</v>
      </c>
      <c r="H1063">
        <f>_xlfn.XLOOKUP(A1063,bmri_history[[#This Row],[Tanggal]],bmri_history[[#This Row],[Terakhir]],"Tidak Ditemukan")</f>
        <v>5610.6</v>
      </c>
      <c r="I1063">
        <f>_xlfn.XLOOKUP('Master Sheet'!H1063,bmri_history[[#This Row],[Terakhir]],bmri_history[[#This Row],[Volume]],"Tidak Ditemukan")</f>
        <v>85735200</v>
      </c>
      <c r="J1063" s="10">
        <f>(B1063/'Data Historis IHSG'!$J$3) * 100</f>
        <v>110.72078278731463</v>
      </c>
      <c r="K1063" s="2">
        <f>(D1063/'Data Historis BBNI'!$J$3) * 100</f>
        <v>140.44289605127659</v>
      </c>
      <c r="L1063" s="2">
        <f>(F1063/'Data Historis BBRI'!$J$3) * 100</f>
        <v>139.34728668000392</v>
      </c>
      <c r="M1063" s="2">
        <f>(H1063 / 'Data Historis BMRI'!$J$3) * 100</f>
        <v>202.33471454382192</v>
      </c>
    </row>
    <row r="1064" spans="1:13" x14ac:dyDescent="0.3">
      <c r="A1064" s="1" t="s">
        <v>1087</v>
      </c>
      <c r="B1064">
        <f>_xlfn.XLOOKUP(A1064,jkse_history[[#This Row],[Tanggal]],jkse_history[[#This Row],[Terakhir]],"Tidak Ditemukan")</f>
        <v>6898</v>
      </c>
      <c r="C1064">
        <f>_xlfn.XLOOKUP(B1064,jkse_history[[#This Row],[Terakhir]],jkse_history[[#This Row],[Volume]])</f>
        <v>109886700</v>
      </c>
      <c r="D1064">
        <f>_xlfn.XLOOKUP(A1064,bbni_history[[#This Row],[Tanggal]],bbni_history[[#This Row],[Terakhir]],"Tidak Ditemukan")</f>
        <v>4313.6000000000004</v>
      </c>
      <c r="E1064">
        <f>_xlfn.XLOOKUP(D1064,bbni_history[[#This Row],[Terakhir]],bbni_history[[#This Row],[Volume]])</f>
        <v>45575300</v>
      </c>
      <c r="F1064">
        <f>_xlfn.XLOOKUP(A1064,bbri_history[[#This Row],[Tanggal]],bbri_history[[#This Row],[Terakhir]],"Tidak Ditemukan")</f>
        <v>3979.3</v>
      </c>
      <c r="G1064">
        <f>_xlfn.XLOOKUP(F1064,bbri_history[[#This Row],[Terakhir]],bbri_history[[#This Row],[Volume]],"Tidak Ditemukan")</f>
        <v>375439600</v>
      </c>
      <c r="H1064">
        <f>_xlfn.XLOOKUP(A1064,bmri_history[[#This Row],[Tanggal]],bmri_history[[#This Row],[Terakhir]],"Tidak Ditemukan")</f>
        <v>5701.4</v>
      </c>
      <c r="I1064">
        <f>_xlfn.XLOOKUP('Master Sheet'!H1064,bmri_history[[#This Row],[Terakhir]],bmri_history[[#This Row],[Volume]],"Tidak Ditemukan")</f>
        <v>99092800</v>
      </c>
      <c r="J1064" s="10">
        <f>(B1064/'Data Historis IHSG'!$J$3) * 100</f>
        <v>109.50005873444728</v>
      </c>
      <c r="K1064" s="2">
        <f>(D1064/'Data Historis BBNI'!$J$3) * 100</f>
        <v>138.38015404801089</v>
      </c>
      <c r="L1064" s="2">
        <f>(F1064/'Data Historis BBRI'!$J$3) * 100</f>
        <v>134.70294130590054</v>
      </c>
      <c r="M1064" s="2">
        <f>(H1064 / 'Data Historis BMRI'!$J$3) * 100</f>
        <v>205.60922922684668</v>
      </c>
    </row>
    <row r="1065" spans="1:13" x14ac:dyDescent="0.3">
      <c r="A1065" s="1" t="s">
        <v>1088</v>
      </c>
      <c r="B1065">
        <f>_xlfn.XLOOKUP(A1065,jkse_history[[#This Row],[Tanggal]],jkse_history[[#This Row],[Terakhir]],"Tidak Ditemukan")</f>
        <v>6921.5</v>
      </c>
      <c r="C1065">
        <f>_xlfn.XLOOKUP(B1065,jkse_history[[#This Row],[Terakhir]],jkse_history[[#This Row],[Volume]])</f>
        <v>228419200</v>
      </c>
      <c r="D1065">
        <f>_xlfn.XLOOKUP(A1065,bbni_history[[#This Row],[Tanggal]],bbni_history[[#This Row],[Terakhir]],"Tidak Ditemukan")</f>
        <v>4231</v>
      </c>
      <c r="E1065">
        <f>_xlfn.XLOOKUP(D1065,bbni_history[[#This Row],[Terakhir]],bbni_history[[#This Row],[Volume]])</f>
        <v>65704900</v>
      </c>
      <c r="F1065">
        <f>_xlfn.XLOOKUP(A1065,bbri_history[[#This Row],[Tanggal]],bbri_history[[#This Row],[Terakhir]],"Tidak Ditemukan")</f>
        <v>4025</v>
      </c>
      <c r="G1065">
        <f>_xlfn.XLOOKUP(F1065,bbri_history[[#This Row],[Terakhir]],bbri_history[[#This Row],[Volume]],"Tidak Ditemukan")</f>
        <v>181387000</v>
      </c>
      <c r="H1065">
        <f>_xlfn.XLOOKUP(A1065,bmri_history[[#This Row],[Tanggal]],bmri_history[[#This Row],[Terakhir]],"Tidak Ditemukan")</f>
        <v>5701.4</v>
      </c>
      <c r="I1065">
        <f>_xlfn.XLOOKUP('Master Sheet'!H1065,bmri_history[[#This Row],[Terakhir]],bmri_history[[#This Row],[Volume]],"Tidak Ditemukan")</f>
        <v>80154400</v>
      </c>
      <c r="J1065" s="10">
        <f>(B1065/'Data Historis IHSG'!$J$3) * 100</f>
        <v>109.87310184553158</v>
      </c>
      <c r="K1065" s="2">
        <f>(D1065/'Data Historis BBNI'!$J$3) * 100</f>
        <v>135.73034861302253</v>
      </c>
      <c r="L1065" s="2">
        <f>(F1065/'Data Historis BBRI'!$J$3) * 100</f>
        <v>136.24992806680817</v>
      </c>
      <c r="M1065" s="2">
        <f>(H1065 / 'Data Historis BMRI'!$J$3) * 100</f>
        <v>205.60922922684668</v>
      </c>
    </row>
    <row r="1066" spans="1:13" x14ac:dyDescent="0.3">
      <c r="A1066" s="1" t="s">
        <v>1089</v>
      </c>
      <c r="B1066">
        <f>_xlfn.XLOOKUP(A1066,jkse_history[[#This Row],[Tanggal]],jkse_history[[#This Row],[Terakhir]],"Tidak Ditemukan")</f>
        <v>6855.7</v>
      </c>
      <c r="C1066">
        <f>_xlfn.XLOOKUP(B1066,jkse_history[[#This Row],[Terakhir]],jkse_history[[#This Row],[Volume]])</f>
        <v>150124200</v>
      </c>
      <c r="D1066">
        <f>_xlfn.XLOOKUP(A1066,bbni_history[[#This Row],[Tanggal]],bbni_history[[#This Row],[Terakhir]],"Tidak Ditemukan")</f>
        <v>4111.7</v>
      </c>
      <c r="E1066">
        <f>_xlfn.XLOOKUP(D1066,bbni_history[[#This Row],[Terakhir]],bbni_history[[#This Row],[Volume]])</f>
        <v>95286400</v>
      </c>
      <c r="F1066">
        <f>_xlfn.XLOOKUP(A1066,bbri_history[[#This Row],[Tanggal]],bbri_history[[#This Row],[Terakhir]],"Tidak Ditemukan")</f>
        <v>3970.1</v>
      </c>
      <c r="G1066">
        <f>_xlfn.XLOOKUP(F1066,bbri_history[[#This Row],[Terakhir]],bbri_history[[#This Row],[Volume]],"Tidak Ditemukan")</f>
        <v>197854400</v>
      </c>
      <c r="H1066">
        <f>_xlfn.XLOOKUP(A1066,bmri_history[[#This Row],[Tanggal]],bmri_history[[#This Row],[Terakhir]],"Tidak Ditemukan")</f>
        <v>5565.1</v>
      </c>
      <c r="I1066">
        <f>_xlfn.XLOOKUP('Master Sheet'!H1066,bmri_history[[#This Row],[Terakhir]],bmri_history[[#This Row],[Volume]],"Tidak Ditemukan")</f>
        <v>56254400</v>
      </c>
      <c r="J1066" s="10">
        <f>(B1066/'Data Historis IHSG'!$J$3) * 100</f>
        <v>108.82858113449554</v>
      </c>
      <c r="K1066" s="2">
        <f>(D1066/'Data Historis BBNI'!$J$3) * 100</f>
        <v>131.90320831769432</v>
      </c>
      <c r="L1066" s="2">
        <f>(F1066/'Data Historis BBRI'!$J$3) * 100</f>
        <v>134.39151289889071</v>
      </c>
      <c r="M1066" s="2">
        <f>(H1066 / 'Data Historis BMRI'!$J$3) * 100</f>
        <v>200.69385090860573</v>
      </c>
    </row>
    <row r="1067" spans="1:13" x14ac:dyDescent="0.3">
      <c r="A1067" s="1" t="s">
        <v>1090</v>
      </c>
      <c r="B1067">
        <f>_xlfn.XLOOKUP(A1067,jkse_history[[#This Row],[Tanggal]],jkse_history[[#This Row],[Terakhir]],"Tidak Ditemukan")</f>
        <v>6850.1</v>
      </c>
      <c r="C1067">
        <f>_xlfn.XLOOKUP(B1067,jkse_history[[#This Row],[Terakhir]],jkse_history[[#This Row],[Volume]])</f>
        <v>165086100</v>
      </c>
      <c r="D1067">
        <f>_xlfn.XLOOKUP(A1067,bbni_history[[#This Row],[Tanggal]],bbni_history[[#This Row],[Terakhir]],"Tidak Ditemukan")</f>
        <v>4065.8</v>
      </c>
      <c r="E1067">
        <f>_xlfn.XLOOKUP(D1067,bbni_history[[#This Row],[Terakhir]],bbni_history[[#This Row],[Volume]])</f>
        <v>112781100</v>
      </c>
      <c r="F1067">
        <f>_xlfn.XLOOKUP(A1067,bbri_history[[#This Row],[Tanggal]],bbri_history[[#This Row],[Terakhir]],"Tidak Ditemukan")</f>
        <v>3979.3</v>
      </c>
      <c r="G1067">
        <f>_xlfn.XLOOKUP(F1067,bbri_history[[#This Row],[Terakhir]],bbri_history[[#This Row],[Volume]],"Tidak Ditemukan")</f>
        <v>187332500</v>
      </c>
      <c r="H1067">
        <f>_xlfn.XLOOKUP(A1067,bmri_history[[#This Row],[Tanggal]],bmri_history[[#This Row],[Terakhir]],"Tidak Ditemukan")</f>
        <v>5383.4</v>
      </c>
      <c r="I1067">
        <f>_xlfn.XLOOKUP('Master Sheet'!H1067,bmri_history[[#This Row],[Terakhir]],bmri_history[[#This Row],[Volume]],"Tidak Ditemukan")</f>
        <v>120857200</v>
      </c>
      <c r="J1067" s="10">
        <f>(B1067/'Data Historis IHSG'!$J$3) * 100</f>
        <v>108.73968575483291</v>
      </c>
      <c r="K1067" s="2">
        <f>(D1067/'Data Historis BBNI'!$J$3) * 100</f>
        <v>130.43073774304588</v>
      </c>
      <c r="L1067" s="2">
        <f>(F1067/'Data Historis BBRI'!$J$3) * 100</f>
        <v>134.70294130590054</v>
      </c>
      <c r="M1067" s="2">
        <f>(H1067 / 'Data Historis BMRI'!$J$3) * 100</f>
        <v>194.14121524885232</v>
      </c>
    </row>
    <row r="1068" spans="1:13" x14ac:dyDescent="0.3">
      <c r="A1068" s="1" t="s">
        <v>1091</v>
      </c>
      <c r="B1068">
        <f>_xlfn.XLOOKUP(A1068,jkse_history[[#This Row],[Tanggal]],jkse_history[[#This Row],[Terakhir]],"Tidak Ditemukan")</f>
        <v>6831.6</v>
      </c>
      <c r="C1068">
        <f>_xlfn.XLOOKUP(B1068,jkse_history[[#This Row],[Terakhir]],jkse_history[[#This Row],[Volume]])</f>
        <v>154352200</v>
      </c>
      <c r="D1068">
        <f>_xlfn.XLOOKUP(A1068,bbni_history[[#This Row],[Tanggal]],bbni_history[[#This Row],[Terakhir]],"Tidak Ditemukan")</f>
        <v>4111.7</v>
      </c>
      <c r="E1068">
        <f>_xlfn.XLOOKUP(D1068,bbni_history[[#This Row],[Terakhir]],bbni_history[[#This Row],[Volume]])</f>
        <v>47763900</v>
      </c>
      <c r="F1068">
        <f>_xlfn.XLOOKUP(A1068,bbri_history[[#This Row],[Tanggal]],bbri_history[[#This Row],[Terakhir]],"Tidak Ditemukan")</f>
        <v>3942.7</v>
      </c>
      <c r="G1068">
        <f>_xlfn.XLOOKUP(F1068,bbri_history[[#This Row],[Terakhir]],bbri_history[[#This Row],[Volume]],"Tidak Ditemukan")</f>
        <v>238349600</v>
      </c>
      <c r="H1068">
        <f>_xlfn.XLOOKUP(A1068,bmri_history[[#This Row],[Tanggal]],bmri_history[[#This Row],[Terakhir]],"Tidak Ditemukan")</f>
        <v>5338</v>
      </c>
      <c r="I1068">
        <f>_xlfn.XLOOKUP('Master Sheet'!H1068,bmri_history[[#This Row],[Terakhir]],bmri_history[[#This Row],[Volume]],"Tidak Ditemukan")</f>
        <v>162616700</v>
      </c>
      <c r="J1068" s="10">
        <f>(B1068/'Data Historis IHSG'!$J$3) * 100</f>
        <v>108.44601351844739</v>
      </c>
      <c r="K1068" s="2">
        <f>(D1068/'Data Historis BBNI'!$J$3) * 100</f>
        <v>131.90320831769432</v>
      </c>
      <c r="L1068" s="2">
        <f>(F1068/'Data Historis BBRI'!$J$3) * 100</f>
        <v>133.46399786062224</v>
      </c>
      <c r="M1068" s="2">
        <f>(H1068 / 'Data Historis BMRI'!$J$3) * 100</f>
        <v>192.5039579073399</v>
      </c>
    </row>
    <row r="1069" spans="1:13" x14ac:dyDescent="0.3">
      <c r="A1069" s="1" t="s">
        <v>1092</v>
      </c>
      <c r="B1069">
        <f>_xlfn.XLOOKUP(A1069,jkse_history[[#This Row],[Tanggal]],jkse_history[[#This Row],[Terakhir]],"Tidak Ditemukan")</f>
        <v>6734.8</v>
      </c>
      <c r="C1069">
        <f>_xlfn.XLOOKUP(B1069,jkse_history[[#This Row],[Terakhir]],jkse_history[[#This Row],[Volume]])</f>
        <v>143790500</v>
      </c>
      <c r="D1069">
        <f>_xlfn.XLOOKUP(A1069,bbni_history[[#This Row],[Tanggal]],bbni_history[[#This Row],[Terakhir]],"Tidak Ditemukan")</f>
        <v>3955.7</v>
      </c>
      <c r="E1069">
        <f>_xlfn.XLOOKUP(D1069,bbni_history[[#This Row],[Terakhir]],bbni_history[[#This Row],[Volume]])</f>
        <v>65046900</v>
      </c>
      <c r="F1069">
        <f>_xlfn.XLOOKUP(A1069,bbri_history[[#This Row],[Tanggal]],bbri_history[[#This Row],[Terakhir]],"Tidak Ditemukan")</f>
        <v>3823.8</v>
      </c>
      <c r="G1069">
        <f>_xlfn.XLOOKUP(F1069,bbri_history[[#This Row],[Terakhir]],bbri_history[[#This Row],[Volume]],"Tidak Ditemukan")</f>
        <v>358893200</v>
      </c>
      <c r="H1069">
        <f>_xlfn.XLOOKUP(A1069,bmri_history[[#This Row],[Tanggal]],bmri_history[[#This Row],[Terakhir]],"Tidak Ditemukan")</f>
        <v>5224.3999999999996</v>
      </c>
      <c r="I1069">
        <f>_xlfn.XLOOKUP('Master Sheet'!H1069,bmri_history[[#This Row],[Terakhir]],bmri_history[[#This Row],[Volume]],"Tidak Ditemukan")</f>
        <v>203241500</v>
      </c>
      <c r="J1069" s="10">
        <f>(B1069/'Data Historis IHSG'!$J$3) * 100</f>
        <v>106.90939338427884</v>
      </c>
      <c r="K1069" s="2">
        <f>(D1069/'Data Historis BBNI'!$J$3) * 100</f>
        <v>126.89873316202629</v>
      </c>
      <c r="L1069" s="2">
        <f>(F1069/'Data Historis BBRI'!$J$3) * 100</f>
        <v>129.43912420915802</v>
      </c>
      <c r="M1069" s="2">
        <f>(H1069 / 'Data Historis BMRI'!$J$3) * 100</f>
        <v>188.40720825985511</v>
      </c>
    </row>
    <row r="1070" spans="1:13" x14ac:dyDescent="0.3">
      <c r="A1070" s="1" t="s">
        <v>1093</v>
      </c>
      <c r="B1070">
        <f>_xlfn.XLOOKUP(A1070,jkse_history[[#This Row],[Tanggal]],jkse_history[[#This Row],[Terakhir]],"Tidak Ditemukan")</f>
        <v>6726.9</v>
      </c>
      <c r="C1070">
        <f>_xlfn.XLOOKUP(B1070,jkse_history[[#This Row],[Terakhir]],jkse_history[[#This Row],[Volume]])</f>
        <v>215680300</v>
      </c>
      <c r="D1070">
        <f>_xlfn.XLOOKUP(A1070,bbni_history[[#This Row],[Tanggal]],bbni_history[[#This Row],[Terakhir]],"Tidak Ditemukan")</f>
        <v>3946.5</v>
      </c>
      <c r="E1070">
        <f>_xlfn.XLOOKUP(D1070,bbni_history[[#This Row],[Terakhir]],bbni_history[[#This Row],[Volume]])</f>
        <v>60373800</v>
      </c>
      <c r="F1070">
        <f>_xlfn.XLOOKUP(A1070,bbri_history[[#This Row],[Tanggal]],bbri_history[[#This Row],[Terakhir]],"Tidak Ditemukan")</f>
        <v>3750.6</v>
      </c>
      <c r="G1070">
        <f>_xlfn.XLOOKUP(F1070,bbri_history[[#This Row],[Terakhir]],bbri_history[[#This Row],[Volume]],"Tidak Ditemukan")</f>
        <v>410338400</v>
      </c>
      <c r="H1070">
        <f>_xlfn.XLOOKUP(A1070,bmri_history[[#This Row],[Tanggal]],bmri_history[[#This Row],[Terakhir]],"Tidak Ditemukan")</f>
        <v>5224.3999999999996</v>
      </c>
      <c r="I1070">
        <f>_xlfn.XLOOKUP('Master Sheet'!H1070,bmri_history[[#This Row],[Terakhir]],bmri_history[[#This Row],[Volume]],"Tidak Ditemukan")</f>
        <v>116004200</v>
      </c>
      <c r="J1070" s="10">
        <f>(B1070/'Data Historis IHSG'!$J$3) * 100</f>
        <v>106.78398740225477</v>
      </c>
      <c r="K1070" s="2">
        <f>(D1070/'Data Historis BBNI'!$J$3) * 100</f>
        <v>126.60359744771768</v>
      </c>
      <c r="L1070" s="2">
        <f>(F1070/'Data Historis BBRI'!$J$3) * 100</f>
        <v>126.96123731860141</v>
      </c>
      <c r="M1070" s="2">
        <f>(H1070 / 'Data Historis BMRI'!$J$3) * 100</f>
        <v>188.40720825985511</v>
      </c>
    </row>
    <row r="1071" spans="1:13" x14ac:dyDescent="0.3">
      <c r="A1071" s="1" t="s">
        <v>1094</v>
      </c>
      <c r="B1071">
        <f>_xlfn.XLOOKUP(A1071,jkse_history[[#This Row],[Tanggal]],jkse_history[[#This Row],[Terakhir]],"Tidak Ditemukan")</f>
        <v>6819.3</v>
      </c>
      <c r="C1071">
        <f>_xlfn.XLOOKUP(B1071,jkse_history[[#This Row],[Terakhir]],jkse_history[[#This Row],[Volume]])</f>
        <v>138884000</v>
      </c>
      <c r="D1071">
        <f>_xlfn.XLOOKUP(A1071,bbni_history[[#This Row],[Tanggal]],bbni_history[[#This Row],[Terakhir]],"Tidak Ditemukan")</f>
        <v>4038.3</v>
      </c>
      <c r="E1071">
        <f>_xlfn.XLOOKUP(D1071,bbni_history[[#This Row],[Terakhir]],bbni_history[[#This Row],[Volume]])</f>
        <v>50579900</v>
      </c>
      <c r="F1071">
        <f>_xlfn.XLOOKUP(A1071,bbri_history[[#This Row],[Tanggal]],bbri_history[[#This Row],[Terakhir]],"Tidak Ditemukan")</f>
        <v>3906.1</v>
      </c>
      <c r="G1071">
        <f>_xlfn.XLOOKUP(F1071,bbri_history[[#This Row],[Terakhir]],bbri_history[[#This Row],[Volume]],"Tidak Ditemukan")</f>
        <v>387133400</v>
      </c>
      <c r="H1071">
        <f>_xlfn.XLOOKUP(A1071,bmri_history[[#This Row],[Tanggal]],bmri_history[[#This Row],[Terakhir]],"Tidak Ditemukan")</f>
        <v>5406.1</v>
      </c>
      <c r="I1071">
        <f>_xlfn.XLOOKUP('Master Sheet'!H1071,bmri_history[[#This Row],[Terakhir]],bmri_history[[#This Row],[Volume]],"Tidak Ditemukan")</f>
        <v>82660000</v>
      </c>
      <c r="J1071" s="10">
        <f>(B1071/'Data Historis IHSG'!$J$3) * 100</f>
        <v>108.25076116668836</v>
      </c>
      <c r="K1071" s="2">
        <f>(D1071/'Data Historis BBNI'!$J$3) * 100</f>
        <v>129.54853859701464</v>
      </c>
      <c r="L1071" s="2">
        <f>(F1071/'Data Historis BBRI'!$J$3) * 100</f>
        <v>132.22505441534395</v>
      </c>
      <c r="M1071" s="2">
        <f>(H1071 / 'Data Historis BMRI'!$J$3) * 100</f>
        <v>194.95984391960852</v>
      </c>
    </row>
    <row r="1072" spans="1:13" x14ac:dyDescent="0.3">
      <c r="A1072" s="1" t="s">
        <v>1095</v>
      </c>
      <c r="B1072">
        <f>_xlfn.XLOOKUP(A1072,jkse_history[[#This Row],[Tanggal]],jkse_history[[#This Row],[Terakhir]],"Tidak Ditemukan")</f>
        <v>6880</v>
      </c>
      <c r="C1072">
        <f>_xlfn.XLOOKUP(B1072,jkse_history[[#This Row],[Terakhir]],jkse_history[[#This Row],[Volume]])</f>
        <v>202168500</v>
      </c>
      <c r="D1072">
        <f>_xlfn.XLOOKUP(A1072,bbni_history[[#This Row],[Tanggal]],bbni_history[[#This Row],[Terakhir]],"Tidak Ditemukan")</f>
        <v>4166.8</v>
      </c>
      <c r="E1072">
        <f>_xlfn.XLOOKUP(D1072,bbni_history[[#This Row],[Terakhir]],bbni_history[[#This Row],[Volume]])</f>
        <v>108982500</v>
      </c>
      <c r="F1072">
        <f>_xlfn.XLOOKUP(A1072,bbri_history[[#This Row],[Tanggal]],bbri_history[[#This Row],[Terakhir]],"Tidak Ditemukan")</f>
        <v>4061.6</v>
      </c>
      <c r="G1072">
        <f>_xlfn.XLOOKUP(F1072,bbri_history[[#This Row],[Terakhir]],bbri_history[[#This Row],[Volume]],"Tidak Ditemukan")</f>
        <v>532713300</v>
      </c>
      <c r="H1072">
        <f>_xlfn.XLOOKUP(A1072,bmri_history[[#This Row],[Tanggal]],bmri_history[[#This Row],[Terakhir]],"Tidak Ditemukan")</f>
        <v>5565.1</v>
      </c>
      <c r="I1072">
        <f>_xlfn.XLOOKUP('Master Sheet'!H1072,bmri_history[[#This Row],[Terakhir]],bmri_history[[#This Row],[Volume]],"Tidak Ditemukan")</f>
        <v>184240600</v>
      </c>
      <c r="J1072" s="10">
        <f>(B1072/'Data Historis IHSG'!$J$3) * 100</f>
        <v>109.21432358553164</v>
      </c>
      <c r="K1072" s="2">
        <f>(D1072/'Data Historis BBNI'!$J$3) * 100</f>
        <v>133.67081460665148</v>
      </c>
      <c r="L1072" s="2">
        <f>(F1072/'Data Historis BBRI'!$J$3) * 100</f>
        <v>137.48887151208646</v>
      </c>
      <c r="M1072" s="2">
        <f>(H1072 / 'Data Historis BMRI'!$J$3) * 100</f>
        <v>200.69385090860573</v>
      </c>
    </row>
    <row r="1073" spans="1:13" x14ac:dyDescent="0.3">
      <c r="A1073" s="1" t="s">
        <v>1096</v>
      </c>
      <c r="B1073">
        <f>_xlfn.XLOOKUP(A1073,jkse_history[[#This Row],[Tanggal]],jkse_history[[#This Row],[Terakhir]],"Tidak Ditemukan")</f>
        <v>6889.2</v>
      </c>
      <c r="C1073">
        <f>_xlfn.XLOOKUP(B1073,jkse_history[[#This Row],[Terakhir]],jkse_history[[#This Row],[Volume]])</f>
        <v>113953400</v>
      </c>
      <c r="D1073">
        <f>_xlfn.XLOOKUP(A1073,bbni_history[[#This Row],[Tanggal]],bbni_history[[#This Row],[Terakhir]],"Tidak Ditemukan")</f>
        <v>4166.8</v>
      </c>
      <c r="E1073">
        <f>_xlfn.XLOOKUP(D1073,bbni_history[[#This Row],[Terakhir]],bbni_history[[#This Row],[Volume]])</f>
        <v>49112400</v>
      </c>
      <c r="F1073">
        <f>_xlfn.XLOOKUP(A1073,bbri_history[[#This Row],[Tanggal]],bbri_history[[#This Row],[Terakhir]],"Tidak Ditemukan")</f>
        <v>4025</v>
      </c>
      <c r="G1073">
        <f>_xlfn.XLOOKUP(F1073,bbri_history[[#This Row],[Terakhir]],bbri_history[[#This Row],[Volume]],"Tidak Ditemukan")</f>
        <v>303830800</v>
      </c>
      <c r="H1073">
        <f>_xlfn.XLOOKUP(A1073,bmri_history[[#This Row],[Tanggal]],bmri_history[[#This Row],[Terakhir]],"Tidak Ditemukan")</f>
        <v>5451.5</v>
      </c>
      <c r="I1073">
        <f>_xlfn.XLOOKUP('Master Sheet'!H1073,bmri_history[[#This Row],[Terakhir]],bmri_history[[#This Row],[Volume]],"Tidak Ditemukan")</f>
        <v>58831900</v>
      </c>
      <c r="J1073" s="10">
        <f>(B1073/'Data Historis IHSG'!$J$3) * 100</f>
        <v>109.3603659949774</v>
      </c>
      <c r="K1073" s="2">
        <f>(D1073/'Data Historis BBNI'!$J$3) * 100</f>
        <v>133.67081460665148</v>
      </c>
      <c r="L1073" s="2">
        <f>(F1073/'Data Historis BBRI'!$J$3) * 100</f>
        <v>136.24992806680817</v>
      </c>
      <c r="M1073" s="2">
        <f>(H1073 / 'Data Historis BMRI'!$J$3) * 100</f>
        <v>196.59710126112091</v>
      </c>
    </row>
    <row r="1074" spans="1:13" x14ac:dyDescent="0.3">
      <c r="A1074" s="1" t="s">
        <v>1097</v>
      </c>
      <c r="B1074">
        <f>_xlfn.XLOOKUP(A1074,jkse_history[[#This Row],[Tanggal]],jkse_history[[#This Row],[Terakhir]],"Tidak Ditemukan")</f>
        <v>6882.7</v>
      </c>
      <c r="C1074">
        <f>_xlfn.XLOOKUP(B1074,jkse_history[[#This Row],[Terakhir]],jkse_history[[#This Row],[Volume]])</f>
        <v>103645300</v>
      </c>
      <c r="D1074">
        <f>_xlfn.XLOOKUP(A1074,bbni_history[[#This Row],[Tanggal]],bbni_history[[#This Row],[Terakhir]],"Tidak Ditemukan")</f>
        <v>4111.7</v>
      </c>
      <c r="E1074">
        <f>_xlfn.XLOOKUP(D1074,bbni_history[[#This Row],[Terakhir]],bbni_history[[#This Row],[Volume]])</f>
        <v>44861500</v>
      </c>
      <c r="F1074">
        <f>_xlfn.XLOOKUP(A1074,bbri_history[[#This Row],[Tanggal]],bbri_history[[#This Row],[Terakhir]],"Tidak Ditemukan")</f>
        <v>4006.7</v>
      </c>
      <c r="G1074">
        <f>_xlfn.XLOOKUP(F1074,bbri_history[[#This Row],[Terakhir]],bbri_history[[#This Row],[Volume]],"Tidak Ditemukan")</f>
        <v>383572500</v>
      </c>
      <c r="H1074">
        <f>_xlfn.XLOOKUP(A1074,bmri_history[[#This Row],[Tanggal]],bmri_history[[#This Row],[Terakhir]],"Tidak Ditemukan")</f>
        <v>5383.4</v>
      </c>
      <c r="I1074">
        <f>_xlfn.XLOOKUP('Master Sheet'!H1074,bmri_history[[#This Row],[Terakhir]],bmri_history[[#This Row],[Volume]],"Tidak Ditemukan")</f>
        <v>159983800</v>
      </c>
      <c r="J1074" s="10">
        <f>(B1074/'Data Historis IHSG'!$J$3) * 100</f>
        <v>109.25718385786898</v>
      </c>
      <c r="K1074" s="2">
        <f>(D1074/'Data Historis BBNI'!$J$3) * 100</f>
        <v>131.90320831769432</v>
      </c>
      <c r="L1074" s="2">
        <f>(F1074/'Data Historis BBRI'!$J$3) * 100</f>
        <v>135.630456344169</v>
      </c>
      <c r="M1074" s="2">
        <f>(H1074 / 'Data Historis BMRI'!$J$3) * 100</f>
        <v>194.14121524885232</v>
      </c>
    </row>
    <row r="1075" spans="1:13" x14ac:dyDescent="0.3">
      <c r="A1075" s="1" t="s">
        <v>1098</v>
      </c>
      <c r="B1075">
        <f>_xlfn.XLOOKUP(A1075,jkse_history[[#This Row],[Tanggal]],jkse_history[[#This Row],[Terakhir]],"Tidak Ditemukan")</f>
        <v>6905.6</v>
      </c>
      <c r="C1075">
        <f>_xlfn.XLOOKUP(B1075,jkse_history[[#This Row],[Terakhir]],jkse_history[[#This Row],[Volume]])</f>
        <v>111785600</v>
      </c>
      <c r="D1075">
        <f>_xlfn.XLOOKUP(A1075,bbni_history[[#This Row],[Tanggal]],bbni_history[[#This Row],[Terakhir]],"Tidak Ditemukan")</f>
        <v>4056.6</v>
      </c>
      <c r="E1075">
        <f>_xlfn.XLOOKUP(D1075,bbni_history[[#This Row],[Terakhir]],bbni_history[[#This Row],[Volume]])</f>
        <v>34063700</v>
      </c>
      <c r="F1075">
        <f>_xlfn.XLOOKUP(A1075,bbri_history[[#This Row],[Tanggal]],bbri_history[[#This Row],[Terakhir]],"Tidak Ditemukan")</f>
        <v>3997.6</v>
      </c>
      <c r="G1075">
        <f>_xlfn.XLOOKUP(F1075,bbri_history[[#This Row],[Terakhir]],bbri_history[[#This Row],[Volume]],"Tidak Ditemukan")</f>
        <v>150303400</v>
      </c>
      <c r="H1075">
        <f>_xlfn.XLOOKUP(A1075,bmri_history[[#This Row],[Tanggal]],bmri_history[[#This Row],[Terakhir]],"Tidak Ditemukan")</f>
        <v>5315.3</v>
      </c>
      <c r="I1075">
        <f>_xlfn.XLOOKUP('Master Sheet'!H1075,bmri_history[[#This Row],[Terakhir]],bmri_history[[#This Row],[Volume]],"Tidak Ditemukan")</f>
        <v>92895700</v>
      </c>
      <c r="J1075" s="10">
        <f>(B1075/'Data Historis IHSG'!$J$3) * 100</f>
        <v>109.62070246398945</v>
      </c>
      <c r="K1075" s="2">
        <f>(D1075/'Data Historis BBNI'!$J$3) * 100</f>
        <v>130.13560202873725</v>
      </c>
      <c r="L1075" s="2">
        <f>(F1075/'Data Historis BBRI'!$J$3) * 100</f>
        <v>135.3224130285397</v>
      </c>
      <c r="M1075" s="2">
        <f>(H1075 / 'Data Historis BMRI'!$J$3) * 100</f>
        <v>191.6853292365837</v>
      </c>
    </row>
    <row r="1076" spans="1:13" x14ac:dyDescent="0.3">
      <c r="A1076" s="1" t="s">
        <v>1099</v>
      </c>
      <c r="B1076">
        <f>_xlfn.XLOOKUP(A1076,jkse_history[[#This Row],[Tanggal]],jkse_history[[#This Row],[Terakhir]],"Tidak Ditemukan")</f>
        <v>6968</v>
      </c>
      <c r="C1076">
        <f>_xlfn.XLOOKUP(B1076,jkse_history[[#This Row],[Terakhir]],jkse_history[[#This Row],[Volume]])</f>
        <v>85223100</v>
      </c>
      <c r="D1076">
        <f>_xlfn.XLOOKUP(A1076,bbni_history[[#This Row],[Tanggal]],bbni_history[[#This Row],[Terakhir]],"Tidak Ditemukan")</f>
        <v>4203.5</v>
      </c>
      <c r="E1076">
        <f>_xlfn.XLOOKUP(D1076,bbni_history[[#This Row],[Terakhir]],bbni_history[[#This Row],[Volume]])</f>
        <v>85462100</v>
      </c>
      <c r="F1076">
        <f>_xlfn.XLOOKUP(A1076,bbri_history[[#This Row],[Tanggal]],bbri_history[[#This Row],[Terakhir]],"Tidak Ditemukan")</f>
        <v>4079.9</v>
      </c>
      <c r="G1076">
        <f>_xlfn.XLOOKUP(F1076,bbri_history[[#This Row],[Terakhir]],bbri_history[[#This Row],[Volume]],"Tidak Ditemukan")</f>
        <v>299430600</v>
      </c>
      <c r="H1076">
        <f>_xlfn.XLOOKUP(A1076,bmri_history[[#This Row],[Tanggal]],bmri_history[[#This Row],[Terakhir]],"Tidak Ditemukan")</f>
        <v>5451.5</v>
      </c>
      <c r="I1076">
        <f>_xlfn.XLOOKUP('Master Sheet'!H1076,bmri_history[[#This Row],[Terakhir]],bmri_history[[#This Row],[Volume]],"Tidak Ditemukan")</f>
        <v>117602400</v>
      </c>
      <c r="J1076" s="10">
        <f>(B1076/'Data Historis IHSG'!$J$3) * 100</f>
        <v>110.6112509802303</v>
      </c>
      <c r="K1076" s="2">
        <f>(D1076/'Data Historis BBNI'!$J$3) * 100</f>
        <v>134.84814946699132</v>
      </c>
      <c r="L1076" s="2">
        <f>(F1076/'Data Historis BBRI'!$J$3) * 100</f>
        <v>138.10834323472562</v>
      </c>
      <c r="M1076" s="2">
        <f>(H1076 / 'Data Historis BMRI'!$J$3) * 100</f>
        <v>196.59710126112091</v>
      </c>
    </row>
    <row r="1077" spans="1:13" x14ac:dyDescent="0.3">
      <c r="A1077" s="1" t="s">
        <v>1100</v>
      </c>
      <c r="B1077">
        <f>_xlfn.XLOOKUP(A1077,jkse_history[[#This Row],[Tanggal]],jkse_history[[#This Row],[Terakhir]],"Tidak Ditemukan")</f>
        <v>7063.6</v>
      </c>
      <c r="C1077">
        <f>_xlfn.XLOOKUP(B1077,jkse_history[[#This Row],[Terakhir]],jkse_history[[#This Row],[Volume]])</f>
        <v>104714500</v>
      </c>
      <c r="D1077">
        <f>_xlfn.XLOOKUP(A1077,bbni_history[[#This Row],[Tanggal]],bbni_history[[#This Row],[Terakhir]],"Tidak Ditemukan")</f>
        <v>4276.8999999999996</v>
      </c>
      <c r="E1077">
        <f>_xlfn.XLOOKUP(D1077,bbni_history[[#This Row],[Terakhir]],bbni_history[[#This Row],[Volume]])</f>
        <v>95384300</v>
      </c>
      <c r="F1077">
        <f>_xlfn.XLOOKUP(A1077,bbri_history[[#This Row],[Tanggal]],bbri_history[[#This Row],[Terakhir]],"Tidak Ditemukan")</f>
        <v>4208</v>
      </c>
      <c r="G1077">
        <f>_xlfn.XLOOKUP(F1077,bbri_history[[#This Row],[Terakhir]],bbri_history[[#This Row],[Volume]],"Tidak Ditemukan")</f>
        <v>581319300</v>
      </c>
      <c r="H1077">
        <f>_xlfn.XLOOKUP(A1077,bmri_history[[#This Row],[Tanggal]],bmri_history[[#This Row],[Terakhir]],"Tidak Ditemukan")</f>
        <v>5587.8</v>
      </c>
      <c r="I1077">
        <f>_xlfn.XLOOKUP('Master Sheet'!H1077,bmri_history[[#This Row],[Terakhir]],bmri_history[[#This Row],[Volume]],"Tidak Ditemukan")</f>
        <v>191371600</v>
      </c>
      <c r="J1077" s="10">
        <f>(B1077/'Data Historis IHSG'!$J$3) * 100</f>
        <v>112.12882210447113</v>
      </c>
      <c r="K1077" s="2">
        <f>(D1077/'Data Historis BBNI'!$J$3) * 100</f>
        <v>137.202819187671</v>
      </c>
      <c r="L1077" s="2">
        <f>(F1077/'Data Historis BBRI'!$J$3) * 100</f>
        <v>142.4446452931997</v>
      </c>
      <c r="M1077" s="2">
        <f>(H1077 / 'Data Historis BMRI'!$J$3) * 100</f>
        <v>201.51247957936192</v>
      </c>
    </row>
    <row r="1078" spans="1:13" x14ac:dyDescent="0.3">
      <c r="A1078" s="1" t="s">
        <v>1101</v>
      </c>
      <c r="B1078">
        <f>_xlfn.XLOOKUP(A1078,jkse_history[[#This Row],[Tanggal]],jkse_history[[#This Row],[Terakhir]],"Tidak Ditemukan")</f>
        <v>7139.6</v>
      </c>
      <c r="C1078">
        <f>_xlfn.XLOOKUP(B1078,jkse_history[[#This Row],[Terakhir]],jkse_history[[#This Row],[Volume]])</f>
        <v>108297900</v>
      </c>
      <c r="D1078">
        <f>_xlfn.XLOOKUP(A1078,bbni_history[[#This Row],[Tanggal]],bbni_history[[#This Row],[Terakhir]],"Tidak Ditemukan")</f>
        <v>4322.8</v>
      </c>
      <c r="E1078">
        <f>_xlfn.XLOOKUP(D1078,bbni_history[[#This Row],[Terakhir]],bbni_history[[#This Row],[Volume]])</f>
        <v>43250900</v>
      </c>
      <c r="F1078">
        <f>_xlfn.XLOOKUP(A1078,bbri_history[[#This Row],[Tanggal]],bbri_history[[#This Row],[Terakhir]],"Tidak Ditemukan")</f>
        <v>4235.3999999999996</v>
      </c>
      <c r="G1078">
        <f>_xlfn.XLOOKUP(F1078,bbri_history[[#This Row],[Terakhir]],bbri_history[[#This Row],[Volume]],"Tidak Ditemukan")</f>
        <v>261421200</v>
      </c>
      <c r="H1078">
        <f>_xlfn.XLOOKUP(A1078,bmri_history[[#This Row],[Tanggal]],bmri_history[[#This Row],[Terakhir]],"Tidak Ditemukan")</f>
        <v>5678.7</v>
      </c>
      <c r="I1078">
        <f>_xlfn.XLOOKUP('Master Sheet'!H1078,bmri_history[[#This Row],[Terakhir]],bmri_history[[#This Row],[Volume]],"Tidak Ditemukan")</f>
        <v>100408200</v>
      </c>
      <c r="J1078" s="10">
        <f>(B1078/'Data Historis IHSG'!$J$3) * 100</f>
        <v>113.33525939989271</v>
      </c>
      <c r="K1078" s="2">
        <f>(D1078/'Data Historis BBNI'!$J$3) * 100</f>
        <v>138.67528976231952</v>
      </c>
      <c r="L1078" s="2">
        <f>(F1078/'Data Historis BBRI'!$J$3) * 100</f>
        <v>143.37216033146814</v>
      </c>
      <c r="M1078" s="2">
        <f>(H1078 / 'Data Historis BMRI'!$J$3) * 100</f>
        <v>204.79060055609048</v>
      </c>
    </row>
    <row r="1079" spans="1:13" x14ac:dyDescent="0.3">
      <c r="A1079" s="1" t="s">
        <v>1102</v>
      </c>
      <c r="B1079">
        <f>_xlfn.XLOOKUP(A1079,jkse_history[[#This Row],[Tanggal]],jkse_history[[#This Row],[Terakhir]],"Tidak Ditemukan")</f>
        <v>7125.1</v>
      </c>
      <c r="C1079">
        <f>_xlfn.XLOOKUP(B1079,jkse_history[[#This Row],[Terakhir]],jkse_history[[#This Row],[Volume]])</f>
        <v>121880100</v>
      </c>
      <c r="D1079">
        <f>_xlfn.XLOOKUP(A1079,bbni_history[[#This Row],[Tanggal]],bbni_history[[#This Row],[Terakhir]],"Tidak Ditemukan")</f>
        <v>4322.8</v>
      </c>
      <c r="E1079">
        <f>_xlfn.XLOOKUP(D1079,bbni_history[[#This Row],[Terakhir]],bbni_history[[#This Row],[Volume]])</f>
        <v>35142800</v>
      </c>
      <c r="F1079">
        <f>_xlfn.XLOOKUP(A1079,bbri_history[[#This Row],[Tanggal]],bbri_history[[#This Row],[Terakhir]],"Tidak Ditemukan")</f>
        <v>4180.5</v>
      </c>
      <c r="G1079">
        <f>_xlfn.XLOOKUP(F1079,bbri_history[[#This Row],[Terakhir]],bbri_history[[#This Row],[Volume]],"Tidak Ditemukan")</f>
        <v>234403100</v>
      </c>
      <c r="H1079">
        <f>_xlfn.XLOOKUP(A1079,bmri_history[[#This Row],[Tanggal]],bmri_history[[#This Row],[Terakhir]],"Tidak Ditemukan")</f>
        <v>5633.3</v>
      </c>
      <c r="I1079">
        <f>_xlfn.XLOOKUP('Master Sheet'!H1079,bmri_history[[#This Row],[Terakhir]],bmri_history[[#This Row],[Volume]],"Tidak Ditemukan")</f>
        <v>159356600</v>
      </c>
      <c r="J1079" s="10">
        <f>(B1079/'Data Historis IHSG'!$J$3) * 100</f>
        <v>113.1050838632662</v>
      </c>
      <c r="K1079" s="2">
        <f>(D1079/'Data Historis BBNI'!$J$3) * 100</f>
        <v>138.67528976231952</v>
      </c>
      <c r="L1079" s="2">
        <f>(F1079/'Data Historis BBRI'!$J$3) * 100</f>
        <v>141.51374516355068</v>
      </c>
      <c r="M1079" s="2">
        <f>(H1079 / 'Data Historis BMRI'!$J$3) * 100</f>
        <v>203.15334321457809</v>
      </c>
    </row>
    <row r="1080" spans="1:13" x14ac:dyDescent="0.3">
      <c r="A1080" s="1" t="s">
        <v>1103</v>
      </c>
      <c r="B1080">
        <f>_xlfn.XLOOKUP(A1080,jkse_history[[#This Row],[Tanggal]],jkse_history[[#This Row],[Terakhir]],"Tidak Ditemukan")</f>
        <v>7196.8</v>
      </c>
      <c r="C1080">
        <f>_xlfn.XLOOKUP(B1080,jkse_history[[#This Row],[Terakhir]],jkse_history[[#This Row],[Volume]])</f>
        <v>126775400</v>
      </c>
      <c r="D1080">
        <f>_xlfn.XLOOKUP(A1080,bbni_history[[#This Row],[Tanggal]],bbni_history[[#This Row],[Terakhir]],"Tidak Ditemukan")</f>
        <v>4267.7</v>
      </c>
      <c r="E1080">
        <f>_xlfn.XLOOKUP(D1080,bbni_history[[#This Row],[Terakhir]],bbni_history[[#This Row],[Volume]])</f>
        <v>41531700</v>
      </c>
      <c r="F1080">
        <f>_xlfn.XLOOKUP(A1080,bbri_history[[#This Row],[Tanggal]],bbri_history[[#This Row],[Terakhir]],"Tidak Ditemukan")</f>
        <v>4208</v>
      </c>
      <c r="G1080">
        <f>_xlfn.XLOOKUP(F1080,bbri_history[[#This Row],[Terakhir]],bbri_history[[#This Row],[Volume]],"Tidak Ditemukan")</f>
        <v>176310400</v>
      </c>
      <c r="H1080">
        <f>_xlfn.XLOOKUP(A1080,bmri_history[[#This Row],[Tanggal]],bmri_history[[#This Row],[Terakhir]],"Tidak Ditemukan")</f>
        <v>5656</v>
      </c>
      <c r="I1080">
        <f>_xlfn.XLOOKUP('Master Sheet'!H1080,bmri_history[[#This Row],[Terakhir]],bmri_history[[#This Row],[Volume]],"Tidak Ditemukan")</f>
        <v>70017100</v>
      </c>
      <c r="J1080" s="10">
        <f>(B1080/'Data Historis IHSG'!$J$3) * 100</f>
        <v>114.24326220644683</v>
      </c>
      <c r="K1080" s="2">
        <f>(D1080/'Data Historis BBNI'!$J$3) * 100</f>
        <v>136.9076834733624</v>
      </c>
      <c r="L1080" s="2">
        <f>(F1080/'Data Historis BBRI'!$J$3) * 100</f>
        <v>142.4446452931997</v>
      </c>
      <c r="M1080" s="2">
        <f>(H1080 / 'Data Historis BMRI'!$J$3) * 100</f>
        <v>203.97197188533428</v>
      </c>
    </row>
    <row r="1081" spans="1:13" x14ac:dyDescent="0.3">
      <c r="A1081" s="1" t="s">
        <v>1104</v>
      </c>
      <c r="B1081">
        <f>_xlfn.XLOOKUP(A1081,jkse_history[[#This Row],[Tanggal]],jkse_history[[#This Row],[Terakhir]],"Tidak Ditemukan")</f>
        <v>7220.9</v>
      </c>
      <c r="C1081">
        <f>_xlfn.XLOOKUP(B1081,jkse_history[[#This Row],[Terakhir]],jkse_history[[#This Row],[Volume]])</f>
        <v>158574300</v>
      </c>
      <c r="D1081">
        <f>_xlfn.XLOOKUP(A1081,bbni_history[[#This Row],[Tanggal]],bbni_history[[#This Row],[Terakhir]],"Tidak Ditemukan")</f>
        <v>4322.8</v>
      </c>
      <c r="E1081">
        <f>_xlfn.XLOOKUP(D1081,bbni_history[[#This Row],[Terakhir]],bbni_history[[#This Row],[Volume]])</f>
        <v>61435900</v>
      </c>
      <c r="F1081">
        <f>_xlfn.XLOOKUP(A1081,bbri_history[[#This Row],[Tanggal]],bbri_history[[#This Row],[Terakhir]],"Tidak Ditemukan")</f>
        <v>4381.8</v>
      </c>
      <c r="G1081">
        <f>_xlfn.XLOOKUP(F1081,bbri_history[[#This Row],[Terakhir]],bbri_history[[#This Row],[Volume]],"Tidak Ditemukan")</f>
        <v>422261500</v>
      </c>
      <c r="H1081">
        <f>_xlfn.XLOOKUP(A1081,bmri_history[[#This Row],[Tanggal]],bmri_history[[#This Row],[Terakhir]],"Tidak Ditemukan")</f>
        <v>5678.7</v>
      </c>
      <c r="I1081">
        <f>_xlfn.XLOOKUP('Master Sheet'!H1081,bmri_history[[#This Row],[Terakhir]],bmri_history[[#This Row],[Volume]],"Tidak Ditemukan")</f>
        <v>90147800</v>
      </c>
      <c r="J1081" s="10">
        <f>(B1081/'Data Historis IHSG'!$J$3) * 100</f>
        <v>114.62582982249496</v>
      </c>
      <c r="K1081" s="2">
        <f>(D1081/'Data Historis BBNI'!$J$3) * 100</f>
        <v>138.67528976231952</v>
      </c>
      <c r="L1081" s="2">
        <f>(F1081/'Data Historis BBRI'!$J$3) * 100</f>
        <v>148.32793411258137</v>
      </c>
      <c r="M1081" s="2">
        <f>(H1081 / 'Data Historis BMRI'!$J$3) * 100</f>
        <v>204.79060055609048</v>
      </c>
    </row>
    <row r="1082" spans="1:13" x14ac:dyDescent="0.3">
      <c r="A1082" s="1" t="s">
        <v>1105</v>
      </c>
      <c r="B1082">
        <f>_xlfn.XLOOKUP(A1082,jkse_history[[#This Row],[Tanggal]],jkse_history[[#This Row],[Terakhir]],"Tidak Ditemukan")</f>
        <v>7253.4</v>
      </c>
      <c r="C1082">
        <f>_xlfn.XLOOKUP(B1082,jkse_history[[#This Row],[Terakhir]],jkse_history[[#This Row],[Volume]])</f>
        <v>130902100</v>
      </c>
      <c r="D1082">
        <f>_xlfn.XLOOKUP(A1082,bbni_history[[#This Row],[Tanggal]],bbni_history[[#This Row],[Terakhir]],"Tidak Ditemukan")</f>
        <v>4313.6000000000004</v>
      </c>
      <c r="E1082">
        <f>_xlfn.XLOOKUP(D1082,bbni_history[[#This Row],[Terakhir]],bbni_history[[#This Row],[Volume]])</f>
        <v>67585600</v>
      </c>
      <c r="F1082">
        <f>_xlfn.XLOOKUP(A1082,bbri_history[[#This Row],[Tanggal]],bbri_history[[#This Row],[Terakhir]],"Tidak Ditemukan")</f>
        <v>4390.8999999999996</v>
      </c>
      <c r="G1082">
        <f>_xlfn.XLOOKUP(F1082,bbri_history[[#This Row],[Terakhir]],bbri_history[[#This Row],[Volume]],"Tidak Ditemukan")</f>
        <v>218278000</v>
      </c>
      <c r="H1082">
        <f>_xlfn.XLOOKUP(A1082,bmri_history[[#This Row],[Tanggal]],bmri_history[[#This Row],[Terakhir]],"Tidak Ditemukan")</f>
        <v>5837.7</v>
      </c>
      <c r="I1082">
        <f>_xlfn.XLOOKUP('Master Sheet'!H1082,bmri_history[[#This Row],[Terakhir]],bmri_history[[#This Row],[Volume]],"Tidak Ditemukan")</f>
        <v>111646800</v>
      </c>
      <c r="J1082" s="10">
        <f>(B1082/'Data Historis IHSG'!$J$3) * 100</f>
        <v>115.14174050803709</v>
      </c>
      <c r="K1082" s="2">
        <f>(D1082/'Data Historis BBNI'!$J$3) * 100</f>
        <v>138.38015404801089</v>
      </c>
      <c r="L1082" s="2">
        <f>(F1082/'Data Historis BBRI'!$J$3) * 100</f>
        <v>148.63597742821065</v>
      </c>
      <c r="M1082" s="2">
        <f>(H1082 / 'Data Historis BMRI'!$J$3) * 100</f>
        <v>210.52460754508769</v>
      </c>
    </row>
    <row r="1083" spans="1:13" x14ac:dyDescent="0.3">
      <c r="A1083" s="1" t="s">
        <v>1106</v>
      </c>
      <c r="B1083">
        <f>_xlfn.XLOOKUP(A1083,jkse_history[[#This Row],[Tanggal]],jkse_history[[#This Row],[Terakhir]],"Tidak Ditemukan")</f>
        <v>7251</v>
      </c>
      <c r="C1083">
        <f>_xlfn.XLOOKUP(B1083,jkse_history[[#This Row],[Terakhir]],jkse_history[[#This Row],[Volume]])</f>
        <v>160069900</v>
      </c>
      <c r="D1083">
        <f>_xlfn.XLOOKUP(A1083,bbni_history[[#This Row],[Tanggal]],bbni_history[[#This Row],[Terakhir]],"Tidak Ditemukan")</f>
        <v>4286.1000000000004</v>
      </c>
      <c r="E1083">
        <f>_xlfn.XLOOKUP(D1083,bbni_history[[#This Row],[Terakhir]],bbni_history[[#This Row],[Volume]])</f>
        <v>36004700</v>
      </c>
      <c r="F1083">
        <f>_xlfn.XLOOKUP(A1083,bbri_history[[#This Row],[Tanggal]],bbri_history[[#This Row],[Terakhir]],"Tidak Ditemukan")</f>
        <v>4345.2</v>
      </c>
      <c r="G1083">
        <f>_xlfn.XLOOKUP(F1083,bbri_history[[#This Row],[Terakhir]],bbri_history[[#This Row],[Volume]],"Tidak Ditemukan")</f>
        <v>222042100</v>
      </c>
      <c r="H1083">
        <f>_xlfn.XLOOKUP(A1083,bmri_history[[#This Row],[Tanggal]],bmri_history[[#This Row],[Terakhir]],"Tidak Ditemukan")</f>
        <v>5656</v>
      </c>
      <c r="I1083">
        <f>_xlfn.XLOOKUP('Master Sheet'!H1083,bmri_history[[#This Row],[Terakhir]],bmri_history[[#This Row],[Volume]],"Tidak Ditemukan")</f>
        <v>138144000</v>
      </c>
      <c r="J1083" s="10">
        <f>(B1083/'Data Historis IHSG'!$J$3) * 100</f>
        <v>115.10364248818168</v>
      </c>
      <c r="K1083" s="2">
        <f>(D1083/'Data Historis BBNI'!$J$3) * 100</f>
        <v>137.49795490197968</v>
      </c>
      <c r="L1083" s="2">
        <f>(F1083/'Data Historis BBRI'!$J$3) * 100</f>
        <v>147.08899066730305</v>
      </c>
      <c r="M1083" s="2">
        <f>(H1083 / 'Data Historis BMRI'!$J$3) * 100</f>
        <v>203.97197188533428</v>
      </c>
    </row>
    <row r="1084" spans="1:13" x14ac:dyDescent="0.3">
      <c r="A1084" s="1" t="s">
        <v>1107</v>
      </c>
      <c r="B1084">
        <f>_xlfn.XLOOKUP(A1084,jkse_history[[#This Row],[Tanggal]],jkse_history[[#This Row],[Terakhir]],"Tidak Ditemukan")</f>
        <v>7269.8</v>
      </c>
      <c r="C1084">
        <f>_xlfn.XLOOKUP(B1084,jkse_history[[#This Row],[Terakhir]],jkse_history[[#This Row],[Volume]])</f>
        <v>136101900</v>
      </c>
      <c r="D1084">
        <f>_xlfn.XLOOKUP(A1084,bbni_history[[#This Row],[Tanggal]],bbni_history[[#This Row],[Terakhir]],"Tidak Ditemukan")</f>
        <v>4460.5</v>
      </c>
      <c r="E1084">
        <f>_xlfn.XLOOKUP(D1084,bbni_history[[#This Row],[Terakhir]],bbni_history[[#This Row],[Volume]])</f>
        <v>87456600</v>
      </c>
      <c r="F1084">
        <f>_xlfn.XLOOKUP(A1084,bbri_history[[#This Row],[Tanggal]],bbri_history[[#This Row],[Terakhir]],"Tidak Ditemukan")</f>
        <v>4455</v>
      </c>
      <c r="G1084">
        <f>_xlfn.XLOOKUP(F1084,bbri_history[[#This Row],[Terakhir]],bbri_history[[#This Row],[Volume]],"Tidak Ditemukan")</f>
        <v>291320400</v>
      </c>
      <c r="H1084">
        <f>_xlfn.XLOOKUP(A1084,bmri_history[[#This Row],[Tanggal]],bmri_history[[#This Row],[Terakhir]],"Tidak Ditemukan")</f>
        <v>5792.3</v>
      </c>
      <c r="I1084">
        <f>_xlfn.XLOOKUP('Master Sheet'!H1084,bmri_history[[#This Row],[Terakhir]],bmri_history[[#This Row],[Volume]],"Tidak Ditemukan")</f>
        <v>84177600</v>
      </c>
      <c r="J1084" s="10">
        <f>(B1084/'Data Historis IHSG'!$J$3) * 100</f>
        <v>115.40207697704912</v>
      </c>
      <c r="K1084" s="2">
        <f>(D1084/'Data Historis BBNI'!$J$3) * 100</f>
        <v>143.09270148626496</v>
      </c>
      <c r="L1084" s="2">
        <f>(F1084/'Data Historis BBRI'!$J$3) * 100</f>
        <v>150.80582100313796</v>
      </c>
      <c r="M1084" s="2">
        <f>(H1084 / 'Data Historis BMRI'!$J$3) * 100</f>
        <v>208.88735020357529</v>
      </c>
    </row>
    <row r="1085" spans="1:13" x14ac:dyDescent="0.3">
      <c r="A1085" s="1" t="s">
        <v>1108</v>
      </c>
      <c r="B1085">
        <f>_xlfn.XLOOKUP(A1085,jkse_history[[#This Row],[Tanggal]],jkse_history[[#This Row],[Terakhir]],"Tidak Ditemukan")</f>
        <v>7287</v>
      </c>
      <c r="C1085">
        <f>_xlfn.XLOOKUP(B1085,jkse_history[[#This Row],[Terakhir]],jkse_history[[#This Row],[Volume]])</f>
        <v>214279500</v>
      </c>
      <c r="D1085">
        <f>_xlfn.XLOOKUP(A1085,bbni_history[[#This Row],[Tanggal]],bbni_history[[#This Row],[Terakhir]],"Tidak Ditemukan")</f>
        <v>4423.7</v>
      </c>
      <c r="E1085">
        <f>_xlfn.XLOOKUP(D1085,bbni_history[[#This Row],[Terakhir]],bbni_history[[#This Row],[Volume]])</f>
        <v>48700200</v>
      </c>
      <c r="F1085">
        <f>_xlfn.XLOOKUP(A1085,bbri_history[[#This Row],[Tanggal]],bbri_history[[#This Row],[Terakhir]],"Tidak Ditemukan")</f>
        <v>4436.7</v>
      </c>
      <c r="G1085">
        <f>_xlfn.XLOOKUP(F1085,bbri_history[[#This Row],[Terakhir]],bbri_history[[#This Row],[Volume]],"Tidak Ditemukan")</f>
        <v>167619700</v>
      </c>
      <c r="H1085">
        <f>_xlfn.XLOOKUP(A1085,bmri_history[[#This Row],[Tanggal]],bmri_history[[#This Row],[Terakhir]],"Tidak Ditemukan")</f>
        <v>5792.3</v>
      </c>
      <c r="I1085">
        <f>_xlfn.XLOOKUP('Master Sheet'!H1085,bmri_history[[#This Row],[Terakhir]],bmri_history[[#This Row],[Volume]],"Tidak Ditemukan")</f>
        <v>59685300</v>
      </c>
      <c r="J1085" s="10">
        <f>(B1085/'Data Historis IHSG'!$J$3) * 100</f>
        <v>115.67511278601295</v>
      </c>
      <c r="K1085" s="2">
        <f>(D1085/'Data Historis BBNI'!$J$3) * 100</f>
        <v>141.91215862903044</v>
      </c>
      <c r="L1085" s="2">
        <f>(F1085/'Data Historis BBRI'!$J$3) * 100</f>
        <v>150.1863492804988</v>
      </c>
      <c r="M1085" s="2">
        <f>(H1085 / 'Data Historis BMRI'!$J$3) * 100</f>
        <v>208.88735020357529</v>
      </c>
    </row>
    <row r="1086" spans="1:13" x14ac:dyDescent="0.3">
      <c r="A1086" s="1" t="s">
        <v>1109</v>
      </c>
      <c r="B1086">
        <f>_xlfn.XLOOKUP(A1086,jkse_history[[#This Row],[Tanggal]],jkse_history[[#This Row],[Terakhir]],"Tidak Ditemukan")</f>
        <v>7300.4</v>
      </c>
      <c r="C1086">
        <f>_xlfn.XLOOKUP(B1086,jkse_history[[#This Row],[Terakhir]],jkse_history[[#This Row],[Volume]])</f>
        <v>146390900</v>
      </c>
      <c r="D1086">
        <f>_xlfn.XLOOKUP(A1086,bbni_history[[#This Row],[Tanggal]],bbni_history[[#This Row],[Terakhir]],"Tidak Ditemukan")</f>
        <v>4469.6000000000004</v>
      </c>
      <c r="E1086">
        <f>_xlfn.XLOOKUP(D1086,bbni_history[[#This Row],[Terakhir]],bbni_history[[#This Row],[Volume]])</f>
        <v>37573700</v>
      </c>
      <c r="F1086">
        <f>_xlfn.XLOOKUP(A1086,bbri_history[[#This Row],[Tanggal]],bbri_history[[#This Row],[Terakhir]],"Tidak Ditemukan")</f>
        <v>4427.5</v>
      </c>
      <c r="G1086">
        <f>_xlfn.XLOOKUP(F1086,bbri_history[[#This Row],[Terakhir]],bbri_history[[#This Row],[Volume]],"Tidak Ditemukan")</f>
        <v>170461300</v>
      </c>
      <c r="H1086">
        <f>_xlfn.XLOOKUP(A1086,bmri_history[[#This Row],[Tanggal]],bmri_history[[#This Row],[Terakhir]],"Tidak Ditemukan")</f>
        <v>5815</v>
      </c>
      <c r="I1086">
        <f>_xlfn.XLOOKUP('Master Sheet'!H1086,bmri_history[[#This Row],[Terakhir]],bmri_history[[#This Row],[Volume]],"Tidak Ditemukan")</f>
        <v>66789800</v>
      </c>
      <c r="J1086" s="10">
        <f>(B1086/'Data Historis IHSG'!$J$3) * 100</f>
        <v>115.8878267302057</v>
      </c>
      <c r="K1086" s="2">
        <f>(D1086/'Data Historis BBNI'!$J$3) * 100</f>
        <v>143.38462920367894</v>
      </c>
      <c r="L1086" s="2">
        <f>(F1086/'Data Historis BBRI'!$J$3) * 100</f>
        <v>149.87492087348897</v>
      </c>
      <c r="M1086" s="2">
        <f>(H1086 / 'Data Historis BMRI'!$J$3) * 100</f>
        <v>209.70597887433149</v>
      </c>
    </row>
    <row r="1087" spans="1:13" x14ac:dyDescent="0.3">
      <c r="A1087" s="1" t="s">
        <v>1110</v>
      </c>
      <c r="B1087">
        <f>_xlfn.XLOOKUP(A1087,jkse_history[[#This Row],[Tanggal]],jkse_history[[#This Row],[Terakhir]],"Tidak Ditemukan")</f>
        <v>7327.6</v>
      </c>
      <c r="C1087">
        <f>_xlfn.XLOOKUP(B1087,jkse_history[[#This Row],[Terakhir]],jkse_history[[#This Row],[Volume]])</f>
        <v>130722300</v>
      </c>
      <c r="D1087">
        <f>_xlfn.XLOOKUP(A1087,bbni_history[[#This Row],[Tanggal]],bbni_history[[#This Row],[Terakhir]],"Tidak Ditemukan")</f>
        <v>4611.8999999999996</v>
      </c>
      <c r="E1087">
        <f>_xlfn.XLOOKUP(D1087,bbni_history[[#This Row],[Terakhir]],bbni_history[[#This Row],[Volume]])</f>
        <v>151520700</v>
      </c>
      <c r="F1087">
        <f>_xlfn.XLOOKUP(A1087,bbri_history[[#This Row],[Tanggal]],bbri_history[[#This Row],[Terakhir]],"Tidak Ditemukan")</f>
        <v>4482.3999999999996</v>
      </c>
      <c r="G1087">
        <f>_xlfn.XLOOKUP(F1087,bbri_history[[#This Row],[Terakhir]],bbri_history[[#This Row],[Volume]],"Tidak Ditemukan")</f>
        <v>301125400</v>
      </c>
      <c r="H1087">
        <f>_xlfn.XLOOKUP(A1087,bmri_history[[#This Row],[Tanggal]],bmri_history[[#This Row],[Terakhir]],"Tidak Ditemukan")</f>
        <v>5837.7</v>
      </c>
      <c r="I1087">
        <f>_xlfn.XLOOKUP('Master Sheet'!H1087,bmri_history[[#This Row],[Terakhir]],bmri_history[[#This Row],[Volume]],"Tidak Ditemukan")</f>
        <v>136132200</v>
      </c>
      <c r="J1087" s="10">
        <f>(B1087/'Data Historis IHSG'!$J$3) * 100</f>
        <v>116.31960428856712</v>
      </c>
      <c r="K1087" s="2">
        <f>(D1087/'Data Historis BBNI'!$J$3) * 100</f>
        <v>147.94960878477866</v>
      </c>
      <c r="L1087" s="2">
        <f>(F1087/'Data Historis BBRI'!$J$3) * 100</f>
        <v>151.73333604140643</v>
      </c>
      <c r="M1087" s="2">
        <f>(H1087 / 'Data Historis BMRI'!$J$3) * 100</f>
        <v>210.52460754508769</v>
      </c>
    </row>
    <row r="1088" spans="1:13" x14ac:dyDescent="0.3">
      <c r="A1088" s="1" t="s">
        <v>1111</v>
      </c>
      <c r="B1088">
        <f>_xlfn.XLOOKUP(A1088,jkse_history[[#This Row],[Tanggal]],jkse_history[[#This Row],[Terakhir]],"Tidak Ditemukan")</f>
        <v>7278.9</v>
      </c>
      <c r="C1088">
        <f>_xlfn.XLOOKUP(B1088,jkse_history[[#This Row],[Terakhir]],jkse_history[[#This Row],[Volume]])</f>
        <v>107422000</v>
      </c>
      <c r="D1088">
        <f>_xlfn.XLOOKUP(A1088,bbni_history[[#This Row],[Tanggal]],bbni_history[[#This Row],[Terakhir]],"Tidak Ditemukan")</f>
        <v>4611.8999999999996</v>
      </c>
      <c r="E1088">
        <f>_xlfn.XLOOKUP(D1088,bbni_history[[#This Row],[Terakhir]],bbni_history[[#This Row],[Volume]])</f>
        <v>94794900</v>
      </c>
      <c r="F1088">
        <f>_xlfn.XLOOKUP(A1088,bbri_history[[#This Row],[Tanggal]],bbri_history[[#This Row],[Terakhir]],"Tidak Ditemukan")</f>
        <v>4409.2</v>
      </c>
      <c r="G1088">
        <f>_xlfn.XLOOKUP(F1088,bbri_history[[#This Row],[Terakhir]],bbri_history[[#This Row],[Volume]],"Tidak Ditemukan")</f>
        <v>188713000</v>
      </c>
      <c r="H1088">
        <f>_xlfn.XLOOKUP(A1088,bmri_history[[#This Row],[Tanggal]],bmri_history[[#This Row],[Terakhir]],"Tidak Ditemukan")</f>
        <v>5769.6</v>
      </c>
      <c r="I1088">
        <f>_xlfn.XLOOKUP('Master Sheet'!H1088,bmri_history[[#This Row],[Terakhir]],bmri_history[[#This Row],[Volume]],"Tidak Ditemukan")</f>
        <v>66071800</v>
      </c>
      <c r="J1088" s="10">
        <f>(B1088/'Data Historis IHSG'!$J$3) * 100</f>
        <v>115.54653196900091</v>
      </c>
      <c r="K1088" s="2">
        <f>(D1088/'Data Historis BBNI'!$J$3) * 100</f>
        <v>147.94960878477866</v>
      </c>
      <c r="L1088" s="2">
        <f>(F1088/'Data Historis BBRI'!$J$3) * 100</f>
        <v>149.25544915084981</v>
      </c>
      <c r="M1088" s="2">
        <f>(H1088 / 'Data Historis BMRI'!$J$3) * 100</f>
        <v>208.0687215328191</v>
      </c>
    </row>
    <row r="1089" spans="1:13" x14ac:dyDescent="0.3">
      <c r="A1089" s="1" t="s">
        <v>1112</v>
      </c>
      <c r="B1089">
        <f>_xlfn.XLOOKUP(A1089,jkse_history[[#This Row],[Tanggal]],jkse_history[[#This Row],[Terakhir]],"Tidak Ditemukan")</f>
        <v>7224.3</v>
      </c>
      <c r="C1089">
        <f>_xlfn.XLOOKUP(B1089,jkse_history[[#This Row],[Terakhir]],jkse_history[[#This Row],[Volume]])</f>
        <v>107863200</v>
      </c>
      <c r="D1089">
        <f>_xlfn.XLOOKUP(A1089,bbni_history[[#This Row],[Tanggal]],bbni_history[[#This Row],[Terakhir]],"Tidak Ditemukan")</f>
        <v>4570.6000000000004</v>
      </c>
      <c r="E1089">
        <f>_xlfn.XLOOKUP(D1089,bbni_history[[#This Row],[Terakhir]],bbni_history[[#This Row],[Volume]])</f>
        <v>66371200</v>
      </c>
      <c r="F1089">
        <f>_xlfn.XLOOKUP(A1089,bbri_history[[#This Row],[Tanggal]],bbri_history[[#This Row],[Terakhir]],"Tidak Ditemukan")</f>
        <v>4326.8999999999996</v>
      </c>
      <c r="G1089">
        <f>_xlfn.XLOOKUP(F1089,bbri_history[[#This Row],[Terakhir]],bbri_history[[#This Row],[Volume]],"Tidak Ditemukan")</f>
        <v>189271400</v>
      </c>
      <c r="H1089">
        <f>_xlfn.XLOOKUP(A1089,bmri_history[[#This Row],[Tanggal]],bmri_history[[#This Row],[Terakhir]],"Tidak Ditemukan")</f>
        <v>5769.6</v>
      </c>
      <c r="I1089">
        <f>_xlfn.XLOOKUP('Master Sheet'!H1089,bmri_history[[#This Row],[Terakhir]],bmri_history[[#This Row],[Volume]],"Tidak Ditemukan")</f>
        <v>64687900</v>
      </c>
      <c r="J1089" s="10">
        <f>(B1089/'Data Historis IHSG'!$J$3) * 100</f>
        <v>114.67980201729016</v>
      </c>
      <c r="K1089" s="2">
        <f>(D1089/'Data Historis BBNI'!$J$3) * 100</f>
        <v>146.62470606728454</v>
      </c>
      <c r="L1089" s="2">
        <f>(F1089/'Data Historis BBRI'!$J$3) * 100</f>
        <v>146.46951894466389</v>
      </c>
      <c r="M1089" s="2">
        <f>(H1089 / 'Data Historis BMRI'!$J$3) * 100</f>
        <v>208.0687215328191</v>
      </c>
    </row>
    <row r="1090" spans="1:13" x14ac:dyDescent="0.3">
      <c r="A1090" s="1" t="s">
        <v>1113</v>
      </c>
      <c r="B1090">
        <f>_xlfn.XLOOKUP(A1090,jkse_history[[#This Row],[Tanggal]],jkse_history[[#This Row],[Terakhir]],"Tidak Ditemukan")</f>
        <v>7224.2</v>
      </c>
      <c r="C1090">
        <f>_xlfn.XLOOKUP(B1090,jkse_history[[#This Row],[Terakhir]],jkse_history[[#This Row],[Volume]])</f>
        <v>218209000</v>
      </c>
      <c r="D1090">
        <f>_xlfn.XLOOKUP(A1090,bbni_history[[#This Row],[Tanggal]],bbni_history[[#This Row],[Terakhir]],"Tidak Ditemukan")</f>
        <v>4588.8999999999996</v>
      </c>
      <c r="E1090">
        <f>_xlfn.XLOOKUP(D1090,bbni_history[[#This Row],[Terakhir]],bbni_history[[#This Row],[Volume]])</f>
        <v>59615300</v>
      </c>
      <c r="F1090">
        <f>_xlfn.XLOOKUP(A1090,bbri_history[[#This Row],[Tanggal]],bbri_history[[#This Row],[Terakhir]],"Tidak Ditemukan")</f>
        <v>4354.3</v>
      </c>
      <c r="G1090">
        <f>_xlfn.XLOOKUP(F1090,bbri_history[[#This Row],[Terakhir]],bbri_history[[#This Row],[Volume]],"Tidak Ditemukan")</f>
        <v>263325400</v>
      </c>
      <c r="H1090">
        <f>_xlfn.XLOOKUP(A1090,bmri_history[[#This Row],[Tanggal]],bmri_history[[#This Row],[Terakhir]],"Tidak Ditemukan")</f>
        <v>5860.4</v>
      </c>
      <c r="I1090">
        <f>_xlfn.XLOOKUP('Master Sheet'!H1090,bmri_history[[#This Row],[Terakhir]],bmri_history[[#This Row],[Volume]],"Tidak Ditemukan")</f>
        <v>109729800</v>
      </c>
      <c r="J1090" s="10">
        <f>(B1090/'Data Historis IHSG'!$J$3) * 100</f>
        <v>114.67821459979616</v>
      </c>
      <c r="K1090" s="2">
        <f>(D1090/'Data Historis BBNI'!$J$3) * 100</f>
        <v>147.21176949900712</v>
      </c>
      <c r="L1090" s="2">
        <f>(F1090/'Data Historis BBRI'!$J$3) * 100</f>
        <v>147.39703398293238</v>
      </c>
      <c r="M1090" s="2">
        <f>(H1090 / 'Data Historis BMRI'!$J$3) * 100</f>
        <v>211.34323621584389</v>
      </c>
    </row>
    <row r="1091" spans="1:13" x14ac:dyDescent="0.3">
      <c r="A1091" s="1" t="s">
        <v>1114</v>
      </c>
      <c r="B1091">
        <f>_xlfn.XLOOKUP(A1091,jkse_history[[#This Row],[Tanggal]],jkse_history[[#This Row],[Terakhir]],"Tidak Ditemukan")</f>
        <v>7321.1</v>
      </c>
      <c r="C1091">
        <f>_xlfn.XLOOKUP(B1091,jkse_history[[#This Row],[Terakhir]],jkse_history[[#This Row],[Volume]])</f>
        <v>146217900</v>
      </c>
      <c r="D1091">
        <f>_xlfn.XLOOKUP(A1091,bbni_history[[#This Row],[Tanggal]],bbni_history[[#This Row],[Terakhir]],"Tidak Ditemukan")</f>
        <v>4657.8</v>
      </c>
      <c r="E1091">
        <f>_xlfn.XLOOKUP(D1091,bbni_history[[#This Row],[Terakhir]],bbni_history[[#This Row],[Volume]])</f>
        <v>86127800</v>
      </c>
      <c r="F1091">
        <f>_xlfn.XLOOKUP(A1091,bbri_history[[#This Row],[Tanggal]],bbri_history[[#This Row],[Terakhir]],"Tidak Ditemukan")</f>
        <v>4473.3</v>
      </c>
      <c r="G1091">
        <f>_xlfn.XLOOKUP(F1091,bbri_history[[#This Row],[Terakhir]],bbri_history[[#This Row],[Volume]],"Tidak Ditemukan")</f>
        <v>296614900</v>
      </c>
      <c r="H1091">
        <f>_xlfn.XLOOKUP(A1091,bmri_history[[#This Row],[Tanggal]],bmri_history[[#This Row],[Terakhir]],"Tidak Ditemukan")</f>
        <v>5951.3</v>
      </c>
      <c r="I1091">
        <f>_xlfn.XLOOKUP('Master Sheet'!H1091,bmri_history[[#This Row],[Terakhir]],bmri_history[[#This Row],[Volume]],"Tidak Ditemukan")</f>
        <v>132532000</v>
      </c>
      <c r="J1091" s="10">
        <f>(B1091/'Data Historis IHSG'!$J$3) * 100</f>
        <v>116.21642215145869</v>
      </c>
      <c r="K1091" s="2">
        <f>(D1091/'Data Historis BBNI'!$J$3) * 100</f>
        <v>149.42207935942719</v>
      </c>
      <c r="L1091" s="2">
        <f>(F1091/'Data Historis BBRI'!$J$3) * 100</f>
        <v>151.42529272577713</v>
      </c>
      <c r="M1091" s="2">
        <f>(H1091 / 'Data Historis BMRI'!$J$3) * 100</f>
        <v>214.6213571925725</v>
      </c>
    </row>
    <row r="1092" spans="1:13" x14ac:dyDescent="0.3">
      <c r="A1092" s="1" t="s">
        <v>1115</v>
      </c>
      <c r="B1092">
        <f>_xlfn.XLOOKUP(A1092,jkse_history[[#This Row],[Tanggal]],jkse_history[[#This Row],[Terakhir]],"Tidak Ditemukan")</f>
        <v>7294.5</v>
      </c>
      <c r="C1092">
        <f>_xlfn.XLOOKUP(B1092,jkse_history[[#This Row],[Terakhir]],jkse_history[[#This Row],[Volume]])</f>
        <v>125286800</v>
      </c>
      <c r="D1092">
        <f>_xlfn.XLOOKUP(A1092,bbni_history[[#This Row],[Tanggal]],bbni_history[[#This Row],[Terakhir]],"Tidak Ditemukan")</f>
        <v>4680.7</v>
      </c>
      <c r="E1092">
        <f>_xlfn.XLOOKUP(D1092,bbni_history[[#This Row],[Terakhir]],bbni_history[[#This Row],[Volume]])</f>
        <v>66907300</v>
      </c>
      <c r="F1092">
        <f>_xlfn.XLOOKUP(A1092,bbri_history[[#This Row],[Tanggal]],bbri_history[[#This Row],[Terakhir]],"Tidak Ditemukan")</f>
        <v>4482.3999999999996</v>
      </c>
      <c r="G1092">
        <f>_xlfn.XLOOKUP(F1092,bbri_history[[#This Row],[Terakhir]],bbri_history[[#This Row],[Volume]],"Tidak Ditemukan")</f>
        <v>135104800</v>
      </c>
      <c r="H1092">
        <f>_xlfn.XLOOKUP(A1092,bmri_history[[#This Row],[Tanggal]],bmri_history[[#This Row],[Terakhir]],"Tidak Ditemukan")</f>
        <v>5928.6</v>
      </c>
      <c r="I1092">
        <f>_xlfn.XLOOKUP('Master Sheet'!H1092,bmri_history[[#This Row],[Terakhir]],bmri_history[[#This Row],[Volume]],"Tidak Ditemukan")</f>
        <v>63165500</v>
      </c>
      <c r="J1092" s="10">
        <f>(B1092/'Data Historis IHSG'!$J$3) * 100</f>
        <v>115.79416909806113</v>
      </c>
      <c r="K1092" s="2">
        <f>(D1092/'Data Historis BBNI'!$J$3) * 100</f>
        <v>150.15671064830408</v>
      </c>
      <c r="L1092" s="2">
        <f>(F1092/'Data Historis BBRI'!$J$3) * 100</f>
        <v>151.73333604140643</v>
      </c>
      <c r="M1092" s="2">
        <f>(H1092 / 'Data Historis BMRI'!$J$3) * 100</f>
        <v>213.80272852181631</v>
      </c>
    </row>
    <row r="1093" spans="1:13" x14ac:dyDescent="0.3">
      <c r="A1093" s="1" t="s">
        <v>1116</v>
      </c>
      <c r="B1093">
        <f>_xlfn.XLOOKUP(A1093,jkse_history[[#This Row],[Tanggal]],jkse_history[[#This Row],[Terakhir]],"Tidak Ditemukan")</f>
        <v>7322</v>
      </c>
      <c r="C1093">
        <f>_xlfn.XLOOKUP(B1093,jkse_history[[#This Row],[Terakhir]],jkse_history[[#This Row],[Volume]])</f>
        <v>140918600</v>
      </c>
      <c r="D1093">
        <f>_xlfn.XLOOKUP(A1093,bbni_history[[#This Row],[Tanggal]],bbni_history[[#This Row],[Terakhir]],"Tidak Ditemukan")</f>
        <v>4680.7</v>
      </c>
      <c r="E1093">
        <f>_xlfn.XLOOKUP(D1093,bbni_history[[#This Row],[Terakhir]],bbni_history[[#This Row],[Volume]])</f>
        <v>32378000</v>
      </c>
      <c r="F1093">
        <f>_xlfn.XLOOKUP(A1093,bbri_history[[#This Row],[Tanggal]],bbri_history[[#This Row],[Terakhir]],"Tidak Ditemukan")</f>
        <v>4491.6000000000004</v>
      </c>
      <c r="G1093">
        <f>_xlfn.XLOOKUP(F1093,bbri_history[[#This Row],[Terakhir]],bbri_history[[#This Row],[Volume]],"Tidak Ditemukan")</f>
        <v>140128300</v>
      </c>
      <c r="H1093">
        <f>_xlfn.XLOOKUP(A1093,bmri_history[[#This Row],[Tanggal]],bmri_history[[#This Row],[Terakhir]],"Tidak Ditemukan")</f>
        <v>6087.6</v>
      </c>
      <c r="I1093">
        <f>_xlfn.XLOOKUP('Master Sheet'!H1093,bmri_history[[#This Row],[Terakhir]],bmri_history[[#This Row],[Volume]],"Tidak Ditemukan")</f>
        <v>110467000</v>
      </c>
      <c r="J1093" s="10">
        <f>(B1093/'Data Historis IHSG'!$J$3) * 100</f>
        <v>116.23070890890446</v>
      </c>
      <c r="K1093" s="2">
        <f>(D1093/'Data Historis BBNI'!$J$3) * 100</f>
        <v>150.15671064830408</v>
      </c>
      <c r="L1093" s="2">
        <f>(F1093/'Data Historis BBRI'!$J$3) * 100</f>
        <v>152.04476444841629</v>
      </c>
      <c r="M1093" s="2">
        <f>(H1093 / 'Data Historis BMRI'!$J$3) * 100</f>
        <v>219.53673551081349</v>
      </c>
    </row>
    <row r="1094" spans="1:13" x14ac:dyDescent="0.3">
      <c r="A1094" s="1" t="s">
        <v>1117</v>
      </c>
      <c r="B1094">
        <f>_xlfn.XLOOKUP(A1094,jkse_history[[#This Row],[Tanggal]],jkse_history[[#This Row],[Terakhir]],"Tidak Ditemukan")</f>
        <v>7313.9</v>
      </c>
      <c r="C1094">
        <f>_xlfn.XLOOKUP(B1094,jkse_history[[#This Row],[Terakhir]],jkse_history[[#This Row],[Volume]])</f>
        <v>251719000</v>
      </c>
      <c r="D1094">
        <f>_xlfn.XLOOKUP(A1094,bbni_history[[#This Row],[Tanggal]],bbni_history[[#This Row],[Terakhir]],"Tidak Ditemukan")</f>
        <v>4634.8</v>
      </c>
      <c r="E1094">
        <f>_xlfn.XLOOKUP(D1094,bbni_history[[#This Row],[Terakhir]],bbni_history[[#This Row],[Volume]])</f>
        <v>30554100</v>
      </c>
      <c r="F1094">
        <f>_xlfn.XLOOKUP(A1094,bbri_history[[#This Row],[Tanggal]],bbri_history[[#This Row],[Terakhir]],"Tidak Ditemukan")</f>
        <v>4381.8</v>
      </c>
      <c r="G1094">
        <f>_xlfn.XLOOKUP(F1094,bbri_history[[#This Row],[Terakhir]],bbri_history[[#This Row],[Volume]],"Tidak Ditemukan")</f>
        <v>170919500</v>
      </c>
      <c r="H1094">
        <f>_xlfn.XLOOKUP(A1094,bmri_history[[#This Row],[Tanggal]],bmri_history[[#This Row],[Terakhir]],"Tidak Ditemukan")</f>
        <v>6019.4</v>
      </c>
      <c r="I1094">
        <f>_xlfn.XLOOKUP('Master Sheet'!H1094,bmri_history[[#This Row],[Terakhir]],bmri_history[[#This Row],[Volume]],"Tidak Ditemukan")</f>
        <v>77861700</v>
      </c>
      <c r="J1094" s="10">
        <f>(B1094/'Data Historis IHSG'!$J$3) * 100</f>
        <v>116.10212809189242</v>
      </c>
      <c r="K1094" s="2">
        <f>(D1094/'Data Historis BBNI'!$J$3) * 100</f>
        <v>148.68424007365562</v>
      </c>
      <c r="L1094" s="2">
        <f>(F1094/'Data Historis BBRI'!$J$3) * 100</f>
        <v>148.32793411258137</v>
      </c>
      <c r="M1094" s="2">
        <f>(H1094 / 'Data Historis BMRI'!$J$3) * 100</f>
        <v>217.07724320484107</v>
      </c>
    </row>
    <row r="1095" spans="1:13" x14ac:dyDescent="0.3">
      <c r="A1095" s="1" t="s">
        <v>1118</v>
      </c>
      <c r="B1095">
        <f>_xlfn.XLOOKUP(A1095,jkse_history[[#This Row],[Tanggal]],jkse_history[[#This Row],[Terakhir]],"Tidak Ditemukan")</f>
        <v>7262.8</v>
      </c>
      <c r="C1095">
        <f>_xlfn.XLOOKUP(B1095,jkse_history[[#This Row],[Terakhir]],jkse_history[[#This Row],[Volume]])</f>
        <v>149278800</v>
      </c>
      <c r="D1095">
        <f>_xlfn.XLOOKUP(A1095,bbni_history[[#This Row],[Tanggal]],bbni_history[[#This Row],[Terakhir]],"Tidak Ditemukan")</f>
        <v>4680.7</v>
      </c>
      <c r="E1095">
        <f>_xlfn.XLOOKUP(D1095,bbni_history[[#This Row],[Terakhir]],bbni_history[[#This Row],[Volume]])</f>
        <v>23442100</v>
      </c>
      <c r="F1095">
        <f>_xlfn.XLOOKUP(A1095,bbri_history[[#This Row],[Tanggal]],bbri_history[[#This Row],[Terakhir]],"Tidak Ditemukan")</f>
        <v>4372.6000000000004</v>
      </c>
      <c r="G1095">
        <f>_xlfn.XLOOKUP(F1095,bbri_history[[#This Row],[Terakhir]],bbri_history[[#This Row],[Volume]],"Tidak Ditemukan")</f>
        <v>116037600</v>
      </c>
      <c r="H1095">
        <f>_xlfn.XLOOKUP(A1095,bmri_history[[#This Row],[Tanggal]],bmri_history[[#This Row],[Terakhir]],"Tidak Ditemukan")</f>
        <v>5883.1</v>
      </c>
      <c r="I1095">
        <f>_xlfn.XLOOKUP('Master Sheet'!H1095,bmri_history[[#This Row],[Terakhir]],bmri_history[[#This Row],[Volume]],"Tidak Ditemukan")</f>
        <v>63940900</v>
      </c>
      <c r="J1095" s="10">
        <f>(B1095/'Data Historis IHSG'!$J$3) * 100</f>
        <v>115.29095775247083</v>
      </c>
      <c r="K1095" s="2">
        <f>(D1095/'Data Historis BBNI'!$J$3) * 100</f>
        <v>150.15671064830408</v>
      </c>
      <c r="L1095" s="2">
        <f>(F1095/'Data Historis BBRI'!$J$3) * 100</f>
        <v>148.01650570557152</v>
      </c>
      <c r="M1095" s="2">
        <f>(H1095 / 'Data Historis BMRI'!$J$3) * 100</f>
        <v>212.16186488660011</v>
      </c>
    </row>
    <row r="1096" spans="1:13" x14ac:dyDescent="0.3">
      <c r="A1096" s="1" t="s">
        <v>1119</v>
      </c>
      <c r="B1096">
        <f>_xlfn.XLOOKUP(A1096,jkse_history[[#This Row],[Tanggal]],jkse_history[[#This Row],[Terakhir]],"Tidak Ditemukan")</f>
        <v>7240.3</v>
      </c>
      <c r="C1096">
        <f>_xlfn.XLOOKUP(B1096,jkse_history[[#This Row],[Terakhir]],jkse_history[[#This Row],[Volume]])</f>
        <v>125922000</v>
      </c>
      <c r="D1096">
        <f>_xlfn.XLOOKUP(A1096,bbni_history[[#This Row],[Tanggal]],bbni_history[[#This Row],[Terakhir]],"Tidak Ditemukan")</f>
        <v>4611.8999999999996</v>
      </c>
      <c r="E1096">
        <f>_xlfn.XLOOKUP(D1096,bbni_history[[#This Row],[Terakhir]],bbni_history[[#This Row],[Volume]])</f>
        <v>52463300</v>
      </c>
      <c r="F1096">
        <f>_xlfn.XLOOKUP(A1096,bbri_history[[#This Row],[Tanggal]],bbri_history[[#This Row],[Terakhir]],"Tidak Ditemukan")</f>
        <v>4299.5</v>
      </c>
      <c r="G1096">
        <f>_xlfn.XLOOKUP(F1096,bbri_history[[#This Row],[Terakhir]],bbri_history[[#This Row],[Volume]],"Tidak Ditemukan")</f>
        <v>274397700</v>
      </c>
      <c r="H1096">
        <f>_xlfn.XLOOKUP(A1096,bmri_history[[#This Row],[Tanggal]],bmri_history[[#This Row],[Terakhir]],"Tidak Ditemukan")</f>
        <v>5974</v>
      </c>
      <c r="I1096">
        <f>_xlfn.XLOOKUP('Master Sheet'!H1096,bmri_history[[#This Row],[Terakhir]],bmri_history[[#This Row],[Volume]],"Tidak Ditemukan")</f>
        <v>66655400</v>
      </c>
      <c r="J1096" s="10">
        <f>(B1096/'Data Historis IHSG'!$J$3) * 100</f>
        <v>114.93378881632627</v>
      </c>
      <c r="K1096" s="2">
        <f>(D1096/'Data Historis BBNI'!$J$3) * 100</f>
        <v>147.94960878477866</v>
      </c>
      <c r="L1096" s="2">
        <f>(F1096/'Data Historis BBRI'!$J$3) * 100</f>
        <v>145.54200390639545</v>
      </c>
      <c r="M1096" s="2">
        <f>(H1096 / 'Data Historis BMRI'!$J$3) * 100</f>
        <v>215.43998586332867</v>
      </c>
    </row>
    <row r="1097" spans="1:13" x14ac:dyDescent="0.3">
      <c r="A1097" s="1" t="s">
        <v>1120</v>
      </c>
      <c r="B1097">
        <f>_xlfn.XLOOKUP(A1097,jkse_history[[#This Row],[Tanggal]],jkse_history[[#This Row],[Terakhir]],"Tidak Ditemukan")</f>
        <v>7288.2</v>
      </c>
      <c r="C1097">
        <f>_xlfn.XLOOKUP(B1097,jkse_history[[#This Row],[Terakhir]],jkse_history[[#This Row],[Volume]])</f>
        <v>128745600</v>
      </c>
      <c r="D1097">
        <f>_xlfn.XLOOKUP(A1097,bbni_history[[#This Row],[Tanggal]],bbni_history[[#This Row],[Terakhir]],"Tidak Ditemukan")</f>
        <v>4588.8999999999996</v>
      </c>
      <c r="E1097">
        <f>_xlfn.XLOOKUP(D1097,bbni_history[[#This Row],[Terakhir]],bbni_history[[#This Row],[Volume]])</f>
        <v>41982600</v>
      </c>
      <c r="F1097">
        <f>_xlfn.XLOOKUP(A1097,bbri_history[[#This Row],[Tanggal]],bbri_history[[#This Row],[Terakhir]],"Tidak Ditemukan")</f>
        <v>4354.3</v>
      </c>
      <c r="G1097">
        <f>_xlfn.XLOOKUP(F1097,bbri_history[[#This Row],[Terakhir]],bbri_history[[#This Row],[Volume]],"Tidak Ditemukan")</f>
        <v>192267300</v>
      </c>
      <c r="H1097">
        <f>_xlfn.XLOOKUP(A1097,bmri_history[[#This Row],[Tanggal]],bmri_history[[#This Row],[Terakhir]],"Tidak Ditemukan")</f>
        <v>5951.3</v>
      </c>
      <c r="I1097">
        <f>_xlfn.XLOOKUP('Master Sheet'!H1097,bmri_history[[#This Row],[Terakhir]],bmri_history[[#This Row],[Volume]],"Tidak Ditemukan")</f>
        <v>76519500</v>
      </c>
      <c r="J1097" s="10">
        <f>(B1097/'Data Historis IHSG'!$J$3) * 100</f>
        <v>115.69416179594066</v>
      </c>
      <c r="K1097" s="2">
        <f>(D1097/'Data Historis BBNI'!$J$3) * 100</f>
        <v>147.21176949900712</v>
      </c>
      <c r="L1097" s="2">
        <f>(F1097/'Data Historis BBRI'!$J$3) * 100</f>
        <v>147.39703398293238</v>
      </c>
      <c r="M1097" s="2">
        <f>(H1097 / 'Data Historis BMRI'!$J$3) * 100</f>
        <v>214.6213571925725</v>
      </c>
    </row>
    <row r="1098" spans="1:13" x14ac:dyDescent="0.3">
      <c r="A1098" s="1" t="s">
        <v>1121</v>
      </c>
      <c r="B1098">
        <f>_xlfn.XLOOKUP(A1098,jkse_history[[#This Row],[Tanggal]],jkse_history[[#This Row],[Terakhir]],"Tidak Ditemukan")</f>
        <v>7288.9</v>
      </c>
      <c r="C1098">
        <f>_xlfn.XLOOKUP(B1098,jkse_history[[#This Row],[Terakhir]],jkse_history[[#This Row],[Volume]])</f>
        <v>131946800</v>
      </c>
      <c r="D1098">
        <f>_xlfn.XLOOKUP(A1098,bbni_history[[#This Row],[Tanggal]],bbni_history[[#This Row],[Terakhir]],"Tidak Ditemukan")</f>
        <v>4611.8999999999996</v>
      </c>
      <c r="E1098">
        <f>_xlfn.XLOOKUP(D1098,bbni_history[[#This Row],[Terakhir]],bbni_history[[#This Row],[Volume]])</f>
        <v>19854800</v>
      </c>
      <c r="F1098">
        <f>_xlfn.XLOOKUP(A1098,bbri_history[[#This Row],[Tanggal]],bbri_history[[#This Row],[Terakhir]],"Tidak Ditemukan")</f>
        <v>4372.6000000000004</v>
      </c>
      <c r="G1098">
        <f>_xlfn.XLOOKUP(F1098,bbri_history[[#This Row],[Terakhir]],bbri_history[[#This Row],[Volume]],"Tidak Ditemukan")</f>
        <v>126109900</v>
      </c>
      <c r="H1098">
        <f>_xlfn.XLOOKUP(A1098,bmri_history[[#This Row],[Tanggal]],bmri_history[[#This Row],[Terakhir]],"Tidak Ditemukan")</f>
        <v>5883.1</v>
      </c>
      <c r="I1098">
        <f>_xlfn.XLOOKUP('Master Sheet'!H1098,bmri_history[[#This Row],[Terakhir]],bmri_history[[#This Row],[Volume]],"Tidak Ditemukan")</f>
        <v>54435300</v>
      </c>
      <c r="J1098" s="10">
        <f>(B1098/'Data Historis IHSG'!$J$3) * 100</f>
        <v>115.70527371839847</v>
      </c>
      <c r="K1098" s="2">
        <f>(D1098/'Data Historis BBNI'!$J$3) * 100</f>
        <v>147.94960878477866</v>
      </c>
      <c r="L1098" s="2">
        <f>(F1098/'Data Historis BBRI'!$J$3) * 100</f>
        <v>148.01650570557152</v>
      </c>
      <c r="M1098" s="2">
        <f>(H1098 / 'Data Historis BMRI'!$J$3) * 100</f>
        <v>212.16186488660011</v>
      </c>
    </row>
    <row r="1099" spans="1:13" x14ac:dyDescent="0.3">
      <c r="A1099" s="1" t="s">
        <v>1122</v>
      </c>
      <c r="B1099">
        <f>_xlfn.XLOOKUP(A1099,jkse_history[[#This Row],[Tanggal]],jkse_history[[#This Row],[Terakhir]],"Tidak Ditemukan")</f>
        <v>7241.9</v>
      </c>
      <c r="C1099">
        <f>_xlfn.XLOOKUP(B1099,jkse_history[[#This Row],[Terakhir]],jkse_history[[#This Row],[Volume]])</f>
        <v>124088300</v>
      </c>
      <c r="D1099">
        <f>_xlfn.XLOOKUP(A1099,bbni_history[[#This Row],[Tanggal]],bbni_history[[#This Row],[Terakhir]],"Tidak Ditemukan")</f>
        <v>4543.1000000000004</v>
      </c>
      <c r="E1099">
        <f>_xlfn.XLOOKUP(D1099,bbni_history[[#This Row],[Terakhir]],bbni_history[[#This Row],[Volume]])</f>
        <v>36234500</v>
      </c>
      <c r="F1099">
        <f>_xlfn.XLOOKUP(A1099,bbri_history[[#This Row],[Tanggal]],bbri_history[[#This Row],[Terakhir]],"Tidak Ditemukan")</f>
        <v>4272</v>
      </c>
      <c r="G1099">
        <f>_xlfn.XLOOKUP(F1099,bbri_history[[#This Row],[Terakhir]],bbri_history[[#This Row],[Volume]],"Tidak Ditemukan")</f>
        <v>201835700</v>
      </c>
      <c r="H1099">
        <f>_xlfn.XLOOKUP(A1099,bmri_history[[#This Row],[Tanggal]],bmri_history[[#This Row],[Terakhir]],"Tidak Ditemukan")</f>
        <v>5883.1</v>
      </c>
      <c r="I1099">
        <f>_xlfn.XLOOKUP('Master Sheet'!H1099,bmri_history[[#This Row],[Terakhir]],bmri_history[[#This Row],[Volume]],"Tidak Ditemukan")</f>
        <v>86701400</v>
      </c>
      <c r="J1099" s="10">
        <f>(B1099/'Data Historis IHSG'!$J$3) * 100</f>
        <v>114.95918749622989</v>
      </c>
      <c r="K1099" s="2">
        <f>(D1099/'Data Historis BBNI'!$J$3) * 100</f>
        <v>145.74250692125329</v>
      </c>
      <c r="L1099" s="2">
        <f>(F1099/'Data Historis BBRI'!$J$3) * 100</f>
        <v>144.61110377674643</v>
      </c>
      <c r="M1099" s="2">
        <f>(H1099 / 'Data Historis BMRI'!$J$3) * 100</f>
        <v>212.16186488660011</v>
      </c>
    </row>
    <row r="1100" spans="1:13" x14ac:dyDescent="0.3">
      <c r="A1100" s="1" t="s">
        <v>1123</v>
      </c>
      <c r="B1100">
        <f>_xlfn.XLOOKUP(A1100,jkse_history[[#This Row],[Tanggal]],jkse_history[[#This Row],[Terakhir]],"Tidak Ditemukan")</f>
        <v>7255.8</v>
      </c>
      <c r="C1100">
        <f>_xlfn.XLOOKUP(B1100,jkse_history[[#This Row],[Terakhir]],jkse_history[[#This Row],[Volume]])</f>
        <v>140459400</v>
      </c>
      <c r="D1100">
        <f>_xlfn.XLOOKUP(A1100,bbni_history[[#This Row],[Tanggal]],bbni_history[[#This Row],[Terakhir]],"Tidak Ditemukan")</f>
        <v>4561.3999999999996</v>
      </c>
      <c r="E1100">
        <f>_xlfn.XLOOKUP(D1100,bbni_history[[#This Row],[Terakhir]],bbni_history[[#This Row],[Volume]])</f>
        <v>34106000</v>
      </c>
      <c r="F1100">
        <f>_xlfn.XLOOKUP(A1100,bbri_history[[#This Row],[Tanggal]],bbri_history[[#This Row],[Terakhir]],"Tidak Ditemukan")</f>
        <v>4272</v>
      </c>
      <c r="G1100">
        <f>_xlfn.XLOOKUP(F1100,bbri_history[[#This Row],[Terakhir]],bbri_history[[#This Row],[Volume]],"Tidak Ditemukan")</f>
        <v>168490300</v>
      </c>
      <c r="H1100">
        <f>_xlfn.XLOOKUP(A1100,bmri_history[[#This Row],[Tanggal]],bmri_history[[#This Row],[Terakhir]],"Tidak Ditemukan")</f>
        <v>5815</v>
      </c>
      <c r="I1100">
        <f>_xlfn.XLOOKUP('Master Sheet'!H1100,bmri_history[[#This Row],[Terakhir]],bmri_history[[#This Row],[Volume]],"Tidak Ditemukan")</f>
        <v>99004100</v>
      </c>
      <c r="J1100" s="10">
        <f>(B1100/'Data Historis IHSG'!$J$3) * 100</f>
        <v>115.17983852789251</v>
      </c>
      <c r="K1100" s="2">
        <f>(D1100/'Data Historis BBNI'!$J$3) * 100</f>
        <v>146.32957035297588</v>
      </c>
      <c r="L1100" s="2">
        <f>(F1100/'Data Historis BBRI'!$J$3) * 100</f>
        <v>144.61110377674643</v>
      </c>
      <c r="M1100" s="2">
        <f>(H1100 / 'Data Historis BMRI'!$J$3) * 100</f>
        <v>209.70597887433149</v>
      </c>
    </row>
    <row r="1101" spans="1:13" x14ac:dyDescent="0.3">
      <c r="A1101" s="1" t="s">
        <v>1124</v>
      </c>
      <c r="B1101">
        <f>_xlfn.XLOOKUP(A1101,jkse_history[[#This Row],[Tanggal]],jkse_history[[#This Row],[Terakhir]],"Tidak Ditemukan")</f>
        <v>7326</v>
      </c>
      <c r="C1101">
        <f>_xlfn.XLOOKUP(B1101,jkse_history[[#This Row],[Terakhir]],jkse_history[[#This Row],[Volume]])</f>
        <v>119012300</v>
      </c>
      <c r="D1101">
        <f>_xlfn.XLOOKUP(A1101,bbni_history[[#This Row],[Tanggal]],bbni_history[[#This Row],[Terakhir]],"Tidak Ditemukan")</f>
        <v>4657.8</v>
      </c>
      <c r="E1101">
        <f>_xlfn.XLOOKUP(D1101,bbni_history[[#This Row],[Terakhir]],bbni_history[[#This Row],[Volume]])</f>
        <v>54207300</v>
      </c>
      <c r="F1101">
        <f>_xlfn.XLOOKUP(A1101,bbri_history[[#This Row],[Tanggal]],bbri_history[[#This Row],[Terakhir]],"Tidak Ditemukan")</f>
        <v>4345.2</v>
      </c>
      <c r="G1101">
        <f>_xlfn.XLOOKUP(F1101,bbri_history[[#This Row],[Terakhir]],bbri_history[[#This Row],[Volume]],"Tidak Ditemukan")</f>
        <v>169636700</v>
      </c>
      <c r="H1101">
        <f>_xlfn.XLOOKUP(A1101,bmri_history[[#This Row],[Tanggal]],bmri_history[[#This Row],[Terakhir]],"Tidak Ditemukan")</f>
        <v>6133</v>
      </c>
      <c r="I1101">
        <f>_xlfn.XLOOKUP('Master Sheet'!H1101,bmri_history[[#This Row],[Terakhir]],bmri_history[[#This Row],[Volume]],"Tidak Ditemukan")</f>
        <v>163086200</v>
      </c>
      <c r="J1101" s="10">
        <f>(B1101/'Data Historis IHSG'!$J$3) * 100</f>
        <v>116.29420560866348</v>
      </c>
      <c r="K1101" s="2">
        <f>(D1101/'Data Historis BBNI'!$J$3) * 100</f>
        <v>149.42207935942719</v>
      </c>
      <c r="L1101" s="2">
        <f>(F1101/'Data Historis BBRI'!$J$3) * 100</f>
        <v>147.08899066730305</v>
      </c>
      <c r="M1101" s="2">
        <f>(H1101 / 'Data Historis BMRI'!$J$3) * 100</f>
        <v>221.17399285232588</v>
      </c>
    </row>
    <row r="1102" spans="1:13" x14ac:dyDescent="0.3">
      <c r="A1102" s="1" t="s">
        <v>1125</v>
      </c>
      <c r="B1102">
        <f>_xlfn.XLOOKUP(A1102,jkse_history[[#This Row],[Tanggal]],jkse_history[[#This Row],[Terakhir]],"Tidak Ditemukan")</f>
        <v>7308.1</v>
      </c>
      <c r="C1102">
        <f>_xlfn.XLOOKUP(B1102,jkse_history[[#This Row],[Terakhir]],jkse_history[[#This Row],[Volume]])</f>
        <v>130681400</v>
      </c>
      <c r="D1102">
        <f>_xlfn.XLOOKUP(A1102,bbni_history[[#This Row],[Tanggal]],bbni_history[[#This Row],[Terakhir]],"Tidak Ditemukan")</f>
        <v>4680.7</v>
      </c>
      <c r="E1102">
        <f>_xlfn.XLOOKUP(D1102,bbni_history[[#This Row],[Terakhir]],bbni_history[[#This Row],[Volume]])</f>
        <v>75959300</v>
      </c>
      <c r="F1102">
        <f>_xlfn.XLOOKUP(A1102,bbri_history[[#This Row],[Tanggal]],bbri_history[[#This Row],[Terakhir]],"Tidak Ditemukan")</f>
        <v>4308.6000000000004</v>
      </c>
      <c r="G1102">
        <f>_xlfn.XLOOKUP(F1102,bbri_history[[#This Row],[Terakhir]],bbri_history[[#This Row],[Volume]],"Tidak Ditemukan")</f>
        <v>113328400</v>
      </c>
      <c r="H1102">
        <f>_xlfn.XLOOKUP(A1102,bmri_history[[#This Row],[Tanggal]],bmri_history[[#This Row],[Terakhir]],"Tidak Ditemukan")</f>
        <v>6178.4</v>
      </c>
      <c r="I1102">
        <f>_xlfn.XLOOKUP('Master Sheet'!H1102,bmri_history[[#This Row],[Terakhir]],bmri_history[[#This Row],[Volume]],"Tidak Ditemukan")</f>
        <v>167892400</v>
      </c>
      <c r="J1102" s="10">
        <f>(B1102/'Data Historis IHSG'!$J$3) * 100</f>
        <v>116.01005787724183</v>
      </c>
      <c r="K1102" s="2">
        <f>(D1102/'Data Historis BBNI'!$J$3) * 100</f>
        <v>150.15671064830408</v>
      </c>
      <c r="L1102" s="2">
        <f>(F1102/'Data Historis BBRI'!$J$3) * 100</f>
        <v>145.85004722202478</v>
      </c>
      <c r="M1102" s="2">
        <f>(H1102 / 'Data Historis BMRI'!$J$3) * 100</f>
        <v>222.81125019383828</v>
      </c>
    </row>
    <row r="1103" spans="1:13" x14ac:dyDescent="0.3">
      <c r="A1103" s="1" t="s">
        <v>1126</v>
      </c>
      <c r="B1103">
        <f>_xlfn.XLOOKUP(A1103,jkse_history[[#This Row],[Tanggal]],jkse_history[[#This Row],[Terakhir]],"Tidak Ditemukan")</f>
        <v>7059.7</v>
      </c>
      <c r="C1103">
        <f>_xlfn.XLOOKUP(B1103,jkse_history[[#This Row],[Terakhir]],jkse_history[[#This Row],[Volume]])</f>
        <v>196047200</v>
      </c>
      <c r="D1103">
        <f>_xlfn.XLOOKUP(A1103,bbni_history[[#This Row],[Tanggal]],bbni_history[[#This Row],[Terakhir]],"Tidak Ditemukan")</f>
        <v>4552.2</v>
      </c>
      <c r="E1103">
        <f>_xlfn.XLOOKUP(D1103,bbni_history[[#This Row],[Terakhir]],bbni_history[[#This Row],[Volume]])</f>
        <v>65485300</v>
      </c>
      <c r="F1103">
        <f>_xlfn.XLOOKUP(A1103,bbri_history[[#This Row],[Tanggal]],bbri_history[[#This Row],[Terakhir]],"Tidak Ditemukan")</f>
        <v>4143.8999999999996</v>
      </c>
      <c r="G1103">
        <f>_xlfn.XLOOKUP(F1103,bbri_history[[#This Row],[Terakhir]],bbri_history[[#This Row],[Volume]],"Tidak Ditemukan")</f>
        <v>329430900</v>
      </c>
      <c r="H1103">
        <f>_xlfn.XLOOKUP(A1103,bmri_history[[#This Row],[Tanggal]],bmri_history[[#This Row],[Terakhir]],"Tidak Ditemukan")</f>
        <v>5974</v>
      </c>
      <c r="I1103">
        <f>_xlfn.XLOOKUP('Master Sheet'!H1103,bmri_history[[#This Row],[Terakhir]],bmri_history[[#This Row],[Volume]],"Tidak Ditemukan")</f>
        <v>184384000</v>
      </c>
      <c r="J1103" s="10">
        <f>(B1103/'Data Historis IHSG'!$J$3) * 100</f>
        <v>112.06691282220606</v>
      </c>
      <c r="K1103" s="2">
        <f>(D1103/'Data Historis BBNI'!$J$3) * 100</f>
        <v>146.03443463866725</v>
      </c>
      <c r="L1103" s="2">
        <f>(F1103/'Data Historis BBRI'!$J$3) * 100</f>
        <v>140.27480171827236</v>
      </c>
      <c r="M1103" s="2">
        <f>(H1103 / 'Data Historis BMRI'!$J$3) * 100</f>
        <v>215.43998586332867</v>
      </c>
    </row>
    <row r="1104" spans="1:13" x14ac:dyDescent="0.3">
      <c r="A1104" s="1" t="s">
        <v>1127</v>
      </c>
      <c r="B1104">
        <f>_xlfn.XLOOKUP(A1104,jkse_history[[#This Row],[Tanggal]],jkse_history[[#This Row],[Terakhir]],"Tidak Ditemukan")</f>
        <v>7129.2</v>
      </c>
      <c r="C1104">
        <f>_xlfn.XLOOKUP(B1104,jkse_history[[#This Row],[Terakhir]],jkse_history[[#This Row],[Volume]])</f>
        <v>122457600</v>
      </c>
      <c r="D1104">
        <f>_xlfn.XLOOKUP(A1104,bbni_history[[#This Row],[Tanggal]],bbni_history[[#This Row],[Terakhir]],"Tidak Ditemukan")</f>
        <v>4611.8999999999996</v>
      </c>
      <c r="E1104">
        <f>_xlfn.XLOOKUP(D1104,bbni_history[[#This Row],[Terakhir]],bbni_history[[#This Row],[Volume]])</f>
        <v>51827100</v>
      </c>
      <c r="F1104">
        <f>_xlfn.XLOOKUP(A1104,bbri_history[[#This Row],[Tanggal]],bbri_history[[#This Row],[Terakhir]],"Tidak Ditemukan")</f>
        <v>4208</v>
      </c>
      <c r="G1104">
        <f>_xlfn.XLOOKUP(F1104,bbri_history[[#This Row],[Terakhir]],bbri_history[[#This Row],[Volume]],"Tidak Ditemukan")</f>
        <v>238051800</v>
      </c>
      <c r="H1104">
        <f>_xlfn.XLOOKUP(A1104,bmri_history[[#This Row],[Tanggal]],bmri_history[[#This Row],[Terakhir]],"Tidak Ditemukan")</f>
        <v>6019.4</v>
      </c>
      <c r="I1104">
        <f>_xlfn.XLOOKUP('Master Sheet'!H1104,bmri_history[[#This Row],[Terakhir]],bmri_history[[#This Row],[Volume]],"Tidak Ditemukan")</f>
        <v>95785000</v>
      </c>
      <c r="J1104" s="10">
        <f>(B1104/'Data Historis IHSG'!$J$3) * 100</f>
        <v>113.17016798051922</v>
      </c>
      <c r="K1104" s="2">
        <f>(D1104/'Data Historis BBNI'!$J$3) * 100</f>
        <v>147.94960878477866</v>
      </c>
      <c r="L1104" s="2">
        <f>(F1104/'Data Historis BBRI'!$J$3) * 100</f>
        <v>142.4446452931997</v>
      </c>
      <c r="M1104" s="2">
        <f>(H1104 / 'Data Historis BMRI'!$J$3) * 100</f>
        <v>217.07724320484107</v>
      </c>
    </row>
    <row r="1105" spans="1:13" x14ac:dyDescent="0.3">
      <c r="A1105" s="1" t="s">
        <v>1128</v>
      </c>
      <c r="B1105">
        <f>_xlfn.XLOOKUP(A1105,jkse_history[[#This Row],[Tanggal]],jkse_history[[#This Row],[Terakhir]],"Tidak Ditemukan")</f>
        <v>7212.1</v>
      </c>
      <c r="C1105">
        <f>_xlfn.XLOOKUP(B1105,jkse_history[[#This Row],[Terakhir]],jkse_history[[#This Row],[Volume]])</f>
        <v>128572200</v>
      </c>
      <c r="D1105">
        <f>_xlfn.XLOOKUP(A1105,bbni_history[[#This Row],[Tanggal]],bbni_history[[#This Row],[Terakhir]],"Tidak Ditemukan")</f>
        <v>4588.8999999999996</v>
      </c>
      <c r="E1105">
        <f>_xlfn.XLOOKUP(D1105,bbni_history[[#This Row],[Terakhir]],bbni_history[[#This Row],[Volume]])</f>
        <v>32547900</v>
      </c>
      <c r="F1105">
        <f>_xlfn.XLOOKUP(A1105,bbri_history[[#This Row],[Tanggal]],bbri_history[[#This Row],[Terakhir]],"Tidak Ditemukan")</f>
        <v>4226.3</v>
      </c>
      <c r="G1105">
        <f>_xlfn.XLOOKUP(F1105,bbri_history[[#This Row],[Terakhir]],bbri_history[[#This Row],[Volume]],"Tidak Ditemukan")</f>
        <v>125937500</v>
      </c>
      <c r="H1105">
        <f>_xlfn.XLOOKUP(A1105,bmri_history[[#This Row],[Tanggal]],bmri_history[[#This Row],[Terakhir]],"Tidak Ditemukan")</f>
        <v>6155.7</v>
      </c>
      <c r="I1105">
        <f>_xlfn.XLOOKUP('Master Sheet'!H1105,bmri_history[[#This Row],[Terakhir]],bmri_history[[#This Row],[Volume]],"Tidak Ditemukan")</f>
        <v>84582200</v>
      </c>
      <c r="J1105" s="10">
        <f>(B1105/'Data Historis IHSG'!$J$3) * 100</f>
        <v>114.48613708302511</v>
      </c>
      <c r="K1105" s="2">
        <f>(D1105/'Data Historis BBNI'!$J$3) * 100</f>
        <v>147.21176949900712</v>
      </c>
      <c r="L1105" s="2">
        <f>(F1105/'Data Historis BBRI'!$J$3) * 100</f>
        <v>143.06411701583886</v>
      </c>
      <c r="M1105" s="2">
        <f>(H1105 / 'Data Historis BMRI'!$J$3) * 100</f>
        <v>221.99262152308208</v>
      </c>
    </row>
    <row r="1106" spans="1:13" x14ac:dyDescent="0.3">
      <c r="A1106" s="1" t="s">
        <v>1129</v>
      </c>
      <c r="B1106">
        <f>_xlfn.XLOOKUP(A1106,jkse_history[[#This Row],[Tanggal]],jkse_history[[#This Row],[Terakhir]],"Tidak Ditemukan")</f>
        <v>7195.1</v>
      </c>
      <c r="C1106">
        <f>_xlfn.XLOOKUP(B1106,jkse_history[[#This Row],[Terakhir]],jkse_history[[#This Row],[Volume]])</f>
        <v>125248900</v>
      </c>
      <c r="D1106">
        <f>_xlfn.XLOOKUP(A1106,bbni_history[[#This Row],[Tanggal]],bbni_history[[#This Row],[Terakhir]],"Tidak Ditemukan")</f>
        <v>4611.8999999999996</v>
      </c>
      <c r="E1106">
        <f>_xlfn.XLOOKUP(D1106,bbni_history[[#This Row],[Terakhir]],bbni_history[[#This Row],[Volume]])</f>
        <v>51493100</v>
      </c>
      <c r="F1106">
        <f>_xlfn.XLOOKUP(A1106,bbri_history[[#This Row],[Tanggal]],bbri_history[[#This Row],[Terakhir]],"Tidak Ditemukan")</f>
        <v>4262.8999999999996</v>
      </c>
      <c r="G1106">
        <f>_xlfn.XLOOKUP(F1106,bbri_history[[#This Row],[Terakhir]],bbri_history[[#This Row],[Volume]],"Tidak Ditemukan")</f>
        <v>131343400</v>
      </c>
      <c r="H1106">
        <f>_xlfn.XLOOKUP(A1106,bmri_history[[#This Row],[Tanggal]],bmri_history[[#This Row],[Terakhir]],"Tidak Ditemukan")</f>
        <v>6178.4</v>
      </c>
      <c r="I1106">
        <f>_xlfn.XLOOKUP('Master Sheet'!H1106,bmri_history[[#This Row],[Terakhir]],bmri_history[[#This Row],[Volume]],"Tidak Ditemukan")</f>
        <v>81408500</v>
      </c>
      <c r="J1106" s="10">
        <f>(B1106/'Data Historis IHSG'!$J$3) * 100</f>
        <v>114.21627610904923</v>
      </c>
      <c r="K1106" s="2">
        <f>(D1106/'Data Historis BBNI'!$J$3) * 100</f>
        <v>147.94960878477866</v>
      </c>
      <c r="L1106" s="2">
        <f>(F1106/'Data Historis BBRI'!$J$3) * 100</f>
        <v>144.30306046111713</v>
      </c>
      <c r="M1106" s="2">
        <f>(H1106 / 'Data Historis BMRI'!$J$3) * 100</f>
        <v>222.81125019383828</v>
      </c>
    </row>
    <row r="1107" spans="1:13" x14ac:dyDescent="0.3">
      <c r="A1107" s="1" t="s">
        <v>1130</v>
      </c>
      <c r="B1107">
        <f>_xlfn.XLOOKUP(A1107,jkse_history[[#This Row],[Tanggal]],jkse_history[[#This Row],[Terakhir]],"Tidak Ditemukan")</f>
        <v>7257</v>
      </c>
      <c r="C1107">
        <f>_xlfn.XLOOKUP(B1107,jkse_history[[#This Row],[Terakhir]],jkse_history[[#This Row],[Volume]])</f>
        <v>112712600</v>
      </c>
      <c r="D1107">
        <f>_xlfn.XLOOKUP(A1107,bbni_history[[#This Row],[Tanggal]],bbni_history[[#This Row],[Terakhir]],"Tidak Ditemukan")</f>
        <v>4703.7</v>
      </c>
      <c r="E1107">
        <f>_xlfn.XLOOKUP(D1107,bbni_history[[#This Row],[Terakhir]],bbni_history[[#This Row],[Volume]])</f>
        <v>33031700</v>
      </c>
      <c r="F1107">
        <f>_xlfn.XLOOKUP(A1107,bbri_history[[#This Row],[Tanggal]],bbri_history[[#This Row],[Terakhir]],"Tidak Ditemukan")</f>
        <v>4272</v>
      </c>
      <c r="G1107">
        <f>_xlfn.XLOOKUP(F1107,bbri_history[[#This Row],[Terakhir]],bbri_history[[#This Row],[Volume]],"Tidak Ditemukan")</f>
        <v>98730900</v>
      </c>
      <c r="H1107">
        <f>_xlfn.XLOOKUP(A1107,bmri_history[[#This Row],[Tanggal]],bmri_history[[#This Row],[Terakhir]],"Tidak Ditemukan")</f>
        <v>6223.9</v>
      </c>
      <c r="I1107">
        <f>_xlfn.XLOOKUP('Master Sheet'!H1107,bmri_history[[#This Row],[Terakhir]],bmri_history[[#This Row],[Volume]],"Tidak Ditemukan")</f>
        <v>79710700</v>
      </c>
      <c r="J1107" s="10">
        <f>(B1107/'Data Historis IHSG'!$J$3) * 100</f>
        <v>115.19888753782021</v>
      </c>
      <c r="K1107" s="2">
        <f>(D1107/'Data Historis BBNI'!$J$3) * 100</f>
        <v>150.89454993407566</v>
      </c>
      <c r="L1107" s="2">
        <f>(F1107/'Data Historis BBRI'!$J$3) * 100</f>
        <v>144.61110377674643</v>
      </c>
      <c r="M1107" s="2">
        <f>(H1107 / 'Data Historis BMRI'!$J$3) * 100</f>
        <v>224.45211382905447</v>
      </c>
    </row>
    <row r="1108" spans="1:13" x14ac:dyDescent="0.3">
      <c r="A1108" s="1" t="s">
        <v>1131</v>
      </c>
      <c r="B1108">
        <f>_xlfn.XLOOKUP(A1108,jkse_history[[#This Row],[Tanggal]],jkse_history[[#This Row],[Terakhir]],"Tidak Ditemukan")</f>
        <v>7297.6</v>
      </c>
      <c r="C1108">
        <f>_xlfn.XLOOKUP(B1108,jkse_history[[#This Row],[Terakhir]],jkse_history[[#This Row],[Volume]])</f>
        <v>156405500</v>
      </c>
      <c r="D1108">
        <f>_xlfn.XLOOKUP(A1108,bbni_history[[#This Row],[Tanggal]],bbni_history[[#This Row],[Terakhir]],"Tidak Ditemukan")</f>
        <v>4703.7</v>
      </c>
      <c r="E1108">
        <f>_xlfn.XLOOKUP(D1108,bbni_history[[#This Row],[Terakhir]],bbni_history[[#This Row],[Volume]])</f>
        <v>14296000</v>
      </c>
      <c r="F1108">
        <f>_xlfn.XLOOKUP(A1108,bbri_history[[#This Row],[Tanggal]],bbri_history[[#This Row],[Terakhir]],"Tidak Ditemukan")</f>
        <v>4281.2</v>
      </c>
      <c r="G1108">
        <f>_xlfn.XLOOKUP(F1108,bbri_history[[#This Row],[Terakhir]],bbri_history[[#This Row],[Volume]],"Tidak Ditemukan")</f>
        <v>83552800</v>
      </c>
      <c r="H1108">
        <f>_xlfn.XLOOKUP(A1108,bmri_history[[#This Row],[Tanggal]],bmri_history[[#This Row],[Terakhir]],"Tidak Ditemukan")</f>
        <v>6269.3</v>
      </c>
      <c r="I1108">
        <f>_xlfn.XLOOKUP('Master Sheet'!H1108,bmri_history[[#This Row],[Terakhir]],bmri_history[[#This Row],[Volume]],"Tidak Ditemukan")</f>
        <v>50756000</v>
      </c>
      <c r="J1108" s="10">
        <f>(B1108/'Data Historis IHSG'!$J$3) * 100</f>
        <v>115.84337904037439</v>
      </c>
      <c r="K1108" s="2">
        <f>(D1108/'Data Historis BBNI'!$J$3) * 100</f>
        <v>150.89454993407566</v>
      </c>
      <c r="L1108" s="2">
        <f>(F1108/'Data Historis BBRI'!$J$3) * 100</f>
        <v>144.92253218375629</v>
      </c>
      <c r="M1108" s="2">
        <f>(H1108 / 'Data Historis BMRI'!$J$3) * 100</f>
        <v>226.08937117056689</v>
      </c>
    </row>
    <row r="1109" spans="1:13" x14ac:dyDescent="0.3">
      <c r="A1109" s="1" t="s">
        <v>1132</v>
      </c>
      <c r="B1109">
        <f>_xlfn.XLOOKUP(A1109,jkse_history[[#This Row],[Tanggal]],jkse_history[[#This Row],[Terakhir]],"Tidak Ditemukan")</f>
        <v>7356.6</v>
      </c>
      <c r="C1109">
        <f>_xlfn.XLOOKUP(B1109,jkse_history[[#This Row],[Terakhir]],jkse_history[[#This Row],[Volume]])</f>
        <v>146066800</v>
      </c>
      <c r="D1109">
        <f>_xlfn.XLOOKUP(A1109,bbni_history[[#This Row],[Tanggal]],bbni_history[[#This Row],[Terakhir]],"Tidak Ditemukan")</f>
        <v>4749.6000000000004</v>
      </c>
      <c r="E1109">
        <f>_xlfn.XLOOKUP(D1109,bbni_history[[#This Row],[Terakhir]],bbni_history[[#This Row],[Volume]])</f>
        <v>26196400</v>
      </c>
      <c r="F1109">
        <f>_xlfn.XLOOKUP(A1109,bbri_history[[#This Row],[Tanggal]],bbri_history[[#This Row],[Terakhir]],"Tidak Ditemukan")</f>
        <v>4317.8</v>
      </c>
      <c r="G1109">
        <f>_xlfn.XLOOKUP(F1109,bbri_history[[#This Row],[Terakhir]],bbri_history[[#This Row],[Volume]],"Tidak Ditemukan")</f>
        <v>109533400</v>
      </c>
      <c r="H1109">
        <f>_xlfn.XLOOKUP(A1109,bmri_history[[#This Row],[Tanggal]],bmri_history[[#This Row],[Terakhir]],"Tidak Ditemukan")</f>
        <v>6360.1</v>
      </c>
      <c r="I1109">
        <f>_xlfn.XLOOKUP('Master Sheet'!H1109,bmri_history[[#This Row],[Terakhir]],bmri_history[[#This Row],[Volume]],"Tidak Ditemukan")</f>
        <v>68666000</v>
      </c>
      <c r="J1109" s="10">
        <f>(B1109/'Data Historis IHSG'!$J$3) * 100</f>
        <v>116.77995536182007</v>
      </c>
      <c r="K1109" s="2">
        <f>(D1109/'Data Historis BBNI'!$J$3) * 100</f>
        <v>152.36702050872415</v>
      </c>
      <c r="L1109" s="2">
        <f>(F1109/'Data Historis BBRI'!$J$3) * 100</f>
        <v>146.16147562903461</v>
      </c>
      <c r="M1109" s="2">
        <f>(H1109 / 'Data Historis BMRI'!$J$3) * 100</f>
        <v>229.36388585359171</v>
      </c>
    </row>
    <row r="1110" spans="1:13" x14ac:dyDescent="0.3">
      <c r="A1110" s="1" t="s">
        <v>1133</v>
      </c>
      <c r="B1110">
        <f>_xlfn.XLOOKUP(A1110,jkse_history[[#This Row],[Tanggal]],jkse_history[[#This Row],[Terakhir]],"Tidak Ditemukan")</f>
        <v>7436</v>
      </c>
      <c r="C1110">
        <f>_xlfn.XLOOKUP(B1110,jkse_history[[#This Row],[Terakhir]],jkse_history[[#This Row],[Volume]])</f>
        <v>168060500</v>
      </c>
      <c r="D1110">
        <f>_xlfn.XLOOKUP(A1110,bbni_history[[#This Row],[Tanggal]],bbni_history[[#This Row],[Terakhir]],"Tidak Ditemukan")</f>
        <v>4841.3</v>
      </c>
      <c r="E1110">
        <f>_xlfn.XLOOKUP(D1110,bbni_history[[#This Row],[Terakhir]],bbni_history[[#This Row],[Volume]])</f>
        <v>93112500</v>
      </c>
      <c r="F1110">
        <f>_xlfn.XLOOKUP(A1110,bbri_history[[#This Row],[Tanggal]],bbri_history[[#This Row],[Terakhir]],"Tidak Ditemukan")</f>
        <v>4409.2</v>
      </c>
      <c r="G1110">
        <f>_xlfn.XLOOKUP(F1110,bbri_history[[#This Row],[Terakhir]],bbri_history[[#This Row],[Volume]],"Tidak Ditemukan")</f>
        <v>262716500</v>
      </c>
      <c r="H1110">
        <f>_xlfn.XLOOKUP(A1110,bmri_history[[#This Row],[Tanggal]],bmri_history[[#This Row],[Terakhir]],"Tidak Ditemukan")</f>
        <v>6428.3</v>
      </c>
      <c r="I1110">
        <f>_xlfn.XLOOKUP('Master Sheet'!H1110,bmri_history[[#This Row],[Terakhir]],bmri_history[[#This Row],[Volume]],"Tidak Ditemukan")</f>
        <v>97695100</v>
      </c>
      <c r="J1110" s="10">
        <f>(B1110/'Data Historis IHSG'!$J$3) * 100</f>
        <v>118.04036485203682</v>
      </c>
      <c r="K1110" s="2">
        <f>(D1110/'Data Historis BBNI'!$J$3) * 100</f>
        <v>155.30875366112647</v>
      </c>
      <c r="L1110" s="2">
        <f>(F1110/'Data Historis BBRI'!$J$3) * 100</f>
        <v>149.25544915084981</v>
      </c>
      <c r="M1110" s="2">
        <f>(H1110 / 'Data Historis BMRI'!$J$3) * 100</f>
        <v>231.82337815956407</v>
      </c>
    </row>
    <row r="1111" spans="1:13" x14ac:dyDescent="0.3">
      <c r="A1111" s="1" t="s">
        <v>1134</v>
      </c>
      <c r="B1111">
        <f>_xlfn.XLOOKUP(A1111,jkse_history[[#This Row],[Tanggal]],jkse_history[[#This Row],[Terakhir]],"Tidak Ditemukan")</f>
        <v>7409.5</v>
      </c>
      <c r="C1111">
        <f>_xlfn.XLOOKUP(B1111,jkse_history[[#This Row],[Terakhir]],jkse_history[[#This Row],[Volume]])</f>
        <v>150416800</v>
      </c>
      <c r="D1111">
        <f>_xlfn.XLOOKUP(A1111,bbni_history[[#This Row],[Tanggal]],bbni_history[[#This Row],[Terakhir]],"Tidak Ditemukan")</f>
        <v>4818.3999999999996</v>
      </c>
      <c r="E1111">
        <f>_xlfn.XLOOKUP(D1111,bbni_history[[#This Row],[Terakhir]],bbni_history[[#This Row],[Volume]])</f>
        <v>33034700</v>
      </c>
      <c r="F1111">
        <f>_xlfn.XLOOKUP(A1111,bbri_history[[#This Row],[Tanggal]],bbri_history[[#This Row],[Terakhir]],"Tidak Ditemukan")</f>
        <v>4418.3999999999996</v>
      </c>
      <c r="G1111">
        <f>_xlfn.XLOOKUP(F1111,bbri_history[[#This Row],[Terakhir]],bbri_history[[#This Row],[Volume]],"Tidak Ditemukan")</f>
        <v>214394900</v>
      </c>
      <c r="H1111">
        <f>_xlfn.XLOOKUP(A1111,bmri_history[[#This Row],[Tanggal]],bmri_history[[#This Row],[Terakhir]],"Tidak Ditemukan")</f>
        <v>6382.9</v>
      </c>
      <c r="I1111">
        <f>_xlfn.XLOOKUP('Master Sheet'!H1111,bmri_history[[#This Row],[Terakhir]],bmri_history[[#This Row],[Volume]],"Tidak Ditemukan")</f>
        <v>75955500</v>
      </c>
      <c r="J1111" s="10">
        <f>(B1111/'Data Historis IHSG'!$J$3) * 100</f>
        <v>117.61969921613324</v>
      </c>
      <c r="K1111" s="2">
        <f>(D1111/'Data Historis BBNI'!$J$3) * 100</f>
        <v>154.57412237224952</v>
      </c>
      <c r="L1111" s="2">
        <f>(F1111/'Data Historis BBRI'!$J$3) * 100</f>
        <v>149.56687755785967</v>
      </c>
      <c r="M1111" s="2">
        <f>(H1111 / 'Data Historis BMRI'!$J$3) * 100</f>
        <v>230.18612081805165</v>
      </c>
    </row>
    <row r="1112" spans="1:13" x14ac:dyDescent="0.3">
      <c r="A1112" s="1" t="s">
        <v>1135</v>
      </c>
      <c r="B1112">
        <f>_xlfn.XLOOKUP(A1112,jkse_history[[#This Row],[Tanggal]],jkse_history[[#This Row],[Terakhir]],"Tidak Ditemukan")</f>
        <v>7432.1</v>
      </c>
      <c r="C1112">
        <f>_xlfn.XLOOKUP(B1112,jkse_history[[#This Row],[Terakhir]],jkse_history[[#This Row],[Volume]])</f>
        <v>151268200</v>
      </c>
      <c r="D1112">
        <f>_xlfn.XLOOKUP(A1112,bbni_history[[#This Row],[Tanggal]],bbni_history[[#This Row],[Terakhir]],"Tidak Ditemukan")</f>
        <v>4864.3</v>
      </c>
      <c r="E1112">
        <f>_xlfn.XLOOKUP(D1112,bbni_history[[#This Row],[Terakhir]],bbni_history[[#This Row],[Volume]])</f>
        <v>33604900</v>
      </c>
      <c r="F1112">
        <f>_xlfn.XLOOKUP(A1112,bbri_history[[#This Row],[Tanggal]],bbri_history[[#This Row],[Terakhir]],"Tidak Ditemukan")</f>
        <v>4418.3999999999996</v>
      </c>
      <c r="G1112">
        <f>_xlfn.XLOOKUP(F1112,bbri_history[[#This Row],[Terakhir]],bbri_history[[#This Row],[Volume]],"Tidak Ditemukan")</f>
        <v>149701700</v>
      </c>
      <c r="H1112">
        <f>_xlfn.XLOOKUP(A1112,bmri_history[[#This Row],[Tanggal]],bmri_history[[#This Row],[Terakhir]],"Tidak Ditemukan")</f>
        <v>6428.3</v>
      </c>
      <c r="I1112">
        <f>_xlfn.XLOOKUP('Master Sheet'!H1112,bmri_history[[#This Row],[Terakhir]],bmri_history[[#This Row],[Volume]],"Tidak Ditemukan")</f>
        <v>64266400</v>
      </c>
      <c r="J1112" s="10">
        <f>(B1112/'Data Historis IHSG'!$J$3) * 100</f>
        <v>117.97845556977178</v>
      </c>
      <c r="K1112" s="2">
        <f>(D1112/'Data Historis BBNI'!$J$3) * 100</f>
        <v>156.04659294689802</v>
      </c>
      <c r="L1112" s="2">
        <f>(F1112/'Data Historis BBRI'!$J$3) * 100</f>
        <v>149.56687755785967</v>
      </c>
      <c r="M1112" s="2">
        <f>(H1112 / 'Data Historis BMRI'!$J$3) * 100</f>
        <v>231.82337815956407</v>
      </c>
    </row>
    <row r="1113" spans="1:13" x14ac:dyDescent="0.3">
      <c r="A1113" s="1" t="s">
        <v>1136</v>
      </c>
      <c r="B1113">
        <f>_xlfn.XLOOKUP(A1113,jkse_history[[#This Row],[Tanggal]],jkse_history[[#This Row],[Terakhir]],"Tidak Ditemukan")</f>
        <v>7466.8</v>
      </c>
      <c r="C1113">
        <f>_xlfn.XLOOKUP(B1113,jkse_history[[#This Row],[Terakhir]],jkse_history[[#This Row],[Volume]])</f>
        <v>138674400</v>
      </c>
      <c r="D1113">
        <f>_xlfn.XLOOKUP(A1113,bbni_history[[#This Row],[Tanggal]],bbni_history[[#This Row],[Terakhir]],"Tidak Ditemukan")</f>
        <v>4910.2</v>
      </c>
      <c r="E1113">
        <f>_xlfn.XLOOKUP(D1113,bbni_history[[#This Row],[Terakhir]],bbni_history[[#This Row],[Volume]])</f>
        <v>55661900</v>
      </c>
      <c r="F1113">
        <f>_xlfn.XLOOKUP(A1113,bbri_history[[#This Row],[Tanggal]],bbri_history[[#This Row],[Terakhir]],"Tidak Ditemukan")</f>
        <v>4409.2</v>
      </c>
      <c r="G1113">
        <f>_xlfn.XLOOKUP(F1113,bbri_history[[#This Row],[Terakhir]],bbri_history[[#This Row],[Volume]],"Tidak Ditemukan")</f>
        <v>196203200</v>
      </c>
      <c r="H1113">
        <f>_xlfn.XLOOKUP(A1113,bmri_history[[#This Row],[Tanggal]],bmri_history[[#This Row],[Terakhir]],"Tidak Ditemukan")</f>
        <v>6496.4</v>
      </c>
      <c r="I1113">
        <f>_xlfn.XLOOKUP('Master Sheet'!H1113,bmri_history[[#This Row],[Terakhir]],bmri_history[[#This Row],[Volume]],"Tidak Ditemukan")</f>
        <v>50246100</v>
      </c>
      <c r="J1113" s="10">
        <f>(B1113/'Data Historis IHSG'!$J$3) * 100</f>
        <v>118.52928944018134</v>
      </c>
      <c r="K1113" s="2">
        <f>(D1113/'Data Historis BBNI'!$J$3) * 100</f>
        <v>157.51906352154649</v>
      </c>
      <c r="L1113" s="2">
        <f>(F1113/'Data Historis BBRI'!$J$3) * 100</f>
        <v>149.25544915084981</v>
      </c>
      <c r="M1113" s="2">
        <f>(H1113 / 'Data Historis BMRI'!$J$3) * 100</f>
        <v>234.27926417183266</v>
      </c>
    </row>
    <row r="1114" spans="1:13" x14ac:dyDescent="0.3">
      <c r="A1114" s="1" t="s">
        <v>1137</v>
      </c>
      <c r="B1114">
        <f>_xlfn.XLOOKUP(A1114,jkse_history[[#This Row],[Tanggal]],jkse_history[[#This Row],[Terakhir]],"Tidak Ditemukan")</f>
        <v>7534</v>
      </c>
      <c r="C1114">
        <f>_xlfn.XLOOKUP(B1114,jkse_history[[#This Row],[Terakhir]],jkse_history[[#This Row],[Volume]])</f>
        <v>183613200</v>
      </c>
      <c r="D1114">
        <f>_xlfn.XLOOKUP(A1114,bbni_history[[#This Row],[Tanggal]],bbni_history[[#This Row],[Terakhir]],"Tidak Ditemukan")</f>
        <v>5024.8999999999996</v>
      </c>
      <c r="E1114">
        <f>_xlfn.XLOOKUP(D1114,bbni_history[[#This Row],[Terakhir]],bbni_history[[#This Row],[Volume]])</f>
        <v>69978300</v>
      </c>
      <c r="F1114">
        <f>_xlfn.XLOOKUP(A1114,bbri_history[[#This Row],[Tanggal]],bbri_history[[#This Row],[Terakhir]],"Tidak Ditemukan")</f>
        <v>4528.2</v>
      </c>
      <c r="G1114">
        <f>_xlfn.XLOOKUP(F1114,bbri_history[[#This Row],[Terakhir]],bbri_history[[#This Row],[Volume]],"Tidak Ditemukan")</f>
        <v>310085500</v>
      </c>
      <c r="H1114">
        <f>_xlfn.XLOOKUP(A1114,bmri_history[[#This Row],[Tanggal]],bmri_history[[#This Row],[Terakhir]],"Tidak Ditemukan")</f>
        <v>6541.9</v>
      </c>
      <c r="I1114">
        <f>_xlfn.XLOOKUP('Master Sheet'!H1114,bmri_history[[#This Row],[Terakhir]],bmri_history[[#This Row],[Volume]],"Tidak Ditemukan")</f>
        <v>102615900</v>
      </c>
      <c r="J1114" s="10">
        <f>(B1114/'Data Historis IHSG'!$J$3) * 100</f>
        <v>119.59603399613306</v>
      </c>
      <c r="K1114" s="2">
        <f>(D1114/'Data Historis BBNI'!$J$3) * 100</f>
        <v>161.19863595972038</v>
      </c>
      <c r="L1114" s="2">
        <f>(F1114/'Data Historis BBRI'!$J$3) * 100</f>
        <v>153.28370789369458</v>
      </c>
      <c r="M1114" s="2">
        <f>(H1114 / 'Data Historis BMRI'!$J$3) * 100</f>
        <v>235.92012780704886</v>
      </c>
    </row>
    <row r="1115" spans="1:13" x14ac:dyDescent="0.3">
      <c r="A1115" s="1" t="s">
        <v>1138</v>
      </c>
      <c r="B1115">
        <f>_xlfn.XLOOKUP(A1115,jkse_history[[#This Row],[Tanggal]],jkse_history[[#This Row],[Terakhir]],"Tidak Ditemukan")</f>
        <v>7554.6</v>
      </c>
      <c r="C1115">
        <f>_xlfn.XLOOKUP(B1115,jkse_history[[#This Row],[Terakhir]],jkse_history[[#This Row],[Volume]])</f>
        <v>199930800</v>
      </c>
      <c r="D1115">
        <f>_xlfn.XLOOKUP(A1115,bbni_history[[#This Row],[Tanggal]],bbni_history[[#This Row],[Terakhir]],"Tidak Ditemukan")</f>
        <v>5002</v>
      </c>
      <c r="E1115">
        <f>_xlfn.XLOOKUP(D1115,bbni_history[[#This Row],[Terakhir]],bbni_history[[#This Row],[Volume]])</f>
        <v>92703900</v>
      </c>
      <c r="F1115">
        <f>_xlfn.XLOOKUP(A1115,bbri_history[[#This Row],[Tanggal]],bbri_history[[#This Row],[Terakhir]],"Tidak Ditemukan")</f>
        <v>4665.3999999999996</v>
      </c>
      <c r="G1115">
        <f>_xlfn.XLOOKUP(F1115,bbri_history[[#This Row],[Terakhir]],bbri_history[[#This Row],[Volume]],"Tidak Ditemukan")</f>
        <v>390307000</v>
      </c>
      <c r="H1115">
        <f>_xlfn.XLOOKUP(A1115,bmri_history[[#This Row],[Tanggal]],bmri_history[[#This Row],[Terakhir]],"Tidak Ditemukan")</f>
        <v>6587.3</v>
      </c>
      <c r="I1115">
        <f>_xlfn.XLOOKUP('Master Sheet'!H1115,bmri_history[[#This Row],[Terakhir]],bmri_history[[#This Row],[Volume]],"Tidak Ditemukan")</f>
        <v>88487800</v>
      </c>
      <c r="J1115" s="10">
        <f>(B1115/'Data Historis IHSG'!$J$3) * 100</f>
        <v>119.92304199989205</v>
      </c>
      <c r="K1115" s="2">
        <f>(D1115/'Data Historis BBNI'!$J$3) * 100</f>
        <v>160.46400467084348</v>
      </c>
      <c r="L1115" s="2">
        <f>(F1115/'Data Historis BBRI'!$J$3) * 100</f>
        <v>157.92805326779796</v>
      </c>
      <c r="M1115" s="2">
        <f>(H1115 / 'Data Historis BMRI'!$J$3) * 100</f>
        <v>237.55738514856128</v>
      </c>
    </row>
    <row r="1116" spans="1:13" x14ac:dyDescent="0.3">
      <c r="A1116" s="1" t="s">
        <v>1139</v>
      </c>
      <c r="B1116">
        <f>_xlfn.XLOOKUP(A1116,jkse_history[[#This Row],[Tanggal]],jkse_history[[#This Row],[Terakhir]],"Tidak Ditemukan")</f>
        <v>7488.7</v>
      </c>
      <c r="C1116">
        <f>_xlfn.XLOOKUP(B1116,jkse_history[[#This Row],[Terakhir]],jkse_history[[#This Row],[Volume]])</f>
        <v>140745300</v>
      </c>
      <c r="D1116">
        <f>_xlfn.XLOOKUP(A1116,bbni_history[[#This Row],[Tanggal]],bbni_history[[#This Row],[Terakhir]],"Tidak Ditemukan")</f>
        <v>4841.3</v>
      </c>
      <c r="E1116">
        <f>_xlfn.XLOOKUP(D1116,bbni_history[[#This Row],[Terakhir]],bbni_history[[#This Row],[Volume]])</f>
        <v>72626600</v>
      </c>
      <c r="F1116">
        <f>_xlfn.XLOOKUP(A1116,bbri_history[[#This Row],[Tanggal]],bbri_history[[#This Row],[Terakhir]],"Tidak Ditemukan")</f>
        <v>4619.6000000000004</v>
      </c>
      <c r="G1116">
        <f>_xlfn.XLOOKUP(F1116,bbri_history[[#This Row],[Terakhir]],bbri_history[[#This Row],[Volume]],"Tidak Ditemukan")</f>
        <v>474043100</v>
      </c>
      <c r="H1116">
        <f>_xlfn.XLOOKUP(A1116,bmri_history[[#This Row],[Tanggal]],bmri_history[[#This Row],[Terakhir]],"Tidak Ditemukan")</f>
        <v>6405.6</v>
      </c>
      <c r="I1116">
        <f>_xlfn.XLOOKUP('Master Sheet'!H1116,bmri_history[[#This Row],[Terakhir]],bmri_history[[#This Row],[Volume]],"Tidak Ditemukan")</f>
        <v>157323000</v>
      </c>
      <c r="J1116" s="10">
        <f>(B1116/'Data Historis IHSG'!$J$3) * 100</f>
        <v>118.87693387136203</v>
      </c>
      <c r="K1116" s="2">
        <f>(D1116/'Data Historis BBNI'!$J$3) * 100</f>
        <v>155.30875366112647</v>
      </c>
      <c r="L1116" s="2">
        <f>(F1116/'Data Historis BBRI'!$J$3) * 100</f>
        <v>156.37768141550984</v>
      </c>
      <c r="M1116" s="2">
        <f>(H1116 / 'Data Historis BMRI'!$J$3) * 100</f>
        <v>231.0047494888079</v>
      </c>
    </row>
    <row r="1117" spans="1:13" x14ac:dyDescent="0.3">
      <c r="A1117" s="1" t="s">
        <v>1140</v>
      </c>
      <c r="B1117">
        <f>_xlfn.XLOOKUP(A1117,jkse_history[[#This Row],[Tanggal]],jkse_history[[#This Row],[Terakhir]],"Tidak Ditemukan")</f>
        <v>7544.3</v>
      </c>
      <c r="C1117">
        <f>_xlfn.XLOOKUP(B1117,jkse_history[[#This Row],[Terakhir]],jkse_history[[#This Row],[Volume]])</f>
        <v>128771000</v>
      </c>
      <c r="D1117">
        <f>_xlfn.XLOOKUP(A1117,bbni_history[[#This Row],[Tanggal]],bbni_history[[#This Row],[Terakhir]],"Tidak Ditemukan")</f>
        <v>5002</v>
      </c>
      <c r="E1117">
        <f>_xlfn.XLOOKUP(D1117,bbni_history[[#This Row],[Terakhir]],bbni_history[[#This Row],[Volume]])</f>
        <v>69905300</v>
      </c>
      <c r="F1117">
        <f>_xlfn.XLOOKUP(A1117,bbri_history[[#This Row],[Tanggal]],bbri_history[[#This Row],[Terakhir]],"Tidak Ditemukan")</f>
        <v>4711.1000000000004</v>
      </c>
      <c r="G1117">
        <f>_xlfn.XLOOKUP(F1117,bbri_history[[#This Row],[Terakhir]],bbri_history[[#This Row],[Volume]],"Tidak Ditemukan")</f>
        <v>217759300</v>
      </c>
      <c r="H1117">
        <f>_xlfn.XLOOKUP(A1117,bmri_history[[#This Row],[Tanggal]],bmri_history[[#This Row],[Terakhir]],"Tidak Ditemukan")</f>
        <v>6405.6</v>
      </c>
      <c r="I1117">
        <f>_xlfn.XLOOKUP('Master Sheet'!H1117,bmri_history[[#This Row],[Terakhir]],bmri_history[[#This Row],[Volume]],"Tidak Ditemukan")</f>
        <v>111752100</v>
      </c>
      <c r="J1117" s="10">
        <f>(B1117/'Data Historis IHSG'!$J$3) * 100</f>
        <v>119.75953799801256</v>
      </c>
      <c r="K1117" s="2">
        <f>(D1117/'Data Historis BBNI'!$J$3) * 100</f>
        <v>160.46400467084348</v>
      </c>
      <c r="L1117" s="2">
        <f>(F1117/'Data Historis BBRI'!$J$3) * 100</f>
        <v>159.47504002870559</v>
      </c>
      <c r="M1117" s="2">
        <f>(H1117 / 'Data Historis BMRI'!$J$3) * 100</f>
        <v>231.0047494888079</v>
      </c>
    </row>
    <row r="1118" spans="1:13" x14ac:dyDescent="0.3">
      <c r="A1118" s="1" t="s">
        <v>1141</v>
      </c>
      <c r="B1118">
        <f>_xlfn.XLOOKUP(A1118,jkse_history[[#This Row],[Tanggal]],jkse_history[[#This Row],[Terakhir]],"Tidak Ditemukan")</f>
        <v>7606.2</v>
      </c>
      <c r="C1118">
        <f>_xlfn.XLOOKUP(B1118,jkse_history[[#This Row],[Terakhir]],jkse_history[[#This Row],[Volume]])</f>
        <v>142108800</v>
      </c>
      <c r="D1118">
        <f>_xlfn.XLOOKUP(A1118,bbni_history[[#This Row],[Tanggal]],bbni_history[[#This Row],[Terakhir]],"Tidak Ditemukan")</f>
        <v>5070.8</v>
      </c>
      <c r="E1118">
        <f>_xlfn.XLOOKUP(D1118,bbni_history[[#This Row],[Terakhir]],bbni_history[[#This Row],[Volume]])</f>
        <v>68435700</v>
      </c>
      <c r="F1118">
        <f>_xlfn.XLOOKUP(A1118,bbri_history[[#This Row],[Tanggal]],bbri_history[[#This Row],[Terakhir]],"Tidak Ditemukan")</f>
        <v>4848.3</v>
      </c>
      <c r="G1118">
        <f>_xlfn.XLOOKUP(F1118,bbri_history[[#This Row],[Terakhir]],bbri_history[[#This Row],[Volume]],"Tidak Ditemukan")</f>
        <v>361169800</v>
      </c>
      <c r="H1118">
        <f>_xlfn.XLOOKUP(A1118,bmri_history[[#This Row],[Tanggal]],bmri_history[[#This Row],[Terakhir]],"Tidak Ditemukan")</f>
        <v>6405.6</v>
      </c>
      <c r="I1118">
        <f>_xlfn.XLOOKUP('Master Sheet'!H1118,bmri_history[[#This Row],[Terakhir]],bmri_history[[#This Row],[Volume]],"Tidak Ditemukan")</f>
        <v>78515400</v>
      </c>
      <c r="J1118" s="10">
        <f>(B1118/'Data Historis IHSG'!$J$3) * 100</f>
        <v>120.74214942678354</v>
      </c>
      <c r="K1118" s="2">
        <f>(D1118/'Data Historis BBNI'!$J$3) * 100</f>
        <v>162.67110653436887</v>
      </c>
      <c r="L1118" s="2">
        <f>(F1118/'Data Historis BBRI'!$J$3) * 100</f>
        <v>164.11938540280894</v>
      </c>
      <c r="M1118" s="2">
        <f>(H1118 / 'Data Historis BMRI'!$J$3) * 100</f>
        <v>231.0047494888079</v>
      </c>
    </row>
    <row r="1119" spans="1:13" x14ac:dyDescent="0.3">
      <c r="A1119" s="1" t="s">
        <v>1142</v>
      </c>
      <c r="B1119">
        <f>_xlfn.XLOOKUP(A1119,jkse_history[[#This Row],[Tanggal]],jkse_history[[#This Row],[Terakhir]],"Tidak Ditemukan")</f>
        <v>7597.9</v>
      </c>
      <c r="C1119">
        <f>_xlfn.XLOOKUP(B1119,jkse_history[[#This Row],[Terakhir]],jkse_history[[#This Row],[Volume]])</f>
        <v>141150100</v>
      </c>
      <c r="D1119">
        <f>_xlfn.XLOOKUP(A1119,bbni_history[[#This Row],[Tanggal]],bbni_history[[#This Row],[Terakhir]],"Tidak Ditemukan")</f>
        <v>4956.1000000000004</v>
      </c>
      <c r="E1119">
        <f>_xlfn.XLOOKUP(D1119,bbni_history[[#This Row],[Terakhir]],bbni_history[[#This Row],[Volume]])</f>
        <v>57135700</v>
      </c>
      <c r="F1119">
        <f>_xlfn.XLOOKUP(A1119,bbri_history[[#This Row],[Tanggal]],bbri_history[[#This Row],[Terakhir]],"Tidak Ditemukan")</f>
        <v>4734</v>
      </c>
      <c r="G1119">
        <f>_xlfn.XLOOKUP(F1119,bbri_history[[#This Row],[Terakhir]],bbri_history[[#This Row],[Volume]],"Tidak Ditemukan")</f>
        <v>271088700</v>
      </c>
      <c r="H1119">
        <f>_xlfn.XLOOKUP(A1119,bmri_history[[#This Row],[Tanggal]],bmri_history[[#This Row],[Terakhir]],"Tidak Ditemukan")</f>
        <v>6382.9</v>
      </c>
      <c r="I1119">
        <f>_xlfn.XLOOKUP('Master Sheet'!H1119,bmri_history[[#This Row],[Terakhir]],bmri_history[[#This Row],[Volume]],"Tidak Ditemukan")</f>
        <v>91686700</v>
      </c>
      <c r="J1119" s="10">
        <f>(B1119/'Data Historis IHSG'!$J$3) * 100</f>
        <v>120.61039377478355</v>
      </c>
      <c r="K1119" s="2">
        <f>(D1119/'Data Historis BBNI'!$J$3) * 100</f>
        <v>158.99153409619501</v>
      </c>
      <c r="L1119" s="2">
        <f>(F1119/'Data Historis BBRI'!$J$3) * 100</f>
        <v>160.25022595484964</v>
      </c>
      <c r="M1119" s="2">
        <f>(H1119 / 'Data Historis BMRI'!$J$3) * 100</f>
        <v>230.18612081805165</v>
      </c>
    </row>
    <row r="1120" spans="1:13" x14ac:dyDescent="0.3">
      <c r="A1120" s="1" t="s">
        <v>1143</v>
      </c>
      <c r="B1120">
        <f>_xlfn.XLOOKUP(A1120,jkse_history[[#This Row],[Tanggal]],jkse_history[[#This Row],[Terakhir]],"Tidak Ditemukan")</f>
        <v>7658.9</v>
      </c>
      <c r="C1120">
        <f>_xlfn.XLOOKUP(B1120,jkse_history[[#This Row],[Terakhir]],jkse_history[[#This Row],[Volume]])</f>
        <v>152042100</v>
      </c>
      <c r="D1120">
        <f>_xlfn.XLOOKUP(A1120,bbni_history[[#This Row],[Tanggal]],bbni_history[[#This Row],[Terakhir]],"Tidak Ditemukan")</f>
        <v>4933.1000000000004</v>
      </c>
      <c r="E1120">
        <f>_xlfn.XLOOKUP(D1120,bbni_history[[#This Row],[Terakhir]],bbni_history[[#This Row],[Volume]])</f>
        <v>48476500</v>
      </c>
      <c r="F1120">
        <f>_xlfn.XLOOKUP(A1120,bbri_history[[#This Row],[Tanggal]],bbri_history[[#This Row],[Terakhir]],"Tidak Ditemukan")</f>
        <v>4711.1000000000004</v>
      </c>
      <c r="G1120">
        <f>_xlfn.XLOOKUP(F1120,bbri_history[[#This Row],[Terakhir]],bbri_history[[#This Row],[Volume]],"Tidak Ditemukan")</f>
        <v>277561700</v>
      </c>
      <c r="H1120">
        <f>_xlfn.XLOOKUP(A1120,bmri_history[[#This Row],[Tanggal]],bmri_history[[#This Row],[Terakhir]],"Tidak Ditemukan")</f>
        <v>6564.6</v>
      </c>
      <c r="I1120">
        <f>_xlfn.XLOOKUP('Master Sheet'!H1120,bmri_history[[#This Row],[Terakhir]],bmri_history[[#This Row],[Volume]],"Tidak Ditemukan")</f>
        <v>114606200</v>
      </c>
      <c r="J1120" s="10">
        <f>(B1120/'Data Historis IHSG'!$J$3) * 100</f>
        <v>121.57871844610877</v>
      </c>
      <c r="K1120" s="2">
        <f>(D1120/'Data Historis BBNI'!$J$3) * 100</f>
        <v>158.25369481042344</v>
      </c>
      <c r="L1120" s="2">
        <f>(F1120/'Data Historis BBRI'!$J$3) * 100</f>
        <v>159.47504002870559</v>
      </c>
      <c r="M1120" s="2">
        <f>(H1120 / 'Data Historis BMRI'!$J$3) * 100</f>
        <v>236.73875647780508</v>
      </c>
    </row>
    <row r="1121" spans="1:13" x14ac:dyDescent="0.3">
      <c r="A1121" s="1" t="s">
        <v>1144</v>
      </c>
      <c r="B1121">
        <f>_xlfn.XLOOKUP(A1121,jkse_history[[#This Row],[Tanggal]],jkse_history[[#This Row],[Terakhir]],"Tidak Ditemukan")</f>
        <v>7627.6</v>
      </c>
      <c r="C1121">
        <f>_xlfn.XLOOKUP(B1121,jkse_history[[#This Row],[Terakhir]],jkse_history[[#This Row],[Volume]])</f>
        <v>153940300</v>
      </c>
      <c r="D1121">
        <f>_xlfn.XLOOKUP(A1121,bbni_history[[#This Row],[Tanggal]],bbni_history[[#This Row],[Terakhir]],"Tidak Ditemukan")</f>
        <v>4864.3</v>
      </c>
      <c r="E1121">
        <f>_xlfn.XLOOKUP(D1121,bbni_history[[#This Row],[Terakhir]],bbni_history[[#This Row],[Volume]])</f>
        <v>40749200</v>
      </c>
      <c r="F1121">
        <f>_xlfn.XLOOKUP(A1121,bbri_history[[#This Row],[Tanggal]],bbri_history[[#This Row],[Terakhir]],"Tidak Ditemukan")</f>
        <v>4688.2</v>
      </c>
      <c r="G1121">
        <f>_xlfn.XLOOKUP(F1121,bbri_history[[#This Row],[Terakhir]],bbri_history[[#This Row],[Volume]],"Tidak Ditemukan")</f>
        <v>160041900</v>
      </c>
      <c r="H1121">
        <f>_xlfn.XLOOKUP(A1121,bmri_history[[#This Row],[Tanggal]],bmri_history[[#This Row],[Terakhir]],"Tidak Ditemukan")</f>
        <v>6451</v>
      </c>
      <c r="I1121">
        <f>_xlfn.XLOOKUP('Master Sheet'!H1121,bmri_history[[#This Row],[Terakhir]],bmri_history[[#This Row],[Volume]],"Tidak Ditemukan")</f>
        <v>94475900</v>
      </c>
      <c r="J1121" s="10">
        <f>(B1121/'Data Historis IHSG'!$J$3) * 100</f>
        <v>121.08185677049437</v>
      </c>
      <c r="K1121" s="2">
        <f>(D1121/'Data Historis BBNI'!$J$3) * 100</f>
        <v>156.04659294689802</v>
      </c>
      <c r="L1121" s="2">
        <f>(F1121/'Data Historis BBRI'!$J$3) * 100</f>
        <v>158.69985410256149</v>
      </c>
      <c r="M1121" s="2">
        <f>(H1121 / 'Data Historis BMRI'!$J$3) * 100</f>
        <v>232.64200683032027</v>
      </c>
    </row>
    <row r="1122" spans="1:13" x14ac:dyDescent="0.3">
      <c r="A1122" s="1" t="s">
        <v>1145</v>
      </c>
      <c r="B1122">
        <f>_xlfn.XLOOKUP(A1122,jkse_history[[#This Row],[Tanggal]],jkse_history[[#This Row],[Terakhir]],"Tidak Ditemukan")</f>
        <v>7670.7</v>
      </c>
      <c r="C1122">
        <f>_xlfn.XLOOKUP(B1122,jkse_history[[#This Row],[Terakhir]],jkse_history[[#This Row],[Volume]])</f>
        <v>194479000</v>
      </c>
      <c r="D1122">
        <f>_xlfn.XLOOKUP(A1122,bbni_history[[#This Row],[Tanggal]],bbni_history[[#This Row],[Terakhir]],"Tidak Ditemukan")</f>
        <v>4910.2</v>
      </c>
      <c r="E1122">
        <f>_xlfn.XLOOKUP(D1122,bbni_history[[#This Row],[Terakhir]],bbni_history[[#This Row],[Volume]])</f>
        <v>86718500</v>
      </c>
      <c r="F1122">
        <f>_xlfn.XLOOKUP(A1122,bbri_history[[#This Row],[Tanggal]],bbri_history[[#This Row],[Terakhir]],"Tidak Ditemukan")</f>
        <v>4711.1000000000004</v>
      </c>
      <c r="G1122">
        <f>_xlfn.XLOOKUP(F1122,bbri_history[[#This Row],[Terakhir]],bbri_history[[#This Row],[Volume]],"Tidak Ditemukan")</f>
        <v>275298000</v>
      </c>
      <c r="H1122">
        <f>_xlfn.XLOOKUP(A1122,bmri_history[[#This Row],[Tanggal]],bmri_history[[#This Row],[Terakhir]],"Tidak Ditemukan")</f>
        <v>6473.7</v>
      </c>
      <c r="I1122">
        <f>_xlfn.XLOOKUP('Master Sheet'!H1122,bmri_history[[#This Row],[Terakhir]],bmri_history[[#This Row],[Volume]],"Tidak Ditemukan")</f>
        <v>153760500</v>
      </c>
      <c r="J1122" s="10">
        <f>(B1122/'Data Historis IHSG'!$J$3) * 100</f>
        <v>121.76603371039789</v>
      </c>
      <c r="K1122" s="2">
        <f>(D1122/'Data Historis BBNI'!$J$3) * 100</f>
        <v>157.51906352154649</v>
      </c>
      <c r="L1122" s="2">
        <f>(F1122/'Data Historis BBRI'!$J$3) * 100</f>
        <v>159.47504002870559</v>
      </c>
      <c r="M1122" s="2">
        <f>(H1122 / 'Data Historis BMRI'!$J$3) * 100</f>
        <v>233.46063550107647</v>
      </c>
    </row>
    <row r="1123" spans="1:13" x14ac:dyDescent="0.3">
      <c r="A1123" s="1" t="s">
        <v>1146</v>
      </c>
      <c r="B1123">
        <f>_xlfn.XLOOKUP(A1123,jkse_history[[#This Row],[Tanggal]],jkse_history[[#This Row],[Terakhir]],"Tidak Ditemukan")</f>
        <v>7694.5</v>
      </c>
      <c r="C1123">
        <f>_xlfn.XLOOKUP(B1123,jkse_history[[#This Row],[Terakhir]],jkse_history[[#This Row],[Volume]])</f>
        <v>156165700</v>
      </c>
      <c r="D1123">
        <f>_xlfn.XLOOKUP(A1123,bbni_history[[#This Row],[Tanggal]],bbni_history[[#This Row],[Terakhir]],"Tidak Ditemukan")</f>
        <v>4910.2</v>
      </c>
      <c r="E1123">
        <f>_xlfn.XLOOKUP(D1123,bbni_history[[#This Row],[Terakhir]],bbni_history[[#This Row],[Volume]])</f>
        <v>22988100</v>
      </c>
      <c r="F1123">
        <f>_xlfn.XLOOKUP(A1123,bbri_history[[#This Row],[Tanggal]],bbri_history[[#This Row],[Terakhir]],"Tidak Ditemukan")</f>
        <v>4734</v>
      </c>
      <c r="G1123">
        <f>_xlfn.XLOOKUP(F1123,bbri_history[[#This Row],[Terakhir]],bbri_history[[#This Row],[Volume]],"Tidak Ditemukan")</f>
        <v>136717200</v>
      </c>
      <c r="H1123">
        <f>_xlfn.XLOOKUP(A1123,bmri_history[[#This Row],[Tanggal]],bmri_history[[#This Row],[Terakhir]],"Tidak Ditemukan")</f>
        <v>6541.9</v>
      </c>
      <c r="I1123">
        <f>_xlfn.XLOOKUP('Master Sheet'!H1123,bmri_history[[#This Row],[Terakhir]],bmri_history[[#This Row],[Volume]],"Tidak Ditemukan")</f>
        <v>82176000</v>
      </c>
      <c r="J1123" s="10">
        <f>(B1123/'Data Historis IHSG'!$J$3) * 100</f>
        <v>122.14383907396413</v>
      </c>
      <c r="K1123" s="2">
        <f>(D1123/'Data Historis BBNI'!$J$3) * 100</f>
        <v>157.51906352154649</v>
      </c>
      <c r="L1123" s="2">
        <f>(F1123/'Data Historis BBRI'!$J$3) * 100</f>
        <v>160.25022595484964</v>
      </c>
      <c r="M1123" s="2">
        <f>(H1123 / 'Data Historis BMRI'!$J$3) * 100</f>
        <v>235.92012780704886</v>
      </c>
    </row>
    <row r="1124" spans="1:13" x14ac:dyDescent="0.3">
      <c r="A1124" s="1" t="s">
        <v>1147</v>
      </c>
      <c r="B1124">
        <f>_xlfn.XLOOKUP(A1124,jkse_history[[#This Row],[Tanggal]],jkse_history[[#This Row],[Terakhir]],"Tidak Ditemukan")</f>
        <v>7616.5</v>
      </c>
      <c r="C1124">
        <f>_xlfn.XLOOKUP(B1124,jkse_history[[#This Row],[Terakhir]],jkse_history[[#This Row],[Volume]])</f>
        <v>165704700</v>
      </c>
      <c r="D1124">
        <f>_xlfn.XLOOKUP(A1124,bbni_history[[#This Row],[Tanggal]],bbni_history[[#This Row],[Terakhir]],"Tidak Ditemukan")</f>
        <v>4933.1000000000004</v>
      </c>
      <c r="E1124">
        <f>_xlfn.XLOOKUP(D1124,bbni_history[[#This Row],[Terakhir]],bbni_history[[#This Row],[Volume]])</f>
        <v>20288700</v>
      </c>
      <c r="F1124">
        <f>_xlfn.XLOOKUP(A1124,bbri_history[[#This Row],[Tanggal]],bbri_history[[#This Row],[Terakhir]],"Tidak Ditemukan")</f>
        <v>4734</v>
      </c>
      <c r="G1124">
        <f>_xlfn.XLOOKUP(F1124,bbri_history[[#This Row],[Terakhir]],bbri_history[[#This Row],[Volume]],"Tidak Ditemukan")</f>
        <v>166033900</v>
      </c>
      <c r="H1124">
        <f>_xlfn.XLOOKUP(A1124,bmri_history[[#This Row],[Tanggal]],bmri_history[[#This Row],[Terakhir]],"Tidak Ditemukan")</f>
        <v>6428.3</v>
      </c>
      <c r="I1124">
        <f>_xlfn.XLOOKUP('Master Sheet'!H1124,bmri_history[[#This Row],[Terakhir]],bmri_history[[#This Row],[Volume]],"Tidak Ditemukan")</f>
        <v>75100800</v>
      </c>
      <c r="J1124" s="10">
        <f>(B1124/'Data Historis IHSG'!$J$3) * 100</f>
        <v>120.90565342866304</v>
      </c>
      <c r="K1124" s="2">
        <f>(D1124/'Data Historis BBNI'!$J$3) * 100</f>
        <v>158.25369481042344</v>
      </c>
      <c r="L1124" s="2">
        <f>(F1124/'Data Historis BBRI'!$J$3) * 100</f>
        <v>160.25022595484964</v>
      </c>
      <c r="M1124" s="2">
        <f>(H1124 / 'Data Historis BMRI'!$J$3) * 100</f>
        <v>231.82337815956407</v>
      </c>
    </row>
    <row r="1125" spans="1:13" x14ac:dyDescent="0.3">
      <c r="A1125" s="1" t="s">
        <v>1148</v>
      </c>
      <c r="B1125">
        <f>_xlfn.XLOOKUP(A1125,jkse_history[[#This Row],[Tanggal]],jkse_history[[#This Row],[Terakhir]],"Tidak Ditemukan")</f>
        <v>7672.9</v>
      </c>
      <c r="C1125">
        <f>_xlfn.XLOOKUP(B1125,jkse_history[[#This Row],[Terakhir]],jkse_history[[#This Row],[Volume]])</f>
        <v>147636500</v>
      </c>
      <c r="D1125">
        <f>_xlfn.XLOOKUP(A1125,bbni_history[[#This Row],[Tanggal]],bbni_history[[#This Row],[Terakhir]],"Tidak Ditemukan")</f>
        <v>4910.2</v>
      </c>
      <c r="E1125">
        <f>_xlfn.XLOOKUP(D1125,bbni_history[[#This Row],[Terakhir]],bbni_history[[#This Row],[Volume]])</f>
        <v>47278700</v>
      </c>
      <c r="F1125">
        <f>_xlfn.XLOOKUP(A1125,bbri_history[[#This Row],[Tanggal]],bbri_history[[#This Row],[Terakhir]],"Tidak Ditemukan")</f>
        <v>4665.3999999999996</v>
      </c>
      <c r="G1125">
        <f>_xlfn.XLOOKUP(F1125,bbri_history[[#This Row],[Terakhir]],bbri_history[[#This Row],[Volume]],"Tidak Ditemukan")</f>
        <v>141890400</v>
      </c>
      <c r="H1125">
        <f>_xlfn.XLOOKUP(A1125,bmri_history[[#This Row],[Tanggal]],bmri_history[[#This Row],[Terakhir]],"Tidak Ditemukan")</f>
        <v>6519.1</v>
      </c>
      <c r="I1125">
        <f>_xlfn.XLOOKUP('Master Sheet'!H1125,bmri_history[[#This Row],[Terakhir]],bmri_history[[#This Row],[Volume]],"Tidak Ditemukan")</f>
        <v>78789800</v>
      </c>
      <c r="J1125" s="10">
        <f>(B1125/'Data Historis IHSG'!$J$3) * 100</f>
        <v>121.80095689526536</v>
      </c>
      <c r="K1125" s="2">
        <f>(D1125/'Data Historis BBNI'!$J$3) * 100</f>
        <v>157.51906352154649</v>
      </c>
      <c r="L1125" s="2">
        <f>(F1125/'Data Historis BBRI'!$J$3) * 100</f>
        <v>157.92805326779796</v>
      </c>
      <c r="M1125" s="2">
        <f>(H1125 / 'Data Historis BMRI'!$J$3) * 100</f>
        <v>235.09789284258892</v>
      </c>
    </row>
    <row r="1126" spans="1:13" x14ac:dyDescent="0.3">
      <c r="A1126" s="1" t="s">
        <v>1149</v>
      </c>
      <c r="B1126">
        <f>_xlfn.XLOOKUP(A1126,jkse_history[[#This Row],[Tanggal]],jkse_history[[#This Row],[Terakhir]],"Tidak Ditemukan")</f>
        <v>7681</v>
      </c>
      <c r="C1126">
        <f>_xlfn.XLOOKUP(B1126,jkse_history[[#This Row],[Terakhir]],jkse_history[[#This Row],[Volume]])</f>
        <v>137717400</v>
      </c>
      <c r="D1126">
        <f>_xlfn.XLOOKUP(A1126,bbni_history[[#This Row],[Tanggal]],bbni_history[[#This Row],[Terakhir]],"Tidak Ditemukan")</f>
        <v>5002</v>
      </c>
      <c r="E1126">
        <f>_xlfn.XLOOKUP(D1126,bbni_history[[#This Row],[Terakhir]],bbni_history[[#This Row],[Volume]])</f>
        <v>62221800</v>
      </c>
      <c r="F1126">
        <f>_xlfn.XLOOKUP(A1126,bbri_history[[#This Row],[Tanggal]],bbri_history[[#This Row],[Terakhir]],"Tidak Ditemukan")</f>
        <v>4711.1000000000004</v>
      </c>
      <c r="G1126">
        <f>_xlfn.XLOOKUP(F1126,bbri_history[[#This Row],[Terakhir]],bbri_history[[#This Row],[Volume]],"Tidak Ditemukan")</f>
        <v>166436800</v>
      </c>
      <c r="H1126">
        <f>_xlfn.XLOOKUP(A1126,bmri_history[[#This Row],[Tanggal]],bmri_history[[#This Row],[Terakhir]],"Tidak Ditemukan")</f>
        <v>6519.1</v>
      </c>
      <c r="I1126">
        <f>_xlfn.XLOOKUP('Master Sheet'!H1126,bmri_history[[#This Row],[Terakhir]],bmri_history[[#This Row],[Volume]],"Tidak Ditemukan")</f>
        <v>59432000</v>
      </c>
      <c r="J1126" s="10">
        <f>(B1126/'Data Historis IHSG'!$J$3) * 100</f>
        <v>121.92953771227741</v>
      </c>
      <c r="K1126" s="2">
        <f>(D1126/'Data Historis BBNI'!$J$3) * 100</f>
        <v>160.46400467084348</v>
      </c>
      <c r="L1126" s="2">
        <f>(F1126/'Data Historis BBRI'!$J$3) * 100</f>
        <v>159.47504002870559</v>
      </c>
      <c r="M1126" s="2">
        <f>(H1126 / 'Data Historis BMRI'!$J$3) * 100</f>
        <v>235.09789284258892</v>
      </c>
    </row>
    <row r="1127" spans="1:13" x14ac:dyDescent="0.3">
      <c r="A1127" s="1" t="s">
        <v>1150</v>
      </c>
      <c r="B1127">
        <f>_xlfn.XLOOKUP(A1127,jkse_history[[#This Row],[Tanggal]],jkse_history[[#This Row],[Terakhir]],"Tidak Ditemukan")</f>
        <v>7721.8</v>
      </c>
      <c r="C1127">
        <f>_xlfn.XLOOKUP(B1127,jkse_history[[#This Row],[Terakhir]],jkse_history[[#This Row],[Volume]])</f>
        <v>122729500</v>
      </c>
      <c r="D1127">
        <f>_xlfn.XLOOKUP(A1127,bbni_history[[#This Row],[Tanggal]],bbni_history[[#This Row],[Terakhir]],"Tidak Ditemukan")</f>
        <v>5185.5</v>
      </c>
      <c r="E1127">
        <f>_xlfn.XLOOKUP(D1127,bbni_history[[#This Row],[Terakhir]],bbni_history[[#This Row],[Volume]])</f>
        <v>139365300</v>
      </c>
      <c r="F1127">
        <f>_xlfn.XLOOKUP(A1127,bbri_history[[#This Row],[Tanggal]],bbri_history[[#This Row],[Terakhir]],"Tidak Ditemukan")</f>
        <v>4779.7</v>
      </c>
      <c r="G1127">
        <f>_xlfn.XLOOKUP(F1127,bbri_history[[#This Row],[Terakhir]],bbri_history[[#This Row],[Volume]],"Tidak Ditemukan")</f>
        <v>170520700</v>
      </c>
      <c r="H1127">
        <f>_xlfn.XLOOKUP(A1127,bmri_history[[#This Row],[Tanggal]],bmri_history[[#This Row],[Terakhir]],"Tidak Ditemukan")</f>
        <v>6587.3</v>
      </c>
      <c r="I1127">
        <f>_xlfn.XLOOKUP('Master Sheet'!H1127,bmri_history[[#This Row],[Terakhir]],bmri_history[[#This Row],[Volume]],"Tidak Ditemukan")</f>
        <v>63619300</v>
      </c>
      <c r="J1127" s="10">
        <f>(B1127/'Data Historis IHSG'!$J$3) * 100</f>
        <v>122.57720404981951</v>
      </c>
      <c r="K1127" s="2">
        <f>(D1127/'Data Historis BBNI'!$J$3) * 100</f>
        <v>166.35067897254274</v>
      </c>
      <c r="L1127" s="2">
        <f>(F1127/'Data Historis BBRI'!$J$3) * 100</f>
        <v>161.79721271575724</v>
      </c>
      <c r="M1127" s="2">
        <f>(H1127 / 'Data Historis BMRI'!$J$3) * 100</f>
        <v>237.55738514856128</v>
      </c>
    </row>
    <row r="1128" spans="1:13" x14ac:dyDescent="0.3">
      <c r="A1128" s="1" t="s">
        <v>1151</v>
      </c>
      <c r="B1128">
        <f>_xlfn.XLOOKUP(A1128,jkse_history[[#This Row],[Tanggal]],jkse_history[[#This Row],[Terakhir]],"Tidak Ditemukan")</f>
        <v>7702.7</v>
      </c>
      <c r="C1128">
        <f>_xlfn.XLOOKUP(B1128,jkse_history[[#This Row],[Terakhir]],jkse_history[[#This Row],[Volume]])</f>
        <v>138539000</v>
      </c>
      <c r="D1128">
        <f>_xlfn.XLOOKUP(A1128,bbni_history[[#This Row],[Tanggal]],bbni_history[[#This Row],[Terakhir]],"Tidak Ditemukan")</f>
        <v>5254.3</v>
      </c>
      <c r="E1128">
        <f>_xlfn.XLOOKUP(D1128,bbni_history[[#This Row],[Terakhir]],bbni_history[[#This Row],[Volume]])</f>
        <v>78827500</v>
      </c>
      <c r="F1128">
        <f>_xlfn.XLOOKUP(A1128,bbri_history[[#This Row],[Tanggal]],bbri_history[[#This Row],[Terakhir]],"Tidak Ditemukan")</f>
        <v>4734</v>
      </c>
      <c r="G1128">
        <f>_xlfn.XLOOKUP(F1128,bbri_history[[#This Row],[Terakhir]],bbri_history[[#This Row],[Volume]],"Tidak Ditemukan")</f>
        <v>201448700</v>
      </c>
      <c r="H1128">
        <f>_xlfn.XLOOKUP(A1128,bmri_history[[#This Row],[Tanggal]],bmri_history[[#This Row],[Terakhir]],"Tidak Ditemukan")</f>
        <v>6587.3</v>
      </c>
      <c r="I1128">
        <f>_xlfn.XLOOKUP('Master Sheet'!H1128,bmri_history[[#This Row],[Terakhir]],bmri_history[[#This Row],[Volume]],"Tidak Ditemukan")</f>
        <v>71430300</v>
      </c>
      <c r="J1128" s="10">
        <f>(B1128/'Data Historis IHSG'!$J$3) * 100</f>
        <v>122.27400730847013</v>
      </c>
      <c r="K1128" s="2">
        <f>(D1128/'Data Historis BBNI'!$J$3) * 100</f>
        <v>168.55778083606816</v>
      </c>
      <c r="L1128" s="2">
        <f>(F1128/'Data Historis BBRI'!$J$3) * 100</f>
        <v>160.25022595484964</v>
      </c>
      <c r="M1128" s="2">
        <f>(H1128 / 'Data Historis BMRI'!$J$3) * 100</f>
        <v>237.55738514856128</v>
      </c>
    </row>
    <row r="1129" spans="1:13" x14ac:dyDescent="0.3">
      <c r="A1129" s="1" t="s">
        <v>1152</v>
      </c>
      <c r="B1129">
        <f>_xlfn.XLOOKUP(A1129,jkse_history[[#This Row],[Tanggal]],jkse_history[[#This Row],[Terakhir]],"Tidak Ditemukan")</f>
        <v>7761.4</v>
      </c>
      <c r="C1129">
        <f>_xlfn.XLOOKUP(B1129,jkse_history[[#This Row],[Terakhir]],jkse_history[[#This Row],[Volume]])</f>
        <v>196539800</v>
      </c>
      <c r="D1129">
        <f>_xlfn.XLOOKUP(A1129,bbni_history[[#This Row],[Tanggal]],bbni_history[[#This Row],[Terakhir]],"Tidak Ditemukan")</f>
        <v>5231.3999999999996</v>
      </c>
      <c r="E1129">
        <f>_xlfn.XLOOKUP(D1129,bbni_history[[#This Row],[Terakhir]],bbni_history[[#This Row],[Volume]])</f>
        <v>55033900</v>
      </c>
      <c r="F1129">
        <f>_xlfn.XLOOKUP(A1129,bbri_history[[#This Row],[Tanggal]],bbri_history[[#This Row],[Terakhir]],"Tidak Ditemukan")</f>
        <v>4802.6000000000004</v>
      </c>
      <c r="G1129">
        <f>_xlfn.XLOOKUP(F1129,bbri_history[[#This Row],[Terakhir]],bbri_history[[#This Row],[Volume]],"Tidak Ditemukan")</f>
        <v>202326400</v>
      </c>
      <c r="H1129">
        <f>_xlfn.XLOOKUP(A1129,bmri_history[[#This Row],[Tanggal]],bmri_history[[#This Row],[Terakhir]],"Tidak Ditemukan")</f>
        <v>6587.3</v>
      </c>
      <c r="I1129">
        <f>_xlfn.XLOOKUP('Master Sheet'!H1129,bmri_history[[#This Row],[Terakhir]],bmri_history[[#This Row],[Volume]],"Tidak Ditemukan")</f>
        <v>73515700</v>
      </c>
      <c r="J1129" s="10">
        <f>(B1129/'Data Historis IHSG'!$J$3) * 100</f>
        <v>123.20582137743389</v>
      </c>
      <c r="K1129" s="2">
        <f>(D1129/'Data Historis BBNI'!$J$3) * 100</f>
        <v>167.82314954719121</v>
      </c>
      <c r="L1129" s="2">
        <f>(F1129/'Data Historis BBRI'!$J$3) * 100</f>
        <v>162.57239864190134</v>
      </c>
      <c r="M1129" s="2">
        <f>(H1129 / 'Data Historis BMRI'!$J$3) * 100</f>
        <v>237.55738514856128</v>
      </c>
    </row>
    <row r="1130" spans="1:13" x14ac:dyDescent="0.3">
      <c r="A1130" s="1" t="s">
        <v>1153</v>
      </c>
      <c r="B1130">
        <f>_xlfn.XLOOKUP(A1130,jkse_history[[#This Row],[Tanggal]],jkse_history[[#This Row],[Terakhir]],"Tidak Ditemukan")</f>
        <v>7761</v>
      </c>
      <c r="C1130">
        <f>_xlfn.XLOOKUP(B1130,jkse_history[[#This Row],[Terakhir]],jkse_history[[#This Row],[Volume]])</f>
        <v>171932600</v>
      </c>
      <c r="D1130">
        <f>_xlfn.XLOOKUP(A1130,bbni_history[[#This Row],[Tanggal]],bbni_history[[#This Row],[Terakhir]],"Tidak Ditemukan")</f>
        <v>5185.5</v>
      </c>
      <c r="E1130">
        <f>_xlfn.XLOOKUP(D1130,bbni_history[[#This Row],[Terakhir]],bbni_history[[#This Row],[Volume]])</f>
        <v>33792600</v>
      </c>
      <c r="F1130">
        <f>_xlfn.XLOOKUP(A1130,bbri_history[[#This Row],[Tanggal]],bbri_history[[#This Row],[Terakhir]],"Tidak Ditemukan")</f>
        <v>4734</v>
      </c>
      <c r="G1130">
        <f>_xlfn.XLOOKUP(F1130,bbri_history[[#This Row],[Terakhir]],bbri_history[[#This Row],[Volume]],"Tidak Ditemukan")</f>
        <v>165284900</v>
      </c>
      <c r="H1130">
        <f>_xlfn.XLOOKUP(A1130,bmri_history[[#This Row],[Tanggal]],bmri_history[[#This Row],[Terakhir]],"Tidak Ditemukan")</f>
        <v>6700.9</v>
      </c>
      <c r="I1130">
        <f>_xlfn.XLOOKUP('Master Sheet'!H1130,bmri_history[[#This Row],[Terakhir]],bmri_history[[#This Row],[Volume]],"Tidak Ditemukan")</f>
        <v>91822300</v>
      </c>
      <c r="J1130" s="10">
        <f>(B1130/'Data Historis IHSG'!$J$3) * 100</f>
        <v>123.199471707458</v>
      </c>
      <c r="K1130" s="2">
        <f>(D1130/'Data Historis BBNI'!$J$3) * 100</f>
        <v>166.35067897254274</v>
      </c>
      <c r="L1130" s="2">
        <f>(F1130/'Data Historis BBRI'!$J$3) * 100</f>
        <v>160.25022595484964</v>
      </c>
      <c r="M1130" s="2">
        <f>(H1130 / 'Data Historis BMRI'!$J$3) * 100</f>
        <v>241.65413479604604</v>
      </c>
    </row>
    <row r="1131" spans="1:13" x14ac:dyDescent="0.3">
      <c r="A1131" s="1" t="s">
        <v>1154</v>
      </c>
      <c r="B1131">
        <f>_xlfn.XLOOKUP(A1131,jkse_history[[#This Row],[Tanggal]],jkse_history[[#This Row],[Terakhir]],"Tidak Ditemukan")</f>
        <v>7798.2</v>
      </c>
      <c r="C1131">
        <f>_xlfn.XLOOKUP(B1131,jkse_history[[#This Row],[Terakhir]],jkse_history[[#This Row],[Volume]])</f>
        <v>252749100</v>
      </c>
      <c r="D1131">
        <f>_xlfn.XLOOKUP(A1131,bbni_history[[#This Row],[Tanggal]],bbni_history[[#This Row],[Terakhir]],"Tidak Ditemukan")</f>
        <v>5139.6000000000004</v>
      </c>
      <c r="E1131">
        <f>_xlfn.XLOOKUP(D1131,bbni_history[[#This Row],[Terakhir]],bbni_history[[#This Row],[Volume]])</f>
        <v>43318600</v>
      </c>
      <c r="F1131">
        <f>_xlfn.XLOOKUP(A1131,bbri_history[[#This Row],[Tanggal]],bbri_history[[#This Row],[Terakhir]],"Tidak Ditemukan")</f>
        <v>4734</v>
      </c>
      <c r="G1131">
        <f>_xlfn.XLOOKUP(F1131,bbri_history[[#This Row],[Terakhir]],bbri_history[[#This Row],[Volume]],"Tidak Ditemukan")</f>
        <v>138542100</v>
      </c>
      <c r="H1131">
        <f>_xlfn.XLOOKUP(A1131,bmri_history[[#This Row],[Tanggal]],bmri_history[[#This Row],[Terakhir]],"Tidak Ditemukan")</f>
        <v>6632.7</v>
      </c>
      <c r="I1131">
        <f>_xlfn.XLOOKUP('Master Sheet'!H1131,bmri_history[[#This Row],[Terakhir]],bmri_history[[#This Row],[Volume]],"Tidak Ditemukan")</f>
        <v>68254300</v>
      </c>
      <c r="J1131" s="10">
        <f>(B1131/'Data Historis IHSG'!$J$3) * 100</f>
        <v>123.78999101521697</v>
      </c>
      <c r="K1131" s="2">
        <f>(D1131/'Data Historis BBNI'!$J$3) * 100</f>
        <v>164.8782083978943</v>
      </c>
      <c r="L1131" s="2">
        <f>(F1131/'Data Historis BBRI'!$J$3) * 100</f>
        <v>160.25022595484964</v>
      </c>
      <c r="M1131" s="2">
        <f>(H1131 / 'Data Historis BMRI'!$J$3) * 100</f>
        <v>239.19464249007368</v>
      </c>
    </row>
    <row r="1132" spans="1:13" x14ac:dyDescent="0.3">
      <c r="A1132" s="1" t="s">
        <v>1155</v>
      </c>
      <c r="B1132">
        <f>_xlfn.XLOOKUP(A1132,jkse_history[[#This Row],[Tanggal]],jkse_history[[#This Row],[Terakhir]],"Tidak Ditemukan")</f>
        <v>7812.1</v>
      </c>
      <c r="C1132">
        <f>_xlfn.XLOOKUP(B1132,jkse_history[[#This Row],[Terakhir]],jkse_history[[#This Row],[Volume]])</f>
        <v>162457200</v>
      </c>
      <c r="D1132">
        <f>_xlfn.XLOOKUP(A1132,bbni_history[[#This Row],[Tanggal]],bbni_history[[#This Row],[Terakhir]],"Tidak Ditemukan")</f>
        <v>5162.6000000000004</v>
      </c>
      <c r="E1132">
        <f>_xlfn.XLOOKUP(D1132,bbni_history[[#This Row],[Terakhir]],bbni_history[[#This Row],[Volume]])</f>
        <v>34311700</v>
      </c>
      <c r="F1132">
        <f>_xlfn.XLOOKUP(A1132,bbri_history[[#This Row],[Tanggal]],bbri_history[[#This Row],[Terakhir]],"Tidak Ditemukan")</f>
        <v>4848.3</v>
      </c>
      <c r="G1132">
        <f>_xlfn.XLOOKUP(F1132,bbri_history[[#This Row],[Terakhir]],bbri_history[[#This Row],[Volume]],"Tidak Ditemukan")</f>
        <v>259722600</v>
      </c>
      <c r="H1132">
        <f>_xlfn.XLOOKUP(A1132,bmri_history[[#This Row],[Tanggal]],bmri_history[[#This Row],[Terakhir]],"Tidak Ditemukan")</f>
        <v>6610</v>
      </c>
      <c r="I1132">
        <f>_xlfn.XLOOKUP('Master Sheet'!H1132,bmri_history[[#This Row],[Terakhir]],bmri_history[[#This Row],[Volume]],"Tidak Ditemukan")</f>
        <v>45854000</v>
      </c>
      <c r="J1132" s="10">
        <f>(B1132/'Data Historis IHSG'!$J$3) * 100</f>
        <v>124.01064204687961</v>
      </c>
      <c r="K1132" s="2">
        <f>(D1132/'Data Historis BBNI'!$J$3) * 100</f>
        <v>165.61604768366584</v>
      </c>
      <c r="L1132" s="2">
        <f>(F1132/'Data Historis BBRI'!$J$3) * 100</f>
        <v>164.11938540280894</v>
      </c>
      <c r="M1132" s="2">
        <f>(H1132 / 'Data Historis BMRI'!$J$3) * 100</f>
        <v>238.37601381931748</v>
      </c>
    </row>
    <row r="1133" spans="1:13" x14ac:dyDescent="0.3">
      <c r="A1133" s="1" t="s">
        <v>1156</v>
      </c>
      <c r="B1133">
        <f>_xlfn.XLOOKUP(A1133,jkse_history[[#This Row],[Tanggal]],jkse_history[[#This Row],[Terakhir]],"Tidak Ditemukan")</f>
        <v>7831.8</v>
      </c>
      <c r="C1133">
        <f>_xlfn.XLOOKUP(B1133,jkse_history[[#This Row],[Terakhir]],jkse_history[[#This Row],[Volume]])</f>
        <v>216113800</v>
      </c>
      <c r="D1133">
        <f>_xlfn.XLOOKUP(A1133,bbni_history[[#This Row],[Tanggal]],bbni_history[[#This Row],[Terakhir]],"Tidak Ditemukan")</f>
        <v>5185.5</v>
      </c>
      <c r="E1133">
        <f>_xlfn.XLOOKUP(D1133,bbni_history[[#This Row],[Terakhir]],bbni_history[[#This Row],[Volume]])</f>
        <v>40776200</v>
      </c>
      <c r="F1133">
        <f>_xlfn.XLOOKUP(A1133,bbri_history[[#This Row],[Tanggal]],bbri_history[[#This Row],[Terakhir]],"Tidak Ditemukan")</f>
        <v>4848.3</v>
      </c>
      <c r="G1133">
        <f>_xlfn.XLOOKUP(F1133,bbri_history[[#This Row],[Terakhir]],bbri_history[[#This Row],[Volume]],"Tidak Ditemukan")</f>
        <v>201331600</v>
      </c>
      <c r="H1133">
        <f>_xlfn.XLOOKUP(A1133,bmri_history[[#This Row],[Tanggal]],bmri_history[[#This Row],[Terakhir]],"Tidak Ditemukan")</f>
        <v>6746.3</v>
      </c>
      <c r="I1133">
        <f>_xlfn.XLOOKUP('Master Sheet'!H1133,bmri_history[[#This Row],[Terakhir]],bmri_history[[#This Row],[Volume]],"Tidak Ditemukan")</f>
        <v>96428000</v>
      </c>
      <c r="J1133" s="10">
        <f>(B1133/'Data Historis IHSG'!$J$3) * 100</f>
        <v>124.32336329319284</v>
      </c>
      <c r="K1133" s="2">
        <f>(D1133/'Data Historis BBNI'!$J$3) * 100</f>
        <v>166.35067897254274</v>
      </c>
      <c r="L1133" s="2">
        <f>(F1133/'Data Historis BBRI'!$J$3) * 100</f>
        <v>164.11938540280894</v>
      </c>
      <c r="M1133" s="2">
        <f>(H1133 / 'Data Historis BMRI'!$J$3) * 100</f>
        <v>243.29139213755849</v>
      </c>
    </row>
    <row r="1134" spans="1:13" x14ac:dyDescent="0.3">
      <c r="A1134" s="1" t="s">
        <v>1157</v>
      </c>
      <c r="B1134">
        <f>_xlfn.XLOOKUP(A1134,jkse_history[[#This Row],[Tanggal]],jkse_history[[#This Row],[Terakhir]],"Tidak Ditemukan")</f>
        <v>7829.1</v>
      </c>
      <c r="C1134">
        <f>_xlfn.XLOOKUP(B1134,jkse_history[[#This Row],[Terakhir]],jkse_history[[#This Row],[Volume]])</f>
        <v>241800200</v>
      </c>
      <c r="D1134">
        <f>_xlfn.XLOOKUP(A1134,bbni_history[[#This Row],[Tanggal]],bbni_history[[#This Row],[Terakhir]],"Tidak Ditemukan")</f>
        <v>5231.3999999999996</v>
      </c>
      <c r="E1134">
        <f>_xlfn.XLOOKUP(D1134,bbni_history[[#This Row],[Terakhir]],bbni_history[[#This Row],[Volume]])</f>
        <v>64489200</v>
      </c>
      <c r="F1134">
        <f>_xlfn.XLOOKUP(A1134,bbri_history[[#This Row],[Tanggal]],bbri_history[[#This Row],[Terakhir]],"Tidak Ditemukan")</f>
        <v>4894.1000000000004</v>
      </c>
      <c r="G1134">
        <f>_xlfn.XLOOKUP(F1134,bbri_history[[#This Row],[Terakhir]],bbri_history[[#This Row],[Volume]],"Tidak Ditemukan")</f>
        <v>186877300</v>
      </c>
      <c r="H1134">
        <f>_xlfn.XLOOKUP(A1134,bmri_history[[#This Row],[Tanggal]],bmri_history[[#This Row],[Terakhir]],"Tidak Ditemukan")</f>
        <v>6723.6</v>
      </c>
      <c r="I1134">
        <f>_xlfn.XLOOKUP('Master Sheet'!H1134,bmri_history[[#This Row],[Terakhir]],bmri_history[[#This Row],[Volume]],"Tidak Ditemukan")</f>
        <v>47279200</v>
      </c>
      <c r="J1134" s="10">
        <f>(B1134/'Data Historis IHSG'!$J$3) * 100</f>
        <v>124.28050302085549</v>
      </c>
      <c r="K1134" s="2">
        <f>(D1134/'Data Historis BBNI'!$J$3) * 100</f>
        <v>167.82314954719121</v>
      </c>
      <c r="L1134" s="2">
        <f>(F1134/'Data Historis BBRI'!$J$3) * 100</f>
        <v>165.66975725509712</v>
      </c>
      <c r="M1134" s="2">
        <f>(H1134 / 'Data Historis BMRI'!$J$3) * 100</f>
        <v>242.47276346680229</v>
      </c>
    </row>
    <row r="1135" spans="1:13" x14ac:dyDescent="0.3">
      <c r="A1135" s="1" t="s">
        <v>1158</v>
      </c>
      <c r="B1135">
        <f>_xlfn.XLOOKUP(A1135,jkse_history[[#This Row],[Tanggal]],jkse_history[[#This Row],[Terakhir]],"Tidak Ditemukan")</f>
        <v>7905.4</v>
      </c>
      <c r="C1135">
        <f>_xlfn.XLOOKUP(B1135,jkse_history[[#This Row],[Terakhir]],jkse_history[[#This Row],[Volume]])</f>
        <v>259454000</v>
      </c>
      <c r="D1135">
        <f>_xlfn.XLOOKUP(A1135,bbni_history[[#This Row],[Tanggal]],bbni_history[[#This Row],[Terakhir]],"Tidak Ditemukan")</f>
        <v>5346.1</v>
      </c>
      <c r="E1135">
        <f>_xlfn.XLOOKUP(D1135,bbni_history[[#This Row],[Terakhir]],bbni_history[[#This Row],[Volume]])</f>
        <v>93847800</v>
      </c>
      <c r="F1135">
        <f>_xlfn.XLOOKUP(A1135,bbri_history[[#This Row],[Tanggal]],bbri_history[[#This Row],[Terakhir]],"Tidak Ditemukan")</f>
        <v>4939.8</v>
      </c>
      <c r="G1135">
        <f>_xlfn.XLOOKUP(F1135,bbri_history[[#This Row],[Terakhir]],bbri_history[[#This Row],[Volume]],"Tidak Ditemukan")</f>
        <v>332941100</v>
      </c>
      <c r="H1135">
        <f>_xlfn.XLOOKUP(A1135,bmri_history[[#This Row],[Tanggal]],bmri_history[[#This Row],[Terakhir]],"Tidak Ditemukan")</f>
        <v>6723.6</v>
      </c>
      <c r="I1135">
        <f>_xlfn.XLOOKUP('Master Sheet'!H1135,bmri_history[[#This Row],[Terakhir]],bmri_history[[#This Row],[Volume]],"Tidak Ditemukan")</f>
        <v>124377800</v>
      </c>
      <c r="J1135" s="10">
        <f>(B1135/'Data Historis IHSG'!$J$3) * 100</f>
        <v>125.491702568759</v>
      </c>
      <c r="K1135" s="2">
        <f>(D1135/'Data Historis BBNI'!$J$3) * 100</f>
        <v>171.50272198536513</v>
      </c>
      <c r="L1135" s="2">
        <f>(F1135/'Data Historis BBRI'!$J$3) * 100</f>
        <v>167.2167440160047</v>
      </c>
      <c r="M1135" s="2">
        <f>(H1135 / 'Data Historis BMRI'!$J$3) * 100</f>
        <v>242.47276346680229</v>
      </c>
    </row>
    <row r="1136" spans="1:13" x14ac:dyDescent="0.3">
      <c r="A1136" s="1" t="s">
        <v>1159</v>
      </c>
      <c r="B1136">
        <f>_xlfn.XLOOKUP(A1136,jkse_history[[#This Row],[Tanggal]],jkse_history[[#This Row],[Terakhir]],"Tidak Ditemukan")</f>
        <v>7743</v>
      </c>
      <c r="C1136">
        <f>_xlfn.XLOOKUP(B1136,jkse_history[[#This Row],[Terakhir]],jkse_history[[#This Row],[Volume]])</f>
        <v>317741900</v>
      </c>
      <c r="D1136">
        <f>_xlfn.XLOOKUP(A1136,bbni_history[[#This Row],[Tanggal]],bbni_history[[#This Row],[Terakhir]],"Tidak Ditemukan")</f>
        <v>5277.3</v>
      </c>
      <c r="E1136">
        <f>_xlfn.XLOOKUP(D1136,bbni_history[[#This Row],[Terakhir]],bbni_history[[#This Row],[Volume]])</f>
        <v>47673600</v>
      </c>
      <c r="F1136">
        <f>_xlfn.XLOOKUP(A1136,bbri_history[[#This Row],[Tanggal]],bbri_history[[#This Row],[Terakhir]],"Tidak Ditemukan")</f>
        <v>4916.8999999999996</v>
      </c>
      <c r="G1136">
        <f>_xlfn.XLOOKUP(F1136,bbri_history[[#This Row],[Terakhir]],bbri_history[[#This Row],[Volume]],"Tidak Ditemukan")</f>
        <v>260437400</v>
      </c>
      <c r="H1136">
        <f>_xlfn.XLOOKUP(A1136,bmri_history[[#This Row],[Tanggal]],bmri_history[[#This Row],[Terakhir]],"Tidak Ditemukan")</f>
        <v>6632.7</v>
      </c>
      <c r="I1136">
        <f>_xlfn.XLOOKUP('Master Sheet'!H1136,bmri_history[[#This Row],[Terakhir]],bmri_history[[#This Row],[Volume]],"Tidak Ditemukan")</f>
        <v>97901700</v>
      </c>
      <c r="J1136" s="10">
        <f>(B1136/'Data Historis IHSG'!$J$3) * 100</f>
        <v>122.91373655854237</v>
      </c>
      <c r="K1136" s="2">
        <f>(D1136/'Data Historis BBNI'!$J$3) * 100</f>
        <v>169.2956201218397</v>
      </c>
      <c r="L1136" s="2">
        <f>(F1136/'Data Historis BBRI'!$J$3) * 100</f>
        <v>166.44155808986062</v>
      </c>
      <c r="M1136" s="2">
        <f>(H1136 / 'Data Historis BMRI'!$J$3) * 100</f>
        <v>239.19464249007368</v>
      </c>
    </row>
    <row r="1137" spans="1:13" x14ac:dyDescent="0.3">
      <c r="A1137" s="1" t="s">
        <v>1160</v>
      </c>
      <c r="B1137">
        <f>_xlfn.XLOOKUP(A1137,jkse_history[[#This Row],[Tanggal]],jkse_history[[#This Row],[Terakhir]],"Tidak Ditemukan")</f>
        <v>7775.7</v>
      </c>
      <c r="C1137">
        <f>_xlfn.XLOOKUP(B1137,jkse_history[[#This Row],[Terakhir]],jkse_history[[#This Row],[Volume]])</f>
        <v>260227800</v>
      </c>
      <c r="D1137">
        <f>_xlfn.XLOOKUP(A1137,bbni_history[[#This Row],[Tanggal]],bbni_history[[#This Row],[Terakhir]],"Tidak Ditemukan")</f>
        <v>5323.2</v>
      </c>
      <c r="E1137">
        <f>_xlfn.XLOOKUP(D1137,bbni_history[[#This Row],[Terakhir]],bbni_history[[#This Row],[Volume]])</f>
        <v>48008700</v>
      </c>
      <c r="F1137">
        <f>_xlfn.XLOOKUP(A1137,bbri_history[[#This Row],[Tanggal]],bbri_history[[#This Row],[Terakhir]],"Tidak Ditemukan")</f>
        <v>5031.3</v>
      </c>
      <c r="G1137">
        <f>_xlfn.XLOOKUP(F1137,bbri_history[[#This Row],[Terakhir]],bbri_history[[#This Row],[Volume]],"Tidak Ditemukan")</f>
        <v>245292000</v>
      </c>
      <c r="H1137">
        <f>_xlfn.XLOOKUP(A1137,bmri_history[[#This Row],[Tanggal]],bmri_history[[#This Row],[Terakhir]],"Tidak Ditemukan")</f>
        <v>6769</v>
      </c>
      <c r="I1137">
        <f>_xlfn.XLOOKUP('Master Sheet'!H1137,bmri_history[[#This Row],[Terakhir]],bmri_history[[#This Row],[Volume]],"Tidak Ditemukan")</f>
        <v>79675600</v>
      </c>
      <c r="J1137" s="10">
        <f>(B1137/'Data Historis IHSG'!$J$3) * 100</f>
        <v>123.43282207907245</v>
      </c>
      <c r="K1137" s="2">
        <f>(D1137/'Data Historis BBNI'!$J$3) * 100</f>
        <v>170.7680906964882</v>
      </c>
      <c r="L1137" s="2">
        <f>(F1137/'Data Historis BBRI'!$J$3) * 100</f>
        <v>170.31410262920048</v>
      </c>
      <c r="M1137" s="2">
        <f>(H1137 / 'Data Historis BMRI'!$J$3) * 100</f>
        <v>244.11002080831469</v>
      </c>
    </row>
    <row r="1138" spans="1:13" x14ac:dyDescent="0.3">
      <c r="A1138" s="1" t="s">
        <v>1161</v>
      </c>
      <c r="B1138">
        <f>_xlfn.XLOOKUP(A1138,jkse_history[[#This Row],[Tanggal]],jkse_history[[#This Row],[Terakhir]],"Tidak Ditemukan")</f>
        <v>7778.5</v>
      </c>
      <c r="C1138">
        <f>_xlfn.XLOOKUP(B1138,jkse_history[[#This Row],[Terakhir]],jkse_history[[#This Row],[Volume]])</f>
        <v>182808900</v>
      </c>
      <c r="D1138">
        <f>_xlfn.XLOOKUP(A1138,bbni_history[[#This Row],[Tanggal]],bbni_history[[#This Row],[Terakhir]],"Tidak Ditemukan")</f>
        <v>5323.2</v>
      </c>
      <c r="E1138">
        <f>_xlfn.XLOOKUP(D1138,bbni_history[[#This Row],[Terakhir]],bbni_history[[#This Row],[Volume]])</f>
        <v>39900400</v>
      </c>
      <c r="F1138">
        <f>_xlfn.XLOOKUP(A1138,bbri_history[[#This Row],[Tanggal]],bbri_history[[#This Row],[Terakhir]],"Tidak Ditemukan")</f>
        <v>5054.1000000000004</v>
      </c>
      <c r="G1138">
        <f>_xlfn.XLOOKUP(F1138,bbri_history[[#This Row],[Terakhir]],bbri_history[[#This Row],[Volume]],"Tidak Ditemukan")</f>
        <v>195415700</v>
      </c>
      <c r="H1138">
        <f>_xlfn.XLOOKUP(A1138,bmri_history[[#This Row],[Tanggal]],bmri_history[[#This Row],[Terakhir]],"Tidak Ditemukan")</f>
        <v>6746.3</v>
      </c>
      <c r="I1138">
        <f>_xlfn.XLOOKUP('Master Sheet'!H1138,bmri_history[[#This Row],[Terakhir]],bmri_history[[#This Row],[Volume]],"Tidak Ditemukan")</f>
        <v>81817100</v>
      </c>
      <c r="J1138" s="10">
        <f>(B1138/'Data Historis IHSG'!$J$3) * 100</f>
        <v>123.47726976890377</v>
      </c>
      <c r="K1138" s="2">
        <f>(D1138/'Data Historis BBNI'!$J$3) * 100</f>
        <v>170.7680906964882</v>
      </c>
      <c r="L1138" s="2">
        <f>(F1138/'Data Historis BBRI'!$J$3) * 100</f>
        <v>171.08590346396403</v>
      </c>
      <c r="M1138" s="2">
        <f>(H1138 / 'Data Historis BMRI'!$J$3) * 100</f>
        <v>243.29139213755849</v>
      </c>
    </row>
    <row r="1139" spans="1:13" x14ac:dyDescent="0.3">
      <c r="A1139" s="1" t="s">
        <v>1162</v>
      </c>
      <c r="B1139">
        <f>_xlfn.XLOOKUP(A1139,jkse_history[[#This Row],[Tanggal]],jkse_history[[#This Row],[Terakhir]],"Tidak Ditemukan")</f>
        <v>7740.9</v>
      </c>
      <c r="C1139">
        <f>_xlfn.XLOOKUP(B1139,jkse_history[[#This Row],[Terakhir]],jkse_history[[#This Row],[Volume]])</f>
        <v>276661800</v>
      </c>
      <c r="D1139">
        <f>_xlfn.XLOOKUP(A1139,bbni_history[[#This Row],[Tanggal]],bbni_history[[#This Row],[Terakhir]],"Tidak Ditemukan")</f>
        <v>5139.6000000000004</v>
      </c>
      <c r="E1139">
        <f>_xlfn.XLOOKUP(D1139,bbni_history[[#This Row],[Terakhir]],bbni_history[[#This Row],[Volume]])</f>
        <v>120885200</v>
      </c>
      <c r="F1139">
        <f>_xlfn.XLOOKUP(A1139,bbri_history[[#This Row],[Tanggal]],bbri_history[[#This Row],[Terakhir]],"Tidak Ditemukan")</f>
        <v>4871.2</v>
      </c>
      <c r="G1139">
        <f>_xlfn.XLOOKUP(F1139,bbri_history[[#This Row],[Terakhir]],bbri_history[[#This Row],[Volume]],"Tidak Ditemukan")</f>
        <v>607065900</v>
      </c>
      <c r="H1139">
        <f>_xlfn.XLOOKUP(A1139,bmri_history[[#This Row],[Tanggal]],bmri_history[[#This Row],[Terakhir]],"Tidak Ditemukan")</f>
        <v>6541.9</v>
      </c>
      <c r="I1139">
        <f>_xlfn.XLOOKUP('Master Sheet'!H1139,bmri_history[[#This Row],[Terakhir]],bmri_history[[#This Row],[Volume]],"Tidak Ditemukan")</f>
        <v>192197100</v>
      </c>
      <c r="J1139" s="10">
        <f>(B1139/'Data Historis IHSG'!$J$3) * 100</f>
        <v>122.88040079116887</v>
      </c>
      <c r="K1139" s="2">
        <f>(D1139/'Data Historis BBNI'!$J$3) * 100</f>
        <v>164.8782083978943</v>
      </c>
      <c r="L1139" s="2">
        <f>(F1139/'Data Historis BBRI'!$J$3) * 100</f>
        <v>164.89457132895302</v>
      </c>
      <c r="M1139" s="2">
        <f>(H1139 / 'Data Historis BMRI'!$J$3) * 100</f>
        <v>235.92012780704886</v>
      </c>
    </row>
    <row r="1140" spans="1:13" x14ac:dyDescent="0.3">
      <c r="A1140" s="1" t="s">
        <v>1163</v>
      </c>
      <c r="B1140">
        <f>_xlfn.XLOOKUP(A1140,jkse_history[[#This Row],[Tanggal]],jkse_history[[#This Row],[Terakhir]],"Tidak Ditemukan")</f>
        <v>7744.5</v>
      </c>
      <c r="C1140">
        <f>_xlfn.XLOOKUP(B1140,jkse_history[[#This Row],[Terakhir]],jkse_history[[#This Row],[Volume]])</f>
        <v>202756700</v>
      </c>
      <c r="D1140">
        <f>_xlfn.XLOOKUP(A1140,bbni_history[[#This Row],[Tanggal]],bbni_history[[#This Row],[Terakhir]],"Tidak Ditemukan")</f>
        <v>5139.6000000000004</v>
      </c>
      <c r="E1140">
        <f>_xlfn.XLOOKUP(D1140,bbni_history[[#This Row],[Terakhir]],bbni_history[[#This Row],[Volume]])</f>
        <v>59306200</v>
      </c>
      <c r="F1140">
        <f>_xlfn.XLOOKUP(A1140,bbri_history[[#This Row],[Tanggal]],bbri_history[[#This Row],[Terakhir]],"Tidak Ditemukan")</f>
        <v>4619.6000000000004</v>
      </c>
      <c r="G1140">
        <f>_xlfn.XLOOKUP(F1140,bbri_history[[#This Row],[Terakhir]],bbri_history[[#This Row],[Volume]],"Tidak Ditemukan")</f>
        <v>855266800</v>
      </c>
      <c r="H1140">
        <f>_xlfn.XLOOKUP(A1140,bmri_history[[#This Row],[Tanggal]],bmri_history[[#This Row],[Terakhir]],"Tidak Ditemukan")</f>
        <v>6519.1</v>
      </c>
      <c r="I1140">
        <f>_xlfn.XLOOKUP('Master Sheet'!H1140,bmri_history[[#This Row],[Terakhir]],bmri_history[[#This Row],[Volume]],"Tidak Ditemukan")</f>
        <v>173044000</v>
      </c>
      <c r="J1140" s="10">
        <f>(B1140/'Data Historis IHSG'!$J$3) * 100</f>
        <v>122.93754782095201</v>
      </c>
      <c r="K1140" s="2">
        <f>(D1140/'Data Historis BBNI'!$J$3) * 100</f>
        <v>164.8782083978943</v>
      </c>
      <c r="L1140" s="2">
        <f>(F1140/'Data Historis BBRI'!$J$3) * 100</f>
        <v>156.37768141550984</v>
      </c>
      <c r="M1140" s="2">
        <f>(H1140 / 'Data Historis BMRI'!$J$3) * 100</f>
        <v>235.09789284258892</v>
      </c>
    </row>
    <row r="1141" spans="1:13" x14ac:dyDescent="0.3">
      <c r="A1141" s="1" t="s">
        <v>1164</v>
      </c>
      <c r="B1141">
        <f>_xlfn.XLOOKUP(A1141,jkse_history[[#This Row],[Tanggal]],jkse_history[[#This Row],[Terakhir]],"Tidak Ditemukan")</f>
        <v>7696.9</v>
      </c>
      <c r="C1141">
        <f>_xlfn.XLOOKUP(B1141,jkse_history[[#This Row],[Terakhir]],jkse_history[[#This Row],[Volume]])</f>
        <v>190512300</v>
      </c>
      <c r="D1141">
        <f>_xlfn.XLOOKUP(A1141,bbni_history[[#This Row],[Tanggal]],bbni_history[[#This Row],[Terakhir]],"Tidak Ditemukan")</f>
        <v>5002</v>
      </c>
      <c r="E1141">
        <f>_xlfn.XLOOKUP(D1141,bbni_history[[#This Row],[Terakhir]],bbni_history[[#This Row],[Volume]])</f>
        <v>79718100</v>
      </c>
      <c r="F1141">
        <f>_xlfn.XLOOKUP(A1141,bbri_history[[#This Row],[Tanggal]],bbri_history[[#This Row],[Terakhir]],"Tidak Ditemukan")</f>
        <v>4665.3999999999996</v>
      </c>
      <c r="G1141">
        <f>_xlfn.XLOOKUP(F1141,bbri_history[[#This Row],[Terakhir]],bbri_history[[#This Row],[Volume]],"Tidak Ditemukan")</f>
        <v>304694300</v>
      </c>
      <c r="H1141">
        <f>_xlfn.XLOOKUP(A1141,bmri_history[[#This Row],[Tanggal]],bmri_history[[#This Row],[Terakhir]],"Tidak Ditemukan")</f>
        <v>6405.6</v>
      </c>
      <c r="I1141">
        <f>_xlfn.XLOOKUP('Master Sheet'!H1141,bmri_history[[#This Row],[Terakhir]],bmri_history[[#This Row],[Volume]],"Tidak Ditemukan")</f>
        <v>161405200</v>
      </c>
      <c r="J1141" s="10">
        <f>(B1141/'Data Historis IHSG'!$J$3) * 100</f>
        <v>122.18193709381954</v>
      </c>
      <c r="K1141" s="2">
        <f>(D1141/'Data Historis BBNI'!$J$3) * 100</f>
        <v>160.46400467084348</v>
      </c>
      <c r="L1141" s="2">
        <f>(F1141/'Data Historis BBRI'!$J$3) * 100</f>
        <v>157.92805326779796</v>
      </c>
      <c r="M1141" s="2">
        <f>(H1141 / 'Data Historis BMRI'!$J$3) * 100</f>
        <v>231.0047494888079</v>
      </c>
    </row>
    <row r="1142" spans="1:13" x14ac:dyDescent="0.3">
      <c r="A1142" s="1" t="s">
        <v>1165</v>
      </c>
      <c r="B1142">
        <f>_xlfn.XLOOKUP(A1142,jkse_history[[#This Row],[Tanggal]],jkse_history[[#This Row],[Terakhir]],"Tidak Ditemukan")</f>
        <v>7527.9</v>
      </c>
      <c r="C1142">
        <f>_xlfn.XLOOKUP(B1142,jkse_history[[#This Row],[Terakhir]],jkse_history[[#This Row],[Volume]])</f>
        <v>222223500</v>
      </c>
      <c r="D1142">
        <f>_xlfn.XLOOKUP(A1142,bbni_history[[#This Row],[Tanggal]],bbni_history[[#This Row],[Terakhir]],"Tidak Ditemukan")</f>
        <v>4910.2</v>
      </c>
      <c r="E1142">
        <f>_xlfn.XLOOKUP(D1142,bbni_history[[#This Row],[Terakhir]],bbni_history[[#This Row],[Volume]])</f>
        <v>69417600</v>
      </c>
      <c r="F1142">
        <f>_xlfn.XLOOKUP(A1142,bbri_history[[#This Row],[Tanggal]],bbri_history[[#This Row],[Terakhir]],"Tidak Ditemukan")</f>
        <v>4528.2</v>
      </c>
      <c r="G1142">
        <f>_xlfn.XLOOKUP(F1142,bbri_history[[#This Row],[Terakhir]],bbri_history[[#This Row],[Volume]],"Tidak Ditemukan")</f>
        <v>539169900</v>
      </c>
      <c r="H1142">
        <f>_xlfn.XLOOKUP(A1142,bmri_history[[#This Row],[Tanggal]],bmri_history[[#This Row],[Terakhir]],"Tidak Ditemukan")</f>
        <v>6292</v>
      </c>
      <c r="I1142">
        <f>_xlfn.XLOOKUP('Master Sheet'!H1142,bmri_history[[#This Row],[Terakhir]],bmri_history[[#This Row],[Volume]],"Tidak Ditemukan")</f>
        <v>166203500</v>
      </c>
      <c r="J1142" s="10">
        <f>(B1142/'Data Historis IHSG'!$J$3) * 100</f>
        <v>119.49920152900053</v>
      </c>
      <c r="K1142" s="2">
        <f>(D1142/'Data Historis BBNI'!$J$3) * 100</f>
        <v>157.51906352154649</v>
      </c>
      <c r="L1142" s="2">
        <f>(F1142/'Data Historis BBRI'!$J$3) * 100</f>
        <v>153.28370789369458</v>
      </c>
      <c r="M1142" s="2">
        <f>(H1142 / 'Data Historis BMRI'!$J$3) * 100</f>
        <v>226.90799984132309</v>
      </c>
    </row>
    <row r="1143" spans="1:13" x14ac:dyDescent="0.3">
      <c r="A1143" s="1" t="s">
        <v>1166</v>
      </c>
      <c r="B1143">
        <f>_xlfn.XLOOKUP(A1143,jkse_history[[#This Row],[Tanggal]],jkse_history[[#This Row],[Terakhir]],"Tidak Ditemukan")</f>
        <v>7642.1</v>
      </c>
      <c r="C1143">
        <f>_xlfn.XLOOKUP(B1143,jkse_history[[#This Row],[Terakhir]],jkse_history[[#This Row],[Volume]])</f>
        <v>206962900</v>
      </c>
      <c r="D1143">
        <f>_xlfn.XLOOKUP(A1143,bbni_history[[#This Row],[Tanggal]],bbni_history[[#This Row],[Terakhir]],"Tidak Ditemukan")</f>
        <v>4933.1000000000004</v>
      </c>
      <c r="E1143">
        <f>_xlfn.XLOOKUP(D1143,bbni_history[[#This Row],[Terakhir]],bbni_history[[#This Row],[Volume]])</f>
        <v>40085600</v>
      </c>
      <c r="F1143">
        <f>_xlfn.XLOOKUP(A1143,bbri_history[[#This Row],[Tanggal]],bbri_history[[#This Row],[Terakhir]],"Tidak Ditemukan")</f>
        <v>4642.5</v>
      </c>
      <c r="G1143">
        <f>_xlfn.XLOOKUP(F1143,bbri_history[[#This Row],[Terakhir]],bbri_history[[#This Row],[Volume]],"Tidak Ditemukan")</f>
        <v>197069300</v>
      </c>
      <c r="H1143">
        <f>_xlfn.XLOOKUP(A1143,bmri_history[[#This Row],[Tanggal]],bmri_history[[#This Row],[Terakhir]],"Tidak Ditemukan")</f>
        <v>6405.6</v>
      </c>
      <c r="I1143">
        <f>_xlfn.XLOOKUP('Master Sheet'!H1143,bmri_history[[#This Row],[Terakhir]],bmri_history[[#This Row],[Volume]],"Tidak Ditemukan")</f>
        <v>82690100</v>
      </c>
      <c r="J1143" s="10">
        <f>(B1143/'Data Historis IHSG'!$J$3) * 100</f>
        <v>121.31203230712084</v>
      </c>
      <c r="K1143" s="2">
        <f>(D1143/'Data Historis BBNI'!$J$3) * 100</f>
        <v>158.25369481042344</v>
      </c>
      <c r="L1143" s="2">
        <f>(F1143/'Data Historis BBRI'!$J$3) * 100</f>
        <v>157.15286734165389</v>
      </c>
      <c r="M1143" s="2">
        <f>(H1143 / 'Data Historis BMRI'!$J$3) * 100</f>
        <v>231.0047494888079</v>
      </c>
    </row>
    <row r="1144" spans="1:13" x14ac:dyDescent="0.3">
      <c r="A1144" s="1" t="s">
        <v>1167</v>
      </c>
      <c r="B1144">
        <f>_xlfn.XLOOKUP(A1144,jkse_history[[#This Row],[Tanggal]],jkse_history[[#This Row],[Terakhir]],"Tidak Ditemukan")</f>
        <v>7563.3</v>
      </c>
      <c r="C1144">
        <f>_xlfn.XLOOKUP(B1144,jkse_history[[#This Row],[Terakhir]],jkse_history[[#This Row],[Volume]])</f>
        <v>315317300</v>
      </c>
      <c r="D1144">
        <f>_xlfn.XLOOKUP(A1144,bbni_history[[#This Row],[Tanggal]],bbni_history[[#This Row],[Terakhir]],"Tidak Ditemukan")</f>
        <v>4910.2</v>
      </c>
      <c r="E1144">
        <f>_xlfn.XLOOKUP(D1144,bbni_history[[#This Row],[Terakhir]],bbni_history[[#This Row],[Volume]])</f>
        <v>27716400</v>
      </c>
      <c r="F1144">
        <f>_xlfn.XLOOKUP(A1144,bbri_history[[#This Row],[Tanggal]],bbri_history[[#This Row],[Terakhir]],"Tidak Ditemukan")</f>
        <v>4519</v>
      </c>
      <c r="G1144">
        <f>_xlfn.XLOOKUP(F1144,bbri_history[[#This Row],[Terakhir]],bbri_history[[#This Row],[Volume]],"Tidak Ditemukan")</f>
        <v>307487600</v>
      </c>
      <c r="H1144">
        <f>_xlfn.XLOOKUP(A1144,bmri_history[[#This Row],[Tanggal]],bmri_history[[#This Row],[Terakhir]],"Tidak Ditemukan")</f>
        <v>6337.4</v>
      </c>
      <c r="I1144">
        <f>_xlfn.XLOOKUP('Master Sheet'!H1144,bmri_history[[#This Row],[Terakhir]],bmri_history[[#This Row],[Volume]],"Tidak Ditemukan")</f>
        <v>91076400</v>
      </c>
      <c r="J1144" s="10">
        <f>(B1144/'Data Historis IHSG'!$J$3) * 100</f>
        <v>120.06114732186795</v>
      </c>
      <c r="K1144" s="2">
        <f>(D1144/'Data Historis BBNI'!$J$3) * 100</f>
        <v>157.51906352154649</v>
      </c>
      <c r="L1144" s="2">
        <f>(F1144/'Data Historis BBRI'!$J$3) * 100</f>
        <v>152.97227948668476</v>
      </c>
      <c r="M1144" s="2">
        <f>(H1144 / 'Data Historis BMRI'!$J$3) * 100</f>
        <v>228.54525718283548</v>
      </c>
    </row>
    <row r="1145" spans="1:13" x14ac:dyDescent="0.3">
      <c r="A1145" s="1" t="s">
        <v>1168</v>
      </c>
      <c r="B1145">
        <f>_xlfn.XLOOKUP(A1145,jkse_history[[#This Row],[Tanggal]],jkse_history[[#This Row],[Terakhir]],"Tidak Ditemukan")</f>
        <v>7543.8</v>
      </c>
      <c r="C1145">
        <f>_xlfn.XLOOKUP(B1145,jkse_history[[#This Row],[Terakhir]],jkse_history[[#This Row],[Volume]])</f>
        <v>189365800</v>
      </c>
      <c r="D1145">
        <f>_xlfn.XLOOKUP(A1145,bbni_history[[#This Row],[Tanggal]],bbni_history[[#This Row],[Terakhir]],"Tidak Ditemukan")</f>
        <v>4933.1000000000004</v>
      </c>
      <c r="E1145">
        <f>_xlfn.XLOOKUP(D1145,bbni_history[[#This Row],[Terakhir]],bbni_history[[#This Row],[Volume]])</f>
        <v>42597000</v>
      </c>
      <c r="F1145">
        <f>_xlfn.XLOOKUP(A1145,bbri_history[[#This Row],[Tanggal]],bbri_history[[#This Row],[Terakhir]],"Tidak Ditemukan")</f>
        <v>4500.7</v>
      </c>
      <c r="G1145">
        <f>_xlfn.XLOOKUP(F1145,bbri_history[[#This Row],[Terakhir]],bbri_history[[#This Row],[Volume]],"Tidak Ditemukan")</f>
        <v>354814800</v>
      </c>
      <c r="H1145">
        <f>_xlfn.XLOOKUP(A1145,bmri_history[[#This Row],[Tanggal]],bmri_history[[#This Row],[Terakhir]],"Tidak Ditemukan")</f>
        <v>6405.6</v>
      </c>
      <c r="I1145">
        <f>_xlfn.XLOOKUP('Master Sheet'!H1145,bmri_history[[#This Row],[Terakhir]],bmri_history[[#This Row],[Volume]],"Tidak Ditemukan")</f>
        <v>86264900</v>
      </c>
      <c r="J1145" s="10">
        <f>(B1145/'Data Historis IHSG'!$J$3) * 100</f>
        <v>119.75160091054269</v>
      </c>
      <c r="K1145" s="2">
        <f>(D1145/'Data Historis BBNI'!$J$3) * 100</f>
        <v>158.25369481042344</v>
      </c>
      <c r="L1145" s="2">
        <f>(F1145/'Data Historis BBRI'!$J$3) * 100</f>
        <v>152.35280776404559</v>
      </c>
      <c r="M1145" s="2">
        <f>(H1145 / 'Data Historis BMRI'!$J$3) * 100</f>
        <v>231.0047494888079</v>
      </c>
    </row>
    <row r="1146" spans="1:13" x14ac:dyDescent="0.3">
      <c r="A1146" s="1" t="s">
        <v>1169</v>
      </c>
      <c r="B1146">
        <f>_xlfn.XLOOKUP(A1146,jkse_history[[#This Row],[Tanggal]],jkse_history[[#This Row],[Terakhir]],"Tidak Ditemukan")</f>
        <v>7496.1</v>
      </c>
      <c r="C1146">
        <f>_xlfn.XLOOKUP(B1146,jkse_history[[#This Row],[Terakhir]],jkse_history[[#This Row],[Volume]])</f>
        <v>223945300</v>
      </c>
      <c r="D1146">
        <f>_xlfn.XLOOKUP(A1146,bbni_history[[#This Row],[Tanggal]],bbni_history[[#This Row],[Terakhir]],"Tidak Ditemukan")</f>
        <v>4887.2</v>
      </c>
      <c r="E1146">
        <f>_xlfn.XLOOKUP(D1146,bbni_history[[#This Row],[Terakhir]],bbni_history[[#This Row],[Volume]])</f>
        <v>35822100</v>
      </c>
      <c r="F1146">
        <f>_xlfn.XLOOKUP(A1146,bbri_history[[#This Row],[Tanggal]],bbri_history[[#This Row],[Terakhir]],"Tidak Ditemukan")</f>
        <v>4445.8</v>
      </c>
      <c r="G1146">
        <f>_xlfn.XLOOKUP(F1146,bbri_history[[#This Row],[Terakhir]],bbri_history[[#This Row],[Volume]],"Tidak Ditemukan")</f>
        <v>289960700</v>
      </c>
      <c r="H1146">
        <f>_xlfn.XLOOKUP(A1146,bmri_history[[#This Row],[Tanggal]],bmri_history[[#This Row],[Terakhir]],"Tidak Ditemukan")</f>
        <v>6314.7</v>
      </c>
      <c r="I1146">
        <f>_xlfn.XLOOKUP('Master Sheet'!H1146,bmri_history[[#This Row],[Terakhir]],bmri_history[[#This Row],[Volume]],"Tidak Ditemukan")</f>
        <v>79485300</v>
      </c>
      <c r="J1146" s="10">
        <f>(B1146/'Data Historis IHSG'!$J$3) * 100</f>
        <v>118.99440276591623</v>
      </c>
      <c r="K1146" s="2">
        <f>(D1146/'Data Historis BBNI'!$J$3) * 100</f>
        <v>156.78122423577494</v>
      </c>
      <c r="L1146" s="2">
        <f>(F1146/'Data Historis BBRI'!$J$3) * 100</f>
        <v>150.49439259612814</v>
      </c>
      <c r="M1146" s="2">
        <f>(H1146 / 'Data Historis BMRI'!$J$3) * 100</f>
        <v>227.72662851207929</v>
      </c>
    </row>
    <row r="1147" spans="1:13" x14ac:dyDescent="0.3">
      <c r="A1147" s="1" t="s">
        <v>1170</v>
      </c>
      <c r="B1147">
        <f>_xlfn.XLOOKUP(A1147,jkse_history[[#This Row],[Tanggal]],jkse_history[[#This Row],[Terakhir]],"Tidak Ditemukan")</f>
        <v>7504.1</v>
      </c>
      <c r="C1147">
        <f>_xlfn.XLOOKUP(B1147,jkse_history[[#This Row],[Terakhir]],jkse_history[[#This Row],[Volume]])</f>
        <v>235809600</v>
      </c>
      <c r="D1147">
        <f>_xlfn.XLOOKUP(A1147,bbni_history[[#This Row],[Tanggal]],bbni_history[[#This Row],[Terakhir]],"Tidak Ditemukan")</f>
        <v>4772.5</v>
      </c>
      <c r="E1147">
        <f>_xlfn.XLOOKUP(D1147,bbni_history[[#This Row],[Terakhir]],bbni_history[[#This Row],[Volume]])</f>
        <v>52624000</v>
      </c>
      <c r="F1147">
        <f>_xlfn.XLOOKUP(A1147,bbri_history[[#This Row],[Tanggal]],bbri_history[[#This Row],[Terakhir]],"Tidak Ditemukan")</f>
        <v>4409.2</v>
      </c>
      <c r="G1147">
        <f>_xlfn.XLOOKUP(F1147,bbri_history[[#This Row],[Terakhir]],bbri_history[[#This Row],[Volume]],"Tidak Ditemukan")</f>
        <v>308452200</v>
      </c>
      <c r="H1147">
        <f>_xlfn.XLOOKUP(A1147,bmri_history[[#This Row],[Tanggal]],bmri_history[[#This Row],[Terakhir]],"Tidak Ditemukan")</f>
        <v>6246.6</v>
      </c>
      <c r="I1147">
        <f>_xlfn.XLOOKUP('Master Sheet'!H1147,bmri_history[[#This Row],[Terakhir]],bmri_history[[#This Row],[Volume]],"Tidak Ditemukan")</f>
        <v>103943100</v>
      </c>
      <c r="J1147" s="10">
        <f>(B1147/'Data Historis IHSG'!$J$3) * 100</f>
        <v>119.12139616543431</v>
      </c>
      <c r="K1147" s="2">
        <f>(D1147/'Data Historis BBNI'!$J$3) * 100</f>
        <v>153.10165179760108</v>
      </c>
      <c r="L1147" s="2">
        <f>(F1147/'Data Historis BBRI'!$J$3) * 100</f>
        <v>149.25544915084981</v>
      </c>
      <c r="M1147" s="2">
        <f>(H1147 / 'Data Historis BMRI'!$J$3) * 100</f>
        <v>225.27074249981069</v>
      </c>
    </row>
    <row r="1148" spans="1:13" x14ac:dyDescent="0.3">
      <c r="A1148" s="1" t="s">
        <v>1171</v>
      </c>
      <c r="B1148">
        <f>_xlfn.XLOOKUP(A1148,jkse_history[[#This Row],[Tanggal]],jkse_history[[#This Row],[Terakhir]],"Tidak Ditemukan")</f>
        <v>7557.1</v>
      </c>
      <c r="C1148">
        <f>_xlfn.XLOOKUP(B1148,jkse_history[[#This Row],[Terakhir]],jkse_history[[#This Row],[Volume]])</f>
        <v>194830700</v>
      </c>
      <c r="D1148">
        <f>_xlfn.XLOOKUP(A1148,bbni_history[[#This Row],[Tanggal]],bbni_history[[#This Row],[Terakhir]],"Tidak Ditemukan")</f>
        <v>4910.2</v>
      </c>
      <c r="E1148">
        <f>_xlfn.XLOOKUP(D1148,bbni_history[[#This Row],[Terakhir]],bbni_history[[#This Row],[Volume]])</f>
        <v>90686900</v>
      </c>
      <c r="F1148">
        <f>_xlfn.XLOOKUP(A1148,bbri_history[[#This Row],[Tanggal]],bbri_history[[#This Row],[Terakhir]],"Tidak Ditemukan")</f>
        <v>4573.8999999999996</v>
      </c>
      <c r="G1148">
        <f>_xlfn.XLOOKUP(F1148,bbri_history[[#This Row],[Terakhir]],bbri_history[[#This Row],[Volume]],"Tidak Ditemukan")</f>
        <v>527474400</v>
      </c>
      <c r="H1148">
        <f>_xlfn.XLOOKUP(A1148,bmri_history[[#This Row],[Tanggal]],bmri_history[[#This Row],[Terakhir]],"Tidak Ditemukan")</f>
        <v>6428.3</v>
      </c>
      <c r="I1148">
        <f>_xlfn.XLOOKUP('Master Sheet'!H1148,bmri_history[[#This Row],[Terakhir]],bmri_history[[#This Row],[Volume]],"Tidak Ditemukan")</f>
        <v>132141500</v>
      </c>
      <c r="J1148" s="10">
        <f>(B1148/'Data Historis IHSG'!$J$3) * 100</f>
        <v>119.96272743724145</v>
      </c>
      <c r="K1148" s="2">
        <f>(D1148/'Data Historis BBNI'!$J$3) * 100</f>
        <v>157.51906352154649</v>
      </c>
      <c r="L1148" s="2">
        <f>(F1148/'Data Historis BBRI'!$J$3) * 100</f>
        <v>154.83069465460218</v>
      </c>
      <c r="M1148" s="2">
        <f>(H1148 / 'Data Historis BMRI'!$J$3) * 100</f>
        <v>231.82337815956407</v>
      </c>
    </row>
    <row r="1149" spans="1:13" x14ac:dyDescent="0.3">
      <c r="A1149" s="1" t="s">
        <v>1172</v>
      </c>
      <c r="B1149">
        <f>_xlfn.XLOOKUP(A1149,jkse_history[[#This Row],[Tanggal]],jkse_history[[#This Row],[Terakhir]],"Tidak Ditemukan")</f>
        <v>7501.3</v>
      </c>
      <c r="C1149">
        <f>_xlfn.XLOOKUP(B1149,jkse_history[[#This Row],[Terakhir]],jkse_history[[#This Row],[Volume]])</f>
        <v>169190500</v>
      </c>
      <c r="D1149">
        <f>_xlfn.XLOOKUP(A1149,bbni_history[[#This Row],[Tanggal]],bbni_history[[#This Row],[Terakhir]],"Tidak Ditemukan")</f>
        <v>4887.2</v>
      </c>
      <c r="E1149">
        <f>_xlfn.XLOOKUP(D1149,bbni_history[[#This Row],[Terakhir]],bbni_history[[#This Row],[Volume]])</f>
        <v>70831500</v>
      </c>
      <c r="F1149">
        <f>_xlfn.XLOOKUP(A1149,bbri_history[[#This Row],[Tanggal]],bbri_history[[#This Row],[Terakhir]],"Tidak Ditemukan")</f>
        <v>4509.8999999999996</v>
      </c>
      <c r="G1149">
        <f>_xlfn.XLOOKUP(F1149,bbri_history[[#This Row],[Terakhir]],bbri_history[[#This Row],[Volume]],"Tidak Ditemukan")</f>
        <v>309336600</v>
      </c>
      <c r="H1149">
        <f>_xlfn.XLOOKUP(A1149,bmri_history[[#This Row],[Tanggal]],bmri_history[[#This Row],[Terakhir]],"Tidak Ditemukan")</f>
        <v>6314.7</v>
      </c>
      <c r="I1149">
        <f>_xlfn.XLOOKUP('Master Sheet'!H1149,bmri_history[[#This Row],[Terakhir]],bmri_history[[#This Row],[Volume]],"Tidak Ditemukan")</f>
        <v>76515700</v>
      </c>
      <c r="J1149" s="10">
        <f>(B1149/'Data Historis IHSG'!$J$3) * 100</f>
        <v>119.07694847560299</v>
      </c>
      <c r="K1149" s="2">
        <f>(D1149/'Data Historis BBNI'!$J$3) * 100</f>
        <v>156.78122423577494</v>
      </c>
      <c r="L1149" s="2">
        <f>(F1149/'Data Historis BBRI'!$J$3) * 100</f>
        <v>152.66423617105542</v>
      </c>
      <c r="M1149" s="2">
        <f>(H1149 / 'Data Historis BMRI'!$J$3) * 100</f>
        <v>227.72662851207929</v>
      </c>
    </row>
    <row r="1150" spans="1:13" x14ac:dyDescent="0.3">
      <c r="A1150" s="1" t="s">
        <v>1173</v>
      </c>
      <c r="B1150">
        <f>_xlfn.XLOOKUP(A1150,jkse_history[[#This Row],[Tanggal]],jkse_history[[#This Row],[Terakhir]],"Tidak Ditemukan")</f>
        <v>7480.1</v>
      </c>
      <c r="C1150">
        <f>_xlfn.XLOOKUP(B1150,jkse_history[[#This Row],[Terakhir]],jkse_history[[#This Row],[Volume]])</f>
        <v>157952700</v>
      </c>
      <c r="D1150">
        <f>_xlfn.XLOOKUP(A1150,bbni_history[[#This Row],[Tanggal]],bbni_history[[#This Row],[Terakhir]],"Tidak Ditemukan")</f>
        <v>4887.2</v>
      </c>
      <c r="E1150">
        <f>_xlfn.XLOOKUP(D1150,bbni_history[[#This Row],[Terakhir]],bbni_history[[#This Row],[Volume]])</f>
        <v>25892500</v>
      </c>
      <c r="F1150">
        <f>_xlfn.XLOOKUP(A1150,bbri_history[[#This Row],[Tanggal]],bbri_history[[#This Row],[Terakhir]],"Tidak Ditemukan")</f>
        <v>4445.8</v>
      </c>
      <c r="G1150">
        <f>_xlfn.XLOOKUP(F1150,bbri_history[[#This Row],[Terakhir]],bbri_history[[#This Row],[Volume]],"Tidak Ditemukan")</f>
        <v>226564700</v>
      </c>
      <c r="H1150">
        <f>_xlfn.XLOOKUP(A1150,bmri_history[[#This Row],[Tanggal]],bmri_history[[#This Row],[Terakhir]],"Tidak Ditemukan")</f>
        <v>6314.7</v>
      </c>
      <c r="I1150">
        <f>_xlfn.XLOOKUP('Master Sheet'!H1150,bmri_history[[#This Row],[Terakhir]],bmri_history[[#This Row],[Volume]],"Tidak Ditemukan")</f>
        <v>44291900</v>
      </c>
      <c r="J1150" s="10">
        <f>(B1150/'Data Historis IHSG'!$J$3) * 100</f>
        <v>118.74041596688012</v>
      </c>
      <c r="K1150" s="2">
        <f>(D1150/'Data Historis BBNI'!$J$3) * 100</f>
        <v>156.78122423577494</v>
      </c>
      <c r="L1150" s="2">
        <f>(F1150/'Data Historis BBRI'!$J$3) * 100</f>
        <v>150.49439259612814</v>
      </c>
      <c r="M1150" s="2">
        <f>(H1150 / 'Data Historis BMRI'!$J$3) * 100</f>
        <v>227.72662851207929</v>
      </c>
    </row>
    <row r="1151" spans="1:13" x14ac:dyDescent="0.3">
      <c r="A1151" s="1" t="s">
        <v>1174</v>
      </c>
      <c r="B1151">
        <f>_xlfn.XLOOKUP(A1151,jkse_history[[#This Row],[Tanggal]],jkse_history[[#This Row],[Terakhir]],"Tidak Ditemukan")</f>
        <v>7520.6</v>
      </c>
      <c r="C1151">
        <f>_xlfn.XLOOKUP(B1151,jkse_history[[#This Row],[Terakhir]],jkse_history[[#This Row],[Volume]])</f>
        <v>159472100</v>
      </c>
      <c r="D1151">
        <f>_xlfn.XLOOKUP(A1151,bbni_history[[#This Row],[Tanggal]],bbni_history[[#This Row],[Terakhir]],"Tidak Ditemukan")</f>
        <v>4933.1000000000004</v>
      </c>
      <c r="E1151">
        <f>_xlfn.XLOOKUP(D1151,bbni_history[[#This Row],[Terakhir]],bbni_history[[#This Row],[Volume]])</f>
        <v>14488900</v>
      </c>
      <c r="F1151">
        <f>_xlfn.XLOOKUP(A1151,bbri_history[[#This Row],[Tanggal]],bbri_history[[#This Row],[Terakhir]],"Tidak Ditemukan")</f>
        <v>4482.3999999999996</v>
      </c>
      <c r="G1151">
        <f>_xlfn.XLOOKUP(F1151,bbri_history[[#This Row],[Terakhir]],bbri_history[[#This Row],[Volume]],"Tidak Ditemukan")</f>
        <v>104875300</v>
      </c>
      <c r="H1151">
        <f>_xlfn.XLOOKUP(A1151,bmri_history[[#This Row],[Tanggal]],bmri_history[[#This Row],[Terakhir]],"Tidak Ditemukan")</f>
        <v>6314.7</v>
      </c>
      <c r="I1151">
        <f>_xlfn.XLOOKUP('Master Sheet'!H1151,bmri_history[[#This Row],[Terakhir]],bmri_history[[#This Row],[Volume]],"Tidak Ditemukan")</f>
        <v>45331500</v>
      </c>
      <c r="J1151" s="10">
        <f>(B1151/'Data Historis IHSG'!$J$3) * 100</f>
        <v>119.3833200519403</v>
      </c>
      <c r="K1151" s="2">
        <f>(D1151/'Data Historis BBNI'!$J$3) * 100</f>
        <v>158.25369481042344</v>
      </c>
      <c r="L1151" s="2">
        <f>(F1151/'Data Historis BBRI'!$J$3) * 100</f>
        <v>151.73333604140643</v>
      </c>
      <c r="M1151" s="2">
        <f>(H1151 / 'Data Historis BMRI'!$J$3) * 100</f>
        <v>227.72662851207929</v>
      </c>
    </row>
    <row r="1152" spans="1:13" x14ac:dyDescent="0.3">
      <c r="A1152" s="1" t="s">
        <v>1175</v>
      </c>
      <c r="B1152">
        <f>_xlfn.XLOOKUP(A1152,jkse_history[[#This Row],[Tanggal]],jkse_history[[#This Row],[Terakhir]],"Tidak Ditemukan")</f>
        <v>7559.7</v>
      </c>
      <c r="C1152">
        <f>_xlfn.XLOOKUP(B1152,jkse_history[[#This Row],[Terakhir]],jkse_history[[#This Row],[Volume]])</f>
        <v>205872100</v>
      </c>
      <c r="D1152">
        <f>_xlfn.XLOOKUP(A1152,bbni_history[[#This Row],[Tanggal]],bbni_history[[#This Row],[Terakhir]],"Tidak Ditemukan")</f>
        <v>4979</v>
      </c>
      <c r="E1152">
        <f>_xlfn.XLOOKUP(D1152,bbni_history[[#This Row],[Terakhir]],bbni_history[[#This Row],[Volume]])</f>
        <v>36808100</v>
      </c>
      <c r="F1152">
        <f>_xlfn.XLOOKUP(A1152,bbri_history[[#This Row],[Tanggal]],bbri_history[[#This Row],[Terakhir]],"Tidak Ditemukan")</f>
        <v>4482.3999999999996</v>
      </c>
      <c r="G1152">
        <f>_xlfn.XLOOKUP(F1152,bbri_history[[#This Row],[Terakhir]],bbri_history[[#This Row],[Volume]],"Tidak Ditemukan")</f>
        <v>125414400</v>
      </c>
      <c r="H1152">
        <f>_xlfn.XLOOKUP(A1152,bmri_history[[#This Row],[Tanggal]],bmri_history[[#This Row],[Terakhir]],"Tidak Ditemukan")</f>
        <v>6292</v>
      </c>
      <c r="I1152">
        <f>_xlfn.XLOOKUP('Master Sheet'!H1152,bmri_history[[#This Row],[Terakhir]],bmri_history[[#This Row],[Volume]],"Tidak Ditemukan")</f>
        <v>55885300</v>
      </c>
      <c r="J1152" s="10">
        <f>(B1152/'Data Historis IHSG'!$J$3) * 100</f>
        <v>120.00400029208483</v>
      </c>
      <c r="K1152" s="2">
        <f>(D1152/'Data Historis BBNI'!$J$3) * 100</f>
        <v>159.72616538507191</v>
      </c>
      <c r="L1152" s="2">
        <f>(F1152/'Data Historis BBRI'!$J$3) * 100</f>
        <v>151.73333604140643</v>
      </c>
      <c r="M1152" s="2">
        <f>(H1152 / 'Data Historis BMRI'!$J$3) * 100</f>
        <v>226.90799984132309</v>
      </c>
    </row>
    <row r="1153" spans="1:13" x14ac:dyDescent="0.3">
      <c r="A1153" s="1" t="s">
        <v>1176</v>
      </c>
      <c r="B1153">
        <f>_xlfn.XLOOKUP(A1153,jkse_history[[#This Row],[Tanggal]],jkse_history[[#This Row],[Terakhir]],"Tidak Ditemukan")</f>
        <v>7627</v>
      </c>
      <c r="C1153">
        <f>_xlfn.XLOOKUP(B1153,jkse_history[[#This Row],[Terakhir]],jkse_history[[#This Row],[Volume]])</f>
        <v>218732600</v>
      </c>
      <c r="D1153">
        <f>_xlfn.XLOOKUP(A1153,bbni_history[[#This Row],[Tanggal]],bbni_history[[#This Row],[Terakhir]],"Tidak Ditemukan")</f>
        <v>5047.8</v>
      </c>
      <c r="E1153">
        <f>_xlfn.XLOOKUP(D1153,bbni_history[[#This Row],[Terakhir]],bbni_history[[#This Row],[Volume]])</f>
        <v>44248600</v>
      </c>
      <c r="F1153">
        <f>_xlfn.XLOOKUP(A1153,bbri_history[[#This Row],[Tanggal]],bbri_history[[#This Row],[Terakhir]],"Tidak Ditemukan")</f>
        <v>4500.7</v>
      </c>
      <c r="G1153">
        <f>_xlfn.XLOOKUP(F1153,bbri_history[[#This Row],[Terakhir]],bbri_history[[#This Row],[Volume]],"Tidak Ditemukan")</f>
        <v>142372200</v>
      </c>
      <c r="H1153">
        <f>_xlfn.XLOOKUP(A1153,bmri_history[[#This Row],[Tanggal]],bmri_history[[#This Row],[Terakhir]],"Tidak Ditemukan")</f>
        <v>6405.6</v>
      </c>
      <c r="I1153">
        <f>_xlfn.XLOOKUP('Master Sheet'!H1153,bmri_history[[#This Row],[Terakhir]],bmri_history[[#This Row],[Volume]],"Tidak Ditemukan")</f>
        <v>90358600</v>
      </c>
      <c r="J1153" s="10">
        <f>(B1153/'Data Historis IHSG'!$J$3) * 100</f>
        <v>121.07233226553049</v>
      </c>
      <c r="K1153" s="2">
        <f>(D1153/'Data Historis BBNI'!$J$3) * 100</f>
        <v>161.9332672485973</v>
      </c>
      <c r="L1153" s="2">
        <f>(F1153/'Data Historis BBRI'!$J$3) * 100</f>
        <v>152.35280776404559</v>
      </c>
      <c r="M1153" s="2">
        <f>(H1153 / 'Data Historis BMRI'!$J$3) * 100</f>
        <v>231.0047494888079</v>
      </c>
    </row>
    <row r="1154" spans="1:13" x14ac:dyDescent="0.3">
      <c r="A1154" s="1" t="s">
        <v>1177</v>
      </c>
      <c r="B1154">
        <f>_xlfn.XLOOKUP(A1154,jkse_history[[#This Row],[Tanggal]],jkse_history[[#This Row],[Terakhir]],"Tidak Ditemukan")</f>
        <v>7648.9</v>
      </c>
      <c r="C1154">
        <f>_xlfn.XLOOKUP(B1154,jkse_history[[#This Row],[Terakhir]],jkse_history[[#This Row],[Volume]])</f>
        <v>197424300</v>
      </c>
      <c r="D1154">
        <f>_xlfn.XLOOKUP(A1154,bbni_history[[#This Row],[Tanggal]],bbni_history[[#This Row],[Terakhir]],"Tidak Ditemukan")</f>
        <v>5024.8999999999996</v>
      </c>
      <c r="E1154">
        <f>_xlfn.XLOOKUP(D1154,bbni_history[[#This Row],[Terakhir]],bbni_history[[#This Row],[Volume]])</f>
        <v>26629100</v>
      </c>
      <c r="F1154">
        <f>_xlfn.XLOOKUP(A1154,bbri_history[[#This Row],[Tanggal]],bbri_history[[#This Row],[Terakhir]],"Tidak Ditemukan")</f>
        <v>4528.2</v>
      </c>
      <c r="G1154">
        <f>_xlfn.XLOOKUP(F1154,bbri_history[[#This Row],[Terakhir]],bbri_history[[#This Row],[Volume]],"Tidak Ditemukan")</f>
        <v>118014300</v>
      </c>
      <c r="H1154">
        <f>_xlfn.XLOOKUP(A1154,bmri_history[[#This Row],[Tanggal]],bmri_history[[#This Row],[Terakhir]],"Tidak Ditemukan")</f>
        <v>6360.1</v>
      </c>
      <c r="I1154">
        <f>_xlfn.XLOOKUP('Master Sheet'!H1154,bmri_history[[#This Row],[Terakhir]],bmri_history[[#This Row],[Volume]],"Tidak Ditemukan")</f>
        <v>133022500</v>
      </c>
      <c r="J1154" s="10">
        <f>(B1154/'Data Historis IHSG'!$J$3) * 100</f>
        <v>121.41997669671119</v>
      </c>
      <c r="K1154" s="2">
        <f>(D1154/'Data Historis BBNI'!$J$3) * 100</f>
        <v>161.19863595972038</v>
      </c>
      <c r="L1154" s="2">
        <f>(F1154/'Data Historis BBRI'!$J$3) * 100</f>
        <v>153.28370789369458</v>
      </c>
      <c r="M1154" s="2">
        <f>(H1154 / 'Data Historis BMRI'!$J$3) * 100</f>
        <v>229.36388585359171</v>
      </c>
    </row>
    <row r="1155" spans="1:13" x14ac:dyDescent="0.3">
      <c r="A1155" s="1" t="s">
        <v>1178</v>
      </c>
      <c r="B1155">
        <f>_xlfn.XLOOKUP(A1155,jkse_history[[#This Row],[Tanggal]],jkse_history[[#This Row],[Terakhir]],"Tidak Ditemukan")</f>
        <v>7735</v>
      </c>
      <c r="C1155">
        <f>_xlfn.XLOOKUP(B1155,jkse_history[[#This Row],[Terakhir]],jkse_history[[#This Row],[Volume]])</f>
        <v>224594300</v>
      </c>
      <c r="D1155">
        <f>_xlfn.XLOOKUP(A1155,bbni_history[[#This Row],[Tanggal]],bbni_history[[#This Row],[Terakhir]],"Tidak Ditemukan")</f>
        <v>5047.8</v>
      </c>
      <c r="E1155">
        <f>_xlfn.XLOOKUP(D1155,bbni_history[[#This Row],[Terakhir]],bbni_history[[#This Row],[Volume]])</f>
        <v>48570900</v>
      </c>
      <c r="F1155">
        <f>_xlfn.XLOOKUP(A1155,bbri_history[[#This Row],[Tanggal]],bbri_history[[#This Row],[Terakhir]],"Tidak Ditemukan")</f>
        <v>4555.6000000000004</v>
      </c>
      <c r="G1155">
        <f>_xlfn.XLOOKUP(F1155,bbri_history[[#This Row],[Terakhir]],bbri_history[[#This Row],[Volume]],"Tidak Ditemukan")</f>
        <v>188127700</v>
      </c>
      <c r="H1155">
        <f>_xlfn.XLOOKUP(A1155,bmri_history[[#This Row],[Tanggal]],bmri_history[[#This Row],[Terakhir]],"Tidak Ditemukan")</f>
        <v>6564.6</v>
      </c>
      <c r="I1155">
        <f>_xlfn.XLOOKUP('Master Sheet'!H1155,bmri_history[[#This Row],[Terakhir]],bmri_history[[#This Row],[Volume]],"Tidak Ditemukan")</f>
        <v>90219900</v>
      </c>
      <c r="J1155" s="10">
        <f>(B1155/'Data Historis IHSG'!$J$3) * 100</f>
        <v>122.78674315902431</v>
      </c>
      <c r="K1155" s="2">
        <f>(D1155/'Data Historis BBNI'!$J$3) * 100</f>
        <v>161.9332672485973</v>
      </c>
      <c r="L1155" s="2">
        <f>(F1155/'Data Historis BBRI'!$J$3) * 100</f>
        <v>154.21122293196305</v>
      </c>
      <c r="M1155" s="2">
        <f>(H1155 / 'Data Historis BMRI'!$J$3) * 100</f>
        <v>236.73875647780508</v>
      </c>
    </row>
    <row r="1156" spans="1:13" x14ac:dyDescent="0.3">
      <c r="A1156" s="1" t="s">
        <v>1179</v>
      </c>
      <c r="B1156">
        <f>_xlfn.XLOOKUP(A1156,jkse_history[[#This Row],[Tanggal]],jkse_history[[#This Row],[Terakhir]],"Tidak Ditemukan")</f>
        <v>7760.1</v>
      </c>
      <c r="C1156">
        <f>_xlfn.XLOOKUP(B1156,jkse_history[[#This Row],[Terakhir]],jkse_history[[#This Row],[Volume]])</f>
        <v>234291900</v>
      </c>
      <c r="D1156">
        <f>_xlfn.XLOOKUP(A1156,bbni_history[[#This Row],[Tanggal]],bbni_history[[#This Row],[Terakhir]],"Tidak Ditemukan")</f>
        <v>5185.5</v>
      </c>
      <c r="E1156">
        <f>_xlfn.XLOOKUP(D1156,bbni_history[[#This Row],[Terakhir]],bbni_history[[#This Row],[Volume]])</f>
        <v>58870300</v>
      </c>
      <c r="F1156">
        <f>_xlfn.XLOOKUP(A1156,bbri_history[[#This Row],[Tanggal]],bbri_history[[#This Row],[Terakhir]],"Tidak Ditemukan")</f>
        <v>4546.3999999999996</v>
      </c>
      <c r="G1156">
        <f>_xlfn.XLOOKUP(F1156,bbri_history[[#This Row],[Terakhir]],bbri_history[[#This Row],[Volume]],"Tidak Ditemukan")</f>
        <v>157113000</v>
      </c>
      <c r="H1156">
        <f>_xlfn.XLOOKUP(A1156,bmri_history[[#This Row],[Tanggal]],bmri_history[[#This Row],[Terakhir]],"Tidak Ditemukan")</f>
        <v>6519.1</v>
      </c>
      <c r="I1156">
        <f>_xlfn.XLOOKUP('Master Sheet'!H1156,bmri_history[[#This Row],[Terakhir]],bmri_history[[#This Row],[Volume]],"Tidak Ditemukan")</f>
        <v>57379200</v>
      </c>
      <c r="J1156" s="10">
        <f>(B1156/'Data Historis IHSG'!$J$3) * 100</f>
        <v>123.18518495001223</v>
      </c>
      <c r="K1156" s="2">
        <f>(D1156/'Data Historis BBNI'!$J$3) * 100</f>
        <v>166.35067897254274</v>
      </c>
      <c r="L1156" s="2">
        <f>(F1156/'Data Historis BBRI'!$J$3) * 100</f>
        <v>153.89979452495319</v>
      </c>
      <c r="M1156" s="2">
        <f>(H1156 / 'Data Historis BMRI'!$J$3) * 100</f>
        <v>235.09789284258892</v>
      </c>
    </row>
    <row r="1157" spans="1:13" x14ac:dyDescent="0.3">
      <c r="A1157" s="1" t="s">
        <v>1180</v>
      </c>
      <c r="B1157">
        <f>_xlfn.XLOOKUP(A1157,jkse_history[[#This Row],[Tanggal]],jkse_history[[#This Row],[Terakhir]],"Tidak Ditemukan")</f>
        <v>7772.6</v>
      </c>
      <c r="C1157">
        <f>_xlfn.XLOOKUP(B1157,jkse_history[[#This Row],[Terakhir]],jkse_history[[#This Row],[Volume]])</f>
        <v>246855900</v>
      </c>
      <c r="D1157">
        <f>_xlfn.XLOOKUP(A1157,bbni_history[[#This Row],[Tanggal]],bbni_history[[#This Row],[Terakhir]],"Tidak Ditemukan")</f>
        <v>5162.6000000000004</v>
      </c>
      <c r="E1157">
        <f>_xlfn.XLOOKUP(D1157,bbni_history[[#This Row],[Terakhir]],bbni_history[[#This Row],[Volume]])</f>
        <v>50980600</v>
      </c>
      <c r="F1157">
        <f>_xlfn.XLOOKUP(A1157,bbri_history[[#This Row],[Tanggal]],bbri_history[[#This Row],[Terakhir]],"Tidak Ditemukan")</f>
        <v>4564.7</v>
      </c>
      <c r="G1157">
        <f>_xlfn.XLOOKUP(F1157,bbri_history[[#This Row],[Terakhir]],bbri_history[[#This Row],[Volume]],"Tidak Ditemukan")</f>
        <v>110708200</v>
      </c>
      <c r="H1157">
        <f>_xlfn.XLOOKUP(A1157,bmri_history[[#This Row],[Tanggal]],bmri_history[[#This Row],[Terakhir]],"Tidak Ditemukan")</f>
        <v>6541.9</v>
      </c>
      <c r="I1157">
        <f>_xlfn.XLOOKUP('Master Sheet'!H1157,bmri_history[[#This Row],[Terakhir]],bmri_history[[#This Row],[Volume]],"Tidak Ditemukan")</f>
        <v>43056000</v>
      </c>
      <c r="J1157" s="10">
        <f>(B1157/'Data Historis IHSG'!$J$3) * 100</f>
        <v>123.3836121367592</v>
      </c>
      <c r="K1157" s="2">
        <f>(D1157/'Data Historis BBNI'!$J$3) * 100</f>
        <v>165.61604768366584</v>
      </c>
      <c r="L1157" s="2">
        <f>(F1157/'Data Historis BBRI'!$J$3) * 100</f>
        <v>154.51926624759233</v>
      </c>
      <c r="M1157" s="2">
        <f>(H1157 / 'Data Historis BMRI'!$J$3) * 100</f>
        <v>235.92012780704886</v>
      </c>
    </row>
    <row r="1158" spans="1:13" x14ac:dyDescent="0.3">
      <c r="A1158" s="1" t="s">
        <v>1181</v>
      </c>
      <c r="B1158">
        <f>_xlfn.XLOOKUP(A1158,jkse_history[[#This Row],[Tanggal]],jkse_history[[#This Row],[Terakhir]],"Tidak Ditemukan")</f>
        <v>7789</v>
      </c>
      <c r="C1158">
        <f>_xlfn.XLOOKUP(B1158,jkse_history[[#This Row],[Terakhir]],jkse_history[[#This Row],[Volume]])</f>
        <v>286785700</v>
      </c>
      <c r="D1158">
        <f>_xlfn.XLOOKUP(A1158,bbni_history[[#This Row],[Tanggal]],bbni_history[[#This Row],[Terakhir]],"Tidak Ditemukan")</f>
        <v>5185.5</v>
      </c>
      <c r="E1158">
        <f>_xlfn.XLOOKUP(D1158,bbni_history[[#This Row],[Terakhir]],bbni_history[[#This Row],[Volume]])</f>
        <v>59956900</v>
      </c>
      <c r="F1158">
        <f>_xlfn.XLOOKUP(A1158,bbri_history[[#This Row],[Tanggal]],bbri_history[[#This Row],[Terakhir]],"Tidak Ditemukan")</f>
        <v>4482.3999999999996</v>
      </c>
      <c r="G1158">
        <f>_xlfn.XLOOKUP(F1158,bbri_history[[#This Row],[Terakhir]],bbri_history[[#This Row],[Volume]],"Tidak Ditemukan")</f>
        <v>199707500</v>
      </c>
      <c r="H1158">
        <f>_xlfn.XLOOKUP(A1158,bmri_history[[#This Row],[Tanggal]],bmri_history[[#This Row],[Terakhir]],"Tidak Ditemukan")</f>
        <v>6428.3</v>
      </c>
      <c r="I1158">
        <f>_xlfn.XLOOKUP('Master Sheet'!H1158,bmri_history[[#This Row],[Terakhir]],bmri_history[[#This Row],[Volume]],"Tidak Ditemukan")</f>
        <v>43582700</v>
      </c>
      <c r="J1158" s="10">
        <f>(B1158/'Data Historis IHSG'!$J$3) * 100</f>
        <v>123.64394860577121</v>
      </c>
      <c r="K1158" s="2">
        <f>(D1158/'Data Historis BBNI'!$J$3) * 100</f>
        <v>166.35067897254274</v>
      </c>
      <c r="L1158" s="2">
        <f>(F1158/'Data Historis BBRI'!$J$3) * 100</f>
        <v>151.73333604140643</v>
      </c>
      <c r="M1158" s="2">
        <f>(H1158 / 'Data Historis BMRI'!$J$3) * 100</f>
        <v>231.82337815956407</v>
      </c>
    </row>
    <row r="1159" spans="1:13" x14ac:dyDescent="0.3">
      <c r="A1159" s="1" t="s">
        <v>1182</v>
      </c>
      <c r="B1159">
        <f>_xlfn.XLOOKUP(A1159,jkse_history[[#This Row],[Tanggal]],jkse_history[[#This Row],[Terakhir]],"Tidak Ditemukan")</f>
        <v>7787.6</v>
      </c>
      <c r="C1159">
        <f>_xlfn.XLOOKUP(B1159,jkse_history[[#This Row],[Terakhir]],jkse_history[[#This Row],[Volume]])</f>
        <v>269650200</v>
      </c>
      <c r="D1159">
        <f>_xlfn.XLOOKUP(A1159,bbni_history[[#This Row],[Tanggal]],bbni_history[[#This Row],[Terakhir]],"Tidak Ditemukan")</f>
        <v>5208.5</v>
      </c>
      <c r="E1159">
        <f>_xlfn.XLOOKUP(D1159,bbni_history[[#This Row],[Terakhir]],bbni_history[[#This Row],[Volume]])</f>
        <v>63163700</v>
      </c>
      <c r="F1159">
        <f>_xlfn.XLOOKUP(A1159,bbri_history[[#This Row],[Tanggal]],bbri_history[[#This Row],[Terakhir]],"Tidak Ditemukan")</f>
        <v>4445.8</v>
      </c>
      <c r="G1159">
        <f>_xlfn.XLOOKUP(F1159,bbri_history[[#This Row],[Terakhir]],bbri_history[[#This Row],[Volume]],"Tidak Ditemukan")</f>
        <v>222147300</v>
      </c>
      <c r="H1159">
        <f>_xlfn.XLOOKUP(A1159,bmri_history[[#This Row],[Tanggal]],bmri_history[[#This Row],[Terakhir]],"Tidak Ditemukan")</f>
        <v>6428.3</v>
      </c>
      <c r="I1159">
        <f>_xlfn.XLOOKUP('Master Sheet'!H1159,bmri_history[[#This Row],[Terakhir]],bmri_history[[#This Row],[Volume]],"Tidak Ditemukan")</f>
        <v>38222900</v>
      </c>
      <c r="J1159" s="10">
        <f>(B1159/'Data Historis IHSG'!$J$3) * 100</f>
        <v>123.62172476085556</v>
      </c>
      <c r="K1159" s="2">
        <f>(D1159/'Data Historis BBNI'!$J$3) * 100</f>
        <v>167.08851825831431</v>
      </c>
      <c r="L1159" s="2">
        <f>(F1159/'Data Historis BBRI'!$J$3) * 100</f>
        <v>150.49439259612814</v>
      </c>
      <c r="M1159" s="2">
        <f>(H1159 / 'Data Historis BMRI'!$J$3) * 100</f>
        <v>231.82337815956407</v>
      </c>
    </row>
    <row r="1160" spans="1:13" x14ac:dyDescent="0.3">
      <c r="A1160" s="1" t="s">
        <v>1183</v>
      </c>
      <c r="B1160">
        <f>_xlfn.XLOOKUP(A1160,jkse_history[[#This Row],[Tanggal]],jkse_history[[#This Row],[Terakhir]],"Tidak Ditemukan")</f>
        <v>7716.5</v>
      </c>
      <c r="C1160">
        <f>_xlfn.XLOOKUP(B1160,jkse_history[[#This Row],[Terakhir]],jkse_history[[#This Row],[Volume]])</f>
        <v>242869700</v>
      </c>
      <c r="D1160">
        <f>_xlfn.XLOOKUP(A1160,bbni_history[[#This Row],[Tanggal]],bbni_history[[#This Row],[Terakhir]],"Tidak Ditemukan")</f>
        <v>5162.6000000000004</v>
      </c>
      <c r="E1160">
        <f>_xlfn.XLOOKUP(D1160,bbni_history[[#This Row],[Terakhir]],bbni_history[[#This Row],[Volume]])</f>
        <v>26445200</v>
      </c>
      <c r="F1160">
        <f>_xlfn.XLOOKUP(A1160,bbri_history[[#This Row],[Tanggal]],bbri_history[[#This Row],[Terakhir]],"Tidak Ditemukan")</f>
        <v>4409.2</v>
      </c>
      <c r="G1160">
        <f>_xlfn.XLOOKUP(F1160,bbri_history[[#This Row],[Terakhir]],bbri_history[[#This Row],[Volume]],"Tidak Ditemukan")</f>
        <v>218162100</v>
      </c>
      <c r="H1160">
        <f>_xlfn.XLOOKUP(A1160,bmri_history[[#This Row],[Tanggal]],bmri_history[[#This Row],[Terakhir]],"Tidak Ditemukan")</f>
        <v>6337.4</v>
      </c>
      <c r="I1160">
        <f>_xlfn.XLOOKUP('Master Sheet'!H1160,bmri_history[[#This Row],[Terakhir]],bmri_history[[#This Row],[Volume]],"Tidak Ditemukan")</f>
        <v>65877100</v>
      </c>
      <c r="J1160" s="10">
        <f>(B1160/'Data Historis IHSG'!$J$3) * 100</f>
        <v>122.49307092263879</v>
      </c>
      <c r="K1160" s="2">
        <f>(D1160/'Data Historis BBNI'!$J$3) * 100</f>
        <v>165.61604768366584</v>
      </c>
      <c r="L1160" s="2">
        <f>(F1160/'Data Historis BBRI'!$J$3) * 100</f>
        <v>149.25544915084981</v>
      </c>
      <c r="M1160" s="2">
        <f>(H1160 / 'Data Historis BMRI'!$J$3) * 100</f>
        <v>228.54525718283548</v>
      </c>
    </row>
    <row r="1161" spans="1:13" x14ac:dyDescent="0.3">
      <c r="A1161" s="1" t="s">
        <v>1184</v>
      </c>
      <c r="B1161">
        <f>_xlfn.XLOOKUP(A1161,jkse_history[[#This Row],[Tanggal]],jkse_history[[#This Row],[Terakhir]],"Tidak Ditemukan")</f>
        <v>7694.7</v>
      </c>
      <c r="C1161">
        <f>_xlfn.XLOOKUP(B1161,jkse_history[[#This Row],[Terakhir]],jkse_history[[#This Row],[Volume]])</f>
        <v>205788500</v>
      </c>
      <c r="D1161">
        <f>_xlfn.XLOOKUP(A1161,bbni_history[[#This Row],[Tanggal]],bbni_history[[#This Row],[Terakhir]],"Tidak Ditemukan")</f>
        <v>5185.5</v>
      </c>
      <c r="E1161">
        <f>_xlfn.XLOOKUP(D1161,bbni_history[[#This Row],[Terakhir]],bbni_history[[#This Row],[Volume]])</f>
        <v>20200300</v>
      </c>
      <c r="F1161">
        <f>_xlfn.XLOOKUP(A1161,bbri_history[[#This Row],[Tanggal]],bbri_history[[#This Row],[Terakhir]],"Tidak Ditemukan")</f>
        <v>4363.5</v>
      </c>
      <c r="G1161">
        <f>_xlfn.XLOOKUP(F1161,bbri_history[[#This Row],[Terakhir]],bbri_history[[#This Row],[Volume]],"Tidak Ditemukan")</f>
        <v>195647800</v>
      </c>
      <c r="H1161">
        <f>_xlfn.XLOOKUP(A1161,bmri_history[[#This Row],[Tanggal]],bmri_history[[#This Row],[Terakhir]],"Tidak Ditemukan")</f>
        <v>6405.6</v>
      </c>
      <c r="I1161">
        <f>_xlfn.XLOOKUP('Master Sheet'!H1161,bmri_history[[#This Row],[Terakhir]],bmri_history[[#This Row],[Volume]],"Tidak Ditemukan")</f>
        <v>34637500</v>
      </c>
      <c r="J1161" s="10">
        <f>(B1161/'Data Historis IHSG'!$J$3) * 100</f>
        <v>122.14701390895209</v>
      </c>
      <c r="K1161" s="2">
        <f>(D1161/'Data Historis BBNI'!$J$3) * 100</f>
        <v>166.35067897254274</v>
      </c>
      <c r="L1161" s="2">
        <f>(F1161/'Data Historis BBRI'!$J$3) * 100</f>
        <v>147.70846238994221</v>
      </c>
      <c r="M1161" s="2">
        <f>(H1161 / 'Data Historis BMRI'!$J$3) * 100</f>
        <v>231.0047494888079</v>
      </c>
    </row>
    <row r="1162" spans="1:13" x14ac:dyDescent="0.3">
      <c r="A1162" s="1" t="s">
        <v>1185</v>
      </c>
      <c r="B1162">
        <f>_xlfn.XLOOKUP(A1162,jkse_history[[#This Row],[Tanggal]],jkse_history[[#This Row],[Terakhir]],"Tidak Ditemukan")</f>
        <v>7634.6</v>
      </c>
      <c r="C1162">
        <f>_xlfn.XLOOKUP(B1162,jkse_history[[#This Row],[Terakhir]],jkse_history[[#This Row],[Volume]])</f>
        <v>197205700</v>
      </c>
      <c r="D1162">
        <f>_xlfn.XLOOKUP(A1162,bbni_history[[#This Row],[Tanggal]],bbni_history[[#This Row],[Terakhir]],"Tidak Ditemukan")</f>
        <v>5047.8</v>
      </c>
      <c r="E1162">
        <f>_xlfn.XLOOKUP(D1162,bbni_history[[#This Row],[Terakhir]],bbni_history[[#This Row],[Volume]])</f>
        <v>48523000</v>
      </c>
      <c r="F1162">
        <f>_xlfn.XLOOKUP(A1162,bbri_history[[#This Row],[Tanggal]],bbri_history[[#This Row],[Terakhir]],"Tidak Ditemukan")</f>
        <v>4354.3</v>
      </c>
      <c r="G1162">
        <f>_xlfn.XLOOKUP(F1162,bbri_history[[#This Row],[Terakhir]],bbri_history[[#This Row],[Volume]],"Tidak Ditemukan")</f>
        <v>191211000</v>
      </c>
      <c r="H1162">
        <f>_xlfn.XLOOKUP(A1162,bmri_history[[#This Row],[Tanggal]],bmri_history[[#This Row],[Terakhir]],"Tidak Ditemukan")</f>
        <v>6201.1</v>
      </c>
      <c r="I1162">
        <f>_xlfn.XLOOKUP('Master Sheet'!H1162,bmri_history[[#This Row],[Terakhir]],bmri_history[[#This Row],[Volume]],"Tidak Ditemukan")</f>
        <v>114500800</v>
      </c>
      <c r="J1162" s="10">
        <f>(B1162/'Data Historis IHSG'!$J$3) * 100</f>
        <v>121.19297599507266</v>
      </c>
      <c r="K1162" s="2">
        <f>(D1162/'Data Historis BBNI'!$J$3) * 100</f>
        <v>161.9332672485973</v>
      </c>
      <c r="L1162" s="2">
        <f>(F1162/'Data Historis BBRI'!$J$3) * 100</f>
        <v>147.39703398293238</v>
      </c>
      <c r="M1162" s="2">
        <f>(H1162 / 'Data Historis BMRI'!$J$3) * 100</f>
        <v>223.6298788645945</v>
      </c>
    </row>
    <row r="1163" spans="1:13" x14ac:dyDescent="0.3">
      <c r="A1163" s="1" t="s">
        <v>1186</v>
      </c>
      <c r="B1163">
        <f>_xlfn.XLOOKUP(A1163,jkse_history[[#This Row],[Tanggal]],jkse_history[[#This Row],[Terakhir]],"Tidak Ditemukan")</f>
        <v>7606.6</v>
      </c>
      <c r="C1163">
        <f>_xlfn.XLOOKUP(B1163,jkse_history[[#This Row],[Terakhir]],jkse_history[[#This Row],[Volume]])</f>
        <v>182774700</v>
      </c>
      <c r="D1163">
        <f>_xlfn.XLOOKUP(A1163,bbni_history[[#This Row],[Tanggal]],bbni_history[[#This Row],[Terakhir]],"Tidak Ditemukan")</f>
        <v>4864.3</v>
      </c>
      <c r="E1163">
        <f>_xlfn.XLOOKUP(D1163,bbni_history[[#This Row],[Terakhir]],bbni_history[[#This Row],[Volume]])</f>
        <v>77068500</v>
      </c>
      <c r="F1163">
        <f>_xlfn.XLOOKUP(A1163,bbri_history[[#This Row],[Tanggal]],bbri_history[[#This Row],[Terakhir]],"Tidak Ditemukan")</f>
        <v>4299.5</v>
      </c>
      <c r="G1163">
        <f>_xlfn.XLOOKUP(F1163,bbri_history[[#This Row],[Terakhir]],bbri_history[[#This Row],[Volume]],"Tidak Ditemukan")</f>
        <v>203658600</v>
      </c>
      <c r="H1163">
        <f>_xlfn.XLOOKUP(A1163,bmri_history[[#This Row],[Tanggal]],bmri_history[[#This Row],[Terakhir]],"Tidak Ditemukan")</f>
        <v>6201.1</v>
      </c>
      <c r="I1163">
        <f>_xlfn.XLOOKUP('Master Sheet'!H1163,bmri_history[[#This Row],[Terakhir]],bmri_history[[#This Row],[Volume]],"Tidak Ditemukan")</f>
        <v>91268300</v>
      </c>
      <c r="J1163" s="10">
        <f>(B1163/'Data Historis IHSG'!$J$3) * 100</f>
        <v>120.74849909675945</v>
      </c>
      <c r="K1163" s="2">
        <f>(D1163/'Data Historis BBNI'!$J$3) * 100</f>
        <v>156.04659294689802</v>
      </c>
      <c r="L1163" s="2">
        <f>(F1163/'Data Historis BBRI'!$J$3) * 100</f>
        <v>145.54200390639545</v>
      </c>
      <c r="M1163" s="2">
        <f>(H1163 / 'Data Historis BMRI'!$J$3) * 100</f>
        <v>223.6298788645945</v>
      </c>
    </row>
    <row r="1164" spans="1:13" x14ac:dyDescent="0.3">
      <c r="A1164" s="1" t="s">
        <v>1187</v>
      </c>
      <c r="B1164">
        <f>_xlfn.XLOOKUP(A1164,jkse_history[[#This Row],[Tanggal]],jkse_history[[#This Row],[Terakhir]],"Tidak Ditemukan")</f>
        <v>7569.9</v>
      </c>
      <c r="C1164">
        <f>_xlfn.XLOOKUP(B1164,jkse_history[[#This Row],[Terakhir]],jkse_history[[#This Row],[Volume]])</f>
        <v>168203300</v>
      </c>
      <c r="D1164">
        <f>_xlfn.XLOOKUP(A1164,bbni_history[[#This Row],[Tanggal]],bbni_history[[#This Row],[Terakhir]],"Tidak Ditemukan")</f>
        <v>4795.5</v>
      </c>
      <c r="E1164">
        <f>_xlfn.XLOOKUP(D1164,bbni_history[[#This Row],[Terakhir]],bbni_history[[#This Row],[Volume]])</f>
        <v>58411700</v>
      </c>
      <c r="F1164">
        <f>_xlfn.XLOOKUP(A1164,bbri_history[[#This Row],[Tanggal]],bbri_history[[#This Row],[Terakhir]],"Tidak Ditemukan")</f>
        <v>4308.6000000000004</v>
      </c>
      <c r="G1164">
        <f>_xlfn.XLOOKUP(F1164,bbri_history[[#This Row],[Terakhir]],bbri_history[[#This Row],[Volume]],"Tidak Ditemukan")</f>
        <v>296314500</v>
      </c>
      <c r="H1164">
        <f>_xlfn.XLOOKUP(A1164,bmri_history[[#This Row],[Tanggal]],bmri_history[[#This Row],[Terakhir]],"Tidak Ditemukan")</f>
        <v>6133</v>
      </c>
      <c r="I1164">
        <f>_xlfn.XLOOKUP('Master Sheet'!H1164,bmri_history[[#This Row],[Terakhir]],bmri_history[[#This Row],[Volume]],"Tidak Ditemukan")</f>
        <v>122132700</v>
      </c>
      <c r="J1164" s="10">
        <f>(B1164/'Data Historis IHSG'!$J$3) * 100</f>
        <v>120.16591687647033</v>
      </c>
      <c r="K1164" s="2">
        <f>(D1164/'Data Historis BBNI'!$J$3) * 100</f>
        <v>153.83949108337262</v>
      </c>
      <c r="L1164" s="2">
        <f>(F1164/'Data Historis BBRI'!$J$3) * 100</f>
        <v>145.85004722202478</v>
      </c>
      <c r="M1164" s="2">
        <f>(H1164 / 'Data Historis BMRI'!$J$3) * 100</f>
        <v>221.17399285232588</v>
      </c>
    </row>
    <row r="1165" spans="1:13" x14ac:dyDescent="0.3">
      <c r="A1165" s="1" t="s">
        <v>1188</v>
      </c>
      <c r="B1165">
        <f>_xlfn.XLOOKUP(A1165,jkse_history[[#This Row],[Tanggal]],jkse_history[[#This Row],[Terakhir]],"Tidak Ditemukan")</f>
        <v>7574</v>
      </c>
      <c r="C1165">
        <f>_xlfn.XLOOKUP(B1165,jkse_history[[#This Row],[Terakhir]],jkse_history[[#This Row],[Volume]])</f>
        <v>203290200</v>
      </c>
      <c r="D1165">
        <f>_xlfn.XLOOKUP(A1165,bbni_history[[#This Row],[Tanggal]],bbni_history[[#This Row],[Terakhir]],"Tidak Ditemukan")</f>
        <v>4818.3999999999996</v>
      </c>
      <c r="E1165">
        <f>_xlfn.XLOOKUP(D1165,bbni_history[[#This Row],[Terakhir]],bbni_history[[#This Row],[Volume]])</f>
        <v>50040800</v>
      </c>
      <c r="F1165">
        <f>_xlfn.XLOOKUP(A1165,bbri_history[[#This Row],[Tanggal]],bbri_history[[#This Row],[Terakhir]],"Tidak Ditemukan")</f>
        <v>4390.8999999999996</v>
      </c>
      <c r="G1165">
        <f>_xlfn.XLOOKUP(F1165,bbri_history[[#This Row],[Terakhir]],bbri_history[[#This Row],[Volume]],"Tidak Ditemukan")</f>
        <v>307110400</v>
      </c>
      <c r="H1165">
        <f>_xlfn.XLOOKUP(A1165,bmri_history[[#This Row],[Tanggal]],bmri_history[[#This Row],[Terakhir]],"Tidak Ditemukan")</f>
        <v>6087.6</v>
      </c>
      <c r="I1165">
        <f>_xlfn.XLOOKUP('Master Sheet'!H1165,bmri_history[[#This Row],[Terakhir]],bmri_history[[#This Row],[Volume]],"Tidak Ditemukan")</f>
        <v>126730700</v>
      </c>
      <c r="J1165" s="10">
        <f>(B1165/'Data Historis IHSG'!$J$3) * 100</f>
        <v>120.23100099372334</v>
      </c>
      <c r="K1165" s="2">
        <f>(D1165/'Data Historis BBNI'!$J$3) * 100</f>
        <v>154.57412237224952</v>
      </c>
      <c r="L1165" s="2">
        <f>(F1165/'Data Historis BBRI'!$J$3) * 100</f>
        <v>148.63597742821065</v>
      </c>
      <c r="M1165" s="2">
        <f>(H1165 / 'Data Historis BMRI'!$J$3) * 100</f>
        <v>219.53673551081349</v>
      </c>
    </row>
    <row r="1166" spans="1:13" x14ac:dyDescent="0.3">
      <c r="A1166" s="1" t="s">
        <v>1189</v>
      </c>
      <c r="B1166">
        <f>_xlfn.XLOOKUP(A1166,jkse_history[[#This Row],[Tanggal]],jkse_history[[#This Row],[Terakhir]],"Tidak Ditemukan")</f>
        <v>7505.3</v>
      </c>
      <c r="C1166">
        <f>_xlfn.XLOOKUP(B1166,jkse_history[[#This Row],[Terakhir]],jkse_history[[#This Row],[Volume]])</f>
        <v>155270800</v>
      </c>
      <c r="D1166">
        <f>_xlfn.XLOOKUP(A1166,bbni_history[[#This Row],[Tanggal]],bbni_history[[#This Row],[Terakhir]],"Tidak Ditemukan")</f>
        <v>4772.5</v>
      </c>
      <c r="E1166">
        <f>_xlfn.XLOOKUP(D1166,bbni_history[[#This Row],[Terakhir]],bbni_history[[#This Row],[Volume]])</f>
        <v>21870200</v>
      </c>
      <c r="F1166">
        <f>_xlfn.XLOOKUP(A1166,bbri_history[[#This Row],[Tanggal]],bbri_history[[#This Row],[Terakhir]],"Tidak Ditemukan")</f>
        <v>4299.5</v>
      </c>
      <c r="G1166">
        <f>_xlfn.XLOOKUP(F1166,bbri_history[[#This Row],[Terakhir]],bbri_history[[#This Row],[Volume]],"Tidak Ditemukan")</f>
        <v>235656400</v>
      </c>
      <c r="H1166">
        <f>_xlfn.XLOOKUP(A1166,bmri_history[[#This Row],[Tanggal]],bmri_history[[#This Row],[Terakhir]],"Tidak Ditemukan")</f>
        <v>6042.1</v>
      </c>
      <c r="I1166">
        <f>_xlfn.XLOOKUP('Master Sheet'!H1166,bmri_history[[#This Row],[Terakhir]],bmri_history[[#This Row],[Volume]],"Tidak Ditemukan")</f>
        <v>101423100</v>
      </c>
      <c r="J1166" s="10">
        <f>(B1166/'Data Historis IHSG'!$J$3) * 100</f>
        <v>119.14044517536202</v>
      </c>
      <c r="K1166" s="2">
        <f>(D1166/'Data Historis BBNI'!$J$3) * 100</f>
        <v>153.10165179760108</v>
      </c>
      <c r="L1166" s="2">
        <f>(F1166/'Data Historis BBRI'!$J$3) * 100</f>
        <v>145.54200390639545</v>
      </c>
      <c r="M1166" s="2">
        <f>(H1166 / 'Data Historis BMRI'!$J$3) * 100</f>
        <v>217.89587187559732</v>
      </c>
    </row>
    <row r="1167" spans="1:13" x14ac:dyDescent="0.3">
      <c r="A1167" s="1" t="s">
        <v>1190</v>
      </c>
      <c r="B1167">
        <f>_xlfn.XLOOKUP(A1167,jkse_history[[#This Row],[Tanggal]],jkse_history[[#This Row],[Terakhir]],"Tidak Ditemukan")</f>
        <v>7479.5</v>
      </c>
      <c r="C1167">
        <f>_xlfn.XLOOKUP(B1167,jkse_history[[#This Row],[Terakhir]],jkse_history[[#This Row],[Volume]])</f>
        <v>212287900</v>
      </c>
      <c r="D1167">
        <f>_xlfn.XLOOKUP(A1167,bbni_history[[#This Row],[Tanggal]],bbni_history[[#This Row],[Terakhir]],"Tidak Ditemukan")</f>
        <v>4864.3</v>
      </c>
      <c r="E1167">
        <f>_xlfn.XLOOKUP(D1167,bbni_history[[#This Row],[Terakhir]],bbni_history[[#This Row],[Volume]])</f>
        <v>31669500</v>
      </c>
      <c r="F1167">
        <f>_xlfn.XLOOKUP(A1167,bbri_history[[#This Row],[Tanggal]],bbri_history[[#This Row],[Terakhir]],"Tidak Ditemukan")</f>
        <v>4317.8</v>
      </c>
      <c r="G1167">
        <f>_xlfn.XLOOKUP(F1167,bbri_history[[#This Row],[Terakhir]],bbri_history[[#This Row],[Volume]],"Tidak Ditemukan")</f>
        <v>209831500</v>
      </c>
      <c r="H1167">
        <f>_xlfn.XLOOKUP(A1167,bmri_history[[#This Row],[Tanggal]],bmri_history[[#This Row],[Terakhir]],"Tidak Ditemukan")</f>
        <v>6133</v>
      </c>
      <c r="I1167">
        <f>_xlfn.XLOOKUP('Master Sheet'!H1167,bmri_history[[#This Row],[Terakhir]],bmri_history[[#This Row],[Volume]],"Tidak Ditemukan")</f>
        <v>80208800</v>
      </c>
      <c r="J1167" s="10">
        <f>(B1167/'Data Historis IHSG'!$J$3) * 100</f>
        <v>118.73089146191627</v>
      </c>
      <c r="K1167" s="2">
        <f>(D1167/'Data Historis BBNI'!$J$3) * 100</f>
        <v>156.04659294689802</v>
      </c>
      <c r="L1167" s="2">
        <f>(F1167/'Data Historis BBRI'!$J$3) * 100</f>
        <v>146.16147562903461</v>
      </c>
      <c r="M1167" s="2">
        <f>(H1167 / 'Data Historis BMRI'!$J$3) * 100</f>
        <v>221.17399285232588</v>
      </c>
    </row>
    <row r="1168" spans="1:13" x14ac:dyDescent="0.3">
      <c r="A1168" s="1" t="s">
        <v>1191</v>
      </c>
      <c r="B1168">
        <f>_xlfn.XLOOKUP(A1168,jkse_history[[#This Row],[Tanggal]],jkse_history[[#This Row],[Terakhir]],"Tidak Ditemukan")</f>
        <v>7491.9</v>
      </c>
      <c r="C1168">
        <f>_xlfn.XLOOKUP(B1168,jkse_history[[#This Row],[Terakhir]],jkse_history[[#This Row],[Volume]])</f>
        <v>182653900</v>
      </c>
      <c r="D1168">
        <f>_xlfn.XLOOKUP(A1168,bbni_history[[#This Row],[Tanggal]],bbni_history[[#This Row],[Terakhir]],"Tidak Ditemukan")</f>
        <v>4956.1000000000004</v>
      </c>
      <c r="E1168">
        <f>_xlfn.XLOOKUP(D1168,bbni_history[[#This Row],[Terakhir]],bbni_history[[#This Row],[Volume]])</f>
        <v>32446400</v>
      </c>
      <c r="F1168">
        <f>_xlfn.XLOOKUP(A1168,bbri_history[[#This Row],[Tanggal]],bbri_history[[#This Row],[Terakhir]],"Tidak Ditemukan")</f>
        <v>4308.6000000000004</v>
      </c>
      <c r="G1168">
        <f>_xlfn.XLOOKUP(F1168,bbri_history[[#This Row],[Terakhir]],bbri_history[[#This Row],[Volume]],"Tidak Ditemukan")</f>
        <v>199499300</v>
      </c>
      <c r="H1168">
        <f>_xlfn.XLOOKUP(A1168,bmri_history[[#This Row],[Tanggal]],bmri_history[[#This Row],[Terakhir]],"Tidak Ditemukan")</f>
        <v>6292</v>
      </c>
      <c r="I1168">
        <f>_xlfn.XLOOKUP('Master Sheet'!H1168,bmri_history[[#This Row],[Terakhir]],bmri_history[[#This Row],[Volume]],"Tidak Ditemukan")</f>
        <v>88661200</v>
      </c>
      <c r="J1168" s="10">
        <f>(B1168/'Data Historis IHSG'!$J$3) * 100</f>
        <v>118.92773123116926</v>
      </c>
      <c r="K1168" s="2">
        <f>(D1168/'Data Historis BBNI'!$J$3) * 100</f>
        <v>158.99153409619501</v>
      </c>
      <c r="L1168" s="2">
        <f>(F1168/'Data Historis BBRI'!$J$3) * 100</f>
        <v>145.85004722202478</v>
      </c>
      <c r="M1168" s="2">
        <f>(H1168 / 'Data Historis BMRI'!$J$3) * 100</f>
        <v>226.90799984132309</v>
      </c>
    </row>
    <row r="1169" spans="1:13" x14ac:dyDescent="0.3">
      <c r="A1169" s="1" t="s">
        <v>1192</v>
      </c>
      <c r="B1169">
        <f>_xlfn.XLOOKUP(A1169,jkse_history[[#This Row],[Tanggal]],jkse_history[[#This Row],[Terakhir]],"Tidak Ditemukan")</f>
        <v>7383.9</v>
      </c>
      <c r="C1169">
        <f>_xlfn.XLOOKUP(B1169,jkse_history[[#This Row],[Terakhir]],jkse_history[[#This Row],[Volume]])</f>
        <v>235788800</v>
      </c>
      <c r="D1169">
        <f>_xlfn.XLOOKUP(A1169,bbni_history[[#This Row],[Tanggal]],bbni_history[[#This Row],[Terakhir]],"Tidak Ditemukan")</f>
        <v>4703.7</v>
      </c>
      <c r="E1169">
        <f>_xlfn.XLOOKUP(D1169,bbni_history[[#This Row],[Terakhir]],bbni_history[[#This Row],[Volume]])</f>
        <v>67214100</v>
      </c>
      <c r="F1169">
        <f>_xlfn.XLOOKUP(A1169,bbri_history[[#This Row],[Tanggal]],bbri_history[[#This Row],[Terakhir]],"Tidak Ditemukan")</f>
        <v>4208</v>
      </c>
      <c r="G1169">
        <f>_xlfn.XLOOKUP(F1169,bbri_history[[#This Row],[Terakhir]],bbri_history[[#This Row],[Volume]],"Tidak Ditemukan")</f>
        <v>249059500</v>
      </c>
      <c r="H1169">
        <f>_xlfn.XLOOKUP(A1169,bmri_history[[#This Row],[Tanggal]],bmri_history[[#This Row],[Terakhir]],"Tidak Ditemukan")</f>
        <v>5951.3</v>
      </c>
      <c r="I1169">
        <f>_xlfn.XLOOKUP('Master Sheet'!H1169,bmri_history[[#This Row],[Terakhir]],bmri_history[[#This Row],[Volume]],"Tidak Ditemukan")</f>
        <v>147272800</v>
      </c>
      <c r="J1169" s="10">
        <f>(B1169/'Data Historis IHSG'!$J$3) * 100</f>
        <v>117.21332033767544</v>
      </c>
      <c r="K1169" s="2">
        <f>(D1169/'Data Historis BBNI'!$J$3) * 100</f>
        <v>150.89454993407566</v>
      </c>
      <c r="L1169" s="2">
        <f>(F1169/'Data Historis BBRI'!$J$3) * 100</f>
        <v>142.4446452931997</v>
      </c>
      <c r="M1169" s="2">
        <f>(H1169 / 'Data Historis BMRI'!$J$3) * 100</f>
        <v>214.6213571925725</v>
      </c>
    </row>
    <row r="1170" spans="1:13" x14ac:dyDescent="0.3">
      <c r="A1170" s="1" t="s">
        <v>1193</v>
      </c>
      <c r="B1170">
        <f>_xlfn.XLOOKUP(A1170,jkse_history[[#This Row],[Tanggal]],jkse_history[[#This Row],[Terakhir]],"Tidak Ditemukan")</f>
        <v>7243.9</v>
      </c>
      <c r="C1170">
        <f>_xlfn.XLOOKUP(B1170,jkse_history[[#This Row],[Terakhir]],jkse_history[[#This Row],[Volume]])</f>
        <v>204087800</v>
      </c>
      <c r="D1170">
        <f>_xlfn.XLOOKUP(A1170,bbni_history[[#This Row],[Tanggal]],bbni_history[[#This Row],[Terakhir]],"Tidak Ditemukan")</f>
        <v>4611.8999999999996</v>
      </c>
      <c r="E1170">
        <f>_xlfn.XLOOKUP(D1170,bbni_history[[#This Row],[Terakhir]],bbni_history[[#This Row],[Volume]])</f>
        <v>63745800</v>
      </c>
      <c r="F1170">
        <f>_xlfn.XLOOKUP(A1170,bbri_history[[#This Row],[Tanggal]],bbri_history[[#This Row],[Terakhir]],"Tidak Ditemukan")</f>
        <v>4162.2</v>
      </c>
      <c r="G1170">
        <f>_xlfn.XLOOKUP(F1170,bbri_history[[#This Row],[Terakhir]],bbri_history[[#This Row],[Volume]],"Tidak Ditemukan")</f>
        <v>296218600</v>
      </c>
      <c r="H1170">
        <f>_xlfn.XLOOKUP(A1170,bmri_history[[#This Row],[Tanggal]],bmri_history[[#This Row],[Terakhir]],"Tidak Ditemukan")</f>
        <v>5837.7</v>
      </c>
      <c r="I1170">
        <f>_xlfn.XLOOKUP('Master Sheet'!H1170,bmri_history[[#This Row],[Terakhir]],bmri_history[[#This Row],[Volume]],"Tidak Ditemukan")</f>
        <v>154758500</v>
      </c>
      <c r="J1170" s="10">
        <f>(B1170/'Data Historis IHSG'!$J$3) * 100</f>
        <v>114.99093584610939</v>
      </c>
      <c r="K1170" s="2">
        <f>(D1170/'Data Historis BBNI'!$J$3) * 100</f>
        <v>147.94960878477866</v>
      </c>
      <c r="L1170" s="2">
        <f>(F1170/'Data Historis BBRI'!$J$3) * 100</f>
        <v>140.89427344091152</v>
      </c>
      <c r="M1170" s="2">
        <f>(H1170 / 'Data Historis BMRI'!$J$3) * 100</f>
        <v>210.52460754508769</v>
      </c>
    </row>
    <row r="1171" spans="1:13" x14ac:dyDescent="0.3">
      <c r="A1171" s="1" t="s">
        <v>1194</v>
      </c>
      <c r="B1171">
        <f>_xlfn.XLOOKUP(A1171,jkse_history[[#This Row],[Tanggal]],jkse_history[[#This Row],[Terakhir]],"Tidak Ditemukan")</f>
        <v>7287.2</v>
      </c>
      <c r="C1171">
        <f>_xlfn.XLOOKUP(B1171,jkse_history[[#This Row],[Terakhir]],jkse_history[[#This Row],[Volume]])</f>
        <v>148863600</v>
      </c>
      <c r="D1171">
        <f>_xlfn.XLOOKUP(A1171,bbni_history[[#This Row],[Tanggal]],bbni_history[[#This Row],[Terakhir]],"Tidak Ditemukan")</f>
        <v>4570.6000000000004</v>
      </c>
      <c r="E1171">
        <f>_xlfn.XLOOKUP(D1171,bbni_history[[#This Row],[Terakhir]],bbni_history[[#This Row],[Volume]])</f>
        <v>51133100</v>
      </c>
      <c r="F1171">
        <f>_xlfn.XLOOKUP(A1171,bbri_history[[#This Row],[Tanggal]],bbri_history[[#This Row],[Terakhir]],"Tidak Ditemukan")</f>
        <v>4134.8</v>
      </c>
      <c r="G1171">
        <f>_xlfn.XLOOKUP(F1171,bbri_history[[#This Row],[Terakhir]],bbri_history[[#This Row],[Volume]],"Tidak Ditemukan")</f>
        <v>198589900</v>
      </c>
      <c r="H1171">
        <f>_xlfn.XLOOKUP(A1171,bmri_history[[#This Row],[Tanggal]],bmri_history[[#This Row],[Terakhir]],"Tidak Ditemukan")</f>
        <v>5746.8</v>
      </c>
      <c r="I1171">
        <f>_xlfn.XLOOKUP('Master Sheet'!H1171,bmri_history[[#This Row],[Terakhir]],bmri_history[[#This Row],[Volume]],"Tidak Ditemukan")</f>
        <v>192423000</v>
      </c>
      <c r="J1171" s="10">
        <f>(B1171/'Data Historis IHSG'!$J$3) * 100</f>
        <v>115.67828762100089</v>
      </c>
      <c r="K1171" s="2">
        <f>(D1171/'Data Historis BBNI'!$J$3) * 100</f>
        <v>146.62470606728454</v>
      </c>
      <c r="L1171" s="2">
        <f>(F1171/'Data Historis BBRI'!$J$3) * 100</f>
        <v>139.96675840264308</v>
      </c>
      <c r="M1171" s="2">
        <f>(H1171 / 'Data Historis BMRI'!$J$3) * 100</f>
        <v>207.2464865683591</v>
      </c>
    </row>
    <row r="1172" spans="1:13" x14ac:dyDescent="0.3">
      <c r="A1172" s="1" t="s">
        <v>1195</v>
      </c>
      <c r="B1172">
        <f>_xlfn.XLOOKUP(A1172,jkse_history[[#This Row],[Tanggal]],jkse_history[[#This Row],[Terakhir]],"Tidak Ditemukan")</f>
        <v>7266.5</v>
      </c>
      <c r="C1172">
        <f>_xlfn.XLOOKUP(B1172,jkse_history[[#This Row],[Terakhir]],jkse_history[[#This Row],[Volume]])</f>
        <v>221004900</v>
      </c>
      <c r="D1172">
        <f>_xlfn.XLOOKUP(A1172,bbni_history[[#This Row],[Tanggal]],bbni_history[[#This Row],[Terakhir]],"Tidak Ditemukan")</f>
        <v>4579.8</v>
      </c>
      <c r="E1172">
        <f>_xlfn.XLOOKUP(D1172,bbni_history[[#This Row],[Terakhir]],bbni_history[[#This Row],[Volume]])</f>
        <v>44028300</v>
      </c>
      <c r="F1172">
        <f>_xlfn.XLOOKUP(A1172,bbri_history[[#This Row],[Tanggal]],bbri_history[[#This Row],[Terakhir]],"Tidak Ditemukan")</f>
        <v>4079.9</v>
      </c>
      <c r="G1172">
        <f>_xlfn.XLOOKUP(F1172,bbri_history[[#This Row],[Terakhir]],bbri_history[[#This Row],[Volume]],"Tidak Ditemukan")</f>
        <v>507192300</v>
      </c>
      <c r="H1172">
        <f>_xlfn.XLOOKUP(A1172,bmri_history[[#This Row],[Tanggal]],bmri_history[[#This Row],[Terakhir]],"Tidak Ditemukan")</f>
        <v>5769.6</v>
      </c>
      <c r="I1172">
        <f>_xlfn.XLOOKUP('Master Sheet'!H1172,bmri_history[[#This Row],[Terakhir]],bmri_history[[#This Row],[Volume]],"Tidak Ditemukan")</f>
        <v>125606000</v>
      </c>
      <c r="J1172" s="10">
        <f>(B1172/'Data Historis IHSG'!$J$3) * 100</f>
        <v>115.34969219974791</v>
      </c>
      <c r="K1172" s="2">
        <f>(D1172/'Data Historis BBNI'!$J$3) * 100</f>
        <v>146.91984178159316</v>
      </c>
      <c r="L1172" s="2">
        <f>(F1172/'Data Historis BBRI'!$J$3) * 100</f>
        <v>138.10834323472562</v>
      </c>
      <c r="M1172" s="2">
        <f>(H1172 / 'Data Historis BMRI'!$J$3) * 100</f>
        <v>208.0687215328191</v>
      </c>
    </row>
    <row r="1173" spans="1:13" x14ac:dyDescent="0.3">
      <c r="A1173" s="1" t="s">
        <v>1196</v>
      </c>
      <c r="B1173">
        <f>_xlfn.XLOOKUP(A1173,jkse_history[[#This Row],[Tanggal]],jkse_history[[#This Row],[Terakhir]],"Tidak Ditemukan")</f>
        <v>7322</v>
      </c>
      <c r="C1173">
        <f>_xlfn.XLOOKUP(B1173,jkse_history[[#This Row],[Terakhir]],jkse_history[[#This Row],[Volume]])</f>
        <v>287694700</v>
      </c>
      <c r="D1173">
        <f>_xlfn.XLOOKUP(A1173,bbni_history[[#This Row],[Tanggal]],bbni_history[[#This Row],[Terakhir]],"Tidak Ditemukan")</f>
        <v>4524.7</v>
      </c>
      <c r="E1173">
        <f>_xlfn.XLOOKUP(D1173,bbni_history[[#This Row],[Terakhir]],bbni_history[[#This Row],[Volume]])</f>
        <v>70220900</v>
      </c>
      <c r="F1173">
        <f>_xlfn.XLOOKUP(A1173,bbri_history[[#This Row],[Tanggal]],bbri_history[[#This Row],[Terakhir]],"Tidak Ditemukan")</f>
        <v>4116.5</v>
      </c>
      <c r="G1173">
        <f>_xlfn.XLOOKUP(F1173,bbri_history[[#This Row],[Terakhir]],bbri_history[[#This Row],[Volume]],"Tidak Ditemukan")</f>
        <v>252380100</v>
      </c>
      <c r="H1173">
        <f>_xlfn.XLOOKUP(A1173,bmri_history[[#This Row],[Tanggal]],bmri_history[[#This Row],[Terakhir]],"Tidak Ditemukan")</f>
        <v>5792.3</v>
      </c>
      <c r="I1173">
        <f>_xlfn.XLOOKUP('Master Sheet'!H1173,bmri_history[[#This Row],[Terakhir]],bmri_history[[#This Row],[Volume]],"Tidak Ditemukan")</f>
        <v>117281700</v>
      </c>
      <c r="J1173" s="10">
        <f>(B1173/'Data Historis IHSG'!$J$3) * 100</f>
        <v>116.23070890890446</v>
      </c>
      <c r="K1173" s="2">
        <f>(D1173/'Data Historis BBNI'!$J$3) * 100</f>
        <v>145.15223549263604</v>
      </c>
      <c r="L1173" s="2">
        <f>(F1173/'Data Historis BBRI'!$J$3) * 100</f>
        <v>139.34728668000392</v>
      </c>
      <c r="M1173" s="2">
        <f>(H1173 / 'Data Historis BMRI'!$J$3) * 100</f>
        <v>208.88735020357529</v>
      </c>
    </row>
    <row r="1174" spans="1:13" x14ac:dyDescent="0.3">
      <c r="A1174" s="1" t="s">
        <v>1197</v>
      </c>
      <c r="B1174">
        <f>_xlfn.XLOOKUP(A1174,jkse_history[[#This Row],[Tanggal]],jkse_history[[#This Row],[Terakhir]],"Tidak Ditemukan")</f>
        <v>7308.7</v>
      </c>
      <c r="C1174">
        <f>_xlfn.XLOOKUP(B1174,jkse_history[[#This Row],[Terakhir]],jkse_history[[#This Row],[Volume]])</f>
        <v>226286700</v>
      </c>
      <c r="D1174">
        <f>_xlfn.XLOOKUP(A1174,bbni_history[[#This Row],[Tanggal]],bbni_history[[#This Row],[Terakhir]],"Tidak Ditemukan")</f>
        <v>4552.2</v>
      </c>
      <c r="E1174">
        <f>_xlfn.XLOOKUP(D1174,bbni_history[[#This Row],[Terakhir]],bbni_history[[#This Row],[Volume]])</f>
        <v>64548800</v>
      </c>
      <c r="F1174">
        <f>_xlfn.XLOOKUP(A1174,bbri_history[[#This Row],[Tanggal]],bbri_history[[#This Row],[Terakhir]],"Tidak Ditemukan")</f>
        <v>4189.7</v>
      </c>
      <c r="G1174">
        <f>_xlfn.XLOOKUP(F1174,bbri_history[[#This Row],[Terakhir]],bbri_history[[#This Row],[Volume]],"Tidak Ditemukan")</f>
        <v>209627200</v>
      </c>
      <c r="H1174">
        <f>_xlfn.XLOOKUP(A1174,bmri_history[[#This Row],[Tanggal]],bmri_history[[#This Row],[Terakhir]],"Tidak Ditemukan")</f>
        <v>5837.7</v>
      </c>
      <c r="I1174">
        <f>_xlfn.XLOOKUP('Master Sheet'!H1174,bmri_history[[#This Row],[Terakhir]],bmri_history[[#This Row],[Volume]],"Tidak Ditemukan")</f>
        <v>102748300</v>
      </c>
      <c r="J1174" s="10">
        <f>(B1174/'Data Historis IHSG'!$J$3) * 100</f>
        <v>116.01958238220568</v>
      </c>
      <c r="K1174" s="2">
        <f>(D1174/'Data Historis BBNI'!$J$3) * 100</f>
        <v>146.03443463866725</v>
      </c>
      <c r="L1174" s="2">
        <f>(F1174/'Data Historis BBRI'!$J$3) * 100</f>
        <v>141.82517357056054</v>
      </c>
      <c r="M1174" s="2">
        <f>(H1174 / 'Data Historis BMRI'!$J$3) * 100</f>
        <v>210.52460754508769</v>
      </c>
    </row>
    <row r="1175" spans="1:13" x14ac:dyDescent="0.3">
      <c r="A1175" s="1" t="s">
        <v>1198</v>
      </c>
      <c r="B1175">
        <f>_xlfn.XLOOKUP(A1175,jkse_history[[#This Row],[Tanggal]],jkse_history[[#This Row],[Terakhir]],"Tidak Ditemukan")</f>
        <v>7214.6</v>
      </c>
      <c r="C1175">
        <f>_xlfn.XLOOKUP(B1175,jkse_history[[#This Row],[Terakhir]],jkse_history[[#This Row],[Volume]])</f>
        <v>209423400</v>
      </c>
      <c r="D1175">
        <f>_xlfn.XLOOKUP(A1175,bbni_history[[#This Row],[Tanggal]],bbni_history[[#This Row],[Terakhir]],"Tidak Ditemukan")</f>
        <v>4543.1000000000004</v>
      </c>
      <c r="E1175">
        <f>_xlfn.XLOOKUP(D1175,bbni_history[[#This Row],[Terakhir]],bbni_history[[#This Row],[Volume]])</f>
        <v>33431400</v>
      </c>
      <c r="F1175">
        <f>_xlfn.XLOOKUP(A1175,bbri_history[[#This Row],[Tanggal]],bbri_history[[#This Row],[Terakhir]],"Tidak Ditemukan")</f>
        <v>4116.5</v>
      </c>
      <c r="G1175">
        <f>_xlfn.XLOOKUP(F1175,bbri_history[[#This Row],[Terakhir]],bbri_history[[#This Row],[Volume]],"Tidak Ditemukan")</f>
        <v>159871800</v>
      </c>
      <c r="H1175">
        <f>_xlfn.XLOOKUP(A1175,bmri_history[[#This Row],[Tanggal]],bmri_history[[#This Row],[Terakhir]],"Tidak Ditemukan")</f>
        <v>5792.3</v>
      </c>
      <c r="I1175">
        <f>_xlfn.XLOOKUP('Master Sheet'!H1175,bmri_history[[#This Row],[Terakhir]],bmri_history[[#This Row],[Volume]],"Tidak Ditemukan")</f>
        <v>69750600</v>
      </c>
      <c r="J1175" s="10">
        <f>(B1175/'Data Historis IHSG'!$J$3) * 100</f>
        <v>114.5258225203745</v>
      </c>
      <c r="K1175" s="2">
        <f>(D1175/'Data Historis BBNI'!$J$3) * 100</f>
        <v>145.74250692125329</v>
      </c>
      <c r="L1175" s="2">
        <f>(F1175/'Data Historis BBRI'!$J$3) * 100</f>
        <v>139.34728668000392</v>
      </c>
      <c r="M1175" s="2">
        <f>(H1175 / 'Data Historis BMRI'!$J$3) * 100</f>
        <v>208.88735020357529</v>
      </c>
    </row>
    <row r="1176" spans="1:13" x14ac:dyDescent="0.3">
      <c r="A1176" s="1" t="s">
        <v>1199</v>
      </c>
      <c r="B1176">
        <f>_xlfn.XLOOKUP(A1176,jkse_history[[#This Row],[Tanggal]],jkse_history[[#This Row],[Terakhir]],"Tidak Ditemukan")</f>
        <v>7161.3</v>
      </c>
      <c r="C1176">
        <f>_xlfn.XLOOKUP(B1176,jkse_history[[#This Row],[Terakhir]],jkse_history[[#This Row],[Volume]])</f>
        <v>213100000</v>
      </c>
      <c r="D1176">
        <f>_xlfn.XLOOKUP(A1176,bbni_history[[#This Row],[Tanggal]],bbni_history[[#This Row],[Terakhir]],"Tidak Ditemukan")</f>
        <v>4506.3</v>
      </c>
      <c r="E1176">
        <f>_xlfn.XLOOKUP(D1176,bbni_history[[#This Row],[Terakhir]],bbni_history[[#This Row],[Volume]])</f>
        <v>32785700</v>
      </c>
      <c r="F1176">
        <f>_xlfn.XLOOKUP(A1176,bbri_history[[#This Row],[Tanggal]],bbri_history[[#This Row],[Terakhir]],"Tidak Ditemukan")</f>
        <v>4089.1</v>
      </c>
      <c r="G1176">
        <f>_xlfn.XLOOKUP(F1176,bbri_history[[#This Row],[Terakhir]],bbri_history[[#This Row],[Volume]],"Tidak Ditemukan")</f>
        <v>106365600</v>
      </c>
      <c r="H1176">
        <f>_xlfn.XLOOKUP(A1176,bmri_history[[#This Row],[Tanggal]],bmri_history[[#This Row],[Terakhir]],"Tidak Ditemukan")</f>
        <v>5769.6</v>
      </c>
      <c r="I1176">
        <f>_xlfn.XLOOKUP('Master Sheet'!H1176,bmri_history[[#This Row],[Terakhir]],bmri_history[[#This Row],[Volume]],"Tidak Ditemukan")</f>
        <v>41079700</v>
      </c>
      <c r="J1176" s="10">
        <f>(B1176/'Data Historis IHSG'!$J$3) * 100</f>
        <v>113.67972899608543</v>
      </c>
      <c r="K1176" s="2">
        <f>(D1176/'Data Historis BBNI'!$J$3) * 100</f>
        <v>144.56196406401881</v>
      </c>
      <c r="L1176" s="2">
        <f>(F1176/'Data Historis BBRI'!$J$3) * 100</f>
        <v>138.41977164173548</v>
      </c>
      <c r="M1176" s="2">
        <f>(H1176 / 'Data Historis BMRI'!$J$3) * 100</f>
        <v>208.0687215328191</v>
      </c>
    </row>
    <row r="1177" spans="1:13" x14ac:dyDescent="0.3">
      <c r="A1177" s="1" t="s">
        <v>1200</v>
      </c>
      <c r="B1177">
        <f>_xlfn.XLOOKUP(A1177,jkse_history[[#This Row],[Tanggal]],jkse_history[[#This Row],[Terakhir]],"Tidak Ditemukan")</f>
        <v>7134.3</v>
      </c>
      <c r="C1177">
        <f>_xlfn.XLOOKUP(B1177,jkse_history[[#This Row],[Terakhir]],jkse_history[[#This Row],[Volume]])</f>
        <v>191734000</v>
      </c>
      <c r="D1177">
        <f>_xlfn.XLOOKUP(A1177,bbni_history[[#This Row],[Tanggal]],bbni_history[[#This Row],[Terakhir]],"Tidak Ditemukan")</f>
        <v>4469.6000000000004</v>
      </c>
      <c r="E1177">
        <f>_xlfn.XLOOKUP(D1177,bbni_history[[#This Row],[Terakhir]],bbni_history[[#This Row],[Volume]])</f>
        <v>22240200</v>
      </c>
      <c r="F1177">
        <f>_xlfn.XLOOKUP(A1177,bbri_history[[#This Row],[Tanggal]],bbri_history[[#This Row],[Terakhir]],"Tidak Ditemukan")</f>
        <v>3979.3</v>
      </c>
      <c r="G1177">
        <f>_xlfn.XLOOKUP(F1177,bbri_history[[#This Row],[Terakhir]],bbri_history[[#This Row],[Volume]],"Tidak Ditemukan")</f>
        <v>253272300</v>
      </c>
      <c r="H1177">
        <f>_xlfn.XLOOKUP(A1177,bmri_history[[#This Row],[Tanggal]],bmri_history[[#This Row],[Terakhir]],"Tidak Ditemukan")</f>
        <v>5746.8</v>
      </c>
      <c r="I1177">
        <f>_xlfn.XLOOKUP('Master Sheet'!H1177,bmri_history[[#This Row],[Terakhir]],bmri_history[[#This Row],[Volume]],"Tidak Ditemukan")</f>
        <v>77471700</v>
      </c>
      <c r="J1177" s="10">
        <f>(B1177/'Data Historis IHSG'!$J$3) * 100</f>
        <v>113.25112627271199</v>
      </c>
      <c r="K1177" s="2">
        <f>(D1177/'Data Historis BBNI'!$J$3) * 100</f>
        <v>143.38462920367894</v>
      </c>
      <c r="L1177" s="2">
        <f>(F1177/'Data Historis BBRI'!$J$3) * 100</f>
        <v>134.70294130590054</v>
      </c>
      <c r="M1177" s="2">
        <f>(H1177 / 'Data Historis BMRI'!$J$3) * 100</f>
        <v>207.2464865683591</v>
      </c>
    </row>
    <row r="1178" spans="1:13" x14ac:dyDescent="0.3">
      <c r="A1178" s="1" t="s">
        <v>1201</v>
      </c>
      <c r="B1178">
        <f>_xlfn.XLOOKUP(A1178,jkse_history[[#This Row],[Tanggal]],jkse_history[[#This Row],[Terakhir]],"Tidak Ditemukan")</f>
        <v>7195.7</v>
      </c>
      <c r="C1178">
        <f>_xlfn.XLOOKUP(B1178,jkse_history[[#This Row],[Terakhir]],jkse_history[[#This Row],[Volume]])</f>
        <v>205098000</v>
      </c>
      <c r="D1178">
        <f>_xlfn.XLOOKUP(A1178,bbni_history[[#This Row],[Tanggal]],bbni_history[[#This Row],[Terakhir]],"Tidak Ditemukan")</f>
        <v>4451.3</v>
      </c>
      <c r="E1178">
        <f>_xlfn.XLOOKUP(D1178,bbni_history[[#This Row],[Terakhir]],bbni_history[[#This Row],[Volume]])</f>
        <v>28214800</v>
      </c>
      <c r="F1178">
        <f>_xlfn.XLOOKUP(A1178,bbri_history[[#This Row],[Tanggal]],bbri_history[[#This Row],[Terakhir]],"Tidak Ditemukan")</f>
        <v>3988.4</v>
      </c>
      <c r="G1178">
        <f>_xlfn.XLOOKUP(F1178,bbri_history[[#This Row],[Terakhir]],bbri_history[[#This Row],[Volume]],"Tidak Ditemukan")</f>
        <v>294838700</v>
      </c>
      <c r="H1178">
        <f>_xlfn.XLOOKUP(A1178,bmri_history[[#This Row],[Tanggal]],bmri_history[[#This Row],[Terakhir]],"Tidak Ditemukan")</f>
        <v>5678.7</v>
      </c>
      <c r="I1178">
        <f>_xlfn.XLOOKUP('Master Sheet'!H1178,bmri_history[[#This Row],[Terakhir]],bmri_history[[#This Row],[Volume]],"Tidak Ditemukan")</f>
        <v>95495700</v>
      </c>
      <c r="J1178" s="10">
        <f>(B1178/'Data Historis IHSG'!$J$3) * 100</f>
        <v>114.22580061401308</v>
      </c>
      <c r="K1178" s="2">
        <f>(D1178/'Data Historis BBNI'!$J$3) * 100</f>
        <v>142.79756577195636</v>
      </c>
      <c r="L1178" s="2">
        <f>(F1178/'Data Historis BBRI'!$J$3) * 100</f>
        <v>135.01098462152984</v>
      </c>
      <c r="M1178" s="2">
        <f>(H1178 / 'Data Historis BMRI'!$J$3) * 100</f>
        <v>204.79060055609048</v>
      </c>
    </row>
    <row r="1179" spans="1:13" x14ac:dyDescent="0.3">
      <c r="A1179" s="1" t="s">
        <v>1202</v>
      </c>
      <c r="B1179">
        <f>_xlfn.XLOOKUP(A1179,jkse_history[[#This Row],[Tanggal]],jkse_history[[#This Row],[Terakhir]],"Tidak Ditemukan")</f>
        <v>7180.3</v>
      </c>
      <c r="C1179">
        <f>_xlfn.XLOOKUP(B1179,jkse_history[[#This Row],[Terakhir]],jkse_history[[#This Row],[Volume]])</f>
        <v>164074200</v>
      </c>
      <c r="D1179">
        <f>_xlfn.XLOOKUP(A1179,bbni_history[[#This Row],[Tanggal]],bbni_history[[#This Row],[Terakhir]],"Tidak Ditemukan")</f>
        <v>4451.3</v>
      </c>
      <c r="E1179">
        <f>_xlfn.XLOOKUP(D1179,bbni_history[[#This Row],[Terakhir]],bbni_history[[#This Row],[Volume]])</f>
        <v>24693600</v>
      </c>
      <c r="F1179">
        <f>_xlfn.XLOOKUP(A1179,bbri_history[[#This Row],[Tanggal]],bbri_history[[#This Row],[Terakhir]],"Tidak Ditemukan")</f>
        <v>3961</v>
      </c>
      <c r="G1179">
        <f>_xlfn.XLOOKUP(F1179,bbri_history[[#This Row],[Terakhir]],bbri_history[[#This Row],[Volume]],"Tidak Ditemukan")</f>
        <v>298734600</v>
      </c>
      <c r="H1179">
        <f>_xlfn.XLOOKUP(A1179,bmri_history[[#This Row],[Tanggal]],bmri_history[[#This Row],[Terakhir]],"Tidak Ditemukan")</f>
        <v>5656</v>
      </c>
      <c r="I1179">
        <f>_xlfn.XLOOKUP('Master Sheet'!H1179,bmri_history[[#This Row],[Terakhir]],bmri_history[[#This Row],[Volume]],"Tidak Ditemukan")</f>
        <v>68707200</v>
      </c>
      <c r="J1179" s="10">
        <f>(B1179/'Data Historis IHSG'!$J$3) * 100</f>
        <v>113.98133831994082</v>
      </c>
      <c r="K1179" s="2">
        <f>(D1179/'Data Historis BBNI'!$J$3) * 100</f>
        <v>142.79756577195636</v>
      </c>
      <c r="L1179" s="2">
        <f>(F1179/'Data Historis BBRI'!$J$3) * 100</f>
        <v>134.0834695832614</v>
      </c>
      <c r="M1179" s="2">
        <f>(H1179 / 'Data Historis BMRI'!$J$3) * 100</f>
        <v>203.97197188533428</v>
      </c>
    </row>
    <row r="1180" spans="1:13" x14ac:dyDescent="0.3">
      <c r="A1180" s="1" t="s">
        <v>1203</v>
      </c>
      <c r="B1180">
        <f>_xlfn.XLOOKUP(A1180,jkse_history[[#This Row],[Tanggal]],jkse_history[[#This Row],[Terakhir]],"Tidak Ditemukan")</f>
        <v>7140.9</v>
      </c>
      <c r="C1180">
        <f>_xlfn.XLOOKUP(B1180,jkse_history[[#This Row],[Terakhir]],jkse_history[[#This Row],[Volume]])</f>
        <v>155717100</v>
      </c>
      <c r="D1180">
        <f>_xlfn.XLOOKUP(A1180,bbni_history[[#This Row],[Tanggal]],bbni_history[[#This Row],[Terakhir]],"Tidak Ditemukan")</f>
        <v>4332</v>
      </c>
      <c r="E1180">
        <f>_xlfn.XLOOKUP(D1180,bbni_history[[#This Row],[Terakhir]],bbni_history[[#This Row],[Volume]])</f>
        <v>45727200</v>
      </c>
      <c r="F1180">
        <f>_xlfn.XLOOKUP(A1180,bbri_history[[#This Row],[Tanggal]],bbri_history[[#This Row],[Terakhir]],"Tidak Ditemukan")</f>
        <v>3887.8</v>
      </c>
      <c r="G1180">
        <f>_xlfn.XLOOKUP(F1180,bbri_history[[#This Row],[Terakhir]],bbri_history[[#This Row],[Volume]],"Tidak Ditemukan")</f>
        <v>376788400</v>
      </c>
      <c r="H1180">
        <f>_xlfn.XLOOKUP(A1180,bmri_history[[#This Row],[Tanggal]],bmri_history[[#This Row],[Terakhir]],"Tidak Ditemukan")</f>
        <v>5587.8</v>
      </c>
      <c r="I1180">
        <f>_xlfn.XLOOKUP('Master Sheet'!H1180,bmri_history[[#This Row],[Terakhir]],bmri_history[[#This Row],[Volume]],"Tidak Ditemukan")</f>
        <v>76579300</v>
      </c>
      <c r="J1180" s="10">
        <f>(B1180/'Data Historis IHSG'!$J$3) * 100</f>
        <v>113.35589582731438</v>
      </c>
      <c r="K1180" s="2">
        <f>(D1180/'Data Historis BBNI'!$J$3) * 100</f>
        <v>138.97042547662815</v>
      </c>
      <c r="L1180" s="2">
        <f>(F1180/'Data Historis BBRI'!$J$3) * 100</f>
        <v>131.60558269270479</v>
      </c>
      <c r="M1180" s="2">
        <f>(H1180 / 'Data Historis BMRI'!$J$3) * 100</f>
        <v>201.51247957936192</v>
      </c>
    </row>
    <row r="1181" spans="1:13" x14ac:dyDescent="0.3">
      <c r="A1181" s="1" t="s">
        <v>1204</v>
      </c>
      <c r="B1181">
        <f>_xlfn.XLOOKUP(A1181,jkse_history[[#This Row],[Tanggal]],jkse_history[[#This Row],[Terakhir]],"Tidak Ditemukan")</f>
        <v>7195.6</v>
      </c>
      <c r="C1181">
        <f>_xlfn.XLOOKUP(B1181,jkse_history[[#This Row],[Terakhir]],jkse_history[[#This Row],[Volume]])</f>
        <v>205841500</v>
      </c>
      <c r="D1181">
        <f>_xlfn.XLOOKUP(A1181,bbni_history[[#This Row],[Tanggal]],bbni_history[[#This Row],[Terakhir]],"Tidak Ditemukan")</f>
        <v>4442.1000000000004</v>
      </c>
      <c r="E1181">
        <f>_xlfn.XLOOKUP(D1181,bbni_history[[#This Row],[Terakhir]],bbni_history[[#This Row],[Volume]])</f>
        <v>50258400</v>
      </c>
      <c r="F1181">
        <f>_xlfn.XLOOKUP(A1181,bbri_history[[#This Row],[Tanggal]],bbri_history[[#This Row],[Terakhir]],"Tidak Ditemukan")</f>
        <v>4025</v>
      </c>
      <c r="G1181">
        <f>_xlfn.XLOOKUP(F1181,bbri_history[[#This Row],[Terakhir]],bbri_history[[#This Row],[Volume]],"Tidak Ditemukan")</f>
        <v>280188100</v>
      </c>
      <c r="H1181">
        <f>_xlfn.XLOOKUP(A1181,bmri_history[[#This Row],[Tanggal]],bmri_history[[#This Row],[Terakhir]],"Tidak Ditemukan")</f>
        <v>5678.7</v>
      </c>
      <c r="I1181">
        <f>_xlfn.XLOOKUP('Master Sheet'!H1181,bmri_history[[#This Row],[Terakhir]],bmri_history[[#This Row],[Volume]],"Tidak Ditemukan")</f>
        <v>80236400</v>
      </c>
      <c r="J1181" s="10">
        <f>(B1181/'Data Historis IHSG'!$J$3) * 100</f>
        <v>114.22421319651912</v>
      </c>
      <c r="K1181" s="2">
        <f>(D1181/'Data Historis BBNI'!$J$3) * 100</f>
        <v>142.5024300576477</v>
      </c>
      <c r="L1181" s="2">
        <f>(F1181/'Data Historis BBRI'!$J$3) * 100</f>
        <v>136.24992806680817</v>
      </c>
      <c r="M1181" s="2">
        <f>(H1181 / 'Data Historis BMRI'!$J$3) * 100</f>
        <v>204.79060055609048</v>
      </c>
    </row>
    <row r="1182" spans="1:13" x14ac:dyDescent="0.3">
      <c r="A1182" s="1" t="s">
        <v>1205</v>
      </c>
      <c r="B1182">
        <f>_xlfn.XLOOKUP(A1182,jkse_history[[#This Row],[Tanggal]],jkse_history[[#This Row],[Terakhir]],"Tidak Ditemukan")</f>
        <v>7314.1</v>
      </c>
      <c r="C1182">
        <f>_xlfn.XLOOKUP(B1182,jkse_history[[#This Row],[Terakhir]],jkse_history[[#This Row],[Volume]])</f>
        <v>264819900</v>
      </c>
      <c r="D1182">
        <f>_xlfn.XLOOKUP(A1182,bbni_history[[#This Row],[Tanggal]],bbni_history[[#This Row],[Terakhir]],"Tidak Ditemukan")</f>
        <v>4579.8</v>
      </c>
      <c r="E1182">
        <f>_xlfn.XLOOKUP(D1182,bbni_history[[#This Row],[Terakhir]],bbni_history[[#This Row],[Volume]])</f>
        <v>98405900</v>
      </c>
      <c r="F1182">
        <f>_xlfn.XLOOKUP(A1182,bbri_history[[#This Row],[Tanggal]],bbri_history[[#This Row],[Terakhir]],"Tidak Ditemukan")</f>
        <v>4089.1</v>
      </c>
      <c r="G1182">
        <f>_xlfn.XLOOKUP(F1182,bbri_history[[#This Row],[Terakhir]],bbri_history[[#This Row],[Volume]],"Tidak Ditemukan")</f>
        <v>401446400</v>
      </c>
      <c r="H1182">
        <f>_xlfn.XLOOKUP(A1182,bmri_history[[#This Row],[Tanggal]],bmri_history[[#This Row],[Terakhir]],"Tidak Ditemukan")</f>
        <v>5974</v>
      </c>
      <c r="I1182">
        <f>_xlfn.XLOOKUP('Master Sheet'!H1182,bmri_history[[#This Row],[Terakhir]],bmri_history[[#This Row],[Volume]],"Tidak Ditemukan")</f>
        <v>183449100</v>
      </c>
      <c r="J1182" s="10">
        <f>(B1182/'Data Historis IHSG'!$J$3) * 100</f>
        <v>116.10530292688037</v>
      </c>
      <c r="K1182" s="2">
        <f>(D1182/'Data Historis BBNI'!$J$3) * 100</f>
        <v>146.91984178159316</v>
      </c>
      <c r="L1182" s="2">
        <f>(F1182/'Data Historis BBRI'!$J$3) * 100</f>
        <v>138.41977164173548</v>
      </c>
      <c r="M1182" s="2">
        <f>(H1182 / 'Data Historis BMRI'!$J$3) * 100</f>
        <v>215.43998586332867</v>
      </c>
    </row>
    <row r="1183" spans="1:13" x14ac:dyDescent="0.3">
      <c r="A1183" s="1" t="s">
        <v>1206</v>
      </c>
      <c r="B1183">
        <f>_xlfn.XLOOKUP(A1183,jkse_history[[#This Row],[Tanggal]],jkse_history[[#This Row],[Terakhir]],"Tidak Ditemukan")</f>
        <v>7245.9</v>
      </c>
      <c r="C1183">
        <f>_xlfn.XLOOKUP(B1183,jkse_history[[#This Row],[Terakhir]],jkse_history[[#This Row],[Volume]])</f>
        <v>164096700</v>
      </c>
      <c r="D1183">
        <f>_xlfn.XLOOKUP(A1183,bbni_history[[#This Row],[Tanggal]],bbni_history[[#This Row],[Terakhir]],"Tidak Ditemukan")</f>
        <v>4543.1000000000004</v>
      </c>
      <c r="E1183">
        <f>_xlfn.XLOOKUP(D1183,bbni_history[[#This Row],[Terakhir]],bbni_history[[#This Row],[Volume]])</f>
        <v>37322800</v>
      </c>
      <c r="F1183">
        <f>_xlfn.XLOOKUP(A1183,bbri_history[[#This Row],[Tanggal]],bbri_history[[#This Row],[Terakhir]],"Tidak Ditemukan")</f>
        <v>4025</v>
      </c>
      <c r="G1183">
        <f>_xlfn.XLOOKUP(F1183,bbri_history[[#This Row],[Terakhir]],bbri_history[[#This Row],[Volume]],"Tidak Ditemukan")</f>
        <v>266677500</v>
      </c>
      <c r="H1183">
        <f>_xlfn.XLOOKUP(A1183,bmri_history[[#This Row],[Tanggal]],bmri_history[[#This Row],[Terakhir]],"Tidak Ditemukan")</f>
        <v>5815</v>
      </c>
      <c r="I1183">
        <f>_xlfn.XLOOKUP('Master Sheet'!H1183,bmri_history[[#This Row],[Terakhir]],bmri_history[[#This Row],[Volume]],"Tidak Ditemukan")</f>
        <v>107194300</v>
      </c>
      <c r="J1183" s="10">
        <f>(B1183/'Data Historis IHSG'!$J$3) * 100</f>
        <v>115.02268419598892</v>
      </c>
      <c r="K1183" s="2">
        <f>(D1183/'Data Historis BBNI'!$J$3) * 100</f>
        <v>145.74250692125329</v>
      </c>
      <c r="L1183" s="2">
        <f>(F1183/'Data Historis BBRI'!$J$3) * 100</f>
        <v>136.24992806680817</v>
      </c>
      <c r="M1183" s="2">
        <f>(H1183 / 'Data Historis BMRI'!$J$3) * 100</f>
        <v>209.70597887433149</v>
      </c>
    </row>
    <row r="1184" spans="1:13" x14ac:dyDescent="0.3">
      <c r="A1184" s="1" t="s">
        <v>1207</v>
      </c>
      <c r="B1184">
        <f>_xlfn.XLOOKUP(A1184,jkse_history[[#This Row],[Tanggal]],jkse_history[[#This Row],[Terakhir]],"Tidak Ditemukan")</f>
        <v>7200.2</v>
      </c>
      <c r="C1184">
        <f>_xlfn.XLOOKUP(B1184,jkse_history[[#This Row],[Terakhir]],jkse_history[[#This Row],[Volume]])</f>
        <v>178995100</v>
      </c>
      <c r="D1184">
        <f>_xlfn.XLOOKUP(A1184,bbni_history[[#This Row],[Tanggal]],bbni_history[[#This Row],[Terakhir]],"Tidak Ditemukan")</f>
        <v>4611.8999999999996</v>
      </c>
      <c r="E1184">
        <f>_xlfn.XLOOKUP(D1184,bbni_history[[#This Row],[Terakhir]],bbni_history[[#This Row],[Volume]])</f>
        <v>28337000</v>
      </c>
      <c r="F1184">
        <f>_xlfn.XLOOKUP(A1184,bbri_history[[#This Row],[Tanggal]],bbri_history[[#This Row],[Terakhir]],"Tidak Ditemukan")</f>
        <v>3961</v>
      </c>
      <c r="G1184">
        <f>_xlfn.XLOOKUP(F1184,bbri_history[[#This Row],[Terakhir]],bbri_history[[#This Row],[Volume]],"Tidak Ditemukan")</f>
        <v>277081800</v>
      </c>
      <c r="H1184">
        <f>_xlfn.XLOOKUP(A1184,bmri_history[[#This Row],[Tanggal]],bmri_history[[#This Row],[Terakhir]],"Tidak Ditemukan")</f>
        <v>5860.4</v>
      </c>
      <c r="I1184">
        <f>_xlfn.XLOOKUP('Master Sheet'!H1184,bmri_history[[#This Row],[Terakhir]],bmri_history[[#This Row],[Volume]],"Tidak Ditemukan")</f>
        <v>81883200</v>
      </c>
      <c r="J1184" s="10">
        <f>(B1184/'Data Historis IHSG'!$J$3) * 100</f>
        <v>114.29723440124199</v>
      </c>
      <c r="K1184" s="2">
        <f>(D1184/'Data Historis BBNI'!$J$3) * 100</f>
        <v>147.94960878477866</v>
      </c>
      <c r="L1184" s="2">
        <f>(F1184/'Data Historis BBRI'!$J$3) * 100</f>
        <v>134.0834695832614</v>
      </c>
      <c r="M1184" s="2">
        <f>(H1184 / 'Data Historis BMRI'!$J$3) * 100</f>
        <v>211.34323621584389</v>
      </c>
    </row>
    <row r="1185" spans="1:13" x14ac:dyDescent="0.3">
      <c r="A1185" s="1" t="s">
        <v>1208</v>
      </c>
      <c r="B1185">
        <f>_xlfn.XLOOKUP(A1185,jkse_history[[#This Row],[Tanggal]],jkse_history[[#This Row],[Terakhir]],"Tidak Ditemukan")</f>
        <v>7114.3</v>
      </c>
      <c r="C1185">
        <f>_xlfn.XLOOKUP(B1185,jkse_history[[#This Row],[Terakhir]],jkse_history[[#This Row],[Volume]])</f>
        <v>218431100</v>
      </c>
      <c r="D1185">
        <f>_xlfn.XLOOKUP(A1185,bbni_history[[#This Row],[Tanggal]],bbni_history[[#This Row],[Terakhir]],"Tidak Ditemukan")</f>
        <v>4570.6000000000004</v>
      </c>
      <c r="E1185">
        <f>_xlfn.XLOOKUP(D1185,bbni_history[[#This Row],[Terakhir]],bbni_history[[#This Row],[Volume]])</f>
        <v>48885400</v>
      </c>
      <c r="F1185">
        <f>_xlfn.XLOOKUP(A1185,bbri_history[[#This Row],[Tanggal]],bbri_history[[#This Row],[Terakhir]],"Tidak Ditemukan")</f>
        <v>3887.8</v>
      </c>
      <c r="G1185">
        <f>_xlfn.XLOOKUP(F1185,bbri_history[[#This Row],[Terakhir]],bbri_history[[#This Row],[Volume]],"Tidak Ditemukan")</f>
        <v>412519800</v>
      </c>
      <c r="H1185">
        <f>_xlfn.XLOOKUP(A1185,bmri_history[[#This Row],[Tanggal]],bmri_history[[#This Row],[Terakhir]],"Tidak Ditemukan")</f>
        <v>5587.8</v>
      </c>
      <c r="I1185">
        <f>_xlfn.XLOOKUP('Master Sheet'!H1185,bmri_history[[#This Row],[Terakhir]],bmri_history[[#This Row],[Volume]],"Tidak Ditemukan")</f>
        <v>157628700</v>
      </c>
      <c r="J1185" s="10">
        <f>(B1185/'Data Historis IHSG'!$J$3) * 100</f>
        <v>112.93364277391682</v>
      </c>
      <c r="K1185" s="2">
        <f>(D1185/'Data Historis BBNI'!$J$3) * 100</f>
        <v>146.62470606728454</v>
      </c>
      <c r="L1185" s="2">
        <f>(F1185/'Data Historis BBRI'!$J$3) * 100</f>
        <v>131.60558269270479</v>
      </c>
      <c r="M1185" s="2">
        <f>(H1185 / 'Data Historis BMRI'!$J$3) * 100</f>
        <v>201.51247957936192</v>
      </c>
    </row>
    <row r="1186" spans="1:13" x14ac:dyDescent="0.3">
      <c r="A1186" s="1" t="s">
        <v>1209</v>
      </c>
      <c r="B1186">
        <f>_xlfn.XLOOKUP(A1186,jkse_history[[#This Row],[Tanggal]],jkse_history[[#This Row],[Terakhir]],"Tidak Ditemukan")</f>
        <v>7047</v>
      </c>
      <c r="C1186">
        <f>_xlfn.XLOOKUP(B1186,jkse_history[[#This Row],[Terakhir]],jkse_history[[#This Row],[Volume]])</f>
        <v>163941100</v>
      </c>
      <c r="D1186">
        <f>_xlfn.XLOOKUP(A1186,bbni_history[[#This Row],[Tanggal]],bbni_history[[#This Row],[Terakhir]],"Tidak Ditemukan")</f>
        <v>4322.8</v>
      </c>
      <c r="E1186">
        <f>_xlfn.XLOOKUP(D1186,bbni_history[[#This Row],[Terakhir]],bbni_history[[#This Row],[Volume]])</f>
        <v>49318100</v>
      </c>
      <c r="F1186">
        <f>_xlfn.XLOOKUP(A1186,bbri_history[[#This Row],[Tanggal]],bbri_history[[#This Row],[Terakhir]],"Tidak Ditemukan")</f>
        <v>3814.6</v>
      </c>
      <c r="G1186">
        <f>_xlfn.XLOOKUP(F1186,bbri_history[[#This Row],[Terakhir]],bbri_history[[#This Row],[Volume]],"Tidak Ditemukan")</f>
        <v>337188900</v>
      </c>
      <c r="H1186">
        <f>_xlfn.XLOOKUP(A1186,bmri_history[[#This Row],[Tanggal]],bmri_history[[#This Row],[Terakhir]],"Tidak Ditemukan")</f>
        <v>5451.5</v>
      </c>
      <c r="I1186">
        <f>_xlfn.XLOOKUP('Master Sheet'!H1186,bmri_history[[#This Row],[Terakhir]],bmri_history[[#This Row],[Volume]],"Tidak Ditemukan")</f>
        <v>114555300</v>
      </c>
      <c r="J1186" s="10">
        <f>(B1186/'Data Historis IHSG'!$J$3) * 100</f>
        <v>111.86531080047115</v>
      </c>
      <c r="K1186" s="2">
        <f>(D1186/'Data Historis BBNI'!$J$3) * 100</f>
        <v>138.67528976231952</v>
      </c>
      <c r="L1186" s="2">
        <f>(F1186/'Data Historis BBRI'!$J$3) * 100</f>
        <v>129.12769580214817</v>
      </c>
      <c r="M1186" s="2">
        <f>(H1186 / 'Data Historis BMRI'!$J$3) * 100</f>
        <v>196.59710126112091</v>
      </c>
    </row>
    <row r="1187" spans="1:13" x14ac:dyDescent="0.3">
      <c r="A1187" s="1" t="s">
        <v>1210</v>
      </c>
      <c r="B1187">
        <f>_xlfn.XLOOKUP(A1187,jkse_history[[#This Row],[Tanggal]],jkse_history[[#This Row],[Terakhir]],"Tidak Ditemukan")</f>
        <v>7196</v>
      </c>
      <c r="C1187">
        <f>_xlfn.XLOOKUP(B1187,jkse_history[[#This Row],[Terakhir]],jkse_history[[#This Row],[Volume]])</f>
        <v>176316700</v>
      </c>
      <c r="D1187">
        <f>_xlfn.XLOOKUP(A1187,bbni_history[[#This Row],[Tanggal]],bbni_history[[#This Row],[Terakhir]],"Tidak Ditemukan")</f>
        <v>4387</v>
      </c>
      <c r="E1187">
        <f>_xlfn.XLOOKUP(D1187,bbni_history[[#This Row],[Terakhir]],bbni_history[[#This Row],[Volume]])</f>
        <v>60101100</v>
      </c>
      <c r="F1187">
        <f>_xlfn.XLOOKUP(A1187,bbri_history[[#This Row],[Tanggal]],bbri_history[[#This Row],[Terakhir]],"Tidak Ditemukan")</f>
        <v>3878.7</v>
      </c>
      <c r="G1187">
        <f>_xlfn.XLOOKUP(F1187,bbri_history[[#This Row],[Terakhir]],bbri_history[[#This Row],[Volume]],"Tidak Ditemukan")</f>
        <v>384146700</v>
      </c>
      <c r="H1187">
        <f>_xlfn.XLOOKUP(A1187,bmri_history[[#This Row],[Tanggal]],bmri_history[[#This Row],[Terakhir]],"Tidak Ditemukan")</f>
        <v>5701.4</v>
      </c>
      <c r="I1187">
        <f>_xlfn.XLOOKUP('Master Sheet'!H1187,bmri_history[[#This Row],[Terakhir]],bmri_history[[#This Row],[Volume]],"Tidak Ditemukan")</f>
        <v>99509800</v>
      </c>
      <c r="J1187" s="10">
        <f>(B1187/'Data Historis IHSG'!$J$3) * 100</f>
        <v>114.23056286649502</v>
      </c>
      <c r="K1187" s="2">
        <f>(D1187/'Data Historis BBNI'!$J$3) * 100</f>
        <v>140.7348237686906</v>
      </c>
      <c r="L1187" s="2">
        <f>(F1187/'Data Historis BBRI'!$J$3) * 100</f>
        <v>131.29753937707548</v>
      </c>
      <c r="M1187" s="2">
        <f>(H1187 / 'Data Historis BMRI'!$J$3) * 100</f>
        <v>205.60922922684668</v>
      </c>
    </row>
    <row r="1188" spans="1:13" x14ac:dyDescent="0.3">
      <c r="A1188" s="1" t="s">
        <v>1211</v>
      </c>
      <c r="B1188">
        <f>_xlfn.XLOOKUP(A1188,jkse_history[[#This Row],[Tanggal]],jkse_history[[#This Row],[Terakhir]],"Tidak Ditemukan")</f>
        <v>7326.8</v>
      </c>
      <c r="C1188">
        <f>_xlfn.XLOOKUP(B1188,jkse_history[[#This Row],[Terakhir]],jkse_history[[#This Row],[Volume]])</f>
        <v>166379200</v>
      </c>
      <c r="D1188">
        <f>_xlfn.XLOOKUP(A1188,bbni_history[[#This Row],[Tanggal]],bbni_history[[#This Row],[Terakhir]],"Tidak Ditemukan")</f>
        <v>4543.1000000000004</v>
      </c>
      <c r="E1188">
        <f>_xlfn.XLOOKUP(D1188,bbni_history[[#This Row],[Terakhir]],bbni_history[[#This Row],[Volume]])</f>
        <v>46942200</v>
      </c>
      <c r="F1188">
        <f>_xlfn.XLOOKUP(A1188,bbri_history[[#This Row],[Tanggal]],bbri_history[[#This Row],[Terakhir]],"Tidak Ditemukan")</f>
        <v>3979.3</v>
      </c>
      <c r="G1188">
        <f>_xlfn.XLOOKUP(F1188,bbri_history[[#This Row],[Terakhir]],bbri_history[[#This Row],[Volume]],"Tidak Ditemukan")</f>
        <v>345762200</v>
      </c>
      <c r="H1188">
        <f>_xlfn.XLOOKUP(A1188,bmri_history[[#This Row],[Tanggal]],bmri_history[[#This Row],[Terakhir]],"Tidak Ditemukan")</f>
        <v>5792.3</v>
      </c>
      <c r="I1188">
        <f>_xlfn.XLOOKUP('Master Sheet'!H1188,bmri_history[[#This Row],[Terakhir]],bmri_history[[#This Row],[Volume]],"Tidak Ditemukan")</f>
        <v>75260000</v>
      </c>
      <c r="J1188" s="10">
        <f>(B1188/'Data Historis IHSG'!$J$3) * 100</f>
        <v>116.30690494861531</v>
      </c>
      <c r="K1188" s="2">
        <f>(D1188/'Data Historis BBNI'!$J$3) * 100</f>
        <v>145.74250692125329</v>
      </c>
      <c r="L1188" s="2">
        <f>(F1188/'Data Historis BBRI'!$J$3) * 100</f>
        <v>134.70294130590054</v>
      </c>
      <c r="M1188" s="2">
        <f>(H1188 / 'Data Historis BMRI'!$J$3) * 100</f>
        <v>208.88735020357529</v>
      </c>
    </row>
    <row r="1189" spans="1:13" x14ac:dyDescent="0.3">
      <c r="A1189" s="1" t="s">
        <v>1212</v>
      </c>
      <c r="B1189">
        <f>_xlfn.XLOOKUP(A1189,jkse_history[[#This Row],[Tanggal]],jkse_history[[#This Row],[Terakhir]],"Tidak Ditemukan")</f>
        <v>7313.3</v>
      </c>
      <c r="C1189">
        <f>_xlfn.XLOOKUP(B1189,jkse_history[[#This Row],[Terakhir]],jkse_history[[#This Row],[Volume]])</f>
        <v>131417800</v>
      </c>
      <c r="D1189">
        <f>_xlfn.XLOOKUP(A1189,bbni_history[[#This Row],[Tanggal]],bbni_history[[#This Row],[Terakhir]],"Tidak Ditemukan")</f>
        <v>4423.7</v>
      </c>
      <c r="E1189">
        <f>_xlfn.XLOOKUP(D1189,bbni_history[[#This Row],[Terakhir]],bbni_history[[#This Row],[Volume]])</f>
        <v>33537600</v>
      </c>
      <c r="F1189">
        <f>_xlfn.XLOOKUP(A1189,bbri_history[[#This Row],[Tanggal]],bbri_history[[#This Row],[Terakhir]],"Tidak Ditemukan")</f>
        <v>3897</v>
      </c>
      <c r="G1189">
        <f>_xlfn.XLOOKUP(F1189,bbri_history[[#This Row],[Terakhir]],bbri_history[[#This Row],[Volume]],"Tidak Ditemukan")</f>
        <v>183249300</v>
      </c>
      <c r="H1189">
        <f>_xlfn.XLOOKUP(A1189,bmri_history[[#This Row],[Tanggal]],bmri_history[[#This Row],[Terakhir]],"Tidak Ditemukan")</f>
        <v>5587.8</v>
      </c>
      <c r="I1189">
        <f>_xlfn.XLOOKUP('Master Sheet'!H1189,bmri_history[[#This Row],[Terakhir]],bmri_history[[#This Row],[Volume]],"Tidak Ditemukan")</f>
        <v>69528700</v>
      </c>
      <c r="J1189" s="10">
        <f>(B1189/'Data Historis IHSG'!$J$3) * 100</f>
        <v>116.09260358692856</v>
      </c>
      <c r="K1189" s="2">
        <f>(D1189/'Data Historis BBNI'!$J$3) * 100</f>
        <v>141.91215862903044</v>
      </c>
      <c r="L1189" s="2">
        <f>(F1189/'Data Historis BBRI'!$J$3) * 100</f>
        <v>131.91701109971464</v>
      </c>
      <c r="M1189" s="2">
        <f>(H1189 / 'Data Historis BMRI'!$J$3) * 100</f>
        <v>201.51247957936192</v>
      </c>
    </row>
    <row r="1190" spans="1:13" x14ac:dyDescent="0.3">
      <c r="A1190" s="1" t="s">
        <v>1213</v>
      </c>
      <c r="B1190">
        <f>_xlfn.XLOOKUP(A1190,jkse_history[[#This Row],[Tanggal]],jkse_history[[#This Row],[Terakhir]],"Tidak Ditemukan")</f>
        <v>7382.8</v>
      </c>
      <c r="C1190">
        <f>_xlfn.XLOOKUP(B1190,jkse_history[[#This Row],[Terakhir]],jkse_history[[#This Row],[Volume]])</f>
        <v>130161700</v>
      </c>
      <c r="D1190">
        <f>_xlfn.XLOOKUP(A1190,bbni_history[[#This Row],[Tanggal]],bbni_history[[#This Row],[Terakhir]],"Tidak Ditemukan")</f>
        <v>4460.5</v>
      </c>
      <c r="E1190">
        <f>_xlfn.XLOOKUP(D1190,bbni_history[[#This Row],[Terakhir]],bbni_history[[#This Row],[Volume]])</f>
        <v>25735100</v>
      </c>
      <c r="F1190">
        <f>_xlfn.XLOOKUP(A1190,bbri_history[[#This Row],[Tanggal]],bbri_history[[#This Row],[Terakhir]],"Tidak Ditemukan")</f>
        <v>3942.7</v>
      </c>
      <c r="G1190">
        <f>_xlfn.XLOOKUP(F1190,bbri_history[[#This Row],[Terakhir]],bbri_history[[#This Row],[Volume]],"Tidak Ditemukan")</f>
        <v>151433000</v>
      </c>
      <c r="H1190">
        <f>_xlfn.XLOOKUP(A1190,bmri_history[[#This Row],[Tanggal]],bmri_history[[#This Row],[Terakhir]],"Tidak Ditemukan")</f>
        <v>5656</v>
      </c>
      <c r="I1190">
        <f>_xlfn.XLOOKUP('Master Sheet'!H1190,bmri_history[[#This Row],[Terakhir]],bmri_history[[#This Row],[Volume]],"Tidak Ditemukan")</f>
        <v>75989700</v>
      </c>
      <c r="J1190" s="10">
        <f>(B1190/'Data Historis IHSG'!$J$3) * 100</f>
        <v>117.19585874524172</v>
      </c>
      <c r="K1190" s="2">
        <f>(D1190/'Data Historis BBNI'!$J$3) * 100</f>
        <v>143.09270148626496</v>
      </c>
      <c r="L1190" s="2">
        <f>(F1190/'Data Historis BBRI'!$J$3) * 100</f>
        <v>133.46399786062224</v>
      </c>
      <c r="M1190" s="2">
        <f>(H1190 / 'Data Historis BMRI'!$J$3) * 100</f>
        <v>203.97197188533428</v>
      </c>
    </row>
    <row r="1191" spans="1:13" x14ac:dyDescent="0.3">
      <c r="A1191" s="1" t="s">
        <v>1214</v>
      </c>
      <c r="B1191">
        <f>_xlfn.XLOOKUP(A1191,jkse_history[[#This Row],[Tanggal]],jkse_history[[#This Row],[Terakhir]],"Tidak Ditemukan")</f>
        <v>7437.7</v>
      </c>
      <c r="C1191">
        <f>_xlfn.XLOOKUP(B1191,jkse_history[[#This Row],[Terakhir]],jkse_history[[#This Row],[Volume]])</f>
        <v>230130900</v>
      </c>
      <c r="D1191">
        <f>_xlfn.XLOOKUP(A1191,bbni_history[[#This Row],[Tanggal]],bbni_history[[#This Row],[Terakhir]],"Tidak Ditemukan")</f>
        <v>4588.8999999999996</v>
      </c>
      <c r="E1191">
        <f>_xlfn.XLOOKUP(D1191,bbni_history[[#This Row],[Terakhir]],bbni_history[[#This Row],[Volume]])</f>
        <v>43938100</v>
      </c>
      <c r="F1191">
        <f>_xlfn.XLOOKUP(A1191,bbri_history[[#This Row],[Tanggal]],bbri_history[[#This Row],[Terakhir]],"Tidak Ditemukan")</f>
        <v>4015.9</v>
      </c>
      <c r="G1191">
        <f>_xlfn.XLOOKUP(F1191,bbri_history[[#This Row],[Terakhir]],bbri_history[[#This Row],[Volume]],"Tidak Ditemukan")</f>
        <v>158897200</v>
      </c>
      <c r="H1191">
        <f>_xlfn.XLOOKUP(A1191,bmri_history[[#This Row],[Tanggal]],bmri_history[[#This Row],[Terakhir]],"Tidak Ditemukan")</f>
        <v>5792.3</v>
      </c>
      <c r="I1191">
        <f>_xlfn.XLOOKUP('Master Sheet'!H1191,bmri_history[[#This Row],[Terakhir]],bmri_history[[#This Row],[Volume]],"Tidak Ditemukan")</f>
        <v>74220300</v>
      </c>
      <c r="J1191" s="10">
        <f>(B1191/'Data Historis IHSG'!$J$3) * 100</f>
        <v>118.06735094943438</v>
      </c>
      <c r="K1191" s="2">
        <f>(D1191/'Data Historis BBNI'!$J$3) * 100</f>
        <v>147.21176949900712</v>
      </c>
      <c r="L1191" s="2">
        <f>(F1191/'Data Historis BBRI'!$J$3) * 100</f>
        <v>135.94188475117886</v>
      </c>
      <c r="M1191" s="2">
        <f>(H1191 / 'Data Historis BMRI'!$J$3) * 100</f>
        <v>208.88735020357529</v>
      </c>
    </row>
    <row r="1192" spans="1:13" x14ac:dyDescent="0.3">
      <c r="A1192" s="1" t="s">
        <v>1215</v>
      </c>
      <c r="B1192">
        <f>_xlfn.XLOOKUP(A1192,jkse_history[[#This Row],[Tanggal]],jkse_history[[#This Row],[Terakhir]],"Tidak Ditemukan")</f>
        <v>7453.3</v>
      </c>
      <c r="C1192">
        <f>_xlfn.XLOOKUP(B1192,jkse_history[[#This Row],[Terakhir]],jkse_history[[#This Row],[Volume]])</f>
        <v>203350400</v>
      </c>
      <c r="D1192">
        <f>_xlfn.XLOOKUP(A1192,bbni_history[[#This Row],[Tanggal]],bbni_history[[#This Row],[Terakhir]],"Tidak Ditemukan")</f>
        <v>4680.7</v>
      </c>
      <c r="E1192">
        <f>_xlfn.XLOOKUP(D1192,bbni_history[[#This Row],[Terakhir]],bbni_history[[#This Row],[Volume]])</f>
        <v>39158900</v>
      </c>
      <c r="F1192">
        <f>_xlfn.XLOOKUP(A1192,bbri_history[[#This Row],[Tanggal]],bbri_history[[#This Row],[Terakhir]],"Tidak Ditemukan")</f>
        <v>3988.4</v>
      </c>
      <c r="G1192">
        <f>_xlfn.XLOOKUP(F1192,bbri_history[[#This Row],[Terakhir]],bbri_history[[#This Row],[Volume]],"Tidak Ditemukan")</f>
        <v>196160900</v>
      </c>
      <c r="H1192">
        <f>_xlfn.XLOOKUP(A1192,bmri_history[[#This Row],[Tanggal]],bmri_history[[#This Row],[Terakhir]],"Tidak Ditemukan")</f>
        <v>5724.1</v>
      </c>
      <c r="I1192">
        <f>_xlfn.XLOOKUP('Master Sheet'!H1192,bmri_history[[#This Row],[Terakhir]],bmri_history[[#This Row],[Volume]],"Tidak Ditemukan")</f>
        <v>92245000</v>
      </c>
      <c r="J1192" s="10">
        <f>(B1192/'Data Historis IHSG'!$J$3) * 100</f>
        <v>118.31498807849464</v>
      </c>
      <c r="K1192" s="2">
        <f>(D1192/'Data Historis BBNI'!$J$3) * 100</f>
        <v>150.15671064830408</v>
      </c>
      <c r="L1192" s="2">
        <f>(F1192/'Data Historis BBRI'!$J$3) * 100</f>
        <v>135.01098462152984</v>
      </c>
      <c r="M1192" s="2">
        <f>(H1192 / 'Data Historis BMRI'!$J$3) * 100</f>
        <v>206.42785789760291</v>
      </c>
    </row>
    <row r="1193" spans="1:13" x14ac:dyDescent="0.3">
      <c r="A1193" s="1" t="s">
        <v>1216</v>
      </c>
      <c r="B1193">
        <f>_xlfn.XLOOKUP(A1193,jkse_history[[#This Row],[Tanggal]],jkse_history[[#This Row],[Terakhir]],"Tidak Ditemukan")</f>
        <v>7464.8</v>
      </c>
      <c r="C1193">
        <f>_xlfn.XLOOKUP(B1193,jkse_history[[#This Row],[Terakhir]],jkse_history[[#This Row],[Volume]])</f>
        <v>235486300</v>
      </c>
      <c r="D1193">
        <f>_xlfn.XLOOKUP(A1193,bbni_history[[#This Row],[Tanggal]],bbni_history[[#This Row],[Terakhir]],"Tidak Ditemukan")</f>
        <v>4657.8</v>
      </c>
      <c r="E1193">
        <f>_xlfn.XLOOKUP(D1193,bbni_history[[#This Row],[Terakhir]],bbni_history[[#This Row],[Volume]])</f>
        <v>39770900</v>
      </c>
      <c r="F1193">
        <f>_xlfn.XLOOKUP(A1193,bbri_history[[#This Row],[Tanggal]],bbri_history[[#This Row],[Terakhir]],"Tidak Ditemukan")</f>
        <v>4006.7</v>
      </c>
      <c r="G1193">
        <f>_xlfn.XLOOKUP(F1193,bbri_history[[#This Row],[Terakhir]],bbri_history[[#This Row],[Volume]],"Tidak Ditemukan")</f>
        <v>203980300</v>
      </c>
      <c r="H1193">
        <f>_xlfn.XLOOKUP(A1193,bmri_history[[#This Row],[Tanggal]],bmri_history[[#This Row],[Terakhir]],"Tidak Ditemukan")</f>
        <v>5724.1</v>
      </c>
      <c r="I1193">
        <f>_xlfn.XLOOKUP('Master Sheet'!H1193,bmri_history[[#This Row],[Terakhir]],bmri_history[[#This Row],[Volume]],"Tidak Ditemukan")</f>
        <v>62509600</v>
      </c>
      <c r="J1193" s="10">
        <f>(B1193/'Data Historis IHSG'!$J$3) * 100</f>
        <v>118.49754109030184</v>
      </c>
      <c r="K1193" s="2">
        <f>(D1193/'Data Historis BBNI'!$J$3) * 100</f>
        <v>149.42207935942719</v>
      </c>
      <c r="L1193" s="2">
        <f>(F1193/'Data Historis BBRI'!$J$3) * 100</f>
        <v>135.630456344169</v>
      </c>
      <c r="M1193" s="2">
        <f>(H1193 / 'Data Historis BMRI'!$J$3) * 100</f>
        <v>206.42785789760291</v>
      </c>
    </row>
    <row r="1194" spans="1:13" x14ac:dyDescent="0.3">
      <c r="A1194" s="1" t="s">
        <v>1217</v>
      </c>
      <c r="B1194">
        <f>_xlfn.XLOOKUP(A1194,jkse_history[[#This Row],[Tanggal]],jkse_history[[#This Row],[Terakhir]],"Tidak Ditemukan")</f>
        <v>7394.2</v>
      </c>
      <c r="C1194">
        <f>_xlfn.XLOOKUP(B1194,jkse_history[[#This Row],[Terakhir]],jkse_history[[#This Row],[Volume]])</f>
        <v>147665300</v>
      </c>
      <c r="D1194">
        <f>_xlfn.XLOOKUP(A1194,bbni_history[[#This Row],[Tanggal]],bbni_history[[#This Row],[Terakhir]],"Tidak Ditemukan")</f>
        <v>4478.8</v>
      </c>
      <c r="E1194">
        <f>_xlfn.XLOOKUP(D1194,bbni_history[[#This Row],[Terakhir]],bbni_history[[#This Row],[Volume]])</f>
        <v>45911900</v>
      </c>
      <c r="F1194">
        <f>_xlfn.XLOOKUP(A1194,bbri_history[[#This Row],[Tanggal]],bbri_history[[#This Row],[Terakhir]],"Tidak Ditemukan")</f>
        <v>3897</v>
      </c>
      <c r="G1194">
        <f>_xlfn.XLOOKUP(F1194,bbri_history[[#This Row],[Terakhir]],bbri_history[[#This Row],[Volume]],"Tidak Ditemukan")</f>
        <v>226698900</v>
      </c>
      <c r="H1194">
        <f>_xlfn.XLOOKUP(A1194,bmri_history[[#This Row],[Tanggal]],bmri_history[[#This Row],[Terakhir]],"Tidak Ditemukan")</f>
        <v>5565.1</v>
      </c>
      <c r="I1194">
        <f>_xlfn.XLOOKUP('Master Sheet'!H1194,bmri_history[[#This Row],[Terakhir]],bmri_history[[#This Row],[Volume]],"Tidak Ditemukan")</f>
        <v>96707500</v>
      </c>
      <c r="J1194" s="10">
        <f>(B1194/'Data Historis IHSG'!$J$3) * 100</f>
        <v>117.37682433955494</v>
      </c>
      <c r="K1194" s="2">
        <f>(D1194/'Data Historis BBNI'!$J$3) * 100</f>
        <v>143.67976491798757</v>
      </c>
      <c r="L1194" s="2">
        <f>(F1194/'Data Historis BBRI'!$J$3) * 100</f>
        <v>131.91701109971464</v>
      </c>
      <c r="M1194" s="2">
        <f>(H1194 / 'Data Historis BMRI'!$J$3) * 100</f>
        <v>200.69385090860573</v>
      </c>
    </row>
    <row r="1195" spans="1:13" x14ac:dyDescent="0.3">
      <c r="A1195" s="1" t="s">
        <v>1218</v>
      </c>
      <c r="B1195">
        <f>_xlfn.XLOOKUP(A1195,jkse_history[[#This Row],[Tanggal]],jkse_history[[#This Row],[Terakhir]],"Tidak Ditemukan")</f>
        <v>7324.8</v>
      </c>
      <c r="C1195">
        <f>_xlfn.XLOOKUP(B1195,jkse_history[[#This Row],[Terakhir]],jkse_history[[#This Row],[Volume]])</f>
        <v>120050700</v>
      </c>
      <c r="D1195">
        <f>_xlfn.XLOOKUP(A1195,bbni_history[[#This Row],[Tanggal]],bbni_history[[#This Row],[Terakhir]],"Tidak Ditemukan")</f>
        <v>4341.1000000000004</v>
      </c>
      <c r="E1195">
        <f>_xlfn.XLOOKUP(D1195,bbni_history[[#This Row],[Terakhir]],bbni_history[[#This Row],[Volume]])</f>
        <v>72851000</v>
      </c>
      <c r="F1195">
        <f>_xlfn.XLOOKUP(A1195,bbri_history[[#This Row],[Tanggal]],bbri_history[[#This Row],[Terakhir]],"Tidak Ditemukan")</f>
        <v>3814.6</v>
      </c>
      <c r="G1195">
        <f>_xlfn.XLOOKUP(F1195,bbri_history[[#This Row],[Terakhir]],bbri_history[[#This Row],[Volume]],"Tidak Ditemukan")</f>
        <v>287838100</v>
      </c>
      <c r="H1195">
        <f>_xlfn.XLOOKUP(A1195,bmri_history[[#This Row],[Tanggal]],bmri_history[[#This Row],[Terakhir]],"Tidak Ditemukan")</f>
        <v>5474.3</v>
      </c>
      <c r="I1195">
        <f>_xlfn.XLOOKUP('Master Sheet'!H1195,bmri_history[[#This Row],[Terakhir]],bmri_history[[#This Row],[Volume]],"Tidak Ditemukan")</f>
        <v>135581400</v>
      </c>
      <c r="J1195" s="10">
        <f>(B1195/'Data Historis IHSG'!$J$3) * 100</f>
        <v>116.27515659873578</v>
      </c>
      <c r="K1195" s="2">
        <f>(D1195/'Data Historis BBNI'!$J$3) * 100</f>
        <v>139.26235319404213</v>
      </c>
      <c r="L1195" s="2">
        <f>(F1195/'Data Historis BBRI'!$J$3) * 100</f>
        <v>129.12769580214817</v>
      </c>
      <c r="M1195" s="2">
        <f>(H1195 / 'Data Historis BMRI'!$J$3) * 100</f>
        <v>197.41933622558091</v>
      </c>
    </row>
    <row r="1196" spans="1:13" x14ac:dyDescent="0.3">
      <c r="A1196" s="1" t="s">
        <v>1219</v>
      </c>
      <c r="B1196">
        <f>_xlfn.XLOOKUP(A1196,jkse_history[[#This Row],[Tanggal]],jkse_history[[#This Row],[Terakhir]],"Tidak Ditemukan")</f>
        <v>7258.6</v>
      </c>
      <c r="C1196">
        <f>_xlfn.XLOOKUP(B1196,jkse_history[[#This Row],[Terakhir]],jkse_history[[#This Row],[Volume]])</f>
        <v>186546900</v>
      </c>
      <c r="D1196">
        <f>_xlfn.XLOOKUP(A1196,bbni_history[[#This Row],[Tanggal]],bbni_history[[#This Row],[Terakhir]],"Tidak Ditemukan")</f>
        <v>4258.5</v>
      </c>
      <c r="E1196">
        <f>_xlfn.XLOOKUP(D1196,bbni_history[[#This Row],[Terakhir]],bbni_history[[#This Row],[Volume]])</f>
        <v>83736700</v>
      </c>
      <c r="F1196">
        <f>_xlfn.XLOOKUP(A1196,bbri_history[[#This Row],[Tanggal]],bbri_history[[#This Row],[Terakhir]],"Tidak Ditemukan")</f>
        <v>3887.8</v>
      </c>
      <c r="G1196">
        <f>_xlfn.XLOOKUP(F1196,bbri_history[[#This Row],[Terakhir]],bbri_history[[#This Row],[Volume]],"Tidak Ditemukan")</f>
        <v>325441900</v>
      </c>
      <c r="H1196">
        <f>_xlfn.XLOOKUP(A1196,bmri_history[[#This Row],[Tanggal]],bmri_history[[#This Row],[Terakhir]],"Tidak Ditemukan")</f>
        <v>5519.7</v>
      </c>
      <c r="I1196">
        <f>_xlfn.XLOOKUP('Master Sheet'!H1196,bmri_history[[#This Row],[Terakhir]],bmri_history[[#This Row],[Volume]],"Tidak Ditemukan")</f>
        <v>105375900</v>
      </c>
      <c r="J1196" s="10">
        <f>(B1196/'Data Historis IHSG'!$J$3) * 100</f>
        <v>115.22428621772384</v>
      </c>
      <c r="K1196" s="2">
        <f>(D1196/'Data Historis BBNI'!$J$3) * 100</f>
        <v>136.61254775905377</v>
      </c>
      <c r="L1196" s="2">
        <f>(F1196/'Data Historis BBRI'!$J$3) * 100</f>
        <v>131.60558269270479</v>
      </c>
      <c r="M1196" s="2">
        <f>(H1196 / 'Data Historis BMRI'!$J$3) * 100</f>
        <v>199.05659356709327</v>
      </c>
    </row>
    <row r="1197" spans="1:13" x14ac:dyDescent="0.3">
      <c r="A1197" s="1" t="s">
        <v>1220</v>
      </c>
      <c r="B1197">
        <f>_xlfn.XLOOKUP(A1197,jkse_history[[#This Row],[Tanggal]],jkse_history[[#This Row],[Terakhir]],"Tidak Ditemukan")</f>
        <v>7157.7</v>
      </c>
      <c r="C1197">
        <f>_xlfn.XLOOKUP(B1197,jkse_history[[#This Row],[Terakhir]],jkse_history[[#This Row],[Volume]])</f>
        <v>157427600</v>
      </c>
      <c r="D1197">
        <f>_xlfn.XLOOKUP(A1197,bbni_history[[#This Row],[Tanggal]],bbni_history[[#This Row],[Terakhir]],"Tidak Ditemukan")</f>
        <v>4102.5</v>
      </c>
      <c r="E1197">
        <f>_xlfn.XLOOKUP(D1197,bbni_history[[#This Row],[Terakhir]],bbni_history[[#This Row],[Volume]])</f>
        <v>119873700</v>
      </c>
      <c r="F1197">
        <f>_xlfn.XLOOKUP(A1197,bbri_history[[#This Row],[Tanggal]],bbri_history[[#This Row],[Terakhir]],"Tidak Ditemukan")</f>
        <v>3796.3</v>
      </c>
      <c r="G1197">
        <f>_xlfn.XLOOKUP(F1197,bbri_history[[#This Row],[Terakhir]],bbri_history[[#This Row],[Volume]],"Tidak Ditemukan")</f>
        <v>327919000</v>
      </c>
      <c r="H1197">
        <f>_xlfn.XLOOKUP(A1197,bmri_history[[#This Row],[Tanggal]],bmri_history[[#This Row],[Terakhir]],"Tidak Ditemukan")</f>
        <v>5406.1</v>
      </c>
      <c r="I1197">
        <f>_xlfn.XLOOKUP('Master Sheet'!H1197,bmri_history[[#This Row],[Terakhir]],bmri_history[[#This Row],[Volume]],"Tidak Ditemukan")</f>
        <v>72109300</v>
      </c>
      <c r="J1197" s="10">
        <f>(B1197/'Data Historis IHSG'!$J$3) * 100</f>
        <v>113.62258196630231</v>
      </c>
      <c r="K1197" s="2">
        <f>(D1197/'Data Historis BBNI'!$J$3) * 100</f>
        <v>131.60807260338572</v>
      </c>
      <c r="L1197" s="2">
        <f>(F1197/'Data Historis BBRI'!$J$3) * 100</f>
        <v>128.50822407950903</v>
      </c>
      <c r="M1197" s="2">
        <f>(H1197 / 'Data Historis BMRI'!$J$3) * 100</f>
        <v>194.95984391960852</v>
      </c>
    </row>
    <row r="1198" spans="1:13" x14ac:dyDescent="0.3">
      <c r="A1198" s="1" t="s">
        <v>1221</v>
      </c>
      <c r="B1198">
        <f>_xlfn.XLOOKUP(A1198,jkse_history[[#This Row],[Tanggal]],jkse_history[[#This Row],[Terakhir]],"Tidak Ditemukan")</f>
        <v>7107.9</v>
      </c>
      <c r="C1198">
        <f>_xlfn.XLOOKUP(B1198,jkse_history[[#This Row],[Terakhir]],jkse_history[[#This Row],[Volume]])</f>
        <v>122373300</v>
      </c>
      <c r="D1198">
        <f>_xlfn.XLOOKUP(A1198,bbni_history[[#This Row],[Tanggal]],bbni_history[[#This Row],[Terakhir]],"Tidak Ditemukan")</f>
        <v>4065.8</v>
      </c>
      <c r="E1198">
        <f>_xlfn.XLOOKUP(D1198,bbni_history[[#This Row],[Terakhir]],bbni_history[[#This Row],[Volume]])</f>
        <v>56470100</v>
      </c>
      <c r="F1198">
        <f>_xlfn.XLOOKUP(A1198,bbri_history[[#This Row],[Tanggal]],bbri_history[[#This Row],[Terakhir]],"Tidak Ditemukan")</f>
        <v>3796.3</v>
      </c>
      <c r="G1198">
        <f>_xlfn.XLOOKUP(F1198,bbri_history[[#This Row],[Terakhir]],bbri_history[[#This Row],[Volume]],"Tidak Ditemukan")</f>
        <v>205055500</v>
      </c>
      <c r="H1198">
        <f>_xlfn.XLOOKUP(A1198,bmri_history[[#This Row],[Tanggal]],bmri_history[[#This Row],[Terakhir]],"Tidak Ditemukan")</f>
        <v>5292.5</v>
      </c>
      <c r="I1198">
        <f>_xlfn.XLOOKUP('Master Sheet'!H1198,bmri_history[[#This Row],[Terakhir]],bmri_history[[#This Row],[Volume]],"Tidak Ditemukan")</f>
        <v>153164600</v>
      </c>
      <c r="J1198" s="10">
        <f>(B1198/'Data Historis IHSG'!$J$3) * 100</f>
        <v>112.83204805430238</v>
      </c>
      <c r="K1198" s="2">
        <f>(D1198/'Data Historis BBNI'!$J$3) * 100</f>
        <v>130.43073774304588</v>
      </c>
      <c r="L1198" s="2">
        <f>(F1198/'Data Historis BBRI'!$J$3) * 100</f>
        <v>128.50822407950903</v>
      </c>
      <c r="M1198" s="2">
        <f>(H1198 / 'Data Historis BMRI'!$J$3) * 100</f>
        <v>190.8630942721237</v>
      </c>
    </row>
    <row r="1199" spans="1:13" x14ac:dyDescent="0.3">
      <c r="A1199" s="1" t="s">
        <v>1222</v>
      </c>
      <c r="B1199">
        <f>_xlfn.XLOOKUP(A1199,jkse_history[[#This Row],[Tanggal]],jkse_history[[#This Row],[Terakhir]],"Tidak Ditemukan")</f>
        <v>6977.2</v>
      </c>
      <c r="C1199">
        <f>_xlfn.XLOOKUP(B1199,jkse_history[[#This Row],[Terakhir]],jkse_history[[#This Row],[Volume]])</f>
        <v>170862900</v>
      </c>
      <c r="D1199">
        <f>_xlfn.XLOOKUP(A1199,bbni_history[[#This Row],[Tanggal]],bbni_history[[#This Row],[Terakhir]],"Tidak Ditemukan")</f>
        <v>3955.7</v>
      </c>
      <c r="E1199">
        <f>_xlfn.XLOOKUP(D1199,bbni_history[[#This Row],[Terakhir]],bbni_history[[#This Row],[Volume]])</f>
        <v>71247000</v>
      </c>
      <c r="F1199">
        <f>_xlfn.XLOOKUP(A1199,bbri_history[[#This Row],[Tanggal]],bbri_history[[#This Row],[Terakhir]],"Tidak Ditemukan")</f>
        <v>3741.4</v>
      </c>
      <c r="G1199">
        <f>_xlfn.XLOOKUP(F1199,bbri_history[[#This Row],[Terakhir]],bbri_history[[#This Row],[Volume]],"Tidak Ditemukan")</f>
        <v>381986300</v>
      </c>
      <c r="H1199">
        <f>_xlfn.XLOOKUP(A1199,bmri_history[[#This Row],[Tanggal]],bmri_history[[#This Row],[Terakhir]],"Tidak Ditemukan")</f>
        <v>5156.3</v>
      </c>
      <c r="I1199">
        <f>_xlfn.XLOOKUP('Master Sheet'!H1199,bmri_history[[#This Row],[Terakhir]],bmri_history[[#This Row],[Volume]],"Tidak Ditemukan")</f>
        <v>277793000</v>
      </c>
      <c r="J1199" s="10">
        <f>(B1199/'Data Historis IHSG'!$J$3) * 100</f>
        <v>110.75729338967606</v>
      </c>
      <c r="K1199" s="2">
        <f>(D1199/'Data Historis BBNI'!$J$3) * 100</f>
        <v>126.89873316202629</v>
      </c>
      <c r="L1199" s="2">
        <f>(F1199/'Data Historis BBRI'!$J$3) * 100</f>
        <v>126.64980891159156</v>
      </c>
      <c r="M1199" s="2">
        <f>(H1199 / 'Data Historis BMRI'!$J$3) * 100</f>
        <v>185.95132224758652</v>
      </c>
    </row>
    <row r="1200" spans="1:13" x14ac:dyDescent="0.3">
      <c r="A1200" s="1" t="s">
        <v>1223</v>
      </c>
      <c r="B1200">
        <f>_xlfn.XLOOKUP(A1200,jkse_history[[#This Row],[Tanggal]],jkse_history[[#This Row],[Terakhir]],"Tidak Ditemukan")</f>
        <v>6983.9</v>
      </c>
      <c r="C1200">
        <f>_xlfn.XLOOKUP(B1200,jkse_history[[#This Row],[Terakhir]],jkse_history[[#This Row],[Volume]])</f>
        <v>145749700</v>
      </c>
      <c r="D1200">
        <f>_xlfn.XLOOKUP(A1200,bbni_history[[#This Row],[Tanggal]],bbni_history[[#This Row],[Terakhir]],"Tidak Ditemukan")</f>
        <v>3909.8</v>
      </c>
      <c r="E1200">
        <f>_xlfn.XLOOKUP(D1200,bbni_history[[#This Row],[Terakhir]],bbni_history[[#This Row],[Volume]])</f>
        <v>83872500</v>
      </c>
      <c r="F1200">
        <f>_xlfn.XLOOKUP(A1200,bbri_history[[#This Row],[Tanggal]],bbri_history[[#This Row],[Terakhir]],"Tidak Ditemukan")</f>
        <v>3714</v>
      </c>
      <c r="G1200">
        <f>_xlfn.XLOOKUP(F1200,bbri_history[[#This Row],[Terakhir]],bbri_history[[#This Row],[Volume]],"Tidak Ditemukan")</f>
        <v>252689600</v>
      </c>
      <c r="H1200">
        <f>_xlfn.XLOOKUP(A1200,bmri_history[[#This Row],[Tanggal]],bmri_history[[#This Row],[Terakhir]],"Tidak Ditemukan")</f>
        <v>5156.3</v>
      </c>
      <c r="I1200">
        <f>_xlfn.XLOOKUP('Master Sheet'!H1200,bmri_history[[#This Row],[Terakhir]],bmri_history[[#This Row],[Volume]],"Tidak Ditemukan")</f>
        <v>148568600</v>
      </c>
      <c r="J1200" s="10">
        <f>(B1200/'Data Historis IHSG'!$J$3) * 100</f>
        <v>110.86365036177244</v>
      </c>
      <c r="K1200" s="2">
        <f>(D1200/'Data Historis BBNI'!$J$3) * 100</f>
        <v>125.42626258737781</v>
      </c>
      <c r="L1200" s="2">
        <f>(F1200/'Data Historis BBRI'!$J$3) * 100</f>
        <v>125.7222938733231</v>
      </c>
      <c r="M1200" s="2">
        <f>(H1200 / 'Data Historis BMRI'!$J$3) * 100</f>
        <v>185.95132224758652</v>
      </c>
    </row>
    <row r="1201" spans="1:13" x14ac:dyDescent="0.3">
      <c r="A1201" s="1" t="s">
        <v>1224</v>
      </c>
      <c r="B1201">
        <f>_xlfn.XLOOKUP(A1201,jkse_history[[#This Row],[Tanggal]],jkse_history[[#This Row],[Terakhir]],"Tidak Ditemukan")</f>
        <v>7096.4</v>
      </c>
      <c r="C1201">
        <f>_xlfn.XLOOKUP(B1201,jkse_history[[#This Row],[Terakhir]],jkse_history[[#This Row],[Volume]])</f>
        <v>138664700</v>
      </c>
      <c r="D1201">
        <f>_xlfn.XLOOKUP(A1201,bbni_history[[#This Row],[Tanggal]],bbni_history[[#This Row],[Terakhir]],"Tidak Ditemukan")</f>
        <v>4019.9</v>
      </c>
      <c r="E1201">
        <f>_xlfn.XLOOKUP(D1201,bbni_history[[#This Row],[Terakhir]],bbni_history[[#This Row],[Volume]])</f>
        <v>43668100</v>
      </c>
      <c r="F1201">
        <f>_xlfn.XLOOKUP(A1201,bbri_history[[#This Row],[Tanggal]],bbri_history[[#This Row],[Terakhir]],"Tidak Ditemukan")</f>
        <v>3851.2</v>
      </c>
      <c r="G1201">
        <f>_xlfn.XLOOKUP(F1201,bbri_history[[#This Row],[Terakhir]],bbri_history[[#This Row],[Volume]],"Tidak Ditemukan")</f>
        <v>167689800</v>
      </c>
      <c r="H1201">
        <f>_xlfn.XLOOKUP(A1201,bmri_history[[#This Row],[Tanggal]],bmri_history[[#This Row],[Terakhir]],"Tidak Ditemukan")</f>
        <v>5292.5</v>
      </c>
      <c r="I1201">
        <f>_xlfn.XLOOKUP('Master Sheet'!H1201,bmri_history[[#This Row],[Terakhir]],bmri_history[[#This Row],[Volume]],"Tidak Ditemukan")</f>
        <v>82910100</v>
      </c>
      <c r="J1201" s="10">
        <f>(B1201/'Data Historis IHSG'!$J$3) * 100</f>
        <v>112.64949504249515</v>
      </c>
      <c r="K1201" s="2">
        <f>(D1201/'Data Historis BBNI'!$J$3) * 100</f>
        <v>128.95826716839738</v>
      </c>
      <c r="L1201" s="2">
        <f>(F1201/'Data Historis BBRI'!$J$3) * 100</f>
        <v>130.36663924742646</v>
      </c>
      <c r="M1201" s="2">
        <f>(H1201 / 'Data Historis BMRI'!$J$3) * 100</f>
        <v>190.8630942721237</v>
      </c>
    </row>
    <row r="1202" spans="1:13" x14ac:dyDescent="0.3">
      <c r="A1202" s="1" t="s">
        <v>1225</v>
      </c>
      <c r="B1202">
        <f>_xlfn.XLOOKUP(A1202,jkse_history[[#This Row],[Tanggal]],jkse_history[[#This Row],[Terakhir]],"Tidak Ditemukan")</f>
        <v>7065.7</v>
      </c>
      <c r="C1202">
        <f>_xlfn.XLOOKUP(B1202,jkse_history[[#This Row],[Terakhir]],jkse_history[[#This Row],[Volume]])</f>
        <v>110632900</v>
      </c>
      <c r="D1202">
        <f>_xlfn.XLOOKUP(A1202,bbni_history[[#This Row],[Tanggal]],bbni_history[[#This Row],[Terakhir]],"Tidak Ditemukan")</f>
        <v>4019.9</v>
      </c>
      <c r="E1202">
        <f>_xlfn.XLOOKUP(D1202,bbni_history[[#This Row],[Terakhir]],bbni_history[[#This Row],[Volume]])</f>
        <v>21458900</v>
      </c>
      <c r="F1202">
        <f>_xlfn.XLOOKUP(A1202,bbri_history[[#This Row],[Tanggal]],bbri_history[[#This Row],[Terakhir]],"Tidak Ditemukan")</f>
        <v>3842.1</v>
      </c>
      <c r="G1202">
        <f>_xlfn.XLOOKUP(F1202,bbri_history[[#This Row],[Terakhir]],bbri_history[[#This Row],[Volume]],"Tidak Ditemukan")</f>
        <v>199536100</v>
      </c>
      <c r="H1202">
        <f>_xlfn.XLOOKUP(A1202,bmri_history[[#This Row],[Tanggal]],bmri_history[[#This Row],[Terakhir]],"Tidak Ditemukan")</f>
        <v>5224.3999999999996</v>
      </c>
      <c r="I1202">
        <f>_xlfn.XLOOKUP('Master Sheet'!H1202,bmri_history[[#This Row],[Terakhir]],bmri_history[[#This Row],[Volume]],"Tidak Ditemukan")</f>
        <v>41240900</v>
      </c>
      <c r="J1202" s="10">
        <f>(B1202/'Data Historis IHSG'!$J$3) * 100</f>
        <v>112.1621578718446</v>
      </c>
      <c r="K1202" s="2">
        <f>(D1202/'Data Historis BBNI'!$J$3) * 100</f>
        <v>128.95826716839738</v>
      </c>
      <c r="L1202" s="2">
        <f>(F1202/'Data Historis BBRI'!$J$3) * 100</f>
        <v>130.05859593179716</v>
      </c>
      <c r="M1202" s="2">
        <f>(H1202 / 'Data Historis BMRI'!$J$3) * 100</f>
        <v>188.40720825985511</v>
      </c>
    </row>
    <row r="1203" spans="1:13" x14ac:dyDescent="0.3">
      <c r="A1203" s="1" t="s">
        <v>1226</v>
      </c>
      <c r="B1203">
        <f>_xlfn.XLOOKUP(A1203,jkse_history[[#This Row],[Tanggal]],jkse_history[[#This Row],[Terakhir]],"Tidak Ditemukan")</f>
        <v>7036.6</v>
      </c>
      <c r="C1203">
        <f>_xlfn.XLOOKUP(B1203,jkse_history[[#This Row],[Terakhir]],jkse_history[[#This Row],[Volume]])</f>
        <v>144277600</v>
      </c>
      <c r="D1203">
        <f>_xlfn.XLOOKUP(A1203,bbni_history[[#This Row],[Tanggal]],bbni_history[[#This Row],[Terakhir]],"Tidak Ditemukan")</f>
        <v>4001.6</v>
      </c>
      <c r="E1203">
        <f>_xlfn.XLOOKUP(D1203,bbni_history[[#This Row],[Terakhir]],bbni_history[[#This Row],[Volume]])</f>
        <v>22838700</v>
      </c>
      <c r="F1203">
        <f>_xlfn.XLOOKUP(A1203,bbri_history[[#This Row],[Tanggal]],bbri_history[[#This Row],[Terakhir]],"Tidak Ditemukan")</f>
        <v>3875.1</v>
      </c>
      <c r="G1203">
        <f>_xlfn.XLOOKUP(F1203,bbri_history[[#This Row],[Terakhir]],bbri_history[[#This Row],[Volume]],"Tidak Ditemukan")</f>
        <v>143104400</v>
      </c>
      <c r="H1203">
        <f>_xlfn.XLOOKUP(A1203,bmri_history[[#This Row],[Tanggal]],bmri_history[[#This Row],[Terakhir]],"Tidak Ditemukan")</f>
        <v>5269.8</v>
      </c>
      <c r="I1203">
        <f>_xlfn.XLOOKUP('Master Sheet'!H1203,bmri_history[[#This Row],[Terakhir]],bmri_history[[#This Row],[Volume]],"Tidak Ditemukan")</f>
        <v>46126800</v>
      </c>
      <c r="J1203" s="10">
        <f>(B1203/'Data Historis IHSG'!$J$3) * 100</f>
        <v>111.70021938109767</v>
      </c>
      <c r="K1203" s="2">
        <f>(D1203/'Data Historis BBNI'!$J$3) * 100</f>
        <v>128.3712037366748</v>
      </c>
      <c r="L1203" s="2">
        <f>(F1203/'Data Historis BBRI'!$J$3) * 100</f>
        <v>131.17567608737596</v>
      </c>
      <c r="M1203" s="2">
        <f>(H1203 / 'Data Historis BMRI'!$J$3) * 100</f>
        <v>190.04446560136751</v>
      </c>
    </row>
    <row r="1204" spans="1:13" x14ac:dyDescent="0.3">
      <c r="A1204" s="1" t="s">
        <v>1227</v>
      </c>
      <c r="B1204">
        <f>_xlfn.XLOOKUP(A1204,jkse_history[[#This Row],[Tanggal]],jkse_history[[#This Row],[Terakhir]],"Tidak Ditemukan")</f>
        <v>7079.9</v>
      </c>
      <c r="C1204">
        <f>_xlfn.XLOOKUP(B1204,jkse_history[[#This Row],[Terakhir]],jkse_history[[#This Row],[Volume]])</f>
        <v>159672400</v>
      </c>
      <c r="D1204">
        <f>_xlfn.XLOOKUP(A1204,bbni_history[[#This Row],[Tanggal]],bbni_history[[#This Row],[Terakhir]],"Tidak Ditemukan")</f>
        <v>3992.4</v>
      </c>
      <c r="E1204">
        <f>_xlfn.XLOOKUP(D1204,bbni_history[[#This Row],[Terakhir]],bbni_history[[#This Row],[Volume]])</f>
        <v>43899600</v>
      </c>
      <c r="F1204">
        <f>_xlfn.XLOOKUP(A1204,bbri_history[[#This Row],[Tanggal]],bbri_history[[#This Row],[Terakhir]],"Tidak Ditemukan")</f>
        <v>3856.2</v>
      </c>
      <c r="G1204">
        <f>_xlfn.XLOOKUP(F1204,bbri_history[[#This Row],[Terakhir]],bbri_history[[#This Row],[Volume]],"Tidak Ditemukan")</f>
        <v>153934700</v>
      </c>
      <c r="H1204">
        <f>_xlfn.XLOOKUP(A1204,bmri_history[[#This Row],[Tanggal]],bmri_history[[#This Row],[Terakhir]],"Tidak Ditemukan")</f>
        <v>5179</v>
      </c>
      <c r="I1204">
        <f>_xlfn.XLOOKUP('Master Sheet'!H1204,bmri_history[[#This Row],[Terakhir]],bmri_history[[#This Row],[Volume]],"Tidak Ditemukan")</f>
        <v>96782100</v>
      </c>
      <c r="J1204" s="10">
        <f>(B1204/'Data Historis IHSG'!$J$3) * 100</f>
        <v>112.38757115598916</v>
      </c>
      <c r="K1204" s="2">
        <f>(D1204/'Data Historis BBNI'!$J$3) * 100</f>
        <v>128.07606802236614</v>
      </c>
      <c r="L1204" s="2">
        <f>(F1204/'Data Historis BBRI'!$J$3) * 100</f>
        <v>130.53589381645355</v>
      </c>
      <c r="M1204" s="2">
        <f>(H1204 / 'Data Historis BMRI'!$J$3) * 100</f>
        <v>186.76995091834269</v>
      </c>
    </row>
    <row r="1205" spans="1:13" x14ac:dyDescent="0.3">
      <c r="A1205" s="1" t="s">
        <v>1228</v>
      </c>
      <c r="B1205">
        <f>_xlfn.XLOOKUP(A1205,jkse_history[[#This Row],[Tanggal]],jkse_history[[#This Row],[Terakhir]],"Tidak Ditemukan")</f>
        <v>7163.2</v>
      </c>
      <c r="C1205">
        <f>_xlfn.XLOOKUP(B1205,jkse_history[[#This Row],[Terakhir]],jkse_history[[#This Row],[Volume]])</f>
        <v>161752600</v>
      </c>
      <c r="D1205">
        <f>_xlfn.XLOOKUP(A1205,bbni_history[[#This Row],[Tanggal]],bbni_history[[#This Row],[Terakhir]],"Tidak Ditemukan")</f>
        <v>4212.7</v>
      </c>
      <c r="E1205">
        <f>_xlfn.XLOOKUP(D1205,bbni_history[[#This Row],[Terakhir]],bbni_history[[#This Row],[Volume]])</f>
        <v>56985400</v>
      </c>
      <c r="F1205">
        <f>_xlfn.XLOOKUP(A1205,bbri_history[[#This Row],[Tanggal]],bbri_history[[#This Row],[Terakhir]],"Tidak Ditemukan")</f>
        <v>3979.1</v>
      </c>
      <c r="G1205">
        <f>_xlfn.XLOOKUP(F1205,bbri_history[[#This Row],[Terakhir]],bbri_history[[#This Row],[Volume]],"Tidak Ditemukan")</f>
        <v>181361700</v>
      </c>
      <c r="H1205">
        <f>_xlfn.XLOOKUP(A1205,bmri_history[[#This Row],[Tanggal]],bmri_history[[#This Row],[Terakhir]],"Tidak Ditemukan")</f>
        <v>5315.3</v>
      </c>
      <c r="I1205">
        <f>_xlfn.XLOOKUP('Master Sheet'!H1205,bmri_history[[#This Row],[Terakhir]],bmri_history[[#This Row],[Volume]],"Tidak Ditemukan")</f>
        <v>82914600</v>
      </c>
      <c r="J1205" s="10">
        <f>(B1205/'Data Historis IHSG'!$J$3) * 100</f>
        <v>113.70988992847097</v>
      </c>
      <c r="K1205" s="2">
        <f>(D1205/'Data Historis BBNI'!$J$3) * 100</f>
        <v>135.14328518129994</v>
      </c>
      <c r="L1205" s="2">
        <f>(F1205/'Data Historis BBRI'!$J$3) * 100</f>
        <v>134.69617112313946</v>
      </c>
      <c r="M1205" s="2">
        <f>(H1205 / 'Data Historis BMRI'!$J$3) * 100</f>
        <v>191.6853292365837</v>
      </c>
    </row>
    <row r="1206" spans="1:13" x14ac:dyDescent="0.3">
      <c r="A1206" s="1" t="s">
        <v>1229</v>
      </c>
      <c r="B1206">
        <f>_xlfn.XLOOKUP(A1206,jkse_history[[#This Row],[Tanggal]],jkse_history[[#This Row],[Terakhir]],"Tidak Ditemukan")</f>
        <v>7164.4</v>
      </c>
      <c r="C1206">
        <f>_xlfn.XLOOKUP(B1206,jkse_history[[#This Row],[Terakhir]],jkse_history[[#This Row],[Volume]])</f>
        <v>182944400</v>
      </c>
      <c r="D1206">
        <f>_xlfn.XLOOKUP(A1206,bbni_history[[#This Row],[Tanggal]],bbni_history[[#This Row],[Terakhir]],"Tidak Ditemukan")</f>
        <v>4166.8</v>
      </c>
      <c r="E1206">
        <f>_xlfn.XLOOKUP(D1206,bbni_history[[#This Row],[Terakhir]],bbni_history[[#This Row],[Volume]])</f>
        <v>76388000</v>
      </c>
      <c r="F1206">
        <f>_xlfn.XLOOKUP(A1206,bbri_history[[#This Row],[Tanggal]],bbri_history[[#This Row],[Terakhir]],"Tidak Ditemukan")</f>
        <v>3922.4</v>
      </c>
      <c r="G1206">
        <f>_xlfn.XLOOKUP(F1206,bbri_history[[#This Row],[Terakhir]],bbri_history[[#This Row],[Volume]],"Tidak Ditemukan")</f>
        <v>134632300</v>
      </c>
      <c r="H1206">
        <f>_xlfn.XLOOKUP(A1206,bmri_history[[#This Row],[Tanggal]],bmri_history[[#This Row],[Terakhir]],"Tidak Ditemukan")</f>
        <v>5269.8</v>
      </c>
      <c r="I1206">
        <f>_xlfn.XLOOKUP('Master Sheet'!H1206,bmri_history[[#This Row],[Terakhir]],bmri_history[[#This Row],[Volume]],"Tidak Ditemukan")</f>
        <v>58067100</v>
      </c>
      <c r="J1206" s="10">
        <f>(B1206/'Data Historis IHSG'!$J$3) * 100</f>
        <v>113.72893893839868</v>
      </c>
      <c r="K1206" s="2">
        <f>(D1206/'Data Historis BBNI'!$J$3) * 100</f>
        <v>133.67081460665148</v>
      </c>
      <c r="L1206" s="2">
        <f>(F1206/'Data Historis BBRI'!$J$3) * 100</f>
        <v>132.77682431037226</v>
      </c>
      <c r="M1206" s="2">
        <f>(H1206 / 'Data Historis BMRI'!$J$3) * 100</f>
        <v>190.04446560136751</v>
      </c>
    </row>
    <row r="1207" spans="1:13" x14ac:dyDescent="0.3">
      <c r="A1207" s="1" t="s">
        <v>1230</v>
      </c>
      <c r="B1207">
        <f>_xlfn.XLOOKUP(A1207,jkse_history[[#This Row],[Tanggal]],jkse_history[[#This Row],[Terakhir]],"Tidak Ditemukan")</f>
        <v>7080.5</v>
      </c>
      <c r="C1207">
        <f>_xlfn.XLOOKUP(B1207,jkse_history[[#This Row],[Terakhir]],jkse_history[[#This Row],[Volume]])</f>
        <v>192190300</v>
      </c>
      <c r="D1207">
        <f>_xlfn.XLOOKUP(A1207,bbni_history[[#This Row],[Tanggal]],bbni_history[[#This Row],[Terakhir]],"Tidak Ditemukan")</f>
        <v>4065.8</v>
      </c>
      <c r="E1207">
        <f>_xlfn.XLOOKUP(D1207,bbni_history[[#This Row],[Terakhir]],bbni_history[[#This Row],[Volume]])</f>
        <v>26008100</v>
      </c>
      <c r="F1207">
        <f>_xlfn.XLOOKUP(A1207,bbri_history[[#This Row],[Tanggal]],bbri_history[[#This Row],[Terakhir]],"Tidak Ditemukan")</f>
        <v>3875.1</v>
      </c>
      <c r="G1207">
        <f>_xlfn.XLOOKUP(F1207,bbri_history[[#This Row],[Terakhir]],bbri_history[[#This Row],[Volume]],"Tidak Ditemukan")</f>
        <v>153048700</v>
      </c>
      <c r="H1207">
        <f>_xlfn.XLOOKUP(A1207,bmri_history[[#This Row],[Tanggal]],bmri_history[[#This Row],[Terakhir]],"Tidak Ditemukan")</f>
        <v>5156.3</v>
      </c>
      <c r="I1207">
        <f>_xlfn.XLOOKUP('Master Sheet'!H1207,bmri_history[[#This Row],[Terakhir]],bmri_history[[#This Row],[Volume]],"Tidak Ditemukan")</f>
        <v>68443700</v>
      </c>
      <c r="J1207" s="10">
        <f>(B1207/'Data Historis IHSG'!$J$3) * 100</f>
        <v>112.39709566095301</v>
      </c>
      <c r="K1207" s="2">
        <f>(D1207/'Data Historis BBNI'!$J$3) * 100</f>
        <v>130.43073774304588</v>
      </c>
      <c r="L1207" s="2">
        <f>(F1207/'Data Historis BBRI'!$J$3) * 100</f>
        <v>131.17567608737596</v>
      </c>
      <c r="M1207" s="2">
        <f>(H1207 / 'Data Historis BMRI'!$J$3) * 100</f>
        <v>185.95132224758652</v>
      </c>
    </row>
    <row r="1208" spans="1:13" x14ac:dyDescent="0.3">
      <c r="A1208" s="1" t="s">
        <v>1231</v>
      </c>
      <c r="B1208">
        <f>_xlfn.XLOOKUP(A1208,jkse_history[[#This Row],[Tanggal]],jkse_history[[#This Row],[Terakhir]],"Tidak Ditemukan")</f>
        <v>7083.3</v>
      </c>
      <c r="C1208">
        <f>_xlfn.XLOOKUP(B1208,jkse_history[[#This Row],[Terakhir]],jkse_history[[#This Row],[Volume]])</f>
        <v>144709900</v>
      </c>
      <c r="D1208">
        <f>_xlfn.XLOOKUP(A1208,bbni_history[[#This Row],[Tanggal]],bbni_history[[#This Row],[Terakhir]],"Tidak Ditemukan")</f>
        <v>4001.6</v>
      </c>
      <c r="E1208">
        <f>_xlfn.XLOOKUP(D1208,bbni_history[[#This Row],[Terakhir]],bbni_history[[#This Row],[Volume]])</f>
        <v>36973900</v>
      </c>
      <c r="F1208">
        <f>_xlfn.XLOOKUP(A1208,bbri_history[[#This Row],[Tanggal]],bbri_history[[#This Row],[Terakhir]],"Tidak Ditemukan")</f>
        <v>3809</v>
      </c>
      <c r="G1208">
        <f>_xlfn.XLOOKUP(F1208,bbri_history[[#This Row],[Terakhir]],bbri_history[[#This Row],[Volume]],"Tidak Ditemukan")</f>
        <v>171997400</v>
      </c>
      <c r="H1208">
        <f>_xlfn.XLOOKUP(A1208,bmri_history[[#This Row],[Tanggal]],bmri_history[[#This Row],[Terakhir]],"Tidak Ditemukan")</f>
        <v>5088.1000000000004</v>
      </c>
      <c r="I1208">
        <f>_xlfn.XLOOKUP('Master Sheet'!H1208,bmri_history[[#This Row],[Terakhir]],bmri_history[[#This Row],[Volume]],"Tidak Ditemukan")</f>
        <v>96982300</v>
      </c>
      <c r="J1208" s="10">
        <f>(B1208/'Data Historis IHSG'!$J$3) * 100</f>
        <v>112.44154335078436</v>
      </c>
      <c r="K1208" s="2">
        <f>(D1208/'Data Historis BBNI'!$J$3) * 100</f>
        <v>128.3712037366748</v>
      </c>
      <c r="L1208" s="2">
        <f>(F1208/'Data Historis BBRI'!$J$3) * 100</f>
        <v>128.93813068483783</v>
      </c>
      <c r="M1208" s="2">
        <f>(H1208 / 'Data Historis BMRI'!$J$3) * 100</f>
        <v>183.49182994161413</v>
      </c>
    </row>
    <row r="1209" spans="1:13" x14ac:dyDescent="0.3">
      <c r="A1209" s="1" t="s">
        <v>1232</v>
      </c>
      <c r="B1209">
        <f>_xlfn.XLOOKUP(A1209,jkse_history[[#This Row],[Tanggal]],jkse_history[[#This Row],[Terakhir]],"Tidak Ditemukan")</f>
        <v>7080.4</v>
      </c>
      <c r="C1209">
        <f>_xlfn.XLOOKUP(B1209,jkse_history[[#This Row],[Terakhir]],jkse_history[[#This Row],[Volume]])</f>
        <v>147124800</v>
      </c>
      <c r="D1209">
        <f>_xlfn.XLOOKUP(A1209,bbni_history[[#This Row],[Tanggal]],bbni_history[[#This Row],[Terakhir]],"Tidak Ditemukan")</f>
        <v>4010.7</v>
      </c>
      <c r="E1209">
        <f>_xlfn.XLOOKUP(D1209,bbni_history[[#This Row],[Terakhir]],bbni_history[[#This Row],[Volume]])</f>
        <v>39476000</v>
      </c>
      <c r="F1209">
        <f>_xlfn.XLOOKUP(A1209,bbri_history[[#This Row],[Tanggal]],bbri_history[[#This Row],[Terakhir]],"Tidak Ditemukan")</f>
        <v>3856.2</v>
      </c>
      <c r="G1209">
        <f>_xlfn.XLOOKUP(F1209,bbri_history[[#This Row],[Terakhir]],bbri_history[[#This Row],[Volume]],"Tidak Ditemukan")</f>
        <v>133655700</v>
      </c>
      <c r="H1209">
        <f>_xlfn.XLOOKUP(A1209,bmri_history[[#This Row],[Tanggal]],bmri_history[[#This Row],[Terakhir]],"Tidak Ditemukan")</f>
        <v>5224.3999999999996</v>
      </c>
      <c r="I1209">
        <f>_xlfn.XLOOKUP('Master Sheet'!H1209,bmri_history[[#This Row],[Terakhir]],bmri_history[[#This Row],[Volume]],"Tidak Ditemukan")</f>
        <v>118246100</v>
      </c>
      <c r="J1209" s="10">
        <f>(B1209/'Data Historis IHSG'!$J$3) * 100</f>
        <v>112.39550824345903</v>
      </c>
      <c r="K1209" s="2">
        <f>(D1209/'Data Historis BBNI'!$J$3) * 100</f>
        <v>128.66313145408873</v>
      </c>
      <c r="L1209" s="2">
        <f>(F1209/'Data Historis BBRI'!$J$3) * 100</f>
        <v>130.53589381645355</v>
      </c>
      <c r="M1209" s="2">
        <f>(H1209 / 'Data Historis BMRI'!$J$3) * 100</f>
        <v>188.40720825985511</v>
      </c>
    </row>
    <row r="1210" spans="1:13" x14ac:dyDescent="0.3">
      <c r="A1210" s="1" t="s">
        <v>1233</v>
      </c>
      <c r="B1210">
        <f>_xlfn.XLOOKUP(A1210,jkse_history[[#This Row],[Tanggal]],jkse_history[[#This Row],[Terakhir]],"Tidak Ditemukan")</f>
        <v>7064.6</v>
      </c>
      <c r="C1210">
        <f>_xlfn.XLOOKUP(B1210,jkse_history[[#This Row],[Terakhir]],jkse_history[[#This Row],[Volume]])</f>
        <v>148465600</v>
      </c>
      <c r="D1210">
        <f>_xlfn.XLOOKUP(A1210,bbni_history[[#This Row],[Tanggal]],bbni_history[[#This Row],[Terakhir]],"Tidak Ditemukan")</f>
        <v>4019.9</v>
      </c>
      <c r="E1210">
        <f>_xlfn.XLOOKUP(D1210,bbni_history[[#This Row],[Terakhir]],bbni_history[[#This Row],[Volume]])</f>
        <v>25545500</v>
      </c>
      <c r="F1210">
        <f>_xlfn.XLOOKUP(A1210,bbri_history[[#This Row],[Tanggal]],bbri_history[[#This Row],[Terakhir]],"Tidak Ditemukan")</f>
        <v>3809</v>
      </c>
      <c r="G1210">
        <f>_xlfn.XLOOKUP(F1210,bbri_history[[#This Row],[Terakhir]],bbri_history[[#This Row],[Volume]],"Tidak Ditemukan")</f>
        <v>99300400</v>
      </c>
      <c r="H1210">
        <f>_xlfn.XLOOKUP(A1210,bmri_history[[#This Row],[Tanggal]],bmri_history[[#This Row],[Terakhir]],"Tidak Ditemukan")</f>
        <v>5224.3999999999996</v>
      </c>
      <c r="I1210">
        <f>_xlfn.XLOOKUP('Master Sheet'!H1210,bmri_history[[#This Row],[Terakhir]],bmri_history[[#This Row],[Volume]],"Tidak Ditemukan")</f>
        <v>56491700</v>
      </c>
      <c r="J1210" s="10">
        <f>(B1210/'Data Historis IHSG'!$J$3) * 100</f>
        <v>112.14469627941088</v>
      </c>
      <c r="K1210" s="2">
        <f>(D1210/'Data Historis BBNI'!$J$3) * 100</f>
        <v>128.95826716839738</v>
      </c>
      <c r="L1210" s="2">
        <f>(F1210/'Data Historis BBRI'!$J$3) * 100</f>
        <v>128.93813068483783</v>
      </c>
      <c r="M1210" s="2">
        <f>(H1210 / 'Data Historis BMRI'!$J$3) * 100</f>
        <v>188.40720825985511</v>
      </c>
    </row>
    <row r="1211" spans="1:13" x14ac:dyDescent="0.3">
      <c r="A1211" s="1" t="s">
        <v>1234</v>
      </c>
      <c r="B1211">
        <f>_xlfn.XLOOKUP(A1211,jkse_history[[#This Row],[Tanggal]],jkse_history[[#This Row],[Terakhir]],"Tidak Ditemukan")</f>
        <v>7088.9</v>
      </c>
      <c r="C1211">
        <f>_xlfn.XLOOKUP(B1211,jkse_history[[#This Row],[Terakhir]],jkse_history[[#This Row],[Volume]])</f>
        <v>166170500</v>
      </c>
      <c r="D1211">
        <f>_xlfn.XLOOKUP(A1211,bbni_history[[#This Row],[Tanggal]],bbni_history[[#This Row],[Terakhir]],"Tidak Ditemukan")</f>
        <v>3992.4</v>
      </c>
      <c r="E1211">
        <f>_xlfn.XLOOKUP(D1211,bbni_history[[#This Row],[Terakhir]],bbni_history[[#This Row],[Volume]])</f>
        <v>28235300</v>
      </c>
      <c r="F1211">
        <f>_xlfn.XLOOKUP(A1211,bbri_history[[#This Row],[Tanggal]],bbri_history[[#This Row],[Terakhir]],"Tidak Ditemukan")</f>
        <v>3790.1</v>
      </c>
      <c r="G1211">
        <f>_xlfn.XLOOKUP(F1211,bbri_history[[#This Row],[Terakhir]],bbri_history[[#This Row],[Volume]],"Tidak Ditemukan")</f>
        <v>132774300</v>
      </c>
      <c r="H1211">
        <f>_xlfn.XLOOKUP(A1211,bmri_history[[#This Row],[Tanggal]],bmri_history[[#This Row],[Terakhir]],"Tidak Ditemukan")</f>
        <v>5088.1000000000004</v>
      </c>
      <c r="I1211">
        <f>_xlfn.XLOOKUP('Master Sheet'!H1211,bmri_history[[#This Row],[Terakhir]],bmri_history[[#This Row],[Volume]],"Tidak Ditemukan")</f>
        <v>77751500</v>
      </c>
      <c r="J1211" s="10">
        <f>(B1211/'Data Historis IHSG'!$J$3) * 100</f>
        <v>112.53043873044697</v>
      </c>
      <c r="K1211" s="2">
        <f>(D1211/'Data Historis BBNI'!$J$3) * 100</f>
        <v>128.07606802236614</v>
      </c>
      <c r="L1211" s="2">
        <f>(F1211/'Data Historis BBRI'!$J$3) * 100</f>
        <v>128.29834841391542</v>
      </c>
      <c r="M1211" s="2">
        <f>(H1211 / 'Data Historis BMRI'!$J$3) * 100</f>
        <v>183.49182994161413</v>
      </c>
    </row>
    <row r="1212" spans="1:13" x14ac:dyDescent="0.3">
      <c r="A1212" s="1" t="s">
        <v>1235</v>
      </c>
      <c r="B1212">
        <f>_xlfn.XLOOKUP(A1212,jkse_history[[#This Row],[Tanggal]],jkse_history[[#This Row],[Terakhir]],"Tidak Ditemukan")</f>
        <v>7016.9</v>
      </c>
      <c r="C1212">
        <f>_xlfn.XLOOKUP(B1212,jkse_history[[#This Row],[Terakhir]],jkse_history[[#This Row],[Volume]])</f>
        <v>149887800</v>
      </c>
      <c r="D1212">
        <f>_xlfn.XLOOKUP(A1212,bbni_history[[#This Row],[Tanggal]],bbni_history[[#This Row],[Terakhir]],"Tidak Ditemukan")</f>
        <v>3863.9</v>
      </c>
      <c r="E1212">
        <f>_xlfn.XLOOKUP(D1212,bbni_history[[#This Row],[Terakhir]],bbni_history[[#This Row],[Volume]])</f>
        <v>54029800</v>
      </c>
      <c r="F1212">
        <f>_xlfn.XLOOKUP(A1212,bbri_history[[#This Row],[Tanggal]],bbri_history[[#This Row],[Terakhir]],"Tidak Ditemukan")</f>
        <v>3638.9</v>
      </c>
      <c r="G1212">
        <f>_xlfn.XLOOKUP(F1212,bbri_history[[#This Row],[Terakhir]],bbri_history[[#This Row],[Volume]],"Tidak Ditemukan")</f>
        <v>413408100</v>
      </c>
      <c r="H1212">
        <f>_xlfn.XLOOKUP(A1212,bmri_history[[#This Row],[Tanggal]],bmri_history[[#This Row],[Terakhir]],"Tidak Ditemukan")</f>
        <v>5020</v>
      </c>
      <c r="I1212">
        <f>_xlfn.XLOOKUP('Master Sheet'!H1212,bmri_history[[#This Row],[Terakhir]],bmri_history[[#This Row],[Volume]],"Tidak Ditemukan")</f>
        <v>99953900</v>
      </c>
      <c r="J1212" s="10">
        <f>(B1212/'Data Historis IHSG'!$J$3) * 100</f>
        <v>111.38749813478444</v>
      </c>
      <c r="K1212" s="2">
        <f>(D1212/'Data Historis BBNI'!$J$3) * 100</f>
        <v>123.95379201272934</v>
      </c>
      <c r="L1212" s="2">
        <f>(F1212/'Data Historis BBRI'!$J$3) * 100</f>
        <v>123.1800902465362</v>
      </c>
      <c r="M1212" s="2">
        <f>(H1212 / 'Data Historis BMRI'!$J$3) * 100</f>
        <v>181.03594392934551</v>
      </c>
    </row>
    <row r="1213" spans="1:13" x14ac:dyDescent="0.3">
      <c r="A1213" s="1" t="s">
        <v>1236</v>
      </c>
      <c r="B1213">
        <f>_xlfn.XLOOKUP(A1213,jkse_history[[#This Row],[Tanggal]],jkse_history[[#This Row],[Terakhir]],"Tidak Ditemukan")</f>
        <v>6956.7</v>
      </c>
      <c r="C1213">
        <f>_xlfn.XLOOKUP(B1213,jkse_history[[#This Row],[Terakhir]],jkse_history[[#This Row],[Volume]])</f>
        <v>151037100</v>
      </c>
      <c r="D1213">
        <f>_xlfn.XLOOKUP(A1213,bbni_history[[#This Row],[Tanggal]],bbni_history[[#This Row],[Terakhir]],"Tidak Ditemukan")</f>
        <v>3790.5</v>
      </c>
      <c r="E1213">
        <f>_xlfn.XLOOKUP(D1213,bbni_history[[#This Row],[Terakhir]],bbni_history[[#This Row],[Volume]])</f>
        <v>71568000</v>
      </c>
      <c r="F1213">
        <f>_xlfn.XLOOKUP(A1213,bbri_history[[#This Row],[Tanggal]],bbri_history[[#This Row],[Terakhir]],"Tidak Ditemukan")</f>
        <v>3591.6</v>
      </c>
      <c r="G1213">
        <f>_xlfn.XLOOKUP(F1213,bbri_history[[#This Row],[Terakhir]],bbri_history[[#This Row],[Volume]],"Tidak Ditemukan")</f>
        <v>293621700</v>
      </c>
      <c r="H1213">
        <f>_xlfn.XLOOKUP(A1213,bmri_history[[#This Row],[Tanggal]],bmri_history[[#This Row],[Terakhir]],"Tidak Ditemukan")</f>
        <v>4906.3999999999996</v>
      </c>
      <c r="I1213">
        <f>_xlfn.XLOOKUP('Master Sheet'!H1213,bmri_history[[#This Row],[Terakhir]],bmri_history[[#This Row],[Volume]],"Tidak Ditemukan")</f>
        <v>97351900</v>
      </c>
      <c r="J1213" s="10">
        <f>(B1213/'Data Historis IHSG'!$J$3) * 100</f>
        <v>110.43187280341104</v>
      </c>
      <c r="K1213" s="2">
        <f>(D1213/'Data Historis BBNI'!$J$3) * 100</f>
        <v>121.59912229204961</v>
      </c>
      <c r="L1213" s="2">
        <f>(F1213/'Data Historis BBRI'!$J$3) * 100</f>
        <v>121.57894202353991</v>
      </c>
      <c r="M1213" s="2">
        <f>(H1213 / 'Data Historis BMRI'!$J$3) * 100</f>
        <v>176.93919428186069</v>
      </c>
    </row>
    <row r="1214" spans="1:13" x14ac:dyDescent="0.3">
      <c r="A1214" s="1" t="s">
        <v>1237</v>
      </c>
      <c r="B1214">
        <f>_xlfn.XLOOKUP(A1214,jkse_history[[#This Row],[Tanggal]],jkse_history[[#This Row],[Terakhir]],"Tidak Ditemukan")</f>
        <v>7079.6</v>
      </c>
      <c r="C1214">
        <f>_xlfn.XLOOKUP(B1214,jkse_history[[#This Row],[Terakhir]],jkse_history[[#This Row],[Volume]])</f>
        <v>173538400</v>
      </c>
      <c r="D1214">
        <f>_xlfn.XLOOKUP(A1214,bbni_history[[#This Row],[Tanggal]],bbni_history[[#This Row],[Terakhir]],"Tidak Ditemukan")</f>
        <v>4047.5</v>
      </c>
      <c r="E1214">
        <f>_xlfn.XLOOKUP(D1214,bbni_history[[#This Row],[Terakhir]],bbni_history[[#This Row],[Volume]])</f>
        <v>82038200</v>
      </c>
      <c r="F1214">
        <f>_xlfn.XLOOKUP(A1214,bbri_history[[#This Row],[Tanggal]],bbri_history[[#This Row],[Terakhir]],"Tidak Ditemukan")</f>
        <v>3865.7</v>
      </c>
      <c r="G1214">
        <f>_xlfn.XLOOKUP(F1214,bbri_history[[#This Row],[Terakhir]],bbri_history[[#This Row],[Volume]],"Tidak Ditemukan")</f>
        <v>407813500</v>
      </c>
      <c r="H1214">
        <f>_xlfn.XLOOKUP(A1214,bmri_history[[#This Row],[Tanggal]],bmri_history[[#This Row],[Terakhir]],"Tidak Ditemukan")</f>
        <v>5224.3999999999996</v>
      </c>
      <c r="I1214">
        <f>_xlfn.XLOOKUP('Master Sheet'!H1214,bmri_history[[#This Row],[Terakhir]],bmri_history[[#This Row],[Volume]],"Tidak Ditemukan")</f>
        <v>194025700</v>
      </c>
      <c r="J1214" s="10">
        <f>(B1214/'Data Historis IHSG'!$J$3) * 100</f>
        <v>112.38280890350725</v>
      </c>
      <c r="K1214" s="2">
        <f>(D1214/'Data Historis BBNI'!$J$3) * 100</f>
        <v>129.84367431132327</v>
      </c>
      <c r="L1214" s="2">
        <f>(F1214/'Data Historis BBRI'!$J$3) * 100</f>
        <v>130.85747749760503</v>
      </c>
      <c r="M1214" s="2">
        <f>(H1214 / 'Data Historis BMRI'!$J$3) * 100</f>
        <v>188.40720825985511</v>
      </c>
    </row>
    <row r="1215" spans="1:13" x14ac:dyDescent="0.3">
      <c r="A1215" s="1" t="s">
        <v>1238</v>
      </c>
      <c r="B1215">
        <f>_xlfn.XLOOKUP(A1215,jkse_history[[#This Row],[Tanggal]],jkse_history[[#This Row],[Terakhir]],"Tidak Ditemukan")</f>
        <v>7107.5</v>
      </c>
      <c r="C1215">
        <f>_xlfn.XLOOKUP(B1215,jkse_history[[#This Row],[Terakhir]],jkse_history[[#This Row],[Volume]])</f>
        <v>144790100</v>
      </c>
      <c r="D1215">
        <f>_xlfn.XLOOKUP(A1215,bbni_history[[#This Row],[Tanggal]],bbni_history[[#This Row],[Terakhir]],"Tidak Ditemukan")</f>
        <v>4130.1000000000004</v>
      </c>
      <c r="E1215">
        <f>_xlfn.XLOOKUP(D1215,bbni_history[[#This Row],[Terakhir]],bbni_history[[#This Row],[Volume]])</f>
        <v>113849300</v>
      </c>
      <c r="F1215">
        <f>_xlfn.XLOOKUP(A1215,bbri_history[[#This Row],[Tanggal]],bbri_history[[#This Row],[Terakhir]],"Tidak Ditemukan")</f>
        <v>3931.9</v>
      </c>
      <c r="G1215">
        <f>_xlfn.XLOOKUP(F1215,bbri_history[[#This Row],[Terakhir]],bbri_history[[#This Row],[Volume]],"Tidak Ditemukan")</f>
        <v>349387500</v>
      </c>
      <c r="H1215">
        <f>_xlfn.XLOOKUP(A1215,bmri_history[[#This Row],[Tanggal]],bmri_history[[#This Row],[Terakhir]],"Tidak Ditemukan")</f>
        <v>5338</v>
      </c>
      <c r="I1215">
        <f>_xlfn.XLOOKUP('Master Sheet'!H1215,bmri_history[[#This Row],[Terakhir]],bmri_history[[#This Row],[Volume]],"Tidak Ditemukan")</f>
        <v>204359900</v>
      </c>
      <c r="J1215" s="10">
        <f>(B1215/'Data Historis IHSG'!$J$3) * 100</f>
        <v>112.82569838432647</v>
      </c>
      <c r="K1215" s="2">
        <f>(D1215/'Data Historis BBNI'!$J$3) * 100</f>
        <v>132.49347974631164</v>
      </c>
      <c r="L1215" s="2">
        <f>(F1215/'Data Historis BBRI'!$J$3) * 100</f>
        <v>133.09840799152371</v>
      </c>
      <c r="M1215" s="2">
        <f>(H1215 / 'Data Historis BMRI'!$J$3) * 100</f>
        <v>192.5039579073399</v>
      </c>
    </row>
    <row r="1216" spans="1:13" x14ac:dyDescent="0.3">
      <c r="A1216" s="1" t="s">
        <v>1239</v>
      </c>
      <c r="B1216">
        <f>_xlfn.XLOOKUP(A1216,jkse_history[[#This Row],[Tanggal]],jkse_history[[#This Row],[Terakhir]],"Tidak Ditemukan")</f>
        <v>7154.7</v>
      </c>
      <c r="C1216">
        <f>_xlfn.XLOOKUP(B1216,jkse_history[[#This Row],[Terakhir]],jkse_history[[#This Row],[Volume]])</f>
        <v>197761000</v>
      </c>
      <c r="D1216">
        <f>_xlfn.XLOOKUP(A1216,bbni_history[[#This Row],[Tanggal]],bbni_history[[#This Row],[Terakhir]],"Tidak Ditemukan")</f>
        <v>4102.5</v>
      </c>
      <c r="E1216">
        <f>_xlfn.XLOOKUP(D1216,bbni_history[[#This Row],[Terakhir]],bbni_history[[#This Row],[Volume]])</f>
        <v>40130000</v>
      </c>
      <c r="F1216">
        <f>_xlfn.XLOOKUP(A1216,bbri_history[[#This Row],[Tanggal]],bbri_history[[#This Row],[Terakhir]],"Tidak Ditemukan")</f>
        <v>3865.7</v>
      </c>
      <c r="G1216">
        <f>_xlfn.XLOOKUP(F1216,bbri_history[[#This Row],[Terakhir]],bbri_history[[#This Row],[Volume]],"Tidak Ditemukan")</f>
        <v>268758600</v>
      </c>
      <c r="H1216">
        <f>_xlfn.XLOOKUP(A1216,bmri_history[[#This Row],[Tanggal]],bmri_history[[#This Row],[Terakhir]],"Tidak Ditemukan")</f>
        <v>5338</v>
      </c>
      <c r="I1216">
        <f>_xlfn.XLOOKUP('Master Sheet'!H1216,bmri_history[[#This Row],[Terakhir]],bmri_history[[#This Row],[Volume]],"Tidak Ditemukan")</f>
        <v>114054600</v>
      </c>
      <c r="J1216" s="10">
        <f>(B1216/'Data Historis IHSG'!$J$3) * 100</f>
        <v>113.57495944148303</v>
      </c>
      <c r="K1216" s="2">
        <f>(D1216/'Data Historis BBNI'!$J$3) * 100</f>
        <v>131.60807260338572</v>
      </c>
      <c r="L1216" s="2">
        <f>(F1216/'Data Historis BBRI'!$J$3) * 100</f>
        <v>130.85747749760503</v>
      </c>
      <c r="M1216" s="2">
        <f>(H1216 / 'Data Historis BMRI'!$J$3) * 100</f>
        <v>192.5039579073399</v>
      </c>
    </row>
    <row r="1217" spans="1:13" x14ac:dyDescent="0.3">
      <c r="A1217" s="1" t="s">
        <v>1240</v>
      </c>
      <c r="B1217">
        <f>_xlfn.XLOOKUP(A1217,jkse_history[[#This Row],[Tanggal]],jkse_history[[#This Row],[Terakhir]],"Tidak Ditemukan")</f>
        <v>7170.7</v>
      </c>
      <c r="C1217">
        <f>_xlfn.XLOOKUP(B1217,jkse_history[[#This Row],[Terakhir]],jkse_history[[#This Row],[Volume]])</f>
        <v>183080100</v>
      </c>
      <c r="D1217">
        <f>_xlfn.XLOOKUP(A1217,bbni_history[[#This Row],[Tanggal]],bbni_history[[#This Row],[Terakhir]],"Tidak Ditemukan")</f>
        <v>4240.2</v>
      </c>
      <c r="E1217">
        <f>_xlfn.XLOOKUP(D1217,bbni_history[[#This Row],[Terakhir]],bbni_history[[#This Row],[Volume]])</f>
        <v>67692300</v>
      </c>
      <c r="F1217">
        <f>_xlfn.XLOOKUP(A1217,bbri_history[[#This Row],[Tanggal]],bbri_history[[#This Row],[Terakhir]],"Tidak Ditemukan")</f>
        <v>3988.6</v>
      </c>
      <c r="G1217">
        <f>_xlfn.XLOOKUP(F1217,bbri_history[[#This Row],[Terakhir]],bbri_history[[#This Row],[Volume]],"Tidak Ditemukan")</f>
        <v>167348600</v>
      </c>
      <c r="H1217">
        <f>_xlfn.XLOOKUP(A1217,bmri_history[[#This Row],[Tanggal]],bmri_history[[#This Row],[Terakhir]],"Tidak Ditemukan")</f>
        <v>5451.5</v>
      </c>
      <c r="I1217">
        <f>_xlfn.XLOOKUP('Master Sheet'!H1217,bmri_history[[#This Row],[Terakhir]],bmri_history[[#This Row],[Volume]],"Tidak Ditemukan")</f>
        <v>84338400</v>
      </c>
      <c r="J1217" s="10">
        <f>(B1217/'Data Historis IHSG'!$J$3) * 100</f>
        <v>113.82894624051916</v>
      </c>
      <c r="K1217" s="2">
        <f>(D1217/'Data Historis BBNI'!$J$3) * 100</f>
        <v>136.02548432733116</v>
      </c>
      <c r="L1217" s="2">
        <f>(F1217/'Data Historis BBRI'!$J$3) * 100</f>
        <v>135.01775480429092</v>
      </c>
      <c r="M1217" s="2">
        <f>(H1217 / 'Data Historis BMRI'!$J$3) * 100</f>
        <v>196.59710126112091</v>
      </c>
    </row>
    <row r="1218" spans="1:13" x14ac:dyDescent="0.3">
      <c r="A1218" s="1" t="s">
        <v>1241</v>
      </c>
      <c r="B1218">
        <f>_xlfn.XLOOKUP(A1218,jkse_history[[#This Row],[Tanggal]],jkse_history[[#This Row],[Terakhir]],"Tidak Ditemukan")</f>
        <v>7181.8</v>
      </c>
      <c r="C1218">
        <f>_xlfn.XLOOKUP(B1218,jkse_history[[#This Row],[Terakhir]],jkse_history[[#This Row],[Volume]])</f>
        <v>176177100</v>
      </c>
      <c r="D1218">
        <f>_xlfn.XLOOKUP(A1218,bbni_history[[#This Row],[Tanggal]],bbni_history[[#This Row],[Terakhir]],"Tidak Ditemukan")</f>
        <v>4350.3</v>
      </c>
      <c r="E1218">
        <f>_xlfn.XLOOKUP(D1218,bbni_history[[#This Row],[Terakhir]],bbni_history[[#This Row],[Volume]])</f>
        <v>96008700</v>
      </c>
      <c r="F1218">
        <f>_xlfn.XLOOKUP(A1218,bbri_history[[#This Row],[Tanggal]],bbri_history[[#This Row],[Terakhir]],"Tidak Ditemukan")</f>
        <v>4026.4</v>
      </c>
      <c r="G1218">
        <f>_xlfn.XLOOKUP(F1218,bbri_history[[#This Row],[Terakhir]],bbri_history[[#This Row],[Volume]],"Tidak Ditemukan")</f>
        <v>345223800</v>
      </c>
      <c r="H1218">
        <f>_xlfn.XLOOKUP(A1218,bmri_history[[#This Row],[Tanggal]],bmri_history[[#This Row],[Terakhir]],"Tidak Ditemukan")</f>
        <v>5497</v>
      </c>
      <c r="I1218">
        <f>_xlfn.XLOOKUP('Master Sheet'!H1218,bmri_history[[#This Row],[Terakhir]],bmri_history[[#This Row],[Volume]],"Tidak Ditemukan")</f>
        <v>115355900</v>
      </c>
      <c r="J1218" s="10">
        <f>(B1218/'Data Historis IHSG'!$J$3) * 100</f>
        <v>114.00514958235047</v>
      </c>
      <c r="K1218" s="2">
        <f>(D1218/'Data Historis BBNI'!$J$3) * 100</f>
        <v>139.55748890835073</v>
      </c>
      <c r="L1218" s="2">
        <f>(F1218/'Data Historis BBRI'!$J$3) * 100</f>
        <v>136.29731934613574</v>
      </c>
      <c r="M1218" s="2">
        <f>(H1218 / 'Data Historis BMRI'!$J$3) * 100</f>
        <v>198.2379648963371</v>
      </c>
    </row>
    <row r="1219" spans="1:13" x14ac:dyDescent="0.3">
      <c r="A1219" s="1" t="s">
        <v>1242</v>
      </c>
      <c r="B1219">
        <f>_xlfn.XLOOKUP(A1219,jkse_history[[#This Row],[Tanggal]],jkse_history[[#This Row],[Terakhir]],"Tidak Ditemukan")</f>
        <v>7257.1</v>
      </c>
      <c r="C1219">
        <f>_xlfn.XLOOKUP(B1219,jkse_history[[#This Row],[Terakhir]],jkse_history[[#This Row],[Volume]])</f>
        <v>146457400</v>
      </c>
      <c r="D1219">
        <f>_xlfn.XLOOKUP(A1219,bbni_history[[#This Row],[Tanggal]],bbni_history[[#This Row],[Terakhir]],"Tidak Ditemukan")</f>
        <v>4396.2</v>
      </c>
      <c r="E1219">
        <f>_xlfn.XLOOKUP(D1219,bbni_history[[#This Row],[Terakhir]],bbni_history[[#This Row],[Volume]])</f>
        <v>55899500</v>
      </c>
      <c r="F1219">
        <f>_xlfn.XLOOKUP(A1219,bbri_history[[#This Row],[Tanggal]],bbri_history[[#This Row],[Terakhir]],"Tidak Ditemukan")</f>
        <v>4026.4</v>
      </c>
      <c r="G1219">
        <f>_xlfn.XLOOKUP(F1219,bbri_history[[#This Row],[Terakhir]],bbri_history[[#This Row],[Volume]],"Tidak Ditemukan")</f>
        <v>193218900</v>
      </c>
      <c r="H1219">
        <f>_xlfn.XLOOKUP(A1219,bmri_history[[#This Row],[Tanggal]],bmri_history[[#This Row],[Terakhir]],"Tidak Ditemukan")</f>
        <v>5587.8</v>
      </c>
      <c r="I1219">
        <f>_xlfn.XLOOKUP('Master Sheet'!H1219,bmri_history[[#This Row],[Terakhir]],bmri_history[[#This Row],[Volume]],"Tidak Ditemukan")</f>
        <v>117929800</v>
      </c>
      <c r="J1219" s="10">
        <f>(B1219/'Data Historis IHSG'!$J$3) * 100</f>
        <v>115.20047495531421</v>
      </c>
      <c r="K1219" s="2">
        <f>(D1219/'Data Historis BBNI'!$J$3) * 100</f>
        <v>141.0299594829992</v>
      </c>
      <c r="L1219" s="2">
        <f>(F1219/'Data Historis BBRI'!$J$3) * 100</f>
        <v>136.29731934613574</v>
      </c>
      <c r="M1219" s="2">
        <f>(H1219 / 'Data Historis BMRI'!$J$3) * 100</f>
        <v>201.51247957936192</v>
      </c>
    </row>
    <row r="1220" spans="1:13" x14ac:dyDescent="0.3">
      <c r="A1220" s="1" t="s">
        <v>1243</v>
      </c>
      <c r="B1220">
        <f>_xlfn.XLOOKUP(A1220,jkse_history[[#This Row],[Tanggal]],jkse_history[[#This Row],[Terakhir]],"Tidak Ditemukan")</f>
        <v>7232.6</v>
      </c>
      <c r="C1220">
        <f>_xlfn.XLOOKUP(B1220,jkse_history[[#This Row],[Terakhir]],jkse_history[[#This Row],[Volume]])</f>
        <v>142025900</v>
      </c>
      <c r="D1220">
        <f>_xlfn.XLOOKUP(A1220,bbni_history[[#This Row],[Tanggal]],bbni_history[[#This Row],[Terakhir]],"Tidak Ditemukan")</f>
        <v>4267.7</v>
      </c>
      <c r="E1220">
        <f>_xlfn.XLOOKUP(D1220,bbni_history[[#This Row],[Terakhir]],bbni_history[[#This Row],[Volume]])</f>
        <v>86704800</v>
      </c>
      <c r="F1220">
        <f>_xlfn.XLOOKUP(A1220,bbri_history[[#This Row],[Tanggal]],bbri_history[[#This Row],[Terakhir]],"Tidak Ditemukan")</f>
        <v>4064.2</v>
      </c>
      <c r="G1220">
        <f>_xlfn.XLOOKUP(F1220,bbri_history[[#This Row],[Terakhir]],bbri_history[[#This Row],[Volume]],"Tidak Ditemukan")</f>
        <v>216018100</v>
      </c>
      <c r="H1220">
        <f>_xlfn.XLOOKUP(A1220,bmri_history[[#This Row],[Tanggal]],bmri_history[[#This Row],[Terakhir]],"Tidak Ditemukan")</f>
        <v>5610.6</v>
      </c>
      <c r="I1220">
        <f>_xlfn.XLOOKUP('Master Sheet'!H1220,bmri_history[[#This Row],[Terakhir]],bmri_history[[#This Row],[Volume]],"Tidak Ditemukan")</f>
        <v>120893700</v>
      </c>
      <c r="J1220" s="10">
        <f>(B1220/'Data Historis IHSG'!$J$3) * 100</f>
        <v>114.81155766929014</v>
      </c>
      <c r="K1220" s="2">
        <f>(D1220/'Data Historis BBNI'!$J$3) * 100</f>
        <v>136.9076834733624</v>
      </c>
      <c r="L1220" s="2">
        <f>(F1220/'Data Historis BBRI'!$J$3) * 100</f>
        <v>137.57688388798056</v>
      </c>
      <c r="M1220" s="2">
        <f>(H1220 / 'Data Historis BMRI'!$J$3) * 100</f>
        <v>202.33471454382192</v>
      </c>
    </row>
    <row r="1221" spans="1:13" x14ac:dyDescent="0.3">
      <c r="A1221" s="1" t="s">
        <v>1244</v>
      </c>
      <c r="B1221">
        <f>_xlfn.XLOOKUP(A1221,jkse_history[[#This Row],[Tanggal]],jkse_history[[#This Row],[Terakhir]],"Tidak Ditemukan")</f>
        <v>7166.1</v>
      </c>
      <c r="C1221">
        <f>_xlfn.XLOOKUP(B1221,jkse_history[[#This Row],[Terakhir]],jkse_history[[#This Row],[Volume]])</f>
        <v>122224300</v>
      </c>
      <c r="D1221">
        <f>_xlfn.XLOOKUP(A1221,bbni_history[[#This Row],[Tanggal]],bbni_history[[#This Row],[Terakhir]],"Tidak Ditemukan")</f>
        <v>4231</v>
      </c>
      <c r="E1221">
        <f>_xlfn.XLOOKUP(D1221,bbni_history[[#This Row],[Terakhir]],bbni_history[[#This Row],[Volume]])</f>
        <v>42140900</v>
      </c>
      <c r="F1221">
        <f>_xlfn.XLOOKUP(A1221,bbri_history[[#This Row],[Tanggal]],bbri_history[[#This Row],[Terakhir]],"Tidak Ditemukan")</f>
        <v>3960.2</v>
      </c>
      <c r="G1221">
        <f>_xlfn.XLOOKUP(F1221,bbri_history[[#This Row],[Terakhir]],bbri_history[[#This Row],[Volume]],"Tidak Ditemukan")</f>
        <v>276421900</v>
      </c>
      <c r="H1221">
        <f>_xlfn.XLOOKUP(A1221,bmri_history[[#This Row],[Tanggal]],bmri_history[[#This Row],[Terakhir]],"Tidak Ditemukan")</f>
        <v>5565.1</v>
      </c>
      <c r="I1221">
        <f>_xlfn.XLOOKUP('Master Sheet'!H1221,bmri_history[[#This Row],[Terakhir]],bmri_history[[#This Row],[Volume]],"Tidak Ditemukan")</f>
        <v>96161800</v>
      </c>
      <c r="J1221" s="10">
        <f>(B1221/'Data Historis IHSG'!$J$3) * 100</f>
        <v>113.75592503579628</v>
      </c>
      <c r="K1221" s="2">
        <f>(D1221/'Data Historis BBNI'!$J$3) * 100</f>
        <v>135.73034861302253</v>
      </c>
      <c r="L1221" s="2">
        <f>(F1221/'Data Historis BBRI'!$J$3) * 100</f>
        <v>134.05638885221705</v>
      </c>
      <c r="M1221" s="2">
        <f>(H1221 / 'Data Historis BMRI'!$J$3) * 100</f>
        <v>200.69385090860573</v>
      </c>
    </row>
    <row r="1222" spans="1:13" x14ac:dyDescent="0.3">
      <c r="A1222" s="1" t="s">
        <v>1245</v>
      </c>
      <c r="B1222">
        <f>_xlfn.XLOOKUP(A1222,jkse_history[[#This Row],[Tanggal]],jkse_history[[#This Row],[Terakhir]],"Tidak Ditemukan")</f>
        <v>7073.5</v>
      </c>
      <c r="C1222">
        <f>_xlfn.XLOOKUP(B1222,jkse_history[[#This Row],[Terakhir]],jkse_history[[#This Row],[Volume]])</f>
        <v>156862200</v>
      </c>
      <c r="D1222">
        <f>_xlfn.XLOOKUP(A1222,bbni_history[[#This Row],[Tanggal]],bbni_history[[#This Row],[Terakhir]],"Tidak Ditemukan")</f>
        <v>4258.5</v>
      </c>
      <c r="E1222">
        <f>_xlfn.XLOOKUP(D1222,bbni_history[[#This Row],[Terakhir]],bbni_history[[#This Row],[Volume]])</f>
        <v>23980100</v>
      </c>
      <c r="F1222">
        <f>_xlfn.XLOOKUP(A1222,bbri_history[[#This Row],[Tanggal]],bbri_history[[#This Row],[Terakhir]],"Tidak Ditemukan")</f>
        <v>3894.1</v>
      </c>
      <c r="G1222">
        <f>_xlfn.XLOOKUP(F1222,bbri_history[[#This Row],[Terakhir]],bbri_history[[#This Row],[Volume]],"Tidak Ditemukan")</f>
        <v>220222400</v>
      </c>
      <c r="H1222">
        <f>_xlfn.XLOOKUP(A1222,bmri_history[[#This Row],[Tanggal]],bmri_history[[#This Row],[Terakhir]],"Tidak Ditemukan")</f>
        <v>5542.4</v>
      </c>
      <c r="I1222">
        <f>_xlfn.XLOOKUP('Master Sheet'!H1222,bmri_history[[#This Row],[Terakhir]],bmri_history[[#This Row],[Volume]],"Tidak Ditemukan")</f>
        <v>101400400</v>
      </c>
      <c r="J1222" s="10">
        <f>(B1222/'Data Historis IHSG'!$J$3) * 100</f>
        <v>112.28597643637472</v>
      </c>
      <c r="K1222" s="2">
        <f>(D1222/'Data Historis BBNI'!$J$3) * 100</f>
        <v>136.61254775905377</v>
      </c>
      <c r="L1222" s="2">
        <f>(F1222/'Data Historis BBRI'!$J$3) * 100</f>
        <v>131.81884344967892</v>
      </c>
      <c r="M1222" s="2">
        <f>(H1222 / 'Data Historis BMRI'!$J$3) * 100</f>
        <v>199.8752222378495</v>
      </c>
    </row>
    <row r="1223" spans="1:13" x14ac:dyDescent="0.3">
      <c r="A1223" s="1" t="s">
        <v>1246</v>
      </c>
      <c r="B1223">
        <f>_xlfn.XLOOKUP(A1223,jkse_history[[#This Row],[Tanggal]],jkse_history[[#This Row],[Terakhir]],"Tidak Ditemukan")</f>
        <v>7109.2</v>
      </c>
      <c r="C1223">
        <f>_xlfn.XLOOKUP(B1223,jkse_history[[#This Row],[Terakhir]],jkse_history[[#This Row],[Volume]])</f>
        <v>125561900</v>
      </c>
      <c r="D1223">
        <f>_xlfn.XLOOKUP(A1223,bbni_history[[#This Row],[Tanggal]],bbni_history[[#This Row],[Terakhir]],"Tidak Ditemukan")</f>
        <v>4377.8999999999996</v>
      </c>
      <c r="E1223">
        <f>_xlfn.XLOOKUP(D1223,bbni_history[[#This Row],[Terakhir]],bbni_history[[#This Row],[Volume]])</f>
        <v>78958600</v>
      </c>
      <c r="F1223">
        <f>_xlfn.XLOOKUP(A1223,bbri_history[[#This Row],[Tanggal]],bbri_history[[#This Row],[Terakhir]],"Tidak Ditemukan")</f>
        <v>3988.6</v>
      </c>
      <c r="G1223">
        <f>_xlfn.XLOOKUP(F1223,bbri_history[[#This Row],[Terakhir]],bbri_history[[#This Row],[Volume]],"Tidak Ditemukan")</f>
        <v>192622700</v>
      </c>
      <c r="H1223">
        <f>_xlfn.XLOOKUP(A1223,bmri_history[[#This Row],[Tanggal]],bmri_history[[#This Row],[Terakhir]],"Tidak Ditemukan")</f>
        <v>5474.3</v>
      </c>
      <c r="I1223">
        <f>_xlfn.XLOOKUP('Master Sheet'!H1223,bmri_history[[#This Row],[Terakhir]],bmri_history[[#This Row],[Volume]],"Tidak Ditemukan")</f>
        <v>107861000</v>
      </c>
      <c r="J1223" s="10">
        <f>(B1223/'Data Historis IHSG'!$J$3) * 100</f>
        <v>112.85268448172405</v>
      </c>
      <c r="K1223" s="2">
        <f>(D1223/'Data Historis BBNI'!$J$3) * 100</f>
        <v>140.44289605127659</v>
      </c>
      <c r="L1223" s="2">
        <f>(F1223/'Data Historis BBRI'!$J$3) * 100</f>
        <v>135.01775480429092</v>
      </c>
      <c r="M1223" s="2">
        <f>(H1223 / 'Data Historis BMRI'!$J$3) * 100</f>
        <v>197.41933622558091</v>
      </c>
    </row>
    <row r="1224" spans="1:13" x14ac:dyDescent="0.3">
      <c r="A1224" s="1" t="s">
        <v>1247</v>
      </c>
      <c r="B1224">
        <f>_xlfn.XLOOKUP(A1224,jkse_history[[#This Row],[Tanggal]],jkse_history[[#This Row],[Terakhir]],"Tidak Ditemukan")</f>
        <v>7030.1</v>
      </c>
      <c r="C1224">
        <f>_xlfn.XLOOKUP(B1224,jkse_history[[#This Row],[Terakhir]],jkse_history[[#This Row],[Volume]])</f>
        <v>135419500</v>
      </c>
      <c r="D1224">
        <f>_xlfn.XLOOKUP(A1224,bbni_history[[#This Row],[Tanggal]],bbni_history[[#This Row],[Terakhir]],"Tidak Ditemukan")</f>
        <v>4387</v>
      </c>
      <c r="E1224">
        <f>_xlfn.XLOOKUP(D1224,bbni_history[[#This Row],[Terakhir]],bbni_history[[#This Row],[Volume]])</f>
        <v>63072700</v>
      </c>
      <c r="F1224">
        <f>_xlfn.XLOOKUP(A1224,bbri_history[[#This Row],[Tanggal]],bbri_history[[#This Row],[Terakhir]],"Tidak Ditemukan")</f>
        <v>4016.9</v>
      </c>
      <c r="G1224">
        <f>_xlfn.XLOOKUP(F1224,bbri_history[[#This Row],[Terakhir]],bbri_history[[#This Row],[Volume]],"Tidak Ditemukan")</f>
        <v>220285800</v>
      </c>
      <c r="H1224">
        <f>_xlfn.XLOOKUP(A1224,bmri_history[[#This Row],[Tanggal]],bmri_history[[#This Row],[Terakhir]],"Tidak Ditemukan")</f>
        <v>5269.8</v>
      </c>
      <c r="I1224">
        <f>_xlfn.XLOOKUP('Master Sheet'!H1224,bmri_history[[#This Row],[Terakhir]],bmri_history[[#This Row],[Volume]],"Tidak Ditemukan")</f>
        <v>182181700</v>
      </c>
      <c r="J1224" s="10">
        <f>(B1224/'Data Historis IHSG'!$J$3) * 100</f>
        <v>111.59703724398926</v>
      </c>
      <c r="K1224" s="2">
        <f>(D1224/'Data Historis BBNI'!$J$3) * 100</f>
        <v>140.7348237686906</v>
      </c>
      <c r="L1224" s="2">
        <f>(F1224/'Data Historis BBRI'!$J$3) * 100</f>
        <v>135.97573566498426</v>
      </c>
      <c r="M1224" s="2">
        <f>(H1224 / 'Data Historis BMRI'!$J$3) * 100</f>
        <v>190.04446560136751</v>
      </c>
    </row>
    <row r="1225" spans="1:13" x14ac:dyDescent="0.3">
      <c r="A1225" s="1" t="s">
        <v>1248</v>
      </c>
      <c r="B1225">
        <f>_xlfn.XLOOKUP(A1225,jkse_history[[#This Row],[Tanggal]],jkse_history[[#This Row],[Terakhir]],"Tidak Ditemukan")</f>
        <v>7073.5</v>
      </c>
      <c r="C1225">
        <f>_xlfn.XLOOKUP(B1225,jkse_history[[#This Row],[Terakhir]],jkse_history[[#This Row],[Volume]])</f>
        <v>250749100</v>
      </c>
      <c r="D1225">
        <f>_xlfn.XLOOKUP(A1225,bbni_history[[#This Row],[Tanggal]],bbni_history[[#This Row],[Terakhir]],"Tidak Ditemukan")</f>
        <v>4313.6000000000004</v>
      </c>
      <c r="E1225">
        <f>_xlfn.XLOOKUP(D1225,bbni_history[[#This Row],[Terakhir]],bbni_history[[#This Row],[Volume]])</f>
        <v>44266700</v>
      </c>
      <c r="F1225">
        <f>_xlfn.XLOOKUP(A1225,bbri_history[[#This Row],[Tanggal]],bbri_history[[#This Row],[Terakhir]],"Tidak Ditemukan")</f>
        <v>4026.4</v>
      </c>
      <c r="G1225">
        <f>_xlfn.XLOOKUP(F1225,bbri_history[[#This Row],[Terakhir]],bbri_history[[#This Row],[Volume]],"Tidak Ditemukan")</f>
        <v>231917500</v>
      </c>
      <c r="H1225">
        <f>_xlfn.XLOOKUP(A1225,bmri_history[[#This Row],[Tanggal]],bmri_history[[#This Row],[Terakhir]],"Tidak Ditemukan")</f>
        <v>5156.3</v>
      </c>
      <c r="I1225">
        <f>_xlfn.XLOOKUP('Master Sheet'!H1225,bmri_history[[#This Row],[Terakhir]],bmri_history[[#This Row],[Volume]],"Tidak Ditemukan")</f>
        <v>121871500</v>
      </c>
      <c r="J1225" s="10">
        <f>(B1225/'Data Historis IHSG'!$J$3) * 100</f>
        <v>112.28597643637472</v>
      </c>
      <c r="K1225" s="2">
        <f>(D1225/'Data Historis BBNI'!$J$3) * 100</f>
        <v>138.38015404801089</v>
      </c>
      <c r="L1225" s="2">
        <f>(F1225/'Data Historis BBRI'!$J$3) * 100</f>
        <v>136.29731934613574</v>
      </c>
      <c r="M1225" s="2">
        <f>(H1225 / 'Data Historis BMRI'!$J$3) * 100</f>
        <v>185.95132224758652</v>
      </c>
    </row>
    <row r="1226" spans="1:13" x14ac:dyDescent="0.3">
      <c r="A1226" s="1" t="s">
        <v>1249</v>
      </c>
      <c r="B1226">
        <f>_xlfn.XLOOKUP(A1226,jkse_history[[#This Row],[Tanggal]],jkse_history[[#This Row],[Terakhir]],"Tidak Ditemukan")</f>
        <v>7024.2</v>
      </c>
      <c r="C1226">
        <f>_xlfn.XLOOKUP(B1226,jkse_history[[#This Row],[Terakhir]],jkse_history[[#This Row],[Volume]])</f>
        <v>247130700</v>
      </c>
      <c r="D1226">
        <f>_xlfn.XLOOKUP(A1226,bbni_history[[#This Row],[Tanggal]],bbni_history[[#This Row],[Terakhir]],"Tidak Ditemukan")</f>
        <v>4130.1000000000004</v>
      </c>
      <c r="E1226">
        <f>_xlfn.XLOOKUP(D1226,bbni_history[[#This Row],[Terakhir]],bbni_history[[#This Row],[Volume]])</f>
        <v>52077600</v>
      </c>
      <c r="F1226">
        <f>_xlfn.XLOOKUP(A1226,bbri_history[[#This Row],[Tanggal]],bbri_history[[#This Row],[Terakhir]],"Tidak Ditemukan")</f>
        <v>3913</v>
      </c>
      <c r="G1226">
        <f>_xlfn.XLOOKUP(F1226,bbri_history[[#This Row],[Terakhir]],bbri_history[[#This Row],[Volume]],"Tidak Ditemukan")</f>
        <v>209834400</v>
      </c>
      <c r="H1226">
        <f>_xlfn.XLOOKUP(A1226,bmri_history[[#This Row],[Tanggal]],bmri_history[[#This Row],[Terakhir]],"Tidak Ditemukan")</f>
        <v>5020</v>
      </c>
      <c r="I1226">
        <f>_xlfn.XLOOKUP('Master Sheet'!H1226,bmri_history[[#This Row],[Terakhir]],bmri_history[[#This Row],[Volume]],"Tidak Ditemukan")</f>
        <v>185656000</v>
      </c>
      <c r="J1226" s="10">
        <f>(B1226/'Data Historis IHSG'!$J$3) * 100</f>
        <v>111.50337961184466</v>
      </c>
      <c r="K1226" s="2">
        <f>(D1226/'Data Historis BBNI'!$J$3) * 100</f>
        <v>132.49347974631164</v>
      </c>
      <c r="L1226" s="2">
        <f>(F1226/'Data Historis BBRI'!$J$3) * 100</f>
        <v>132.45862572060133</v>
      </c>
      <c r="M1226" s="2">
        <f>(H1226 / 'Data Historis BMRI'!$J$3) * 100</f>
        <v>181.03594392934551</v>
      </c>
    </row>
    <row r="1227" spans="1:13" x14ac:dyDescent="0.3">
      <c r="A1227" s="1" t="s">
        <v>1250</v>
      </c>
      <c r="B1227">
        <f>_xlfn.XLOOKUP(A1227,jkse_history[[#This Row],[Tanggal]],jkse_history[[#This Row],[Terakhir]],"Tidak Ditemukan")</f>
        <v>6875.5</v>
      </c>
      <c r="C1227">
        <f>_xlfn.XLOOKUP(B1227,jkse_history[[#This Row],[Terakhir]],jkse_history[[#This Row],[Volume]])</f>
        <v>170868800</v>
      </c>
      <c r="D1227">
        <f>_xlfn.XLOOKUP(A1227,bbni_history[[#This Row],[Tanggal]],bbni_history[[#This Row],[Terakhir]],"Tidak Ditemukan")</f>
        <v>3937.3</v>
      </c>
      <c r="E1227">
        <f>_xlfn.XLOOKUP(D1227,bbni_history[[#This Row],[Terakhir]],bbni_history[[#This Row],[Volume]])</f>
        <v>72520900</v>
      </c>
      <c r="F1227">
        <f>_xlfn.XLOOKUP(A1227,bbri_history[[#This Row],[Tanggal]],bbri_history[[#This Row],[Terakhir]],"Tidak Ditemukan")</f>
        <v>3752.3</v>
      </c>
      <c r="G1227">
        <f>_xlfn.XLOOKUP(F1227,bbri_history[[#This Row],[Terakhir]],bbri_history[[#This Row],[Volume]],"Tidak Ditemukan")</f>
        <v>378545500</v>
      </c>
      <c r="H1227">
        <f>_xlfn.XLOOKUP(A1227,bmri_history[[#This Row],[Tanggal]],bmri_history[[#This Row],[Terakhir]],"Tidak Ditemukan")</f>
        <v>4633.8</v>
      </c>
      <c r="I1227">
        <f>_xlfn.XLOOKUP('Master Sheet'!H1227,bmri_history[[#This Row],[Terakhir]],bmri_history[[#This Row],[Volume]],"Tidak Ditemukan")</f>
        <v>642118700</v>
      </c>
      <c r="J1227" s="10">
        <f>(B1227/'Data Historis IHSG'!$J$3) * 100</f>
        <v>109.14288979830273</v>
      </c>
      <c r="K1227" s="2">
        <f>(D1227/'Data Historis BBNI'!$J$3) * 100</f>
        <v>126.30846173340903</v>
      </c>
      <c r="L1227" s="2">
        <f>(F1227/'Data Historis BBRI'!$J$3) * 100</f>
        <v>127.01878387207061</v>
      </c>
      <c r="M1227" s="2">
        <f>(H1227 / 'Data Historis BMRI'!$J$3) * 100</f>
        <v>167.10843764537873</v>
      </c>
    </row>
    <row r="1228" spans="1:13" x14ac:dyDescent="0.3">
      <c r="A1228" s="1" t="s">
        <v>1251</v>
      </c>
      <c r="B1228">
        <f>_xlfn.XLOOKUP(A1228,jkse_history[[#This Row],[Tanggal]],jkse_history[[#This Row],[Terakhir]],"Tidak Ditemukan")</f>
        <v>6742.6</v>
      </c>
      <c r="C1228">
        <f>_xlfn.XLOOKUP(B1228,jkse_history[[#This Row],[Terakhir]],jkse_history[[#This Row],[Volume]])</f>
        <v>152142600</v>
      </c>
      <c r="D1228">
        <f>_xlfn.XLOOKUP(A1228,bbni_history[[#This Row],[Tanggal]],bbni_history[[#This Row],[Terakhir]],"Tidak Ditemukan")</f>
        <v>3919</v>
      </c>
      <c r="E1228">
        <f>_xlfn.XLOOKUP(D1228,bbni_history[[#This Row],[Terakhir]],bbni_history[[#This Row],[Volume]])</f>
        <v>69268900</v>
      </c>
      <c r="F1228">
        <f>_xlfn.XLOOKUP(A1228,bbri_history[[#This Row],[Tanggal]],bbri_history[[#This Row],[Terakhir]],"Tidak Ditemukan")</f>
        <v>3809</v>
      </c>
      <c r="G1228">
        <f>_xlfn.XLOOKUP(F1228,bbri_history[[#This Row],[Terakhir]],bbri_history[[#This Row],[Volume]],"Tidak Ditemukan")</f>
        <v>259636200</v>
      </c>
      <c r="H1228">
        <f>_xlfn.XLOOKUP(A1228,bmri_history[[#This Row],[Tanggal]],bmri_history[[#This Row],[Terakhir]],"Tidak Ditemukan")</f>
        <v>4679.2</v>
      </c>
      <c r="I1228">
        <f>_xlfn.XLOOKUP('Master Sheet'!H1228,bmri_history[[#This Row],[Terakhir]],bmri_history[[#This Row],[Volume]],"Tidak Ditemukan")</f>
        <v>407896100</v>
      </c>
      <c r="J1228" s="10">
        <f>(B1228/'Data Historis IHSG'!$J$3) * 100</f>
        <v>107.03321194880897</v>
      </c>
      <c r="K1228" s="2">
        <f>(D1228/'Data Historis BBNI'!$J$3) * 100</f>
        <v>125.72139830168645</v>
      </c>
      <c r="L1228" s="2">
        <f>(F1228/'Data Historis BBRI'!$J$3) * 100</f>
        <v>128.93813068483783</v>
      </c>
      <c r="M1228" s="2">
        <f>(H1228 / 'Data Historis BMRI'!$J$3) * 100</f>
        <v>168.74569498689112</v>
      </c>
    </row>
    <row r="1229" spans="1:13" x14ac:dyDescent="0.3">
      <c r="A1229" s="1" t="s">
        <v>1252</v>
      </c>
      <c r="B1229">
        <f>_xlfn.XLOOKUP(A1229,jkse_history[[#This Row],[Tanggal]],jkse_history[[#This Row],[Terakhir]],"Tidak Ditemukan")</f>
        <v>6648.1</v>
      </c>
      <c r="C1229">
        <f>_xlfn.XLOOKUP(B1229,jkse_history[[#This Row],[Terakhir]],jkse_history[[#This Row],[Volume]])</f>
        <v>153503000</v>
      </c>
      <c r="D1229">
        <f>_xlfn.XLOOKUP(A1229,bbni_history[[#This Row],[Tanggal]],bbni_history[[#This Row],[Terakhir]],"Tidak Ditemukan")</f>
        <v>3808.8</v>
      </c>
      <c r="E1229">
        <f>_xlfn.XLOOKUP(D1229,bbni_history[[#This Row],[Terakhir]],bbni_history[[#This Row],[Volume]])</f>
        <v>46856100</v>
      </c>
      <c r="F1229">
        <f>_xlfn.XLOOKUP(A1229,bbri_history[[#This Row],[Tanggal]],bbri_history[[#This Row],[Terakhir]],"Tidak Ditemukan")</f>
        <v>3752.3</v>
      </c>
      <c r="G1229">
        <f>_xlfn.XLOOKUP(F1229,bbri_history[[#This Row],[Terakhir]],bbri_history[[#This Row],[Volume]],"Tidak Ditemukan")</f>
        <v>201999400</v>
      </c>
      <c r="H1229">
        <f>_xlfn.XLOOKUP(A1229,bmri_history[[#This Row],[Tanggal]],bmri_history[[#This Row],[Terakhir]],"Tidak Ditemukan")</f>
        <v>4543</v>
      </c>
      <c r="I1229">
        <f>_xlfn.XLOOKUP('Master Sheet'!H1229,bmri_history[[#This Row],[Terakhir]],bmri_history[[#This Row],[Volume]],"Tidak Ditemukan")</f>
        <v>169384300</v>
      </c>
      <c r="J1229" s="10">
        <f>(B1229/'Data Historis IHSG'!$J$3) * 100</f>
        <v>105.53310241700188</v>
      </c>
      <c r="K1229" s="2">
        <f>(D1229/'Data Historis BBNI'!$J$3) * 100</f>
        <v>122.18618572377223</v>
      </c>
      <c r="L1229" s="2">
        <f>(F1229/'Data Historis BBRI'!$J$3) * 100</f>
        <v>127.01878387207061</v>
      </c>
      <c r="M1229" s="2">
        <f>(H1229 / 'Data Historis BMRI'!$J$3) * 100</f>
        <v>163.83392296235391</v>
      </c>
    </row>
    <row r="1230" spans="1:13" x14ac:dyDescent="0.3">
      <c r="A1230" s="1" t="s">
        <v>1253</v>
      </c>
      <c r="B1230">
        <f>_xlfn.XLOOKUP(A1230,jkse_history[[#This Row],[Tanggal]],jkse_history[[#This Row],[Terakhir]],"Tidak Ditemukan")</f>
        <v>6532</v>
      </c>
      <c r="C1230">
        <f>_xlfn.XLOOKUP(B1230,jkse_history[[#This Row],[Terakhir]],jkse_history[[#This Row],[Volume]])</f>
        <v>146025200</v>
      </c>
      <c r="D1230">
        <f>_xlfn.XLOOKUP(A1230,bbni_history[[#This Row],[Tanggal]],bbni_history[[#This Row],[Terakhir]],"Tidak Ditemukan")</f>
        <v>3735.4</v>
      </c>
      <c r="E1230">
        <f>_xlfn.XLOOKUP(D1230,bbni_history[[#This Row],[Terakhir]],bbni_history[[#This Row],[Volume]])</f>
        <v>52994400</v>
      </c>
      <c r="F1230">
        <f>_xlfn.XLOOKUP(A1230,bbri_history[[#This Row],[Tanggal]],bbri_history[[#This Row],[Terakhir]],"Tidak Ditemukan")</f>
        <v>3790.1</v>
      </c>
      <c r="G1230">
        <f>_xlfn.XLOOKUP(F1230,bbri_history[[#This Row],[Terakhir]],bbri_history[[#This Row],[Volume]],"Tidak Ditemukan")</f>
        <v>276382800</v>
      </c>
      <c r="H1230">
        <f>_xlfn.XLOOKUP(A1230,bmri_history[[#This Row],[Tanggal]],bmri_history[[#This Row],[Terakhir]],"Tidak Ditemukan")</f>
        <v>4433.8999999999996</v>
      </c>
      <c r="I1230">
        <f>_xlfn.XLOOKUP('Master Sheet'!H1230,bmri_history[[#This Row],[Terakhir]],bmri_history[[#This Row],[Volume]],"Tidak Ditemukan")</f>
        <v>316743200</v>
      </c>
      <c r="J1230" s="10">
        <f>(B1230/'Data Historis IHSG'!$J$3) * 100</f>
        <v>103.69011070649603</v>
      </c>
      <c r="K1230" s="2">
        <f>(D1230/'Data Historis BBNI'!$J$3) * 100</f>
        <v>119.83151600309252</v>
      </c>
      <c r="L1230" s="2">
        <f>(F1230/'Data Historis BBRI'!$J$3) * 100</f>
        <v>128.29834841391542</v>
      </c>
      <c r="M1230" s="2">
        <f>(H1230 / 'Data Historis BMRI'!$J$3) * 100</f>
        <v>159.89945653153882</v>
      </c>
    </row>
    <row r="1231" spans="1:13" x14ac:dyDescent="0.3">
      <c r="A1231" s="1" t="s">
        <v>1254</v>
      </c>
      <c r="B1231">
        <f>_xlfn.XLOOKUP(A1231,jkse_history[[#This Row],[Tanggal]],jkse_history[[#This Row],[Terakhir]],"Tidak Ditemukan")</f>
        <v>6645.8</v>
      </c>
      <c r="C1231">
        <f>_xlfn.XLOOKUP(B1231,jkse_history[[#This Row],[Terakhir]],jkse_history[[#This Row],[Volume]])</f>
        <v>141288200</v>
      </c>
      <c r="D1231">
        <f>_xlfn.XLOOKUP(A1231,bbni_history[[#This Row],[Tanggal]],bbni_history[[#This Row],[Terakhir]],"Tidak Ditemukan")</f>
        <v>3946.5</v>
      </c>
      <c r="E1231">
        <f>_xlfn.XLOOKUP(D1231,bbni_history[[#This Row],[Terakhir]],bbni_history[[#This Row],[Volume]])</f>
        <v>57782300</v>
      </c>
      <c r="F1231">
        <f>_xlfn.XLOOKUP(A1231,bbri_history[[#This Row],[Tanggal]],bbri_history[[#This Row],[Terakhir]],"Tidak Ditemukan")</f>
        <v>3809</v>
      </c>
      <c r="G1231">
        <f>_xlfn.XLOOKUP(F1231,bbri_history[[#This Row],[Terakhir]],bbri_history[[#This Row],[Volume]],"Tidak Ditemukan")</f>
        <v>362571900</v>
      </c>
      <c r="H1231">
        <f>_xlfn.XLOOKUP(A1231,bmri_history[[#This Row],[Tanggal]],bmri_history[[#This Row],[Terakhir]],"Tidak Ditemukan")</f>
        <v>4488.3999999999996</v>
      </c>
      <c r="I1231">
        <f>_xlfn.XLOOKUP('Master Sheet'!H1231,bmri_history[[#This Row],[Terakhir]],bmri_history[[#This Row],[Volume]],"Tidak Ditemukan")</f>
        <v>225073300</v>
      </c>
      <c r="J1231" s="10">
        <f>(B1231/'Data Historis IHSG'!$J$3) * 100</f>
        <v>105.49659181464044</v>
      </c>
      <c r="K1231" s="2">
        <f>(D1231/'Data Historis BBNI'!$J$3) * 100</f>
        <v>126.60359744771768</v>
      </c>
      <c r="L1231" s="2">
        <f>(F1231/'Data Historis BBRI'!$J$3) * 100</f>
        <v>128.93813068483783</v>
      </c>
      <c r="M1231" s="2">
        <f>(H1231 / 'Data Historis BMRI'!$J$3) * 100</f>
        <v>161.86488660009448</v>
      </c>
    </row>
    <row r="1232" spans="1:13" x14ac:dyDescent="0.3">
      <c r="A1232" s="1" t="s">
        <v>1255</v>
      </c>
      <c r="B1232">
        <f>_xlfn.XLOOKUP(A1232,jkse_history[[#This Row],[Tanggal]],jkse_history[[#This Row],[Terakhir]],"Tidak Ditemukan")</f>
        <v>6613.6</v>
      </c>
      <c r="C1232">
        <f>_xlfn.XLOOKUP(B1232,jkse_history[[#This Row],[Terakhir]],jkse_history[[#This Row],[Volume]])</f>
        <v>126053300</v>
      </c>
      <c r="D1232">
        <f>_xlfn.XLOOKUP(A1232,bbni_history[[#This Row],[Tanggal]],bbni_history[[#This Row],[Terakhir]],"Tidak Ditemukan")</f>
        <v>3900.6</v>
      </c>
      <c r="E1232">
        <f>_xlfn.XLOOKUP(D1232,bbni_history[[#This Row],[Terakhir]],bbni_history[[#This Row],[Volume]])</f>
        <v>38173200</v>
      </c>
      <c r="F1232">
        <f>_xlfn.XLOOKUP(A1232,bbri_history[[#This Row],[Tanggal]],bbri_history[[#This Row],[Terakhir]],"Tidak Ditemukan")</f>
        <v>3771.2</v>
      </c>
      <c r="G1232">
        <f>_xlfn.XLOOKUP(F1232,bbri_history[[#This Row],[Terakhir]],bbri_history[[#This Row],[Volume]],"Tidak Ditemukan")</f>
        <v>341640600</v>
      </c>
      <c r="H1232">
        <f>_xlfn.XLOOKUP(A1232,bmri_history[[#This Row],[Tanggal]],bmri_history[[#This Row],[Terakhir]],"Tidak Ditemukan")</f>
        <v>4565.7</v>
      </c>
      <c r="I1232">
        <f>_xlfn.XLOOKUP('Master Sheet'!H1232,bmri_history[[#This Row],[Terakhir]],bmri_history[[#This Row],[Volume]],"Tidak Ditemukan")</f>
        <v>215271400</v>
      </c>
      <c r="J1232" s="10">
        <f>(B1232/'Data Historis IHSG'!$J$3) * 100</f>
        <v>104.98544338158024</v>
      </c>
      <c r="K1232" s="2">
        <f>(D1232/'Data Historis BBNI'!$J$3) * 100</f>
        <v>125.13112687306918</v>
      </c>
      <c r="L1232" s="2">
        <f>(F1232/'Data Historis BBRI'!$J$3) * 100</f>
        <v>127.65856614299302</v>
      </c>
      <c r="M1232" s="2">
        <f>(H1232 / 'Data Historis BMRI'!$J$3) * 100</f>
        <v>164.65255163311011</v>
      </c>
    </row>
    <row r="1233" spans="1:13" x14ac:dyDescent="0.3">
      <c r="A1233" s="1" t="s">
        <v>1256</v>
      </c>
      <c r="B1233">
        <f>_xlfn.XLOOKUP(A1233,jkse_history[[#This Row],[Tanggal]],jkse_history[[#This Row],[Terakhir]],"Tidak Ditemukan")</f>
        <v>6638.5</v>
      </c>
      <c r="C1233">
        <f>_xlfn.XLOOKUP(B1233,jkse_history[[#This Row],[Terakhir]],jkse_history[[#This Row],[Volume]])</f>
        <v>121300000</v>
      </c>
      <c r="D1233">
        <f>_xlfn.XLOOKUP(A1233,bbni_history[[#This Row],[Tanggal]],bbni_history[[#This Row],[Terakhir]],"Tidak Ditemukan")</f>
        <v>4010.7</v>
      </c>
      <c r="E1233">
        <f>_xlfn.XLOOKUP(D1233,bbni_history[[#This Row],[Terakhir]],bbni_history[[#This Row],[Volume]])</f>
        <v>61932800</v>
      </c>
      <c r="F1233">
        <f>_xlfn.XLOOKUP(A1233,bbri_history[[#This Row],[Tanggal]],bbri_history[[#This Row],[Terakhir]],"Tidak Ditemukan")</f>
        <v>3648.3</v>
      </c>
      <c r="G1233">
        <f>_xlfn.XLOOKUP(F1233,bbri_history[[#This Row],[Terakhir]],bbri_history[[#This Row],[Volume]],"Tidak Ditemukan")</f>
        <v>524909600</v>
      </c>
      <c r="H1233">
        <f>_xlfn.XLOOKUP(A1233,bmri_history[[#This Row],[Tanggal]],bmri_history[[#This Row],[Terakhir]],"Tidak Ditemukan")</f>
        <v>4656.5</v>
      </c>
      <c r="I1233">
        <f>_xlfn.XLOOKUP('Master Sheet'!H1233,bmri_history[[#This Row],[Terakhir]],bmri_history[[#This Row],[Volume]],"Tidak Ditemukan")</f>
        <v>239709300</v>
      </c>
      <c r="J1233" s="10">
        <f>(B1233/'Data Historis IHSG'!$J$3) * 100</f>
        <v>105.38071033758021</v>
      </c>
      <c r="K1233" s="2">
        <f>(D1233/'Data Historis BBNI'!$J$3) * 100</f>
        <v>128.66313145408873</v>
      </c>
      <c r="L1233" s="2">
        <f>(F1233/'Data Historis BBRI'!$J$3) * 100</f>
        <v>123.49828883630714</v>
      </c>
      <c r="M1233" s="2">
        <f>(H1233 / 'Data Historis BMRI'!$J$3) * 100</f>
        <v>167.92706631613493</v>
      </c>
    </row>
    <row r="1234" spans="1:13" x14ac:dyDescent="0.3">
      <c r="A1234" s="1" t="s">
        <v>1257</v>
      </c>
      <c r="B1234">
        <f>_xlfn.XLOOKUP(A1234,jkse_history[[#This Row],[Tanggal]],jkse_history[[#This Row],[Terakhir]],"Tidak Ditemukan")</f>
        <v>6830.9</v>
      </c>
      <c r="C1234">
        <f>_xlfn.XLOOKUP(B1234,jkse_history[[#This Row],[Terakhir]],jkse_history[[#This Row],[Volume]])</f>
        <v>136644900</v>
      </c>
      <c r="D1234">
        <f>_xlfn.XLOOKUP(A1234,bbni_history[[#This Row],[Tanggal]],bbni_history[[#This Row],[Terakhir]],"Tidak Ditemukan")</f>
        <v>4194.3</v>
      </c>
      <c r="E1234">
        <f>_xlfn.XLOOKUP(D1234,bbni_history[[#This Row],[Terakhir]],bbni_history[[#This Row],[Volume]])</f>
        <v>52492800</v>
      </c>
      <c r="F1234">
        <f>_xlfn.XLOOKUP(A1234,bbri_history[[#This Row],[Tanggal]],bbri_history[[#This Row],[Terakhir]],"Tidak Ditemukan")</f>
        <v>3809</v>
      </c>
      <c r="G1234">
        <f>_xlfn.XLOOKUP(F1234,bbri_history[[#This Row],[Terakhir]],bbri_history[[#This Row],[Volume]],"Tidak Ditemukan")</f>
        <v>265737100</v>
      </c>
      <c r="H1234">
        <f>_xlfn.XLOOKUP(A1234,bmri_history[[#This Row],[Tanggal]],bmri_history[[#This Row],[Terakhir]],"Tidak Ditemukan")</f>
        <v>4929.1000000000004</v>
      </c>
      <c r="I1234">
        <f>_xlfn.XLOOKUP('Master Sheet'!H1234,bmri_history[[#This Row],[Terakhir]],bmri_history[[#This Row],[Volume]],"Tidak Ditemukan")</f>
        <v>223837300</v>
      </c>
      <c r="J1234" s="10">
        <f>(B1234/'Data Historis IHSG'!$J$3) * 100</f>
        <v>108.43490159598954</v>
      </c>
      <c r="K1234" s="2">
        <f>(D1234/'Data Historis BBNI'!$J$3) * 100</f>
        <v>134.55301375268269</v>
      </c>
      <c r="L1234" s="2">
        <f>(F1234/'Data Historis BBRI'!$J$3) * 100</f>
        <v>128.93813068483783</v>
      </c>
      <c r="M1234" s="2">
        <f>(H1234 / 'Data Historis BMRI'!$J$3) * 100</f>
        <v>177.75782295261692</v>
      </c>
    </row>
    <row r="1235" spans="1:13" x14ac:dyDescent="0.3">
      <c r="A1235" s="1" t="s">
        <v>1258</v>
      </c>
      <c r="B1235">
        <f>_xlfn.XLOOKUP(A1235,jkse_history[[#This Row],[Tanggal]],jkse_history[[#This Row],[Terakhir]],"Tidak Ditemukan")</f>
        <v>6873.6</v>
      </c>
      <c r="C1235">
        <f>_xlfn.XLOOKUP(B1235,jkse_history[[#This Row],[Terakhir]],jkse_history[[#This Row],[Volume]])</f>
        <v>158584300</v>
      </c>
      <c r="D1235">
        <f>_xlfn.XLOOKUP(A1235,bbni_history[[#This Row],[Tanggal]],bbni_history[[#This Row],[Terakhir]],"Tidak Ditemukan")</f>
        <v>4359.5</v>
      </c>
      <c r="E1235">
        <f>_xlfn.XLOOKUP(D1235,bbni_history[[#This Row],[Terakhir]],bbni_history[[#This Row],[Volume]])</f>
        <v>73992700</v>
      </c>
      <c r="F1235">
        <f>_xlfn.XLOOKUP(A1235,bbri_history[[#This Row],[Tanggal]],bbri_history[[#This Row],[Terakhir]],"Tidak Ditemukan")</f>
        <v>3922.4</v>
      </c>
      <c r="G1235">
        <f>_xlfn.XLOOKUP(F1235,bbri_history[[#This Row],[Terakhir]],bbri_history[[#This Row],[Volume]],"Tidak Ditemukan")</f>
        <v>374350700</v>
      </c>
      <c r="H1235">
        <f>_xlfn.XLOOKUP(A1235,bmri_history[[#This Row],[Tanggal]],bmri_history[[#This Row],[Terakhir]],"Tidak Ditemukan")</f>
        <v>4951.8</v>
      </c>
      <c r="I1235">
        <f>_xlfn.XLOOKUP('Master Sheet'!H1235,bmri_history[[#This Row],[Terakhir]],bmri_history[[#This Row],[Volume]],"Tidak Ditemukan")</f>
        <v>157430200</v>
      </c>
      <c r="J1235" s="10">
        <f>(B1235/'Data Historis IHSG'!$J$3) * 100</f>
        <v>109.11272886591721</v>
      </c>
      <c r="K1235" s="2">
        <f>(D1235/'Data Historis BBNI'!$J$3) * 100</f>
        <v>139.85262462265936</v>
      </c>
      <c r="L1235" s="2">
        <f>(F1235/'Data Historis BBRI'!$J$3) * 100</f>
        <v>132.77682431037226</v>
      </c>
      <c r="M1235" s="2">
        <f>(H1235 / 'Data Historis BMRI'!$J$3) * 100</f>
        <v>178.57645162337312</v>
      </c>
    </row>
    <row r="1236" spans="1:13" x14ac:dyDescent="0.3">
      <c r="A1236" s="1" t="s">
        <v>1259</v>
      </c>
      <c r="B1236">
        <f>_xlfn.XLOOKUP(A1236,jkse_history[[#This Row],[Tanggal]],jkse_history[[#This Row],[Terakhir]],"Tidak Ditemukan")</f>
        <v>6794.9</v>
      </c>
      <c r="C1236">
        <f>_xlfn.XLOOKUP(B1236,jkse_history[[#This Row],[Terakhir]],jkse_history[[#This Row],[Volume]])</f>
        <v>159932500</v>
      </c>
      <c r="D1236">
        <f>_xlfn.XLOOKUP(A1236,bbni_history[[#This Row],[Tanggal]],bbni_history[[#This Row],[Terakhir]],"Tidak Ditemukan")</f>
        <v>4148.3999999999996</v>
      </c>
      <c r="E1236">
        <f>_xlfn.XLOOKUP(D1236,bbni_history[[#This Row],[Terakhir]],bbni_history[[#This Row],[Volume]])</f>
        <v>72328000</v>
      </c>
      <c r="F1236">
        <f>_xlfn.XLOOKUP(A1236,bbri_history[[#This Row],[Tanggal]],bbri_history[[#This Row],[Terakhir]],"Tidak Ditemukan")</f>
        <v>3799.5</v>
      </c>
      <c r="G1236">
        <f>_xlfn.XLOOKUP(F1236,bbri_history[[#This Row],[Terakhir]],bbri_history[[#This Row],[Volume]],"Tidak Ditemukan")</f>
        <v>348358600</v>
      </c>
      <c r="H1236">
        <f>_xlfn.XLOOKUP(A1236,bmri_history[[#This Row],[Tanggal]],bmri_history[[#This Row],[Terakhir]],"Tidak Ditemukan")</f>
        <v>4702</v>
      </c>
      <c r="I1236">
        <f>_xlfn.XLOOKUP('Master Sheet'!H1236,bmri_history[[#This Row],[Terakhir]],bmri_history[[#This Row],[Volume]],"Tidak Ditemukan")</f>
        <v>204335500</v>
      </c>
      <c r="J1236" s="10">
        <f>(B1236/'Data Historis IHSG'!$J$3) * 100</f>
        <v>107.86343129815828</v>
      </c>
      <c r="K1236" s="2">
        <f>(D1236/'Data Historis BBNI'!$J$3) * 100</f>
        <v>133.08054317803419</v>
      </c>
      <c r="L1236" s="2">
        <f>(F1236/'Data Historis BBRI'!$J$3) * 100</f>
        <v>128.61654700368638</v>
      </c>
      <c r="M1236" s="2">
        <f>(H1236 / 'Data Historis BMRI'!$J$3) * 100</f>
        <v>169.56792995135112</v>
      </c>
    </row>
    <row r="1237" spans="1:13" x14ac:dyDescent="0.3">
      <c r="A1237" s="1" t="s">
        <v>1260</v>
      </c>
      <c r="B1237">
        <f>_xlfn.XLOOKUP(A1237,jkse_history[[#This Row],[Tanggal]],jkse_history[[#This Row],[Terakhir]],"Tidak Ditemukan")</f>
        <v>6788</v>
      </c>
      <c r="C1237">
        <f>_xlfn.XLOOKUP(B1237,jkse_history[[#This Row],[Terakhir]],jkse_history[[#This Row],[Volume]])</f>
        <v>168907900</v>
      </c>
      <c r="D1237">
        <f>_xlfn.XLOOKUP(A1237,bbni_history[[#This Row],[Tanggal]],bbni_history[[#This Row],[Terakhir]],"Tidak Ditemukan")</f>
        <v>4093.3</v>
      </c>
      <c r="E1237">
        <f>_xlfn.XLOOKUP(D1237,bbni_history[[#This Row],[Terakhir]],bbni_history[[#This Row],[Volume]])</f>
        <v>49467500</v>
      </c>
      <c r="F1237">
        <f>_xlfn.XLOOKUP(A1237,bbri_history[[#This Row],[Tanggal]],bbri_history[[#This Row],[Terakhir]],"Tidak Ditemukan")</f>
        <v>3695.6</v>
      </c>
      <c r="G1237">
        <f>_xlfn.XLOOKUP(F1237,bbri_history[[#This Row],[Terakhir]],bbri_history[[#This Row],[Volume]],"Tidak Ditemukan")</f>
        <v>312753300</v>
      </c>
      <c r="H1237">
        <f>_xlfn.XLOOKUP(A1237,bmri_history[[#This Row],[Tanggal]],bmri_history[[#This Row],[Terakhir]],"Tidak Ditemukan")</f>
        <v>4679.2</v>
      </c>
      <c r="I1237">
        <f>_xlfn.XLOOKUP('Master Sheet'!H1237,bmri_history[[#This Row],[Terakhir]],bmri_history[[#This Row],[Volume]],"Tidak Ditemukan")</f>
        <v>98363500</v>
      </c>
      <c r="J1237" s="10">
        <f>(B1237/'Data Historis IHSG'!$J$3) * 100</f>
        <v>107.75389949107395</v>
      </c>
      <c r="K1237" s="2">
        <f>(D1237/'Data Historis BBNI'!$J$3) * 100</f>
        <v>131.31293688907709</v>
      </c>
      <c r="L1237" s="2">
        <f>(F1237/'Data Historis BBRI'!$J$3) * 100</f>
        <v>125.0994370593034</v>
      </c>
      <c r="M1237" s="2">
        <f>(H1237 / 'Data Historis BMRI'!$J$3) * 100</f>
        <v>168.74569498689112</v>
      </c>
    </row>
    <row r="1238" spans="1:13" x14ac:dyDescent="0.3">
      <c r="A1238" s="1" t="s">
        <v>1261</v>
      </c>
      <c r="B1238">
        <f>_xlfn.XLOOKUP(A1238,jkse_history[[#This Row],[Tanggal]],jkse_history[[#This Row],[Terakhir]],"Tidak Ditemukan")</f>
        <v>6803</v>
      </c>
      <c r="C1238">
        <f>_xlfn.XLOOKUP(B1238,jkse_history[[#This Row],[Terakhir]],jkse_history[[#This Row],[Volume]])</f>
        <v>131140300</v>
      </c>
      <c r="D1238">
        <f>_xlfn.XLOOKUP(A1238,bbni_history[[#This Row],[Tanggal]],bbni_history[[#This Row],[Terakhir]],"Tidak Ditemukan")</f>
        <v>3946.5</v>
      </c>
      <c r="E1238">
        <f>_xlfn.XLOOKUP(D1238,bbni_history[[#This Row],[Terakhir]],bbni_history[[#This Row],[Volume]])</f>
        <v>70115400</v>
      </c>
      <c r="F1238">
        <f>_xlfn.XLOOKUP(A1238,bbri_history[[#This Row],[Tanggal]],bbri_history[[#This Row],[Terakhir]],"Tidak Ditemukan")</f>
        <v>3676.7</v>
      </c>
      <c r="G1238">
        <f>_xlfn.XLOOKUP(F1238,bbri_history[[#This Row],[Terakhir]],bbri_history[[#This Row],[Volume]],"Tidak Ditemukan")</f>
        <v>205268800</v>
      </c>
      <c r="H1238">
        <f>_xlfn.XLOOKUP(A1238,bmri_history[[#This Row],[Tanggal]],bmri_history[[#This Row],[Terakhir]],"Tidak Ditemukan")</f>
        <v>4611.1000000000004</v>
      </c>
      <c r="I1238">
        <f>_xlfn.XLOOKUP('Master Sheet'!H1238,bmri_history[[#This Row],[Terakhir]],bmri_history[[#This Row],[Volume]],"Tidak Ditemukan")</f>
        <v>152528600</v>
      </c>
      <c r="J1238" s="10">
        <f>(B1238/'Data Historis IHSG'!$J$3) * 100</f>
        <v>107.99201211517031</v>
      </c>
      <c r="K1238" s="2">
        <f>(D1238/'Data Historis BBNI'!$J$3) * 100</f>
        <v>126.60359744771768</v>
      </c>
      <c r="L1238" s="2">
        <f>(F1238/'Data Historis BBRI'!$J$3) * 100</f>
        <v>124.45965478838099</v>
      </c>
      <c r="M1238" s="2">
        <f>(H1238 / 'Data Historis BMRI'!$J$3) * 100</f>
        <v>166.28980897462253</v>
      </c>
    </row>
    <row r="1239" spans="1:13" x14ac:dyDescent="0.3">
      <c r="A1239" s="1" t="s">
        <v>1262</v>
      </c>
      <c r="B1239">
        <f>_xlfn.XLOOKUP(A1239,jkse_history[[#This Row],[Tanggal]],jkse_history[[#This Row],[Terakhir]],"Tidak Ditemukan")</f>
        <v>6749.6</v>
      </c>
      <c r="C1239">
        <f>_xlfn.XLOOKUP(B1239,jkse_history[[#This Row],[Terakhir]],jkse_history[[#This Row],[Volume]])</f>
        <v>156247700</v>
      </c>
      <c r="D1239">
        <f>_xlfn.XLOOKUP(A1239,bbni_history[[#This Row],[Tanggal]],bbni_history[[#This Row],[Terakhir]],"Tidak Ditemukan")</f>
        <v>3854.7</v>
      </c>
      <c r="E1239">
        <f>_xlfn.XLOOKUP(D1239,bbni_history[[#This Row],[Terakhir]],bbni_history[[#This Row],[Volume]])</f>
        <v>61467000</v>
      </c>
      <c r="F1239">
        <f>_xlfn.XLOOKUP(A1239,bbri_history[[#This Row],[Tanggal]],bbri_history[[#This Row],[Terakhir]],"Tidak Ditemukan")</f>
        <v>3705</v>
      </c>
      <c r="G1239">
        <f>_xlfn.XLOOKUP(F1239,bbri_history[[#This Row],[Terakhir]],bbri_history[[#This Row],[Volume]],"Tidak Ditemukan")</f>
        <v>138610800</v>
      </c>
      <c r="H1239">
        <f>_xlfn.XLOOKUP(A1239,bmri_history[[#This Row],[Tanggal]],bmri_history[[#This Row],[Terakhir]],"Tidak Ditemukan")</f>
        <v>4565.7</v>
      </c>
      <c r="I1239">
        <f>_xlfn.XLOOKUP('Master Sheet'!H1239,bmri_history[[#This Row],[Terakhir]],bmri_history[[#This Row],[Volume]],"Tidak Ditemukan")</f>
        <v>127578500</v>
      </c>
      <c r="J1239" s="10">
        <f>(B1239/'Data Historis IHSG'!$J$3) * 100</f>
        <v>107.14433117338726</v>
      </c>
      <c r="K1239" s="2">
        <f>(D1239/'Data Historis BBNI'!$J$3) * 100</f>
        <v>123.65865629842069</v>
      </c>
      <c r="L1239" s="2">
        <f>(F1239/'Data Historis BBRI'!$J$3) * 100</f>
        <v>125.41763564907433</v>
      </c>
      <c r="M1239" s="2">
        <f>(H1239 / 'Data Historis BMRI'!$J$3) * 100</f>
        <v>164.65255163311011</v>
      </c>
    </row>
    <row r="1240" spans="1:13" x14ac:dyDescent="0.3">
      <c r="A1240" s="1" t="s">
        <v>1263</v>
      </c>
      <c r="B1240">
        <f>_xlfn.XLOOKUP(A1240,jkse_history[[#This Row],[Tanggal]],jkse_history[[#This Row],[Terakhir]],"Tidak Ditemukan")</f>
        <v>6587.1</v>
      </c>
      <c r="C1240">
        <f>_xlfn.XLOOKUP(B1240,jkse_history[[#This Row],[Terakhir]],jkse_history[[#This Row],[Volume]])</f>
        <v>194167900</v>
      </c>
      <c r="D1240">
        <f>_xlfn.XLOOKUP(A1240,bbni_history[[#This Row],[Tanggal]],bbni_history[[#This Row],[Terakhir]],"Tidak Ditemukan")</f>
        <v>3882.2</v>
      </c>
      <c r="E1240">
        <f>_xlfn.XLOOKUP(D1240,bbni_history[[#This Row],[Terakhir]],bbni_history[[#This Row],[Volume]])</f>
        <v>45778400</v>
      </c>
      <c r="F1240">
        <f>_xlfn.XLOOKUP(A1240,bbri_history[[#This Row],[Tanggal]],bbri_history[[#This Row],[Terakhir]],"Tidak Ditemukan")</f>
        <v>3591.6</v>
      </c>
      <c r="G1240">
        <f>_xlfn.XLOOKUP(F1240,bbri_history[[#This Row],[Terakhir]],bbri_history[[#This Row],[Volume]],"Tidak Ditemukan")</f>
        <v>404555100</v>
      </c>
      <c r="H1240">
        <f>_xlfn.XLOOKUP(A1240,bmri_history[[#This Row],[Tanggal]],bmri_history[[#This Row],[Terakhir]],"Tidak Ditemukan")</f>
        <v>4424.8</v>
      </c>
      <c r="I1240">
        <f>_xlfn.XLOOKUP('Master Sheet'!H1240,bmri_history[[#This Row],[Terakhir]],bmri_history[[#This Row],[Volume]],"Tidak Ditemukan")</f>
        <v>224607800</v>
      </c>
      <c r="J1240" s="10">
        <f>(B1240/'Data Historis IHSG'!$J$3) * 100</f>
        <v>104.56477774567668</v>
      </c>
      <c r="K1240" s="2">
        <f>(D1240/'Data Historis BBNI'!$J$3) * 100</f>
        <v>124.54085544445192</v>
      </c>
      <c r="L1240" s="2">
        <f>(F1240/'Data Historis BBRI'!$J$3) * 100</f>
        <v>121.57894202353991</v>
      </c>
      <c r="M1240" s="2">
        <f>(H1240 / 'Data Historis BMRI'!$J$3) * 100</f>
        <v>159.57128380449561</v>
      </c>
    </row>
    <row r="1241" spans="1:13" x14ac:dyDescent="0.3">
      <c r="A1241" s="1" t="s">
        <v>1264</v>
      </c>
      <c r="B1241">
        <f>_xlfn.XLOOKUP(A1241,jkse_history[[#This Row],[Tanggal]],jkse_history[[#This Row],[Terakhir]],"Tidak Ditemukan")</f>
        <v>6606.2</v>
      </c>
      <c r="C1241">
        <f>_xlfn.XLOOKUP(B1241,jkse_history[[#This Row],[Terakhir]],jkse_history[[#This Row],[Volume]])</f>
        <v>135195100</v>
      </c>
      <c r="D1241">
        <f>_xlfn.XLOOKUP(A1241,bbni_history[[#This Row],[Tanggal]],bbni_history[[#This Row],[Terakhir]],"Tidak Ditemukan")</f>
        <v>3992.4</v>
      </c>
      <c r="E1241">
        <f>_xlfn.XLOOKUP(D1241,bbni_history[[#This Row],[Terakhir]],bbni_history[[#This Row],[Volume]])</f>
        <v>42114300</v>
      </c>
      <c r="F1241">
        <f>_xlfn.XLOOKUP(A1241,bbri_history[[#This Row],[Tanggal]],bbri_history[[#This Row],[Terakhir]],"Tidak Ditemukan")</f>
        <v>3610.5</v>
      </c>
      <c r="G1241">
        <f>_xlfn.XLOOKUP(F1241,bbri_history[[#This Row],[Terakhir]],bbri_history[[#This Row],[Volume]],"Tidak Ditemukan")</f>
        <v>242834100</v>
      </c>
      <c r="H1241">
        <f>_xlfn.XLOOKUP(A1241,bmri_history[[#This Row],[Tanggal]],bmri_history[[#This Row],[Terakhir]],"Tidak Ditemukan")</f>
        <v>4470.3</v>
      </c>
      <c r="I1241">
        <f>_xlfn.XLOOKUP('Master Sheet'!H1241,bmri_history[[#This Row],[Terakhir]],bmri_history[[#This Row],[Volume]],"Tidak Ditemukan")</f>
        <v>161836900</v>
      </c>
      <c r="J1241" s="10">
        <f>(B1241/'Data Historis IHSG'!$J$3) * 100</f>
        <v>104.86797448702603</v>
      </c>
      <c r="K1241" s="2">
        <f>(D1241/'Data Historis BBNI'!$J$3) * 100</f>
        <v>128.07606802236614</v>
      </c>
      <c r="L1241" s="2">
        <f>(F1241/'Data Historis BBRI'!$J$3) * 100</f>
        <v>122.21872429446232</v>
      </c>
      <c r="M1241" s="2">
        <f>(H1241 / 'Data Historis BMRI'!$J$3) * 100</f>
        <v>161.2121474397118</v>
      </c>
    </row>
    <row r="1242" spans="1:13" x14ac:dyDescent="0.3">
      <c r="A1242" s="1" t="s">
        <v>1265</v>
      </c>
      <c r="B1242">
        <f>_xlfn.XLOOKUP(A1242,jkse_history[[#This Row],[Tanggal]],jkse_history[[#This Row],[Terakhir]],"Tidak Ditemukan")</f>
        <v>6485.4</v>
      </c>
      <c r="C1242">
        <f>_xlfn.XLOOKUP(B1242,jkse_history[[#This Row],[Terakhir]],jkse_history[[#This Row],[Volume]])</f>
        <v>156489700</v>
      </c>
      <c r="D1242">
        <f>_xlfn.XLOOKUP(A1242,bbni_history[[#This Row],[Tanggal]],bbni_history[[#This Row],[Terakhir]],"Tidak Ditemukan")</f>
        <v>3983.2</v>
      </c>
      <c r="E1242">
        <f>_xlfn.XLOOKUP(D1242,bbni_history[[#This Row],[Terakhir]],bbni_history[[#This Row],[Volume]])</f>
        <v>58362900</v>
      </c>
      <c r="F1242">
        <f>_xlfn.XLOOKUP(A1242,bbri_history[[#This Row],[Tanggal]],bbri_history[[#This Row],[Terakhir]],"Tidak Ditemukan")</f>
        <v>3430.9</v>
      </c>
      <c r="G1242">
        <f>_xlfn.XLOOKUP(F1242,bbri_history[[#This Row],[Terakhir]],bbri_history[[#This Row],[Volume]],"Tidak Ditemukan")</f>
        <v>410928000</v>
      </c>
      <c r="H1242">
        <f>_xlfn.XLOOKUP(A1242,bmri_history[[#This Row],[Tanggal]],bmri_history[[#This Row],[Terakhir]],"Tidak Ditemukan")</f>
        <v>4234</v>
      </c>
      <c r="I1242">
        <f>_xlfn.XLOOKUP('Master Sheet'!H1242,bmri_history[[#This Row],[Terakhir]],bmri_history[[#This Row],[Volume]],"Tidak Ditemukan")</f>
        <v>334919800</v>
      </c>
      <c r="J1242" s="10">
        <f>(B1242/'Data Historis IHSG'!$J$3) * 100</f>
        <v>102.95037415430332</v>
      </c>
      <c r="K1242" s="2">
        <f>(D1242/'Data Historis BBNI'!$J$3) * 100</f>
        <v>127.78093230805752</v>
      </c>
      <c r="L1242" s="2">
        <f>(F1242/'Data Historis BBRI'!$J$3) * 100</f>
        <v>116.13910017500922</v>
      </c>
      <c r="M1242" s="2">
        <f>(H1242 / 'Data Historis BMRI'!$J$3) * 100</f>
        <v>152.69047541769899</v>
      </c>
    </row>
    <row r="1243" spans="1:13" x14ac:dyDescent="0.3">
      <c r="A1243" s="1" t="s">
        <v>1266</v>
      </c>
      <c r="B1243">
        <f>_xlfn.XLOOKUP(A1243,jkse_history[[#This Row],[Tanggal]],jkse_history[[#This Row],[Terakhir]],"Tidak Ditemukan")</f>
        <v>6270.6</v>
      </c>
      <c r="C1243">
        <f>_xlfn.XLOOKUP(B1243,jkse_history[[#This Row],[Terakhir]],jkse_history[[#This Row],[Volume]])</f>
        <v>196893700</v>
      </c>
      <c r="D1243">
        <f>_xlfn.XLOOKUP(A1243,bbni_history[[#This Row],[Tanggal]],bbni_history[[#This Row],[Terakhir]],"Tidak Ditemukan")</f>
        <v>3698.7</v>
      </c>
      <c r="E1243">
        <f>_xlfn.XLOOKUP(D1243,bbni_history[[#This Row],[Terakhir]],bbni_history[[#This Row],[Volume]])</f>
        <v>156574800</v>
      </c>
      <c r="F1243">
        <f>_xlfn.XLOOKUP(A1243,bbri_history[[#This Row],[Tanggal]],bbri_history[[#This Row],[Terakhir]],"Tidak Ditemukan")</f>
        <v>3175.7</v>
      </c>
      <c r="G1243">
        <f>_xlfn.XLOOKUP(F1243,bbri_history[[#This Row],[Terakhir]],bbri_history[[#This Row],[Volume]],"Tidak Ditemukan")</f>
        <v>1000597600</v>
      </c>
      <c r="H1243">
        <f>_xlfn.XLOOKUP(A1243,bmri_history[[#This Row],[Tanggal]],bmri_history[[#This Row],[Terakhir]],"Tidak Ditemukan")</f>
        <v>4179.5</v>
      </c>
      <c r="I1243">
        <f>_xlfn.XLOOKUP('Master Sheet'!H1243,bmri_history[[#This Row],[Terakhir]],bmri_history[[#This Row],[Volume]],"Tidak Ditemukan")</f>
        <v>464696700</v>
      </c>
      <c r="J1243" s="10">
        <f>(B1243/'Data Historis IHSG'!$J$3) * 100</f>
        <v>99.540601377243419</v>
      </c>
      <c r="K1243" s="2">
        <f>(D1243/'Data Historis BBNI'!$J$3) * 100</f>
        <v>118.65418114275266</v>
      </c>
      <c r="L1243" s="2">
        <f>(F1243/'Data Historis BBRI'!$J$3) * 100</f>
        <v>107.50034697186651</v>
      </c>
      <c r="M1243" s="2">
        <f>(H1243 / 'Data Historis BMRI'!$J$3) * 100</f>
        <v>150.72504534914333</v>
      </c>
    </row>
    <row r="1244" spans="1:13" x14ac:dyDescent="0.3">
      <c r="A1244" s="1" t="s">
        <v>1267</v>
      </c>
      <c r="B1244">
        <f>_xlfn.XLOOKUP(A1244,jkse_history[[#This Row],[Tanggal]],jkse_history[[#This Row],[Terakhir]],"Tidak Ditemukan")</f>
        <v>6519.7</v>
      </c>
      <c r="C1244">
        <f>_xlfn.XLOOKUP(B1244,jkse_history[[#This Row],[Terakhir]],jkse_history[[#This Row],[Volume]])</f>
        <v>170810200</v>
      </c>
      <c r="D1244">
        <f>_xlfn.XLOOKUP(A1244,bbni_history[[#This Row],[Tanggal]],bbni_history[[#This Row],[Terakhir]],"Tidak Ditemukan")</f>
        <v>3909.8</v>
      </c>
      <c r="E1244">
        <f>_xlfn.XLOOKUP(D1244,bbni_history[[#This Row],[Terakhir]],bbni_history[[#This Row],[Volume]])</f>
        <v>156616300</v>
      </c>
      <c r="F1244">
        <f>_xlfn.XLOOKUP(A1244,bbri_history[[#This Row],[Tanggal]],bbri_history[[#This Row],[Terakhir]],"Tidak Ditemukan")</f>
        <v>3468.7</v>
      </c>
      <c r="G1244">
        <f>_xlfn.XLOOKUP(F1244,bbri_history[[#This Row],[Terakhir]],bbri_history[[#This Row],[Volume]],"Tidak Ditemukan")</f>
        <v>744626800</v>
      </c>
      <c r="H1244">
        <f>_xlfn.XLOOKUP(A1244,bmri_history[[#This Row],[Tanggal]],bmri_history[[#This Row],[Terakhir]],"Tidak Ditemukan")</f>
        <v>4452.1000000000004</v>
      </c>
      <c r="I1244">
        <f>_xlfn.XLOOKUP('Master Sheet'!H1244,bmri_history[[#This Row],[Terakhir]],bmri_history[[#This Row],[Volume]],"Tidak Ditemukan")</f>
        <v>257118300</v>
      </c>
      <c r="J1244" s="10">
        <f>(B1244/'Data Historis IHSG'!$J$3) * 100</f>
        <v>103.49485835473702</v>
      </c>
      <c r="K1244" s="2">
        <f>(D1244/'Data Historis BBNI'!$J$3) * 100</f>
        <v>125.42626258737781</v>
      </c>
      <c r="L1244" s="2">
        <f>(F1244/'Data Historis BBRI'!$J$3) * 100</f>
        <v>117.41866471685402</v>
      </c>
      <c r="M1244" s="2">
        <f>(H1244 / 'Data Historis BMRI'!$J$3) * 100</f>
        <v>160.55580198562532</v>
      </c>
    </row>
    <row r="1245" spans="1:13" x14ac:dyDescent="0.3">
      <c r="A1245" s="1" t="s">
        <v>1268</v>
      </c>
      <c r="B1245">
        <f>_xlfn.XLOOKUP(A1245,jkse_history[[#This Row],[Tanggal]],jkse_history[[#This Row],[Terakhir]],"Tidak Ditemukan")</f>
        <v>6380.4</v>
      </c>
      <c r="C1245">
        <f>_xlfn.XLOOKUP(B1245,jkse_history[[#This Row],[Terakhir]],jkse_history[[#This Row],[Volume]])</f>
        <v>149084200</v>
      </c>
      <c r="D1245">
        <f>_xlfn.XLOOKUP(A1245,bbni_history[[#This Row],[Tanggal]],bbni_history[[#This Row],[Terakhir]],"Tidak Ditemukan")</f>
        <v>3873.1</v>
      </c>
      <c r="E1245">
        <f>_xlfn.XLOOKUP(D1245,bbni_history[[#This Row],[Terakhir]],bbni_history[[#This Row],[Volume]])</f>
        <v>71340000</v>
      </c>
      <c r="F1245">
        <f>_xlfn.XLOOKUP(A1245,bbri_history[[#This Row],[Tanggal]],bbri_history[[#This Row],[Terakhir]],"Tidak Ditemukan")</f>
        <v>3468.7</v>
      </c>
      <c r="G1245">
        <f>_xlfn.XLOOKUP(F1245,bbri_history[[#This Row],[Terakhir]],bbri_history[[#This Row],[Volume]],"Tidak Ditemukan")</f>
        <v>338434700</v>
      </c>
      <c r="H1245">
        <f>_xlfn.XLOOKUP(A1245,bmri_history[[#This Row],[Tanggal]],bmri_history[[#This Row],[Terakhir]],"Tidak Ditemukan")</f>
        <v>4397.6000000000004</v>
      </c>
      <c r="I1245">
        <f>_xlfn.XLOOKUP('Master Sheet'!H1245,bmri_history[[#This Row],[Terakhir]],bmri_history[[#This Row],[Volume]],"Tidak Ditemukan")</f>
        <v>144346500</v>
      </c>
      <c r="J1245" s="10">
        <f>(B1245/'Data Historis IHSG'!$J$3) * 100</f>
        <v>101.28358578562879</v>
      </c>
      <c r="K1245" s="2">
        <f>(D1245/'Data Historis BBNI'!$J$3) * 100</f>
        <v>124.24892772703795</v>
      </c>
      <c r="L1245" s="2">
        <f>(F1245/'Data Historis BBRI'!$J$3) * 100</f>
        <v>117.41866471685402</v>
      </c>
      <c r="M1245" s="2">
        <f>(H1245 / 'Data Historis BMRI'!$J$3) * 100</f>
        <v>158.59037191706969</v>
      </c>
    </row>
    <row r="1246" spans="1:13" x14ac:dyDescent="0.3">
      <c r="A1246" s="1" t="s">
        <v>1269</v>
      </c>
      <c r="B1246">
        <f>_xlfn.XLOOKUP(A1246,jkse_history[[#This Row],[Tanggal]],jkse_history[[#This Row],[Terakhir]],"Tidak Ditemukan")</f>
        <v>6531.4</v>
      </c>
      <c r="C1246">
        <f>_xlfn.XLOOKUP(B1246,jkse_history[[#This Row],[Terakhir]],jkse_history[[#This Row],[Volume]])</f>
        <v>143533500</v>
      </c>
      <c r="D1246">
        <f>_xlfn.XLOOKUP(A1246,bbni_history[[#This Row],[Tanggal]],bbni_history[[#This Row],[Terakhir]],"Tidak Ditemukan")</f>
        <v>4093.3</v>
      </c>
      <c r="E1246">
        <f>_xlfn.XLOOKUP(D1246,bbni_history[[#This Row],[Terakhir]],bbni_history[[#This Row],[Volume]])</f>
        <v>101995600</v>
      </c>
      <c r="F1246">
        <f>_xlfn.XLOOKUP(A1246,bbri_history[[#This Row],[Tanggal]],bbri_history[[#This Row],[Terakhir]],"Tidak Ditemukan")</f>
        <v>3629.4</v>
      </c>
      <c r="G1246">
        <f>_xlfn.XLOOKUP(F1246,bbri_history[[#This Row],[Terakhir]],bbri_history[[#This Row],[Volume]],"Tidak Ditemukan")</f>
        <v>441151000</v>
      </c>
      <c r="H1246">
        <f>_xlfn.XLOOKUP(A1246,bmri_history[[#This Row],[Tanggal]],bmri_history[[#This Row],[Terakhir]],"Tidak Ditemukan")</f>
        <v>4415.8</v>
      </c>
      <c r="I1246">
        <f>_xlfn.XLOOKUP('Master Sheet'!H1246,bmri_history[[#This Row],[Terakhir]],bmri_history[[#This Row],[Volume]],"Tidak Ditemukan")</f>
        <v>252222800</v>
      </c>
      <c r="J1246" s="10">
        <f>(B1246/'Data Historis IHSG'!$J$3) * 100</f>
        <v>103.68058620153218</v>
      </c>
      <c r="K1246" s="2">
        <f>(D1246/'Data Historis BBNI'!$J$3) * 100</f>
        <v>131.31293688907709</v>
      </c>
      <c r="L1246" s="2">
        <f>(F1246/'Data Historis BBRI'!$J$3) * 100</f>
        <v>122.85850656538473</v>
      </c>
      <c r="M1246" s="2">
        <f>(H1246 / 'Data Historis BMRI'!$J$3) * 100</f>
        <v>159.24671737115617</v>
      </c>
    </row>
    <row r="1247" spans="1:13" x14ac:dyDescent="0.3">
      <c r="A1247" s="1" t="s">
        <v>1270</v>
      </c>
      <c r="B1247">
        <f>_xlfn.XLOOKUP(A1247,jkse_history[[#This Row],[Tanggal]],jkse_history[[#This Row],[Terakhir]],"Tidak Ditemukan")</f>
        <v>6617.8</v>
      </c>
      <c r="C1247">
        <f>_xlfn.XLOOKUP(B1247,jkse_history[[#This Row],[Terakhir]],jkse_history[[#This Row],[Volume]])</f>
        <v>138941500</v>
      </c>
      <c r="D1247">
        <f>_xlfn.XLOOKUP(A1247,bbni_history[[#This Row],[Tanggal]],bbni_history[[#This Row],[Terakhir]],"Tidak Ditemukan")</f>
        <v>4212.7</v>
      </c>
      <c r="E1247">
        <f>_xlfn.XLOOKUP(D1247,bbni_history[[#This Row],[Terakhir]],bbni_history[[#This Row],[Volume]])</f>
        <v>104226000</v>
      </c>
      <c r="F1247">
        <f>_xlfn.XLOOKUP(A1247,bbri_history[[#This Row],[Tanggal]],bbri_history[[#This Row],[Terakhir]],"Tidak Ditemukan")</f>
        <v>3733.4</v>
      </c>
      <c r="G1247">
        <f>_xlfn.XLOOKUP(F1247,bbri_history[[#This Row],[Terakhir]],bbri_history[[#This Row],[Volume]],"Tidak Ditemukan")</f>
        <v>434485100</v>
      </c>
      <c r="H1247">
        <f>_xlfn.XLOOKUP(A1247,bmri_history[[#This Row],[Tanggal]],bmri_history[[#This Row],[Terakhir]],"Tidak Ditemukan")</f>
        <v>4424.8</v>
      </c>
      <c r="I1247">
        <f>_xlfn.XLOOKUP('Master Sheet'!H1247,bmri_history[[#This Row],[Terakhir]],bmri_history[[#This Row],[Volume]],"Tidak Ditemukan")</f>
        <v>194909200</v>
      </c>
      <c r="J1247" s="10">
        <f>(B1247/'Data Historis IHSG'!$J$3) * 100</f>
        <v>105.05211491632723</v>
      </c>
      <c r="K1247" s="2">
        <f>(D1247/'Data Historis BBNI'!$J$3) * 100</f>
        <v>135.14328518129994</v>
      </c>
      <c r="L1247" s="2">
        <f>(F1247/'Data Historis BBRI'!$J$3) * 100</f>
        <v>126.37900160114822</v>
      </c>
      <c r="M1247" s="2">
        <f>(H1247 / 'Data Historis BMRI'!$J$3) * 100</f>
        <v>159.57128380449561</v>
      </c>
    </row>
    <row r="1248" spans="1:13" x14ac:dyDescent="0.3">
      <c r="A1248" s="1" t="s">
        <v>1271</v>
      </c>
      <c r="B1248">
        <f>_xlfn.XLOOKUP(A1248,jkse_history[[#This Row],[Tanggal]],jkse_history[[#This Row],[Terakhir]],"Tidak Ditemukan")</f>
        <v>6636</v>
      </c>
      <c r="C1248">
        <f>_xlfn.XLOOKUP(B1248,jkse_history[[#This Row],[Terakhir]],jkse_history[[#This Row],[Volume]])</f>
        <v>198389400</v>
      </c>
      <c r="D1248">
        <f>_xlfn.XLOOKUP(A1248,bbni_history[[#This Row],[Tanggal]],bbni_history[[#This Row],[Terakhir]],"Tidak Ditemukan")</f>
        <v>4166.8</v>
      </c>
      <c r="E1248">
        <f>_xlfn.XLOOKUP(D1248,bbni_history[[#This Row],[Terakhir]],bbni_history[[#This Row],[Volume]])</f>
        <v>61630700</v>
      </c>
      <c r="F1248">
        <f>_xlfn.XLOOKUP(A1248,bbri_history[[#This Row],[Tanggal]],bbri_history[[#This Row],[Terakhir]],"Tidak Ditemukan")</f>
        <v>3601.1</v>
      </c>
      <c r="G1248">
        <f>_xlfn.XLOOKUP(F1248,bbri_history[[#This Row],[Terakhir]],bbri_history[[#This Row],[Volume]],"Tidak Ditemukan")</f>
        <v>243793600</v>
      </c>
      <c r="H1248">
        <f>_xlfn.XLOOKUP(A1248,bmri_history[[#This Row],[Tanggal]],bmri_history[[#This Row],[Terakhir]],"Tidak Ditemukan")</f>
        <v>4397.6000000000004</v>
      </c>
      <c r="I1248">
        <f>_xlfn.XLOOKUP('Master Sheet'!H1248,bmri_history[[#This Row],[Terakhir]],bmri_history[[#This Row],[Volume]],"Tidak Ditemukan")</f>
        <v>117916600</v>
      </c>
      <c r="J1248" s="10">
        <f>(B1248/'Data Historis IHSG'!$J$3) * 100</f>
        <v>105.34102490023081</v>
      </c>
      <c r="K1248" s="2">
        <f>(D1248/'Data Historis BBNI'!$J$3) * 100</f>
        <v>133.67081460665148</v>
      </c>
      <c r="L1248" s="2">
        <f>(F1248/'Data Historis BBRI'!$J$3) * 100</f>
        <v>121.90052570469139</v>
      </c>
      <c r="M1248" s="2">
        <f>(H1248 / 'Data Historis BMRI'!$J$3) * 100</f>
        <v>158.59037191706969</v>
      </c>
    </row>
    <row r="1249" spans="1:13" x14ac:dyDescent="0.3">
      <c r="A1249" s="1" t="s">
        <v>1272</v>
      </c>
      <c r="B1249">
        <f>_xlfn.XLOOKUP(A1249,jkse_history[[#This Row],[Tanggal]],jkse_history[[#This Row],[Terakhir]],"Tidak Ditemukan")</f>
        <v>6598.2</v>
      </c>
      <c r="C1249">
        <f>_xlfn.XLOOKUP(B1249,jkse_history[[#This Row],[Terakhir]],jkse_history[[#This Row],[Volume]])</f>
        <v>153564400</v>
      </c>
      <c r="D1249">
        <f>_xlfn.XLOOKUP(A1249,bbni_history[[#This Row],[Tanggal]],bbni_history[[#This Row],[Terakhir]],"Tidak Ditemukan")</f>
        <v>4084.2</v>
      </c>
      <c r="E1249">
        <f>_xlfn.XLOOKUP(D1249,bbni_history[[#This Row],[Terakhir]],bbni_history[[#This Row],[Volume]])</f>
        <v>43038000</v>
      </c>
      <c r="F1249">
        <f>_xlfn.XLOOKUP(A1249,bbri_history[[#This Row],[Tanggal]],bbri_history[[#This Row],[Terakhir]],"Tidak Ditemukan")</f>
        <v>3553.8</v>
      </c>
      <c r="G1249">
        <f>_xlfn.XLOOKUP(F1249,bbri_history[[#This Row],[Terakhir]],bbri_history[[#This Row],[Volume]],"Tidak Ditemukan")</f>
        <v>232192200</v>
      </c>
      <c r="H1249">
        <f>_xlfn.XLOOKUP(A1249,bmri_history[[#This Row],[Tanggal]],bmri_history[[#This Row],[Terakhir]],"Tidak Ditemukan")</f>
        <v>4279.5</v>
      </c>
      <c r="I1249">
        <f>_xlfn.XLOOKUP('Master Sheet'!H1249,bmri_history[[#This Row],[Terakhir]],bmri_history[[#This Row],[Volume]],"Tidak Ditemukan")</f>
        <v>231152200</v>
      </c>
      <c r="J1249" s="10">
        <f>(B1249/'Data Historis IHSG'!$J$3) * 100</f>
        <v>104.74098108750798</v>
      </c>
      <c r="K1249" s="2">
        <f>(D1249/'Data Historis BBNI'!$J$3) * 100</f>
        <v>131.02100917166311</v>
      </c>
      <c r="L1249" s="2">
        <f>(F1249/'Data Historis BBRI'!$J$3) * 100</f>
        <v>120.29937748169513</v>
      </c>
      <c r="M1249" s="2">
        <f>(H1249 / 'Data Historis BMRI'!$J$3) * 100</f>
        <v>154.33133905291515</v>
      </c>
    </row>
    <row r="1250" spans="1:13" x14ac:dyDescent="0.3">
      <c r="A1250" s="1" t="s">
        <v>1273</v>
      </c>
      <c r="B1250">
        <f>_xlfn.XLOOKUP(A1250,jkse_history[[#This Row],[Tanggal]],jkse_history[[#This Row],[Terakhir]],"Tidak Ditemukan")</f>
        <v>6545.9</v>
      </c>
      <c r="C1250">
        <f>_xlfn.XLOOKUP(B1250,jkse_history[[#This Row],[Terakhir]],jkse_history[[#This Row],[Volume]])</f>
        <v>150016300</v>
      </c>
      <c r="D1250">
        <f>_xlfn.XLOOKUP(A1250,bbni_history[[#This Row],[Tanggal]],bbni_history[[#This Row],[Terakhir]],"Tidak Ditemukan")</f>
        <v>4084.2</v>
      </c>
      <c r="E1250">
        <f>_xlfn.XLOOKUP(D1250,bbni_history[[#This Row],[Terakhir]],bbni_history[[#This Row],[Volume]])</f>
        <v>44323600</v>
      </c>
      <c r="F1250">
        <f>_xlfn.XLOOKUP(A1250,bbri_history[[#This Row],[Tanggal]],bbri_history[[#This Row],[Terakhir]],"Tidak Ditemukan")</f>
        <v>3582.1</v>
      </c>
      <c r="G1250">
        <f>_xlfn.XLOOKUP(F1250,bbri_history[[#This Row],[Terakhir]],bbri_history[[#This Row],[Volume]],"Tidak Ditemukan")</f>
        <v>273961800</v>
      </c>
      <c r="H1250">
        <f>_xlfn.XLOOKUP(A1250,bmri_history[[#This Row],[Tanggal]],bmri_history[[#This Row],[Terakhir]],"Tidak Ditemukan")</f>
        <v>4306.7</v>
      </c>
      <c r="I1250">
        <f>_xlfn.XLOOKUP('Master Sheet'!H1250,bmri_history[[#This Row],[Terakhir]],bmri_history[[#This Row],[Volume]],"Tidak Ditemukan")</f>
        <v>150738100</v>
      </c>
      <c r="J1250" s="10">
        <f>(B1250/'Data Historis IHSG'!$J$3) * 100</f>
        <v>103.91076173815866</v>
      </c>
      <c r="K1250" s="2">
        <f>(D1250/'Data Historis BBNI'!$J$3) * 100</f>
        <v>131.02100917166311</v>
      </c>
      <c r="L1250" s="2">
        <f>(F1250/'Data Historis BBRI'!$J$3) * 100</f>
        <v>121.25735834238844</v>
      </c>
      <c r="M1250" s="2">
        <f>(H1250 / 'Data Historis BMRI'!$J$3) * 100</f>
        <v>155.3122509403411</v>
      </c>
    </row>
    <row r="1251" spans="1:13" x14ac:dyDescent="0.3">
      <c r="A1251" s="1" t="s">
        <v>1274</v>
      </c>
      <c r="B1251">
        <f>_xlfn.XLOOKUP(A1251,jkse_history[[#This Row],[Tanggal]],jkse_history[[#This Row],[Terakhir]],"Tidak Ditemukan")</f>
        <v>6665</v>
      </c>
      <c r="C1251">
        <f>_xlfn.XLOOKUP(B1251,jkse_history[[#This Row],[Terakhir]],jkse_history[[#This Row],[Volume]])</f>
        <v>139690400</v>
      </c>
      <c r="D1251">
        <f>_xlfn.XLOOKUP(A1251,bbni_history[[#This Row],[Tanggal]],bbni_history[[#This Row],[Terakhir]],"Tidak Ditemukan")</f>
        <v>4157.6000000000004</v>
      </c>
      <c r="E1251">
        <f>_xlfn.XLOOKUP(D1251,bbni_history[[#This Row],[Terakhir]],bbni_history[[#This Row],[Volume]])</f>
        <v>44656600</v>
      </c>
      <c r="F1251">
        <f>_xlfn.XLOOKUP(A1251,bbri_history[[#This Row],[Tanggal]],bbri_history[[#This Row],[Terakhir]],"Tidak Ditemukan")</f>
        <v>3676.7</v>
      </c>
      <c r="G1251">
        <f>_xlfn.XLOOKUP(F1251,bbri_history[[#This Row],[Terakhir]],bbri_history[[#This Row],[Volume]],"Tidak Ditemukan")</f>
        <v>271631200</v>
      </c>
      <c r="H1251">
        <f>_xlfn.XLOOKUP(A1251,bmri_history[[#This Row],[Tanggal]],bmri_history[[#This Row],[Terakhir]],"Tidak Ditemukan")</f>
        <v>4433.8999999999996</v>
      </c>
      <c r="I1251">
        <f>_xlfn.XLOOKUP('Master Sheet'!H1251,bmri_history[[#This Row],[Terakhir]],bmri_history[[#This Row],[Volume]],"Tidak Ditemukan")</f>
        <v>129973900</v>
      </c>
      <c r="J1251" s="10">
        <f>(B1251/'Data Historis IHSG'!$J$3) * 100</f>
        <v>105.80137597348379</v>
      </c>
      <c r="K1251" s="2">
        <f>(D1251/'Data Historis BBNI'!$J$3) * 100</f>
        <v>133.37567889234285</v>
      </c>
      <c r="L1251" s="2">
        <f>(F1251/'Data Historis BBRI'!$J$3) * 100</f>
        <v>124.45965478838099</v>
      </c>
      <c r="M1251" s="2">
        <f>(H1251 / 'Data Historis BMRI'!$J$3) * 100</f>
        <v>159.89945653153882</v>
      </c>
    </row>
    <row r="1252" spans="1:13" x14ac:dyDescent="0.3">
      <c r="A1252" s="1" t="s">
        <v>1275</v>
      </c>
      <c r="B1252">
        <f>_xlfn.XLOOKUP(A1252,jkse_history[[#This Row],[Tanggal]],jkse_history[[#This Row],[Terakhir]],"Tidak Ditemukan")</f>
        <v>6647.4</v>
      </c>
      <c r="C1252">
        <f>_xlfn.XLOOKUP(B1252,jkse_history[[#This Row],[Terakhir]],jkse_history[[#This Row],[Volume]])</f>
        <v>139851000</v>
      </c>
      <c r="D1252">
        <f>_xlfn.XLOOKUP(A1252,bbni_history[[#This Row],[Tanggal]],bbni_history[[#This Row],[Terakhir]],"Tidak Ditemukan")</f>
        <v>4157.6000000000004</v>
      </c>
      <c r="E1252">
        <f>_xlfn.XLOOKUP(D1252,bbni_history[[#This Row],[Terakhir]],bbni_history[[#This Row],[Volume]])</f>
        <v>48947400</v>
      </c>
      <c r="F1252">
        <f>_xlfn.XLOOKUP(A1252,bbri_history[[#This Row],[Tanggal]],bbri_history[[#This Row],[Terakhir]],"Tidak Ditemukan")</f>
        <v>3591.6</v>
      </c>
      <c r="G1252">
        <f>_xlfn.XLOOKUP(F1252,bbri_history[[#This Row],[Terakhir]],bbri_history[[#This Row],[Volume]],"Tidak Ditemukan")</f>
        <v>209225700</v>
      </c>
      <c r="H1252">
        <f>_xlfn.XLOOKUP(A1252,bmri_history[[#This Row],[Tanggal]],bmri_history[[#This Row],[Terakhir]],"Tidak Ditemukan")</f>
        <v>4306.7</v>
      </c>
      <c r="I1252">
        <f>_xlfn.XLOOKUP('Master Sheet'!H1252,bmri_history[[#This Row],[Terakhir]],bmri_history[[#This Row],[Volume]],"Tidak Ditemukan")</f>
        <v>176286000</v>
      </c>
      <c r="J1252" s="10">
        <f>(B1252/'Data Historis IHSG'!$J$3) * 100</f>
        <v>105.52199049454404</v>
      </c>
      <c r="K1252" s="2">
        <f>(D1252/'Data Historis BBNI'!$J$3) * 100</f>
        <v>133.37567889234285</v>
      </c>
      <c r="L1252" s="2">
        <f>(F1252/'Data Historis BBRI'!$J$3) * 100</f>
        <v>121.57894202353991</v>
      </c>
      <c r="M1252" s="2">
        <f>(H1252 / 'Data Historis BMRI'!$J$3) * 100</f>
        <v>155.3122509403411</v>
      </c>
    </row>
    <row r="1253" spans="1:13" x14ac:dyDescent="0.3">
      <c r="A1253" s="1" t="s">
        <v>1276</v>
      </c>
      <c r="B1253">
        <f>_xlfn.XLOOKUP(A1253,jkse_history[[#This Row],[Tanggal]],jkse_history[[#This Row],[Terakhir]],"Tidak Ditemukan")</f>
        <v>6515.6</v>
      </c>
      <c r="C1253">
        <f>_xlfn.XLOOKUP(B1253,jkse_history[[#This Row],[Terakhir]],jkse_history[[#This Row],[Volume]])</f>
        <v>122970500</v>
      </c>
      <c r="D1253">
        <f>_xlfn.XLOOKUP(A1253,bbni_history[[#This Row],[Tanggal]],bbni_history[[#This Row],[Terakhir]],"Tidak Ditemukan")</f>
        <v>4065.8</v>
      </c>
      <c r="E1253">
        <f>_xlfn.XLOOKUP(D1253,bbni_history[[#This Row],[Terakhir]],bbni_history[[#This Row],[Volume]])</f>
        <v>50335900</v>
      </c>
      <c r="F1253">
        <f>_xlfn.XLOOKUP(A1253,bbri_history[[#This Row],[Tanggal]],bbri_history[[#This Row],[Terakhir]],"Tidak Ditemukan")</f>
        <v>3544.3</v>
      </c>
      <c r="G1253">
        <f>_xlfn.XLOOKUP(F1253,bbri_history[[#This Row],[Terakhir]],bbri_history[[#This Row],[Volume]],"Tidak Ditemukan")</f>
        <v>156131900</v>
      </c>
      <c r="H1253">
        <f>_xlfn.XLOOKUP(A1253,bmri_history[[#This Row],[Tanggal]],bmri_history[[#This Row],[Terakhir]],"Tidak Ditemukan")</f>
        <v>4306.7</v>
      </c>
      <c r="I1253">
        <f>_xlfn.XLOOKUP('Master Sheet'!H1253,bmri_history[[#This Row],[Terakhir]],bmri_history[[#This Row],[Volume]],"Tidak Ditemukan")</f>
        <v>154331400</v>
      </c>
      <c r="J1253" s="10">
        <f>(B1253/'Data Historis IHSG'!$J$3) * 100</f>
        <v>103.42977423748401</v>
      </c>
      <c r="K1253" s="2">
        <f>(D1253/'Data Historis BBNI'!$J$3) * 100</f>
        <v>130.43073774304588</v>
      </c>
      <c r="L1253" s="2">
        <f>(F1253/'Data Historis BBRI'!$J$3) * 100</f>
        <v>119.97779380054365</v>
      </c>
      <c r="M1253" s="2">
        <f>(H1253 / 'Data Historis BMRI'!$J$3) * 100</f>
        <v>155.3122509403411</v>
      </c>
    </row>
    <row r="1254" spans="1:13" x14ac:dyDescent="0.3">
      <c r="A1254" s="1" t="s">
        <v>1277</v>
      </c>
      <c r="B1254">
        <f>_xlfn.XLOOKUP(A1254,jkse_history[[#This Row],[Tanggal]],jkse_history[[#This Row],[Terakhir]],"Tidak Ditemukan")</f>
        <v>6471.9</v>
      </c>
      <c r="C1254">
        <f>_xlfn.XLOOKUP(B1254,jkse_history[[#This Row],[Terakhir]],jkse_history[[#This Row],[Volume]])</f>
        <v>126321100</v>
      </c>
      <c r="D1254">
        <f>_xlfn.XLOOKUP(A1254,bbni_history[[#This Row],[Tanggal]],bbni_history[[#This Row],[Terakhir]],"Tidak Ditemukan")</f>
        <v>3974</v>
      </c>
      <c r="E1254">
        <f>_xlfn.XLOOKUP(D1254,bbni_history[[#This Row],[Terakhir]],bbni_history[[#This Row],[Volume]])</f>
        <v>60911900</v>
      </c>
      <c r="F1254">
        <f>_xlfn.XLOOKUP(A1254,bbri_history[[#This Row],[Tanggal]],bbri_history[[#This Row],[Terakhir]],"Tidak Ditemukan")</f>
        <v>3620</v>
      </c>
      <c r="G1254">
        <f>_xlfn.XLOOKUP(F1254,bbri_history[[#This Row],[Terakhir]],bbri_history[[#This Row],[Volume]],"Tidak Ditemukan")</f>
        <v>162467700</v>
      </c>
      <c r="H1254">
        <f>_xlfn.XLOOKUP(A1254,bmri_history[[#This Row],[Tanggal]],bmri_history[[#This Row],[Terakhir]],"Tidak Ditemukan")</f>
        <v>4252.2</v>
      </c>
      <c r="I1254">
        <f>_xlfn.XLOOKUP('Master Sheet'!H1254,bmri_history[[#This Row],[Terakhir]],bmri_history[[#This Row],[Volume]],"Tidak Ditemukan")</f>
        <v>135692800</v>
      </c>
      <c r="J1254" s="10">
        <f>(B1254/'Data Historis IHSG'!$J$3) * 100</f>
        <v>102.73607279261661</v>
      </c>
      <c r="K1254" s="2">
        <f>(D1254/'Data Historis BBNI'!$J$3) * 100</f>
        <v>127.4857965937489</v>
      </c>
      <c r="L1254" s="2">
        <f>(F1254/'Data Historis BBRI'!$J$3) * 100</f>
        <v>122.5403079756138</v>
      </c>
      <c r="M1254" s="2">
        <f>(H1254 / 'Data Historis BMRI'!$J$3) * 100</f>
        <v>153.34682087178544</v>
      </c>
    </row>
    <row r="1255" spans="1:13" x14ac:dyDescent="0.3">
      <c r="A1255" s="1" t="s">
        <v>1278</v>
      </c>
      <c r="B1255">
        <f>_xlfn.XLOOKUP(A1255,jkse_history[[#This Row],[Tanggal]],jkse_history[[#This Row],[Terakhir]],"Tidak Ditemukan")</f>
        <v>6223.4</v>
      </c>
      <c r="C1255">
        <f>_xlfn.XLOOKUP(B1255,jkse_history[[#This Row],[Terakhir]],jkse_history[[#This Row],[Volume]])</f>
        <v>233069600</v>
      </c>
      <c r="D1255">
        <f>_xlfn.XLOOKUP(A1255,bbni_history[[#This Row],[Tanggal]],bbni_history[[#This Row],[Terakhir]],"Tidak Ditemukan")</f>
        <v>3845.5</v>
      </c>
      <c r="E1255">
        <f>_xlfn.XLOOKUP(D1255,bbni_history[[#This Row],[Terakhir]],bbni_history[[#This Row],[Volume]])</f>
        <v>80141500</v>
      </c>
      <c r="F1255">
        <f>_xlfn.XLOOKUP(A1255,bbri_history[[#This Row],[Tanggal]],bbri_history[[#This Row],[Terakhir]],"Tidak Ditemukan")</f>
        <v>3478.2</v>
      </c>
      <c r="G1255">
        <f>_xlfn.XLOOKUP(F1255,bbri_history[[#This Row],[Terakhir]],bbri_history[[#This Row],[Volume]],"Tidak Ditemukan")</f>
        <v>416894600</v>
      </c>
      <c r="H1255">
        <f>_xlfn.XLOOKUP(A1255,bmri_history[[#This Row],[Tanggal]],bmri_history[[#This Row],[Terakhir]],"Tidak Ditemukan")</f>
        <v>4115.8999999999996</v>
      </c>
      <c r="I1255">
        <f>_xlfn.XLOOKUP('Master Sheet'!H1255,bmri_history[[#This Row],[Terakhir]],bmri_history[[#This Row],[Volume]],"Tidak Ditemukan")</f>
        <v>387565100</v>
      </c>
      <c r="J1255" s="10">
        <f>(B1255/'Data Historis IHSG'!$J$3) * 100</f>
        <v>98.79134032008686</v>
      </c>
      <c r="K1255" s="2">
        <f>(D1255/'Data Historis BBNI'!$J$3) * 100</f>
        <v>123.36352058411207</v>
      </c>
      <c r="L1255" s="2">
        <f>(F1255/'Data Historis BBRI'!$J$3) * 100</f>
        <v>117.74024839800549</v>
      </c>
      <c r="M1255" s="2">
        <f>(H1255 / 'Data Historis BMRI'!$J$3) * 100</f>
        <v>148.43144255354443</v>
      </c>
    </row>
    <row r="1256" spans="1:13" x14ac:dyDescent="0.3">
      <c r="A1256" s="1" t="s">
        <v>1279</v>
      </c>
      <c r="B1256">
        <f>_xlfn.XLOOKUP(A1256,jkse_history[[#This Row],[Tanggal]],jkse_history[[#This Row],[Terakhir]],"Tidak Ditemukan")</f>
        <v>6311.7</v>
      </c>
      <c r="C1256">
        <f>_xlfn.XLOOKUP(B1256,jkse_history[[#This Row],[Terakhir]],jkse_history[[#This Row],[Volume]])</f>
        <v>126795800</v>
      </c>
      <c r="D1256">
        <f>_xlfn.XLOOKUP(A1256,bbni_history[[#This Row],[Tanggal]],bbni_history[[#This Row],[Terakhir]],"Tidak Ditemukan")</f>
        <v>3827.2</v>
      </c>
      <c r="E1256">
        <f>_xlfn.XLOOKUP(D1256,bbni_history[[#This Row],[Terakhir]],bbni_history[[#This Row],[Volume]])</f>
        <v>110420100</v>
      </c>
      <c r="F1256">
        <f>_xlfn.XLOOKUP(A1256,bbri_history[[#This Row],[Tanggal]],bbri_history[[#This Row],[Terakhir]],"Tidak Ditemukan")</f>
        <v>3506.5</v>
      </c>
      <c r="G1256">
        <f>_xlfn.XLOOKUP(F1256,bbri_history[[#This Row],[Terakhir]],bbri_history[[#This Row],[Volume]],"Tidak Ditemukan")</f>
        <v>352217700</v>
      </c>
      <c r="H1256">
        <f>_xlfn.XLOOKUP(A1256,bmri_history[[#This Row],[Tanggal]],bmri_history[[#This Row],[Terakhir]],"Tidak Ditemukan")</f>
        <v>4252.2</v>
      </c>
      <c r="I1256">
        <f>_xlfn.XLOOKUP('Master Sheet'!H1256,bmri_history[[#This Row],[Terakhir]],bmri_history[[#This Row],[Volume]],"Tidak Ditemukan")</f>
        <v>273084900</v>
      </c>
      <c r="J1256" s="10">
        <f>(B1256/'Data Historis IHSG'!$J$3) * 100</f>
        <v>100.19302996726745</v>
      </c>
      <c r="K1256" s="2">
        <f>(D1256/'Data Historis BBNI'!$J$3) * 100</f>
        <v>122.77645715238947</v>
      </c>
      <c r="L1256" s="2">
        <f>(F1256/'Data Historis BBRI'!$J$3) * 100</f>
        <v>118.69822925869885</v>
      </c>
      <c r="M1256" s="2">
        <f>(H1256 / 'Data Historis BMRI'!$J$3) * 100</f>
        <v>153.34682087178544</v>
      </c>
    </row>
    <row r="1257" spans="1:13" x14ac:dyDescent="0.3">
      <c r="A1257" s="1" t="s">
        <v>1280</v>
      </c>
      <c r="B1257">
        <f>_xlfn.XLOOKUP(A1257,jkse_history[[#This Row],[Tanggal]],jkse_history[[#This Row],[Terakhir]],"Tidak Ditemukan")</f>
        <v>6381.7</v>
      </c>
      <c r="C1257">
        <f>_xlfn.XLOOKUP(B1257,jkse_history[[#This Row],[Terakhir]],jkse_history[[#This Row],[Volume]])</f>
        <v>146168800</v>
      </c>
      <c r="D1257">
        <f>_xlfn.XLOOKUP(A1257,bbni_history[[#This Row],[Tanggal]],bbni_history[[#This Row],[Terakhir]],"Tidak Ditemukan")</f>
        <v>3744.6</v>
      </c>
      <c r="E1257">
        <f>_xlfn.XLOOKUP(D1257,bbni_history[[#This Row],[Terakhir]],bbni_history[[#This Row],[Volume]])</f>
        <v>109598400</v>
      </c>
      <c r="F1257">
        <f>_xlfn.XLOOKUP(A1257,bbri_history[[#This Row],[Tanggal]],bbri_history[[#This Row],[Terakhir]],"Tidak Ditemukan")</f>
        <v>3459.3</v>
      </c>
      <c r="G1257">
        <f>_xlfn.XLOOKUP(F1257,bbri_history[[#This Row],[Terakhir]],bbri_history[[#This Row],[Volume]],"Tidak Ditemukan")</f>
        <v>313033000</v>
      </c>
      <c r="H1257">
        <f>_xlfn.XLOOKUP(A1257,bmri_history[[#This Row],[Tanggal]],bmri_history[[#This Row],[Terakhir]],"Tidak Ditemukan")</f>
        <v>4197.7</v>
      </c>
      <c r="I1257">
        <f>_xlfn.XLOOKUP('Master Sheet'!H1257,bmri_history[[#This Row],[Terakhir]],bmri_history[[#This Row],[Volume]],"Tidak Ditemukan")</f>
        <v>138209700</v>
      </c>
      <c r="J1257" s="10">
        <f>(B1257/'Data Historis IHSG'!$J$3) * 100</f>
        <v>101.30422221305047</v>
      </c>
      <c r="K1257" s="2">
        <f>(D1257/'Data Historis BBNI'!$J$3) * 100</f>
        <v>120.12665171740113</v>
      </c>
      <c r="L1257" s="2">
        <f>(F1257/'Data Historis BBRI'!$J$3) * 100</f>
        <v>117.1004661270831</v>
      </c>
      <c r="M1257" s="2">
        <f>(H1257 / 'Data Historis BMRI'!$J$3) * 100</f>
        <v>151.38139080322981</v>
      </c>
    </row>
    <row r="1258" spans="1:13" x14ac:dyDescent="0.3">
      <c r="A1258" s="1" t="s">
        <v>1281</v>
      </c>
      <c r="B1258">
        <f>_xlfn.XLOOKUP(A1258,jkse_history[[#This Row],[Tanggal]],jkse_history[[#This Row],[Terakhir]],"Tidak Ditemukan")</f>
        <v>6258.2</v>
      </c>
      <c r="C1258">
        <f>_xlfn.XLOOKUP(B1258,jkse_history[[#This Row],[Terakhir]],jkse_history[[#This Row],[Volume]])</f>
        <v>190225100</v>
      </c>
      <c r="D1258">
        <f>_xlfn.XLOOKUP(A1258,bbni_history[[#This Row],[Tanggal]],bbni_history[[#This Row],[Terakhir]],"Tidak Ditemukan")</f>
        <v>3460.1</v>
      </c>
      <c r="E1258">
        <f>_xlfn.XLOOKUP(D1258,bbni_history[[#This Row],[Terakhir]],bbni_history[[#This Row],[Volume]])</f>
        <v>246727700</v>
      </c>
      <c r="F1258">
        <f>_xlfn.XLOOKUP(A1258,bbri_history[[#This Row],[Tanggal]],bbri_history[[#This Row],[Terakhir]],"Tidak Ditemukan")</f>
        <v>3497.1</v>
      </c>
      <c r="G1258">
        <f>_xlfn.XLOOKUP(F1258,bbri_history[[#This Row],[Terakhir]],bbri_history[[#This Row],[Volume]],"Tidak Ditemukan")</f>
        <v>627645600</v>
      </c>
      <c r="H1258">
        <f>_xlfn.XLOOKUP(A1258,bmri_history[[#This Row],[Tanggal]],bmri_history[[#This Row],[Terakhir]],"Tidak Ditemukan")</f>
        <v>4006.9</v>
      </c>
      <c r="I1258">
        <f>_xlfn.XLOOKUP('Master Sheet'!H1258,bmri_history[[#This Row],[Terakhir]],bmri_history[[#This Row],[Volume]],"Tidak Ditemukan")</f>
        <v>374396400</v>
      </c>
      <c r="J1258" s="10">
        <f>(B1258/'Data Historis IHSG'!$J$3) * 100</f>
        <v>99.343761607990416</v>
      </c>
      <c r="K1258" s="2">
        <f>(D1258/'Data Historis BBNI'!$J$3) * 100</f>
        <v>110.99990055209625</v>
      </c>
      <c r="L1258" s="2">
        <f>(F1258/'Data Historis BBRI'!$J$3) * 100</f>
        <v>118.3800306689279</v>
      </c>
      <c r="M1258" s="2">
        <f>(H1258 / 'Data Historis BMRI'!$J$3) * 100</f>
        <v>144.50058241643319</v>
      </c>
    </row>
    <row r="1259" spans="1:13" x14ac:dyDescent="0.3">
      <c r="A1259" s="1" t="s">
        <v>1282</v>
      </c>
      <c r="B1259">
        <f>_xlfn.XLOOKUP(A1259,jkse_history[[#This Row],[Tanggal]],jkse_history[[#This Row],[Terakhir]],"Tidak Ditemukan")</f>
        <v>6161.2</v>
      </c>
      <c r="C1259">
        <f>_xlfn.XLOOKUP(B1259,jkse_history[[#This Row],[Terakhir]],jkse_history[[#This Row],[Volume]])</f>
        <v>124187900</v>
      </c>
      <c r="D1259">
        <f>_xlfn.XLOOKUP(A1259,bbni_history[[#This Row],[Tanggal]],bbni_history[[#This Row],[Terakhir]],"Tidak Ditemukan")</f>
        <v>3414.2</v>
      </c>
      <c r="E1259">
        <f>_xlfn.XLOOKUP(D1259,bbni_history[[#This Row],[Terakhir]],bbni_history[[#This Row],[Volume]])</f>
        <v>135658700</v>
      </c>
      <c r="F1259">
        <f>_xlfn.XLOOKUP(A1259,bbri_history[[#This Row],[Tanggal]],bbri_history[[#This Row],[Terakhir]],"Tidak Ditemukan")</f>
        <v>3412</v>
      </c>
      <c r="G1259">
        <f>_xlfn.XLOOKUP(F1259,bbri_history[[#This Row],[Terakhir]],bbri_history[[#This Row],[Volume]],"Tidak Ditemukan")</f>
        <v>342883200</v>
      </c>
      <c r="H1259">
        <f>_xlfn.XLOOKUP(A1259,bmri_history[[#This Row],[Tanggal]],bmri_history[[#This Row],[Terakhir]],"Tidak Ditemukan")</f>
        <v>4052.3</v>
      </c>
      <c r="I1259">
        <f>_xlfn.XLOOKUP('Master Sheet'!H1259,bmri_history[[#This Row],[Terakhir]],bmri_history[[#This Row],[Volume]],"Tidak Ditemukan")</f>
        <v>319017400</v>
      </c>
      <c r="J1259" s="10">
        <f>(B1259/'Data Historis IHSG'!$J$3) * 100</f>
        <v>97.803966638833941</v>
      </c>
      <c r="K1259" s="2">
        <f>(D1259/'Data Historis BBNI'!$J$3) * 100</f>
        <v>109.52742997744778</v>
      </c>
      <c r="L1259" s="2">
        <f>(F1259/'Data Historis BBRI'!$J$3) * 100</f>
        <v>115.49931790408681</v>
      </c>
      <c r="M1259" s="2">
        <f>(H1259 / 'Data Historis BMRI'!$J$3) * 100</f>
        <v>146.13783975794559</v>
      </c>
    </row>
    <row r="1260" spans="1:13" x14ac:dyDescent="0.3">
      <c r="A1260" s="1" t="s">
        <v>1283</v>
      </c>
      <c r="B1260">
        <f>_xlfn.XLOOKUP(A1260,jkse_history[[#This Row],[Tanggal]],jkse_history[[#This Row],[Terakhir]],"Tidak Ditemukan")</f>
        <v>6235.6</v>
      </c>
      <c r="C1260">
        <f>_xlfn.XLOOKUP(B1260,jkse_history[[#This Row],[Terakhir]],jkse_history[[#This Row],[Volume]])</f>
        <v>111267000</v>
      </c>
      <c r="D1260">
        <f>_xlfn.XLOOKUP(A1260,bbni_history[[#This Row],[Tanggal]],bbni_history[[#This Row],[Terakhir]],"Tidak Ditemukan")</f>
        <v>3579.4</v>
      </c>
      <c r="E1260">
        <f>_xlfn.XLOOKUP(D1260,bbni_history[[#This Row],[Terakhir]],bbni_history[[#This Row],[Volume]])</f>
        <v>157671900</v>
      </c>
      <c r="F1260">
        <f>_xlfn.XLOOKUP(A1260,bbri_history[[#This Row],[Tanggal]],bbri_history[[#This Row],[Terakhir]],"Tidak Ditemukan")</f>
        <v>3591.6</v>
      </c>
      <c r="G1260">
        <f>_xlfn.XLOOKUP(F1260,bbri_history[[#This Row],[Terakhir]],bbri_history[[#This Row],[Volume]],"Tidak Ditemukan")</f>
        <v>331285900</v>
      </c>
      <c r="H1260">
        <f>_xlfn.XLOOKUP(A1260,bmri_history[[#This Row],[Tanggal]],bmri_history[[#This Row],[Terakhir]],"Tidak Ditemukan")</f>
        <v>4306.7</v>
      </c>
      <c r="I1260">
        <f>_xlfn.XLOOKUP('Master Sheet'!H1260,bmri_history[[#This Row],[Terakhir]],bmri_history[[#This Row],[Volume]],"Tidak Ditemukan")</f>
        <v>313034100</v>
      </c>
      <c r="J1260" s="10">
        <f>(B1260/'Data Historis IHSG'!$J$3) * 100</f>
        <v>98.985005254351904</v>
      </c>
      <c r="K1260" s="2">
        <f>(D1260/'Data Historis BBNI'!$J$3) * 100</f>
        <v>114.82704084742446</v>
      </c>
      <c r="L1260" s="2">
        <f>(F1260/'Data Historis BBRI'!$J$3) * 100</f>
        <v>121.57894202353991</v>
      </c>
      <c r="M1260" s="2">
        <f>(H1260 / 'Data Historis BMRI'!$J$3) * 100</f>
        <v>155.3122509403411</v>
      </c>
    </row>
    <row r="1261" spans="1:13" x14ac:dyDescent="0.3">
      <c r="A1261" s="1" t="s">
        <v>1284</v>
      </c>
      <c r="B1261">
        <f>_xlfn.XLOOKUP(A1261,jkse_history[[#This Row],[Tanggal]],jkse_history[[#This Row],[Terakhir]],"Tidak Ditemukan")</f>
        <v>6472.4</v>
      </c>
      <c r="C1261">
        <f>_xlfn.XLOOKUP(B1261,jkse_history[[#This Row],[Terakhir]],jkse_history[[#This Row],[Volume]])</f>
        <v>159762700</v>
      </c>
      <c r="D1261">
        <f>_xlfn.XLOOKUP(A1261,bbni_history[[#This Row],[Tanggal]],bbni_history[[#This Row],[Terakhir]],"Tidak Ditemukan")</f>
        <v>3900.6</v>
      </c>
      <c r="E1261">
        <f>_xlfn.XLOOKUP(D1261,bbni_history[[#This Row],[Terakhir]],bbni_history[[#This Row],[Volume]])</f>
        <v>229422000</v>
      </c>
      <c r="F1261">
        <f>_xlfn.XLOOKUP(A1261,bbri_history[[#This Row],[Tanggal]],bbri_history[[#This Row],[Terakhir]],"Tidak Ditemukan")</f>
        <v>3780.6</v>
      </c>
      <c r="G1261">
        <f>_xlfn.XLOOKUP(F1261,bbri_history[[#This Row],[Terakhir]],bbri_history[[#This Row],[Volume]],"Tidak Ditemukan")</f>
        <v>540888800</v>
      </c>
      <c r="H1261">
        <f>_xlfn.XLOOKUP(A1261,bmri_history[[#This Row],[Tanggal]],bmri_history[[#This Row],[Terakhir]],"Tidak Ditemukan")</f>
        <v>4679.2</v>
      </c>
      <c r="I1261">
        <f>_xlfn.XLOOKUP('Master Sheet'!H1261,bmri_history[[#This Row],[Terakhir]],bmri_history[[#This Row],[Volume]],"Tidak Ditemukan")</f>
        <v>582172700</v>
      </c>
      <c r="J1261" s="10">
        <f>(B1261/'Data Historis IHSG'!$J$3) * 100</f>
        <v>102.74400988008648</v>
      </c>
      <c r="K1261" s="2">
        <f>(D1261/'Data Historis BBNI'!$J$3) * 100</f>
        <v>125.13112687306918</v>
      </c>
      <c r="L1261" s="2">
        <f>(F1261/'Data Historis BBRI'!$J$3) * 100</f>
        <v>127.97676473276395</v>
      </c>
      <c r="M1261" s="2">
        <f>(H1261 / 'Data Historis BMRI'!$J$3) * 100</f>
        <v>168.74569498689112</v>
      </c>
    </row>
    <row r="1262" spans="1:13" x14ac:dyDescent="0.3">
      <c r="A1262" s="1" t="s">
        <v>1285</v>
      </c>
      <c r="B1262">
        <f>_xlfn.XLOOKUP(A1262,jkse_history[[#This Row],[Tanggal]],jkse_history[[#This Row],[Terakhir]],"Tidak Ditemukan")</f>
        <v>6510.6</v>
      </c>
      <c r="C1262">
        <f>_xlfn.XLOOKUP(B1262,jkse_history[[#This Row],[Terakhir]],jkse_history[[#This Row],[Volume]])</f>
        <v>121855500</v>
      </c>
      <c r="D1262">
        <f>_xlfn.XLOOKUP(A1262,bbni_history[[#This Row],[Tanggal]],bbni_history[[#This Row],[Terakhir]],"Tidak Ditemukan")</f>
        <v>3891.4</v>
      </c>
      <c r="E1262">
        <f>_xlfn.XLOOKUP(D1262,bbni_history[[#This Row],[Terakhir]],bbni_history[[#This Row],[Volume]])</f>
        <v>101189600</v>
      </c>
      <c r="F1262">
        <f>_xlfn.XLOOKUP(A1262,bbri_history[[#This Row],[Tanggal]],bbri_history[[#This Row],[Terakhir]],"Tidak Ditemukan")</f>
        <v>3827.9</v>
      </c>
      <c r="G1262">
        <f>_xlfn.XLOOKUP(F1262,bbri_history[[#This Row],[Terakhir]],bbri_history[[#This Row],[Volume]],"Tidak Ditemukan")</f>
        <v>322553200</v>
      </c>
      <c r="H1262">
        <f>_xlfn.XLOOKUP(A1262,bmri_history[[#This Row],[Tanggal]],bmri_history[[#This Row],[Terakhir]],"Tidak Ditemukan")</f>
        <v>4724.7</v>
      </c>
      <c r="I1262">
        <f>_xlfn.XLOOKUP('Master Sheet'!H1262,bmri_history[[#This Row],[Terakhir]],bmri_history[[#This Row],[Volume]],"Tidak Ditemukan")</f>
        <v>301025300</v>
      </c>
      <c r="J1262" s="10">
        <f>(B1262/'Data Historis IHSG'!$J$3) * 100</f>
        <v>103.35040336278523</v>
      </c>
      <c r="K1262" s="2">
        <f>(D1262/'Data Historis BBNI'!$J$3) * 100</f>
        <v>124.83599115876056</v>
      </c>
      <c r="L1262" s="2">
        <f>(F1262/'Data Historis BBRI'!$J$3) * 100</f>
        <v>129.57791295576024</v>
      </c>
      <c r="M1262" s="2">
        <f>(H1262 / 'Data Historis BMRI'!$J$3) * 100</f>
        <v>170.38655862210729</v>
      </c>
    </row>
    <row r="1263" spans="1:13" x14ac:dyDescent="0.3">
      <c r="A1263" s="1" t="s">
        <v>1286</v>
      </c>
      <c r="B1263">
        <f>_xlfn.XLOOKUP(A1263,jkse_history[[#This Row],[Tanggal]],jkse_history[[#This Row],[Terakhir]],"Tidak Ditemukan")</f>
        <v>5996.1</v>
      </c>
      <c r="C1263">
        <f>_xlfn.XLOOKUP(B1263,jkse_history[[#This Row],[Terakhir]],jkse_history[[#This Row],[Volume]])</f>
        <v>184790800</v>
      </c>
      <c r="D1263">
        <f>_xlfn.XLOOKUP(A1263,bbni_history[[#This Row],[Tanggal]],bbni_history[[#This Row],[Terakhir]],"Tidak Ditemukan")</f>
        <v>3698.7</v>
      </c>
      <c r="E1263">
        <f>_xlfn.XLOOKUP(D1263,bbni_history[[#This Row],[Terakhir]],bbni_history[[#This Row],[Volume]])</f>
        <v>185281600</v>
      </c>
      <c r="F1263">
        <f>_xlfn.XLOOKUP(A1263,bbri_history[[#This Row],[Tanggal]],bbri_history[[#This Row],[Terakhir]],"Tidak Ditemukan")</f>
        <v>3440.4</v>
      </c>
      <c r="G1263">
        <f>_xlfn.XLOOKUP(F1263,bbri_history[[#This Row],[Terakhir]],bbri_history[[#This Row],[Volume]],"Tidak Ditemukan")</f>
        <v>734807100</v>
      </c>
      <c r="H1263">
        <f>_xlfn.XLOOKUP(A1263,bmri_history[[#This Row],[Tanggal]],bmri_history[[#This Row],[Terakhir]],"Tidak Ditemukan")</f>
        <v>4243.1000000000004</v>
      </c>
      <c r="I1263">
        <f>_xlfn.XLOOKUP('Master Sheet'!H1263,bmri_history[[#This Row],[Terakhir]],bmri_history[[#This Row],[Volume]],"Tidak Ditemukan")</f>
        <v>738455000</v>
      </c>
      <c r="J1263" s="10">
        <f>(B1263/'Data Historis IHSG'!$J$3) * 100</f>
        <v>95.183140356279992</v>
      </c>
      <c r="K1263" s="2">
        <f>(D1263/'Data Historis BBNI'!$J$3) * 100</f>
        <v>118.65418114275266</v>
      </c>
      <c r="L1263" s="2">
        <f>(F1263/'Data Historis BBRI'!$J$3) * 100</f>
        <v>116.46068385616068</v>
      </c>
      <c r="M1263" s="2">
        <f>(H1263 / 'Data Historis BMRI'!$J$3) * 100</f>
        <v>153.01864814474223</v>
      </c>
    </row>
    <row r="1264" spans="1:13" x14ac:dyDescent="0.3">
      <c r="A1264" s="1" t="s">
        <v>1287</v>
      </c>
      <c r="B1264">
        <f>_xlfn.XLOOKUP(A1264,jkse_history[[#This Row],[Tanggal]],jkse_history[[#This Row],[Terakhir]],"Tidak Ditemukan")</f>
        <v>5968</v>
      </c>
      <c r="C1264">
        <f>_xlfn.XLOOKUP(B1264,jkse_history[[#This Row],[Terakhir]],jkse_history[[#This Row],[Volume]])</f>
        <v>150044400</v>
      </c>
      <c r="D1264">
        <f>_xlfn.XLOOKUP(A1264,bbni_history[[#This Row],[Tanggal]],bbni_history[[#This Row],[Terakhir]],"Tidak Ditemukan")</f>
        <v>3707.9</v>
      </c>
      <c r="E1264">
        <f>_xlfn.XLOOKUP(D1264,bbni_history[[#This Row],[Terakhir]],bbni_history[[#This Row],[Volume]])</f>
        <v>81414200</v>
      </c>
      <c r="F1264">
        <f>_xlfn.XLOOKUP(A1264,bbri_history[[#This Row],[Tanggal]],bbri_history[[#This Row],[Terakhir]],"Tidak Ditemukan")</f>
        <v>3430.9</v>
      </c>
      <c r="G1264">
        <f>_xlfn.XLOOKUP(F1264,bbri_history[[#This Row],[Terakhir]],bbri_history[[#This Row],[Volume]],"Tidak Ditemukan")</f>
        <v>366649900</v>
      </c>
      <c r="H1264">
        <f>_xlfn.XLOOKUP(A1264,bmri_history[[#This Row],[Tanggal]],bmri_history[[#This Row],[Terakhir]],"Tidak Ditemukan")</f>
        <v>4279.5</v>
      </c>
      <c r="I1264">
        <f>_xlfn.XLOOKUP('Master Sheet'!H1264,bmri_history[[#This Row],[Terakhir]],bmri_history[[#This Row],[Volume]],"Tidak Ditemukan")</f>
        <v>316821100</v>
      </c>
      <c r="J1264" s="10">
        <f>(B1264/'Data Historis IHSG'!$J$3) * 100</f>
        <v>94.7370760404728</v>
      </c>
      <c r="K1264" s="2">
        <f>(D1264/'Data Historis BBNI'!$J$3) * 100</f>
        <v>118.94931685706129</v>
      </c>
      <c r="L1264" s="2">
        <f>(F1264/'Data Historis BBRI'!$J$3) * 100</f>
        <v>116.13910017500922</v>
      </c>
      <c r="M1264" s="2">
        <f>(H1264 / 'Data Historis BMRI'!$J$3) * 100</f>
        <v>154.33133905291515</v>
      </c>
    </row>
    <row r="1265" spans="1:13" x14ac:dyDescent="0.3">
      <c r="A1265" s="1" t="s">
        <v>1288</v>
      </c>
      <c r="B1265">
        <f>_xlfn.XLOOKUP(A1265,jkse_history[[#This Row],[Tanggal]],jkse_history[[#This Row],[Terakhir]],"Tidak Ditemukan")</f>
        <v>6254</v>
      </c>
      <c r="C1265">
        <f>_xlfn.XLOOKUP(B1265,jkse_history[[#This Row],[Terakhir]],jkse_history[[#This Row],[Volume]])</f>
        <v>181443500</v>
      </c>
      <c r="D1265">
        <f>_xlfn.XLOOKUP(A1265,bbni_history[[#This Row],[Tanggal]],bbni_history[[#This Row],[Terakhir]],"Tidak Ditemukan")</f>
        <v>3909.8</v>
      </c>
      <c r="E1265">
        <f>_xlfn.XLOOKUP(D1265,bbni_history[[#This Row],[Terakhir]],bbni_history[[#This Row],[Volume]])</f>
        <v>131182600</v>
      </c>
      <c r="F1265">
        <f>_xlfn.XLOOKUP(A1265,bbri_history[[#This Row],[Tanggal]],bbri_history[[#This Row],[Terakhir]],"Tidak Ditemukan")</f>
        <v>3591.6</v>
      </c>
      <c r="G1265">
        <f>_xlfn.XLOOKUP(F1265,bbri_history[[#This Row],[Terakhir]],bbri_history[[#This Row],[Volume]],"Tidak Ditemukan")</f>
        <v>417562900</v>
      </c>
      <c r="H1265">
        <f>_xlfn.XLOOKUP(A1265,bmri_history[[#This Row],[Tanggal]],bmri_history[[#This Row],[Terakhir]],"Tidak Ditemukan")</f>
        <v>4565.7</v>
      </c>
      <c r="I1265">
        <f>_xlfn.XLOOKUP('Master Sheet'!H1265,bmri_history[[#This Row],[Terakhir]],bmri_history[[#This Row],[Volume]],"Tidak Ditemukan")</f>
        <v>559966600</v>
      </c>
      <c r="J1265" s="10">
        <f>(B1265/'Data Historis IHSG'!$J$3) * 100</f>
        <v>99.277090073243443</v>
      </c>
      <c r="K1265" s="2">
        <f>(D1265/'Data Historis BBNI'!$J$3) * 100</f>
        <v>125.42626258737781</v>
      </c>
      <c r="L1265" s="2">
        <f>(F1265/'Data Historis BBRI'!$J$3) * 100</f>
        <v>121.57894202353991</v>
      </c>
      <c r="M1265" s="2">
        <f>(H1265 / 'Data Historis BMRI'!$J$3) * 100</f>
        <v>164.65255163311011</v>
      </c>
    </row>
    <row r="1266" spans="1:13" x14ac:dyDescent="0.3">
      <c r="A1266" s="1" t="s">
        <v>1289</v>
      </c>
      <c r="B1266">
        <f>_xlfn.XLOOKUP(A1266,jkse_history[[#This Row],[Tanggal]],jkse_history[[#This Row],[Terakhir]],"Tidak Ditemukan")</f>
        <v>6262.2</v>
      </c>
      <c r="C1266">
        <f>_xlfn.XLOOKUP(B1266,jkse_history[[#This Row],[Terakhir]],jkse_history[[#This Row],[Volume]])</f>
        <v>117642700</v>
      </c>
      <c r="D1266">
        <f>_xlfn.XLOOKUP(A1266,bbni_history[[#This Row],[Tanggal]],bbni_history[[#This Row],[Terakhir]],"Tidak Ditemukan")</f>
        <v>4029.1</v>
      </c>
      <c r="E1266">
        <f>_xlfn.XLOOKUP(D1266,bbni_history[[#This Row],[Terakhir]],bbni_history[[#This Row],[Volume]])</f>
        <v>90221600</v>
      </c>
      <c r="F1266">
        <f>_xlfn.XLOOKUP(A1266,bbri_history[[#This Row],[Tanggal]],bbri_history[[#This Row],[Terakhir]],"Tidak Ditemukan")</f>
        <v>3630</v>
      </c>
      <c r="G1266">
        <f>_xlfn.XLOOKUP(F1266,bbri_history[[#This Row],[Terakhir]],bbri_history[[#This Row],[Volume]],"Tidak Ditemukan")</f>
        <v>301200600</v>
      </c>
      <c r="H1266">
        <f>_xlfn.XLOOKUP(A1266,bmri_history[[#This Row],[Tanggal]],bmri_history[[#This Row],[Terakhir]],"Tidak Ditemukan")</f>
        <v>4633.8</v>
      </c>
      <c r="I1266">
        <f>_xlfn.XLOOKUP('Master Sheet'!H1266,bmri_history[[#This Row],[Terakhir]],bmri_history[[#This Row],[Volume]],"Tidak Ditemukan")</f>
        <v>384917500</v>
      </c>
      <c r="J1266" s="10">
        <f>(B1266/'Data Historis IHSG'!$J$3) * 100</f>
        <v>99.407258307749458</v>
      </c>
      <c r="K1266" s="2">
        <f>(D1266/'Data Historis BBNI'!$J$3) * 100</f>
        <v>129.25340288270601</v>
      </c>
      <c r="L1266" s="2">
        <f>(F1266/'Data Historis BBRI'!$J$3) * 100</f>
        <v>122.87881711366796</v>
      </c>
      <c r="M1266" s="2">
        <f>(H1266 / 'Data Historis BMRI'!$J$3) * 100</f>
        <v>167.10843764537873</v>
      </c>
    </row>
    <row r="1267" spans="1:13" x14ac:dyDescent="0.3">
      <c r="A1267" s="1" t="s">
        <v>1290</v>
      </c>
      <c r="B1267">
        <f>_xlfn.XLOOKUP(A1267,jkse_history[[#This Row],[Tanggal]],jkse_history[[#This Row],[Terakhir]],"Tidak Ditemukan")</f>
        <v>6368.5</v>
      </c>
      <c r="C1267">
        <f>_xlfn.XLOOKUP(B1267,jkse_history[[#This Row],[Terakhir]],jkse_history[[#This Row],[Volume]])</f>
        <v>149701700</v>
      </c>
      <c r="D1267">
        <f>_xlfn.XLOOKUP(A1267,bbni_history[[#This Row],[Tanggal]],bbni_history[[#This Row],[Terakhir]],"Tidak Ditemukan")</f>
        <v>4175.8999999999996</v>
      </c>
      <c r="E1267">
        <f>_xlfn.XLOOKUP(D1267,bbni_history[[#This Row],[Terakhir]],bbni_history[[#This Row],[Volume]])</f>
        <v>162128800</v>
      </c>
      <c r="F1267">
        <f>_xlfn.XLOOKUP(A1267,bbri_history[[#This Row],[Tanggal]],bbri_history[[#This Row],[Terakhir]],"Tidak Ditemukan")</f>
        <v>3690</v>
      </c>
      <c r="G1267">
        <f>_xlfn.XLOOKUP(F1267,bbri_history[[#This Row],[Terakhir]],bbri_history[[#This Row],[Volume]],"Tidak Ditemukan")</f>
        <v>169458300</v>
      </c>
      <c r="H1267">
        <f>_xlfn.XLOOKUP(A1267,bmri_history[[#This Row],[Tanggal]],bmri_history[[#This Row],[Terakhir]],"Tidak Ditemukan")</f>
        <v>4750</v>
      </c>
      <c r="I1267">
        <f>_xlfn.XLOOKUP('Master Sheet'!H1267,bmri_history[[#This Row],[Terakhir]],bmri_history[[#This Row],[Volume]],"Tidak Ditemukan")</f>
        <v>423716000</v>
      </c>
      <c r="J1267" s="10">
        <f>(B1267/'Data Historis IHSG'!$J$3) * 100</f>
        <v>101.09468310384568</v>
      </c>
      <c r="K1267" s="2">
        <f>(D1267/'Data Historis BBNI'!$J$3) * 100</f>
        <v>133.96274232406543</v>
      </c>
      <c r="L1267" s="2">
        <f>(F1267/'Data Historis BBRI'!$J$3) * 100</f>
        <v>124.90987194199307</v>
      </c>
      <c r="M1267" s="2">
        <f>(H1267 / 'Data Historis BMRI'!$J$3) * 100</f>
        <v>171.29895092916158</v>
      </c>
    </row>
    <row r="1268" spans="1:13" x14ac:dyDescent="0.3">
      <c r="A1268" s="1" t="s">
        <v>1291</v>
      </c>
      <c r="B1268">
        <f>_xlfn.XLOOKUP(A1268,jkse_history[[#This Row],[Tanggal]],jkse_history[[#This Row],[Terakhir]],"Tidak Ditemukan")</f>
        <v>6441.7</v>
      </c>
      <c r="C1268">
        <f>_xlfn.XLOOKUP(B1268,jkse_history[[#This Row],[Terakhir]],jkse_history[[#This Row],[Volume]])</f>
        <v>147079600</v>
      </c>
      <c r="D1268">
        <f>_xlfn.XLOOKUP(A1268,bbni_history[[#This Row],[Tanggal]],bbni_history[[#This Row],[Terakhir]],"Tidak Ditemukan")</f>
        <v>4280</v>
      </c>
      <c r="E1268">
        <f>_xlfn.XLOOKUP(D1268,bbni_history[[#This Row],[Terakhir]],bbni_history[[#This Row],[Volume]])</f>
        <v>156480600</v>
      </c>
      <c r="F1268">
        <f>_xlfn.XLOOKUP(A1268,bbri_history[[#This Row],[Tanggal]],bbri_history[[#This Row],[Terakhir]],"Tidak Ditemukan")</f>
        <v>3690</v>
      </c>
      <c r="G1268">
        <f>_xlfn.XLOOKUP(F1268,bbri_history[[#This Row],[Terakhir]],bbri_history[[#This Row],[Volume]],"Tidak Ditemukan")</f>
        <v>254224400</v>
      </c>
      <c r="H1268">
        <f>_xlfn.XLOOKUP(A1268,bmri_history[[#This Row],[Tanggal]],bmri_history[[#This Row],[Terakhir]],"Tidak Ditemukan")</f>
        <v>4710</v>
      </c>
      <c r="I1268">
        <f>_xlfn.XLOOKUP('Master Sheet'!H1268,bmri_history[[#This Row],[Terakhir]],bmri_history[[#This Row],[Volume]],"Tidak Ditemukan")</f>
        <v>230981700</v>
      </c>
      <c r="J1268" s="10">
        <f>(B1268/'Data Historis IHSG'!$J$3) * 100</f>
        <v>102.25667270943592</v>
      </c>
      <c r="K1268" s="2">
        <f>(D1268/'Data Historis BBNI'!$J$3) * 100</f>
        <v>137.30226709140544</v>
      </c>
      <c r="L1268" s="2">
        <f>(F1268/'Data Historis BBRI'!$J$3) * 100</f>
        <v>124.90987194199307</v>
      </c>
      <c r="M1268" s="2">
        <f>(H1268 / 'Data Historis BMRI'!$J$3) * 100</f>
        <v>169.85643344765285</v>
      </c>
    </row>
    <row r="1269" spans="1:13" x14ac:dyDescent="0.3">
      <c r="A1269" s="1" t="s">
        <v>1292</v>
      </c>
      <c r="B1269">
        <f>_xlfn.XLOOKUP(A1269,jkse_history[[#This Row],[Tanggal]],jkse_history[[#This Row],[Terakhir]],"Tidak Ditemukan")</f>
        <v>6400.1</v>
      </c>
      <c r="C1269">
        <f>_xlfn.XLOOKUP(B1269,jkse_history[[#This Row],[Terakhir]],jkse_history[[#This Row],[Volume]])</f>
        <v>142022700</v>
      </c>
      <c r="D1269">
        <f>_xlfn.XLOOKUP(A1269,bbni_history[[#This Row],[Tanggal]],bbni_history[[#This Row],[Terakhir]],"Tidak Ditemukan")</f>
        <v>4100</v>
      </c>
      <c r="E1269">
        <f>_xlfn.XLOOKUP(D1269,bbni_history[[#This Row],[Terakhir]],bbni_history[[#This Row],[Volume]])</f>
        <v>109735100</v>
      </c>
      <c r="F1269">
        <f>_xlfn.XLOOKUP(A1269,bbri_history[[#This Row],[Tanggal]],bbri_history[[#This Row],[Terakhir]],"Tidak Ditemukan")</f>
        <v>3650</v>
      </c>
      <c r="G1269">
        <f>_xlfn.XLOOKUP(F1269,bbri_history[[#This Row],[Terakhir]],bbri_history[[#This Row],[Volume]],"Tidak Ditemukan")</f>
        <v>233772400</v>
      </c>
      <c r="H1269">
        <f>_xlfn.XLOOKUP(A1269,bmri_history[[#This Row],[Tanggal]],bmri_history[[#This Row],[Terakhir]],"Tidak Ditemukan")</f>
        <v>4630</v>
      </c>
      <c r="I1269">
        <f>_xlfn.XLOOKUP('Master Sheet'!H1269,bmri_history[[#This Row],[Terakhir]],bmri_history[[#This Row],[Volume]],"Tidak Ditemukan")</f>
        <v>201660000</v>
      </c>
      <c r="J1269" s="10">
        <f>(B1269/'Data Historis IHSG'!$J$3) * 100</f>
        <v>101.59630703194202</v>
      </c>
      <c r="K1269" s="2">
        <f>(D1269/'Data Historis BBNI'!$J$3) * 100</f>
        <v>131.52787268101923</v>
      </c>
      <c r="L1269" s="2">
        <f>(F1269/'Data Historis BBRI'!$J$3) * 100</f>
        <v>123.55583538977635</v>
      </c>
      <c r="M1269" s="2">
        <f>(H1269 / 'Data Historis BMRI'!$J$3) * 100</f>
        <v>166.97139848463542</v>
      </c>
    </row>
    <row r="1270" spans="1:13" x14ac:dyDescent="0.3">
      <c r="A1270" s="1" t="s">
        <v>1293</v>
      </c>
      <c r="B1270">
        <f>_xlfn.XLOOKUP(A1270,jkse_history[[#This Row],[Tanggal]],jkse_history[[#This Row],[Terakhir]],"Tidak Ditemukan")</f>
        <v>6438.3</v>
      </c>
      <c r="C1270">
        <f>_xlfn.XLOOKUP(B1270,jkse_history[[#This Row],[Terakhir]],jkse_history[[#This Row],[Volume]])</f>
        <v>131124200</v>
      </c>
      <c r="D1270">
        <f>_xlfn.XLOOKUP(A1270,bbni_history[[#This Row],[Tanggal]],bbni_history[[#This Row],[Terakhir]],"Tidak Ditemukan")</f>
        <v>4040</v>
      </c>
      <c r="E1270">
        <f>_xlfn.XLOOKUP(D1270,bbni_history[[#This Row],[Terakhir]],bbni_history[[#This Row],[Volume]])</f>
        <v>68392500</v>
      </c>
      <c r="F1270">
        <f>_xlfn.XLOOKUP(A1270,bbri_history[[#This Row],[Tanggal]],bbri_history[[#This Row],[Terakhir]],"Tidak Ditemukan")</f>
        <v>3640</v>
      </c>
      <c r="G1270">
        <f>_xlfn.XLOOKUP(F1270,bbri_history[[#This Row],[Terakhir]],bbri_history[[#This Row],[Volume]],"Tidak Ditemukan")</f>
        <v>121059300</v>
      </c>
      <c r="H1270">
        <f>_xlfn.XLOOKUP(A1270,bmri_history[[#This Row],[Tanggal]],bmri_history[[#This Row],[Terakhir]],"Tidak Ditemukan")</f>
        <v>4600</v>
      </c>
      <c r="I1270">
        <f>_xlfn.XLOOKUP('Master Sheet'!H1270,bmri_history[[#This Row],[Terakhir]],bmri_history[[#This Row],[Volume]],"Tidak Ditemukan")</f>
        <v>165381400</v>
      </c>
      <c r="J1270" s="10">
        <f>(B1270/'Data Historis IHSG'!$J$3) * 100</f>
        <v>102.20270051464075</v>
      </c>
      <c r="K1270" s="2">
        <f>(D1270/'Data Historis BBNI'!$J$3) * 100</f>
        <v>129.60307454422383</v>
      </c>
      <c r="L1270" s="2">
        <f>(F1270/'Data Historis BBRI'!$J$3) * 100</f>
        <v>123.21732625172217</v>
      </c>
      <c r="M1270" s="2">
        <f>(H1270 / 'Data Historis BMRI'!$J$3) * 100</f>
        <v>165.88951037350387</v>
      </c>
    </row>
    <row r="1271" spans="1:13" x14ac:dyDescent="0.3">
      <c r="A1271" s="1" t="s">
        <v>1294</v>
      </c>
      <c r="B1271">
        <f>_xlfn.XLOOKUP(A1271,jkse_history[[#This Row],[Tanggal]],jkse_history[[#This Row],[Terakhir]],"Tidak Ditemukan")</f>
        <v>6446</v>
      </c>
      <c r="C1271">
        <f>_xlfn.XLOOKUP(B1271,jkse_history[[#This Row],[Terakhir]],jkse_history[[#This Row],[Volume]])</f>
        <v>108855100</v>
      </c>
      <c r="D1271">
        <f>_xlfn.XLOOKUP(A1271,bbni_history[[#This Row],[Tanggal]],bbni_history[[#This Row],[Terakhir]],"Tidak Ditemukan")</f>
        <v>3990</v>
      </c>
      <c r="E1271">
        <f>_xlfn.XLOOKUP(D1271,bbni_history[[#This Row],[Terakhir]],bbni_history[[#This Row],[Volume]])</f>
        <v>67071400</v>
      </c>
      <c r="F1271">
        <f>_xlfn.XLOOKUP(A1271,bbri_history[[#This Row],[Tanggal]],bbri_history[[#This Row],[Terakhir]],"Tidak Ditemukan")</f>
        <v>3620</v>
      </c>
      <c r="G1271">
        <f>_xlfn.XLOOKUP(F1271,bbri_history[[#This Row],[Terakhir]],bbri_history[[#This Row],[Volume]],"Tidak Ditemukan")</f>
        <v>107470200</v>
      </c>
      <c r="H1271">
        <f>_xlfn.XLOOKUP(A1271,bmri_history[[#This Row],[Tanggal]],bmri_history[[#This Row],[Terakhir]],"Tidak Ditemukan")</f>
        <v>4610</v>
      </c>
      <c r="I1271">
        <f>_xlfn.XLOOKUP('Master Sheet'!H1271,bmri_history[[#This Row],[Terakhir]],bmri_history[[#This Row],[Volume]],"Tidak Ditemukan")</f>
        <v>83034600</v>
      </c>
      <c r="J1271" s="10">
        <f>(B1271/'Data Historis IHSG'!$J$3) * 100</f>
        <v>102.32493166167689</v>
      </c>
      <c r="K1271" s="2">
        <f>(D1271/'Data Historis BBNI'!$J$3) * 100</f>
        <v>127.99907609689434</v>
      </c>
      <c r="L1271" s="2">
        <f>(F1271/'Data Historis BBRI'!$J$3) * 100</f>
        <v>122.5403079756138</v>
      </c>
      <c r="M1271" s="2">
        <f>(H1271 / 'Data Historis BMRI'!$J$3) * 100</f>
        <v>166.25013974388102</v>
      </c>
    </row>
    <row r="1272" spans="1:13" x14ac:dyDescent="0.3">
      <c r="A1272" s="1" t="s">
        <v>1295</v>
      </c>
      <c r="B1272">
        <f>_xlfn.XLOOKUP(A1272,jkse_history[[#This Row],[Tanggal]],jkse_history[[#This Row],[Terakhir]],"Tidak Ditemukan")</f>
        <v>6538.3</v>
      </c>
      <c r="C1272">
        <f>_xlfn.XLOOKUP(B1272,jkse_history[[#This Row],[Terakhir]],jkse_history[[#This Row],[Volume]])</f>
        <v>150312500</v>
      </c>
      <c r="D1272">
        <f>_xlfn.XLOOKUP(A1272,bbni_history[[#This Row],[Tanggal]],bbni_history[[#This Row],[Terakhir]],"Tidak Ditemukan")</f>
        <v>4010</v>
      </c>
      <c r="E1272">
        <f>_xlfn.XLOOKUP(D1272,bbni_history[[#This Row],[Terakhir]],bbni_history[[#This Row],[Volume]])</f>
        <v>84001100</v>
      </c>
      <c r="F1272">
        <f>_xlfn.XLOOKUP(A1272,bbri_history[[#This Row],[Tanggal]],bbri_history[[#This Row],[Terakhir]],"Tidak Ditemukan")</f>
        <v>3630</v>
      </c>
      <c r="G1272">
        <f>_xlfn.XLOOKUP(F1272,bbri_history[[#This Row],[Terakhir]],bbri_history[[#This Row],[Volume]],"Tidak Ditemukan")</f>
        <v>147116900</v>
      </c>
      <c r="H1272">
        <f>_xlfn.XLOOKUP(A1272,bmri_history[[#This Row],[Tanggal]],bmri_history[[#This Row],[Terakhir]],"Tidak Ditemukan")</f>
        <v>4720</v>
      </c>
      <c r="I1272">
        <f>_xlfn.XLOOKUP('Master Sheet'!H1272,bmri_history[[#This Row],[Terakhir]],bmri_history[[#This Row],[Volume]],"Tidak Ditemukan")</f>
        <v>126426200</v>
      </c>
      <c r="J1272" s="10">
        <f>(B1272/'Data Historis IHSG'!$J$3) * 100</f>
        <v>103.7901180086165</v>
      </c>
      <c r="K1272" s="2">
        <f>(D1272/'Data Historis BBNI'!$J$3) * 100</f>
        <v>128.64067547582613</v>
      </c>
      <c r="L1272" s="2">
        <f>(F1272/'Data Historis BBRI'!$J$3) * 100</f>
        <v>122.87881711366796</v>
      </c>
      <c r="M1272" s="2">
        <f>(H1272 / 'Data Historis BMRI'!$J$3) * 100</f>
        <v>170.21706281803003</v>
      </c>
    </row>
    <row r="1273" spans="1:13" x14ac:dyDescent="0.3">
      <c r="A1273" s="1" t="s">
        <v>1296</v>
      </c>
      <c r="B1273">
        <f>_xlfn.XLOOKUP(A1273,jkse_history[[#This Row],[Tanggal]],jkse_history[[#This Row],[Terakhir]],"Tidak Ditemukan")</f>
        <v>6634.4</v>
      </c>
      <c r="C1273">
        <f>_xlfn.XLOOKUP(B1273,jkse_history[[#This Row],[Terakhir]],jkse_history[[#This Row],[Volume]])</f>
        <v>184488000</v>
      </c>
      <c r="D1273">
        <f>_xlfn.XLOOKUP(A1273,bbni_history[[#This Row],[Tanggal]],bbni_history[[#This Row],[Terakhir]],"Tidak Ditemukan")</f>
        <v>4150</v>
      </c>
      <c r="E1273">
        <f>_xlfn.XLOOKUP(D1273,bbni_history[[#This Row],[Terakhir]],bbni_history[[#This Row],[Volume]])</f>
        <v>128948700</v>
      </c>
      <c r="F1273">
        <f>_xlfn.XLOOKUP(A1273,bbri_history[[#This Row],[Tanggal]],bbri_history[[#This Row],[Terakhir]],"Tidak Ditemukan")</f>
        <v>3760</v>
      </c>
      <c r="G1273">
        <f>_xlfn.XLOOKUP(F1273,bbri_history[[#This Row],[Terakhir]],bbri_history[[#This Row],[Volume]],"Tidak Ditemukan")</f>
        <v>432999900</v>
      </c>
      <c r="H1273">
        <f>_xlfn.XLOOKUP(A1273,bmri_history[[#This Row],[Tanggal]],bmri_history[[#This Row],[Terakhir]],"Tidak Ditemukan")</f>
        <v>4900</v>
      </c>
      <c r="I1273">
        <f>_xlfn.XLOOKUP('Master Sheet'!H1273,bmri_history[[#This Row],[Terakhir]],bmri_history[[#This Row],[Volume]],"Tidak Ditemukan")</f>
        <v>273395600</v>
      </c>
      <c r="J1273" s="10">
        <f>(B1273/'Data Historis IHSG'!$J$3) * 100</f>
        <v>105.3156262203272</v>
      </c>
      <c r="K1273" s="2">
        <f>(D1273/'Data Historis BBNI'!$J$3) * 100</f>
        <v>133.13187112834873</v>
      </c>
      <c r="L1273" s="2">
        <f>(F1273/'Data Historis BBRI'!$J$3) * 100</f>
        <v>127.27943590837234</v>
      </c>
      <c r="M1273" s="2">
        <f>(H1273 / 'Data Historis BMRI'!$J$3) * 100</f>
        <v>176.70839148481932</v>
      </c>
    </row>
    <row r="1274" spans="1:13" x14ac:dyDescent="0.3">
      <c r="A1274" s="1" t="s">
        <v>1297</v>
      </c>
      <c r="B1274">
        <f>_xlfn.XLOOKUP(A1274,jkse_history[[#This Row],[Tanggal]],jkse_history[[#This Row],[Terakhir]],"Tidak Ditemukan")</f>
        <v>6613.5</v>
      </c>
      <c r="C1274">
        <f>_xlfn.XLOOKUP(B1274,jkse_history[[#This Row],[Terakhir]],jkse_history[[#This Row],[Volume]])</f>
        <v>159090300</v>
      </c>
      <c r="D1274">
        <f>_xlfn.XLOOKUP(A1274,bbni_history[[#This Row],[Tanggal]],bbni_history[[#This Row],[Terakhir]],"Tidak Ditemukan")</f>
        <v>4170</v>
      </c>
      <c r="E1274">
        <f>_xlfn.XLOOKUP(D1274,bbni_history[[#This Row],[Terakhir]],bbni_history[[#This Row],[Volume]])</f>
        <v>145433700</v>
      </c>
      <c r="F1274">
        <f>_xlfn.XLOOKUP(A1274,bbri_history[[#This Row],[Tanggal]],bbri_history[[#This Row],[Terakhir]],"Tidak Ditemukan")</f>
        <v>3730</v>
      </c>
      <c r="G1274">
        <f>_xlfn.XLOOKUP(F1274,bbri_history[[#This Row],[Terakhir]],bbri_history[[#This Row],[Volume]],"Tidak Ditemukan")</f>
        <v>272537300</v>
      </c>
      <c r="H1274">
        <f>_xlfn.XLOOKUP(A1274,bmri_history[[#This Row],[Tanggal]],bmri_history[[#This Row],[Terakhir]],"Tidak Ditemukan")</f>
        <v>4890</v>
      </c>
      <c r="I1274">
        <f>_xlfn.XLOOKUP('Master Sheet'!H1274,bmri_history[[#This Row],[Terakhir]],bmri_history[[#This Row],[Volume]],"Tidak Ditemukan")</f>
        <v>282970000</v>
      </c>
      <c r="J1274" s="10">
        <f>(B1274/'Data Historis IHSG'!$J$3) * 100</f>
        <v>104.98385596408626</v>
      </c>
      <c r="K1274" s="2">
        <f>(D1274/'Data Historis BBNI'!$J$3) * 100</f>
        <v>133.77347050728054</v>
      </c>
      <c r="L1274" s="2">
        <f>(F1274/'Data Historis BBRI'!$J$3) * 100</f>
        <v>126.26390849420979</v>
      </c>
      <c r="M1274" s="2">
        <f>(H1274 / 'Data Historis BMRI'!$J$3) * 100</f>
        <v>176.34776211444213</v>
      </c>
    </row>
    <row r="1275" spans="1:13" x14ac:dyDescent="0.3">
      <c r="A1275" s="1" t="s">
        <v>1298</v>
      </c>
      <c r="B1275">
        <f>_xlfn.XLOOKUP(A1275,jkse_history[[#This Row],[Tanggal]],jkse_history[[#This Row],[Terakhir]],"Tidak Ditemukan")</f>
        <v>6678.9</v>
      </c>
      <c r="C1275">
        <f>_xlfn.XLOOKUP(B1275,jkse_history[[#This Row],[Terakhir]],jkse_history[[#This Row],[Volume]])</f>
        <v>169030400</v>
      </c>
      <c r="D1275">
        <f>_xlfn.XLOOKUP(A1275,bbni_history[[#This Row],[Tanggal]],bbni_history[[#This Row],[Terakhir]],"Tidak Ditemukan")</f>
        <v>4200</v>
      </c>
      <c r="E1275">
        <f>_xlfn.XLOOKUP(D1275,bbni_history[[#This Row],[Terakhir]],bbni_history[[#This Row],[Volume]])</f>
        <v>102065100</v>
      </c>
      <c r="F1275">
        <f>_xlfn.XLOOKUP(A1275,bbri_history[[#This Row],[Tanggal]],bbri_history[[#This Row],[Terakhir]],"Tidak Ditemukan")</f>
        <v>3740</v>
      </c>
      <c r="G1275">
        <f>_xlfn.XLOOKUP(F1275,bbri_history[[#This Row],[Terakhir]],bbri_history[[#This Row],[Volume]],"Tidak Ditemukan")</f>
        <v>136517100</v>
      </c>
      <c r="H1275">
        <f>_xlfn.XLOOKUP(A1275,bmri_history[[#This Row],[Tanggal]],bmri_history[[#This Row],[Terakhir]],"Tidak Ditemukan")</f>
        <v>4900</v>
      </c>
      <c r="I1275">
        <f>_xlfn.XLOOKUP('Master Sheet'!H1275,bmri_history[[#This Row],[Terakhir]],bmri_history[[#This Row],[Volume]],"Tidak Ditemukan")</f>
        <v>134208400</v>
      </c>
      <c r="J1275" s="10">
        <f>(B1275/'Data Historis IHSG'!$J$3) * 100</f>
        <v>106.0220270051464</v>
      </c>
      <c r="K1275" s="2">
        <f>(D1275/'Data Historis BBNI'!$J$3) * 100</f>
        <v>134.73586957567824</v>
      </c>
      <c r="L1275" s="2">
        <f>(F1275/'Data Historis BBRI'!$J$3) * 100</f>
        <v>126.60241763226398</v>
      </c>
      <c r="M1275" s="2">
        <f>(H1275 / 'Data Historis BMRI'!$J$3) * 100</f>
        <v>176.70839148481932</v>
      </c>
    </row>
    <row r="1276" spans="1:13" x14ac:dyDescent="0.3">
      <c r="A1276" s="1" t="s">
        <v>1299</v>
      </c>
      <c r="B1276">
        <f>_xlfn.XLOOKUP(A1276,jkse_history[[#This Row],[Tanggal]],jkse_history[[#This Row],[Terakhir]],"Tidak Ditemukan")</f>
        <v>6723</v>
      </c>
      <c r="C1276">
        <f>_xlfn.XLOOKUP(B1276,jkse_history[[#This Row],[Terakhir]],jkse_history[[#This Row],[Volume]])</f>
        <v>164549400</v>
      </c>
      <c r="D1276">
        <f>_xlfn.XLOOKUP(A1276,bbni_history[[#This Row],[Tanggal]],bbni_history[[#This Row],[Terakhir]],"Tidak Ditemukan")</f>
        <v>4190</v>
      </c>
      <c r="E1276">
        <f>_xlfn.XLOOKUP(D1276,bbni_history[[#This Row],[Terakhir]],bbni_history[[#This Row],[Volume]])</f>
        <v>68481300</v>
      </c>
      <c r="F1276">
        <f>_xlfn.XLOOKUP(A1276,bbri_history[[#This Row],[Tanggal]],bbri_history[[#This Row],[Terakhir]],"Tidak Ditemukan")</f>
        <v>3840</v>
      </c>
      <c r="G1276">
        <f>_xlfn.XLOOKUP(F1276,bbri_history[[#This Row],[Terakhir]],bbri_history[[#This Row],[Volume]],"Tidak Ditemukan")</f>
        <v>212945800</v>
      </c>
      <c r="H1276">
        <f>_xlfn.XLOOKUP(A1276,bmri_history[[#This Row],[Tanggal]],bmri_history[[#This Row],[Terakhir]],"Tidak Ditemukan")</f>
        <v>4920</v>
      </c>
      <c r="I1276">
        <f>_xlfn.XLOOKUP('Master Sheet'!H1276,bmri_history[[#This Row],[Terakhir]],bmri_history[[#This Row],[Volume]],"Tidak Ditemukan")</f>
        <v>90697900</v>
      </c>
      <c r="J1276" s="10">
        <f>(B1276/'Data Historis IHSG'!$J$3) * 100</f>
        <v>106.7220781199897</v>
      </c>
      <c r="K1276" s="2">
        <f>(D1276/'Data Historis BBNI'!$J$3) * 100</f>
        <v>134.41506988621234</v>
      </c>
      <c r="L1276" s="2">
        <f>(F1276/'Data Historis BBRI'!$J$3) * 100</f>
        <v>129.98750901280579</v>
      </c>
      <c r="M1276" s="2">
        <f>(H1276 / 'Data Historis BMRI'!$J$3) * 100</f>
        <v>177.42965022557368</v>
      </c>
    </row>
    <row r="1277" spans="1:13" x14ac:dyDescent="0.3">
      <c r="A1277" s="1" t="s">
        <v>1300</v>
      </c>
      <c r="B1277">
        <f>_xlfn.XLOOKUP(A1277,jkse_history[[#This Row],[Tanggal]],jkse_history[[#This Row],[Terakhir]],"Tidak Ditemukan")</f>
        <v>6749.1</v>
      </c>
      <c r="C1277">
        <f>_xlfn.XLOOKUP(B1277,jkse_history[[#This Row],[Terakhir]],jkse_history[[#This Row],[Volume]])</f>
        <v>193012300</v>
      </c>
      <c r="D1277">
        <f>_xlfn.XLOOKUP(A1277,bbni_history[[#This Row],[Tanggal]],bbni_history[[#This Row],[Terakhir]],"Tidak Ditemukan")</f>
        <v>4140</v>
      </c>
      <c r="E1277">
        <f>_xlfn.XLOOKUP(D1277,bbni_history[[#This Row],[Terakhir]],bbni_history[[#This Row],[Volume]])</f>
        <v>61824000</v>
      </c>
      <c r="F1277">
        <f>_xlfn.XLOOKUP(A1277,bbri_history[[#This Row],[Tanggal]],bbri_history[[#This Row],[Terakhir]],"Tidak Ditemukan")</f>
        <v>3850</v>
      </c>
      <c r="G1277">
        <f>_xlfn.XLOOKUP(F1277,bbri_history[[#This Row],[Terakhir]],bbri_history[[#This Row],[Volume]],"Tidak Ditemukan")</f>
        <v>160631400</v>
      </c>
      <c r="H1277">
        <f>_xlfn.XLOOKUP(A1277,bmri_history[[#This Row],[Tanggal]],bmri_history[[#This Row],[Terakhir]],"Tidak Ditemukan")</f>
        <v>4940</v>
      </c>
      <c r="I1277">
        <f>_xlfn.XLOOKUP('Master Sheet'!H1277,bmri_history[[#This Row],[Terakhir]],bmri_history[[#This Row],[Volume]],"Tidak Ditemukan")</f>
        <v>108857600</v>
      </c>
      <c r="J1277" s="10">
        <f>(B1277/'Data Historis IHSG'!$J$3) * 100</f>
        <v>107.1363940859174</v>
      </c>
      <c r="K1277" s="2">
        <f>(D1277/'Data Historis BBNI'!$J$3) * 100</f>
        <v>132.81107143888283</v>
      </c>
      <c r="L1277" s="2">
        <f>(F1277/'Data Historis BBRI'!$J$3) * 100</f>
        <v>130.32601815085997</v>
      </c>
      <c r="M1277" s="2">
        <f>(H1277 / 'Data Historis BMRI'!$J$3) * 100</f>
        <v>178.15090896632805</v>
      </c>
    </row>
    <row r="1278" spans="1:13" x14ac:dyDescent="0.3">
      <c r="A1278" s="1" t="s">
        <v>1301</v>
      </c>
      <c r="B1278">
        <f>_xlfn.XLOOKUP(A1278,jkse_history[[#This Row],[Tanggal]],jkse_history[[#This Row],[Terakhir]],"Tidak Ditemukan")</f>
        <v>6766.8</v>
      </c>
      <c r="C1278">
        <f>_xlfn.XLOOKUP(B1278,jkse_history[[#This Row],[Terakhir]],jkse_history[[#This Row],[Volume]])</f>
        <v>210149800</v>
      </c>
      <c r="D1278">
        <f>_xlfn.XLOOKUP(A1278,bbni_history[[#This Row],[Tanggal]],bbni_history[[#This Row],[Terakhir]],"Tidak Ditemukan")</f>
        <v>4180</v>
      </c>
      <c r="E1278">
        <f>_xlfn.XLOOKUP(D1278,bbni_history[[#This Row],[Terakhir]],bbni_history[[#This Row],[Volume]])</f>
        <v>85510000</v>
      </c>
      <c r="F1278">
        <f>_xlfn.XLOOKUP(A1278,bbri_history[[#This Row],[Tanggal]],bbri_history[[#This Row],[Terakhir]],"Tidak Ditemukan")</f>
        <v>3850</v>
      </c>
      <c r="G1278">
        <f>_xlfn.XLOOKUP(F1278,bbri_history[[#This Row],[Terakhir]],bbri_history[[#This Row],[Volume]],"Tidak Ditemukan")</f>
        <v>226832200</v>
      </c>
      <c r="H1278">
        <f>_xlfn.XLOOKUP(A1278,bmri_history[[#This Row],[Tanggal]],bmri_history[[#This Row],[Terakhir]],"Tidak Ditemukan")</f>
        <v>4890</v>
      </c>
      <c r="I1278">
        <f>_xlfn.XLOOKUP('Master Sheet'!H1278,bmri_history[[#This Row],[Terakhir]],bmri_history[[#This Row],[Volume]],"Tidak Ditemukan")</f>
        <v>278360600</v>
      </c>
      <c r="J1278" s="10">
        <f>(B1278/'Data Historis IHSG'!$J$3) * 100</f>
        <v>107.4173669823511</v>
      </c>
      <c r="K1278" s="2">
        <f>(D1278/'Data Historis BBNI'!$J$3) * 100</f>
        <v>134.09427019674644</v>
      </c>
      <c r="L1278" s="2">
        <f>(F1278/'Data Historis BBRI'!$J$3) * 100</f>
        <v>130.32601815085997</v>
      </c>
      <c r="M1278" s="2">
        <f>(H1278 / 'Data Historis BMRI'!$J$3) * 100</f>
        <v>176.34776211444213</v>
      </c>
    </row>
    <row r="1279" spans="1:13" x14ac:dyDescent="0.3">
      <c r="A1279" s="1" t="s">
        <v>1302</v>
      </c>
      <c r="B1279">
        <f>_xlfn.XLOOKUP(A1279,jkse_history[[#This Row],[Tanggal]],jkse_history[[#This Row],[Terakhir]],"Tidak Ditemukan")</f>
        <v>6815.7</v>
      </c>
      <c r="C1279">
        <f>_xlfn.XLOOKUP(B1279,jkse_history[[#This Row],[Terakhir]],jkse_history[[#This Row],[Volume]])</f>
        <v>183083600</v>
      </c>
      <c r="D1279">
        <f>_xlfn.XLOOKUP(A1279,bbni_history[[#This Row],[Tanggal]],bbni_history[[#This Row],[Terakhir]],"Tidak Ditemukan")</f>
        <v>4200</v>
      </c>
      <c r="E1279">
        <f>_xlfn.XLOOKUP(D1279,bbni_history[[#This Row],[Terakhir]],bbni_history[[#This Row],[Volume]])</f>
        <v>81966800</v>
      </c>
      <c r="F1279">
        <f>_xlfn.XLOOKUP(A1279,bbri_history[[#This Row],[Tanggal]],bbri_history[[#This Row],[Terakhir]],"Tidak Ditemukan")</f>
        <v>3880</v>
      </c>
      <c r="G1279">
        <f>_xlfn.XLOOKUP(F1279,bbri_history[[#This Row],[Terakhir]],bbri_history[[#This Row],[Volume]],"Tidak Ditemukan")</f>
        <v>205628100</v>
      </c>
      <c r="H1279">
        <f>_xlfn.XLOOKUP(A1279,bmri_history[[#This Row],[Tanggal]],bmri_history[[#This Row],[Terakhir]],"Tidak Ditemukan")</f>
        <v>4960</v>
      </c>
      <c r="I1279">
        <f>_xlfn.XLOOKUP('Master Sheet'!H1279,bmri_history[[#This Row],[Terakhir]],bmri_history[[#This Row],[Volume]],"Tidak Ditemukan")</f>
        <v>146800800</v>
      </c>
      <c r="J1279" s="10">
        <f>(B1279/'Data Historis IHSG'!$J$3) * 100</f>
        <v>108.19361413690523</v>
      </c>
      <c r="K1279" s="2">
        <f>(D1279/'Data Historis BBNI'!$J$3) * 100</f>
        <v>134.73586957567824</v>
      </c>
      <c r="L1279" s="2">
        <f>(F1279/'Data Historis BBRI'!$J$3) * 100</f>
        <v>131.34154556502253</v>
      </c>
      <c r="M1279" s="2">
        <f>(H1279 / 'Data Historis BMRI'!$J$3) * 100</f>
        <v>178.87216770708241</v>
      </c>
    </row>
    <row r="1280" spans="1:13" x14ac:dyDescent="0.3">
      <c r="A1280" s="1" t="s">
        <v>1303</v>
      </c>
      <c r="B1280">
        <f>_xlfn.XLOOKUP(A1280,jkse_history[[#This Row],[Tanggal]],jkse_history[[#This Row],[Terakhir]],"Tidak Ditemukan")</f>
        <v>6832</v>
      </c>
      <c r="C1280">
        <f>_xlfn.XLOOKUP(B1280,jkse_history[[#This Row],[Terakhir]],jkse_history[[#This Row],[Volume]])</f>
        <v>194998400</v>
      </c>
      <c r="D1280">
        <f>_xlfn.XLOOKUP(A1280,bbni_history[[#This Row],[Tanggal]],bbni_history[[#This Row],[Terakhir]],"Tidak Ditemukan")</f>
        <v>4210</v>
      </c>
      <c r="E1280">
        <f>_xlfn.XLOOKUP(D1280,bbni_history[[#This Row],[Terakhir]],bbni_history[[#This Row],[Volume]])</f>
        <v>60392100</v>
      </c>
      <c r="F1280">
        <f>_xlfn.XLOOKUP(A1280,bbri_history[[#This Row],[Tanggal]],bbri_history[[#This Row],[Terakhir]],"Tidak Ditemukan")</f>
        <v>3860</v>
      </c>
      <c r="G1280">
        <f>_xlfn.XLOOKUP(F1280,bbri_history[[#This Row],[Terakhir]],bbri_history[[#This Row],[Volume]],"Tidak Ditemukan")</f>
        <v>196917100</v>
      </c>
      <c r="H1280">
        <f>_xlfn.XLOOKUP(A1280,bmri_history[[#This Row],[Tanggal]],bmri_history[[#This Row],[Terakhir]],"Tidak Ditemukan")</f>
        <v>4980</v>
      </c>
      <c r="I1280">
        <f>_xlfn.XLOOKUP('Master Sheet'!H1280,bmri_history[[#This Row],[Terakhir]],bmri_history[[#This Row],[Volume]],"Tidak Ditemukan")</f>
        <v>154073100</v>
      </c>
      <c r="J1280" s="10">
        <f>(B1280/'Data Historis IHSG'!$J$3) * 100</f>
        <v>108.45236318842328</v>
      </c>
      <c r="K1280" s="2">
        <f>(D1280/'Data Historis BBNI'!$J$3) * 100</f>
        <v>135.05666926514414</v>
      </c>
      <c r="L1280" s="2">
        <f>(F1280/'Data Historis BBRI'!$J$3) * 100</f>
        <v>130.66452728891414</v>
      </c>
      <c r="M1280" s="2">
        <f>(H1280 / 'Data Historis BMRI'!$J$3) * 100</f>
        <v>179.59342644783678</v>
      </c>
    </row>
    <row r="1281" spans="1:13" x14ac:dyDescent="0.3">
      <c r="A1281" s="1" t="s">
        <v>1304</v>
      </c>
      <c r="B1281">
        <f>_xlfn.XLOOKUP(A1281,jkse_history[[#This Row],[Tanggal]],jkse_history[[#This Row],[Terakhir]],"Tidak Ditemukan")</f>
        <v>6898.2</v>
      </c>
      <c r="C1281">
        <f>_xlfn.XLOOKUP(B1281,jkse_history[[#This Row],[Terakhir]],jkse_history[[#This Row],[Volume]])</f>
        <v>162346800</v>
      </c>
      <c r="D1281">
        <f>_xlfn.XLOOKUP(A1281,bbni_history[[#This Row],[Tanggal]],bbni_history[[#This Row],[Terakhir]],"Tidak Ditemukan")</f>
        <v>4180</v>
      </c>
      <c r="E1281">
        <f>_xlfn.XLOOKUP(D1281,bbni_history[[#This Row],[Terakhir]],bbni_history[[#This Row],[Volume]])</f>
        <v>66444400</v>
      </c>
      <c r="F1281">
        <f>_xlfn.XLOOKUP(A1281,bbri_history[[#This Row],[Tanggal]],bbri_history[[#This Row],[Terakhir]],"Tidak Ditemukan")</f>
        <v>3880</v>
      </c>
      <c r="G1281">
        <f>_xlfn.XLOOKUP(F1281,bbri_history[[#This Row],[Terakhir]],bbri_history[[#This Row],[Volume]],"Tidak Ditemukan")</f>
        <v>111333800</v>
      </c>
      <c r="H1281">
        <f>_xlfn.XLOOKUP(A1281,bmri_history[[#This Row],[Tanggal]],bmri_history[[#This Row],[Terakhir]],"Tidak Ditemukan")</f>
        <v>4980</v>
      </c>
      <c r="I1281">
        <f>_xlfn.XLOOKUP('Master Sheet'!H1281,bmri_history[[#This Row],[Terakhir]],bmri_history[[#This Row],[Volume]],"Tidak Ditemukan")</f>
        <v>120165500</v>
      </c>
      <c r="J1281" s="10">
        <f>(B1281/'Data Historis IHSG'!$J$3) * 100</f>
        <v>109.50323356943524</v>
      </c>
      <c r="K1281" s="2">
        <f>(D1281/'Data Historis BBNI'!$J$3) * 100</f>
        <v>134.09427019674644</v>
      </c>
      <c r="L1281" s="2">
        <f>(F1281/'Data Historis BBRI'!$J$3) * 100</f>
        <v>131.34154556502253</v>
      </c>
      <c r="M1281" s="2">
        <f>(H1281 / 'Data Historis BMRI'!$J$3) * 100</f>
        <v>179.59342644783678</v>
      </c>
    </row>
    <row r="1282" spans="1:13" x14ac:dyDescent="0.3">
      <c r="A1282" s="1" t="s">
        <v>1305</v>
      </c>
      <c r="B1282">
        <f>_xlfn.XLOOKUP(A1282,jkse_history[[#This Row],[Tanggal]],jkse_history[[#This Row],[Terakhir]],"Tidak Ditemukan")</f>
        <v>6926.2</v>
      </c>
      <c r="C1282">
        <f>_xlfn.XLOOKUP(B1282,jkse_history[[#This Row],[Terakhir]],jkse_history[[#This Row],[Volume]])</f>
        <v>187668100</v>
      </c>
      <c r="D1282">
        <f>_xlfn.XLOOKUP(A1282,bbni_history[[#This Row],[Tanggal]],bbni_history[[#This Row],[Terakhir]],"Tidak Ditemukan")</f>
        <v>4160</v>
      </c>
      <c r="E1282">
        <f>_xlfn.XLOOKUP(D1282,bbni_history[[#This Row],[Terakhir]],bbni_history[[#This Row],[Volume]])</f>
        <v>57689300</v>
      </c>
      <c r="F1282">
        <f>_xlfn.XLOOKUP(A1282,bbri_history[[#This Row],[Tanggal]],bbri_history[[#This Row],[Terakhir]],"Tidak Ditemukan")</f>
        <v>3910</v>
      </c>
      <c r="G1282">
        <f>_xlfn.XLOOKUP(F1282,bbri_history[[#This Row],[Terakhir]],bbri_history[[#This Row],[Volume]],"Tidak Ditemukan")</f>
        <v>119763100</v>
      </c>
      <c r="H1282">
        <f>_xlfn.XLOOKUP(A1282,bmri_history[[#This Row],[Tanggal]],bmri_history[[#This Row],[Terakhir]],"Tidak Ditemukan")</f>
        <v>4950</v>
      </c>
      <c r="I1282">
        <f>_xlfn.XLOOKUP('Master Sheet'!H1282,bmri_history[[#This Row],[Terakhir]],bmri_history[[#This Row],[Volume]],"Tidak Ditemukan")</f>
        <v>100674600</v>
      </c>
      <c r="J1282" s="10">
        <f>(B1282/'Data Historis IHSG'!$J$3) * 100</f>
        <v>109.94771046774842</v>
      </c>
      <c r="K1282" s="2">
        <f>(D1282/'Data Historis BBNI'!$J$3) * 100</f>
        <v>133.45267081781464</v>
      </c>
      <c r="L1282" s="2">
        <f>(F1282/'Data Historis BBRI'!$J$3) * 100</f>
        <v>132.35707297918506</v>
      </c>
      <c r="M1282" s="2">
        <f>(H1282 / 'Data Historis BMRI'!$J$3) * 100</f>
        <v>178.51153833670523</v>
      </c>
    </row>
    <row r="1283" spans="1:13" x14ac:dyDescent="0.3">
      <c r="A1283" s="1" t="s">
        <v>1306</v>
      </c>
      <c r="B1283">
        <f>_xlfn.XLOOKUP(A1283,jkse_history[[#This Row],[Tanggal]],jkse_history[[#This Row],[Terakhir]],"Tidak Ditemukan")</f>
        <v>6827.8</v>
      </c>
      <c r="C1283">
        <f>_xlfn.XLOOKUP(B1283,jkse_history[[#This Row],[Terakhir]],jkse_history[[#This Row],[Volume]])</f>
        <v>260892400</v>
      </c>
      <c r="D1283">
        <f>_xlfn.XLOOKUP(A1283,bbni_history[[#This Row],[Tanggal]],bbni_history[[#This Row],[Terakhir]],"Tidak Ditemukan")</f>
        <v>4120</v>
      </c>
      <c r="E1283">
        <f>_xlfn.XLOOKUP(D1283,bbni_history[[#This Row],[Terakhir]],bbni_history[[#This Row],[Volume]])</f>
        <v>77995600</v>
      </c>
      <c r="F1283">
        <f>_xlfn.XLOOKUP(A1283,bbri_history[[#This Row],[Tanggal]],bbri_history[[#This Row],[Terakhir]],"Tidak Ditemukan")</f>
        <v>3790</v>
      </c>
      <c r="G1283">
        <f>_xlfn.XLOOKUP(F1283,bbri_history[[#This Row],[Terakhir]],bbri_history[[#This Row],[Volume]],"Tidak Ditemukan")</f>
        <v>224121900</v>
      </c>
      <c r="H1283">
        <f>_xlfn.XLOOKUP(A1283,bmri_history[[#This Row],[Tanggal]],bmri_history[[#This Row],[Terakhir]],"Tidak Ditemukan")</f>
        <v>4790</v>
      </c>
      <c r="I1283">
        <f>_xlfn.XLOOKUP('Master Sheet'!H1283,bmri_history[[#This Row],[Terakhir]],bmri_history[[#This Row],[Volume]],"Tidak Ditemukan")</f>
        <v>205199700</v>
      </c>
      <c r="J1283" s="10">
        <f>(B1283/'Data Historis IHSG'!$J$3) * 100</f>
        <v>108.3856916536763</v>
      </c>
      <c r="K1283" s="2">
        <f>(D1283/'Data Historis BBNI'!$J$3) * 100</f>
        <v>132.16947205995103</v>
      </c>
      <c r="L1283" s="2">
        <f>(F1283/'Data Historis BBRI'!$J$3) * 100</f>
        <v>128.2949633225349</v>
      </c>
      <c r="M1283" s="2">
        <f>(H1283 / 'Data Historis BMRI'!$J$3) * 100</f>
        <v>172.74146841067031</v>
      </c>
    </row>
    <row r="1284" spans="1:13" x14ac:dyDescent="0.3">
      <c r="A1284" s="1" t="s">
        <v>1307</v>
      </c>
      <c r="B1284">
        <f>_xlfn.XLOOKUP(A1284,jkse_history[[#This Row],[Tanggal]],jkse_history[[#This Row],[Terakhir]],"Tidak Ditemukan")</f>
        <v>6832.8</v>
      </c>
      <c r="C1284">
        <f>_xlfn.XLOOKUP(B1284,jkse_history[[#This Row],[Terakhir]],jkse_history[[#This Row],[Volume]])</f>
        <v>164380000</v>
      </c>
      <c r="D1284">
        <f>_xlfn.XLOOKUP(A1284,bbni_history[[#This Row],[Tanggal]],bbni_history[[#This Row],[Terakhir]],"Tidak Ditemukan")</f>
        <v>4100</v>
      </c>
      <c r="E1284">
        <f>_xlfn.XLOOKUP(D1284,bbni_history[[#This Row],[Terakhir]],bbni_history[[#This Row],[Volume]])</f>
        <v>37787800</v>
      </c>
      <c r="F1284">
        <f>_xlfn.XLOOKUP(A1284,bbri_history[[#This Row],[Tanggal]],bbri_history[[#This Row],[Terakhir]],"Tidak Ditemukan")</f>
        <v>3840</v>
      </c>
      <c r="G1284">
        <f>_xlfn.XLOOKUP(F1284,bbri_history[[#This Row],[Terakhir]],bbri_history[[#This Row],[Volume]],"Tidak Ditemukan")</f>
        <v>147638100</v>
      </c>
      <c r="H1284">
        <f>_xlfn.XLOOKUP(A1284,bmri_history[[#This Row],[Tanggal]],bmri_history[[#This Row],[Terakhir]],"Tidak Ditemukan")</f>
        <v>4770</v>
      </c>
      <c r="I1284">
        <f>_xlfn.XLOOKUP('Master Sheet'!H1284,bmri_history[[#This Row],[Terakhir]],bmri_history[[#This Row],[Volume]],"Tidak Ditemukan")</f>
        <v>164014200</v>
      </c>
      <c r="J1284" s="10">
        <f>(B1284/'Data Historis IHSG'!$J$3) * 100</f>
        <v>108.46506252837509</v>
      </c>
      <c r="K1284" s="2">
        <f>(D1284/'Data Historis BBNI'!$J$3) * 100</f>
        <v>131.52787268101923</v>
      </c>
      <c r="L1284" s="2">
        <f>(F1284/'Data Historis BBRI'!$J$3) * 100</f>
        <v>129.98750901280579</v>
      </c>
      <c r="M1284" s="2">
        <f>(H1284 / 'Data Historis BMRI'!$J$3) * 100</f>
        <v>172.02020966991597</v>
      </c>
    </row>
    <row r="1285" spans="1:13" x14ac:dyDescent="0.3">
      <c r="A1285" s="1" t="s">
        <v>1308</v>
      </c>
      <c r="B1285">
        <f>_xlfn.XLOOKUP(A1285,jkse_history[[#This Row],[Tanggal]],jkse_history[[#This Row],[Terakhir]],"Tidak Ditemukan")</f>
        <v>6979.9</v>
      </c>
      <c r="C1285">
        <f>_xlfn.XLOOKUP(B1285,jkse_history[[#This Row],[Terakhir]],jkse_history[[#This Row],[Volume]])</f>
        <v>272470100</v>
      </c>
      <c r="D1285">
        <f>_xlfn.XLOOKUP(A1285,bbni_history[[#This Row],[Tanggal]],bbni_history[[#This Row],[Terakhir]],"Tidak Ditemukan")</f>
        <v>4370</v>
      </c>
      <c r="E1285">
        <f>_xlfn.XLOOKUP(D1285,bbni_history[[#This Row],[Terakhir]],bbni_history[[#This Row],[Volume]])</f>
        <v>179465400</v>
      </c>
      <c r="F1285">
        <f>_xlfn.XLOOKUP(A1285,bbri_history[[#This Row],[Tanggal]],bbri_history[[#This Row],[Terakhir]],"Tidak Ditemukan")</f>
        <v>4090</v>
      </c>
      <c r="G1285">
        <f>_xlfn.XLOOKUP(F1285,bbri_history[[#This Row],[Terakhir]],bbri_history[[#This Row],[Volume]],"Tidak Ditemukan")</f>
        <v>461642400</v>
      </c>
      <c r="H1285">
        <f>_xlfn.XLOOKUP(A1285,bmri_history[[#This Row],[Tanggal]],bmri_history[[#This Row],[Terakhir]],"Tidak Ditemukan")</f>
        <v>5050</v>
      </c>
      <c r="I1285">
        <f>_xlfn.XLOOKUP('Master Sheet'!H1285,bmri_history[[#This Row],[Terakhir]],bmri_history[[#This Row],[Volume]],"Tidak Ditemukan")</f>
        <v>342468200</v>
      </c>
      <c r="J1285" s="10">
        <f>(B1285/'Data Historis IHSG'!$J$3) * 100</f>
        <v>110.80015366201341</v>
      </c>
      <c r="K1285" s="2">
        <f>(D1285/'Data Historis BBNI'!$J$3) * 100</f>
        <v>140.18946429659854</v>
      </c>
      <c r="L1285" s="2">
        <f>(F1285/'Data Historis BBRI'!$J$3) * 100</f>
        <v>138.45023746416035</v>
      </c>
      <c r="M1285" s="2">
        <f>(H1285 / 'Data Historis BMRI'!$J$3) * 100</f>
        <v>182.11783204047705</v>
      </c>
    </row>
    <row r="1286" spans="1:13" x14ac:dyDescent="0.3">
      <c r="A1286" s="1" t="s">
        <v>1309</v>
      </c>
      <c r="B1286">
        <f>_xlfn.XLOOKUP(A1286,jkse_history[[#This Row],[Tanggal]],jkse_history[[#This Row],[Terakhir]],"Tidak Ditemukan")</f>
        <v>7040.2</v>
      </c>
      <c r="C1286">
        <f>_xlfn.XLOOKUP(B1286,jkse_history[[#This Row],[Terakhir]],jkse_history[[#This Row],[Volume]])</f>
        <v>343582300</v>
      </c>
      <c r="D1286">
        <f>_xlfn.XLOOKUP(A1286,bbni_history[[#This Row],[Tanggal]],bbni_history[[#This Row],[Terakhir]],"Tidak Ditemukan")</f>
        <v>4500</v>
      </c>
      <c r="E1286">
        <f>_xlfn.XLOOKUP(D1286,bbni_history[[#This Row],[Terakhir]],bbni_history[[#This Row],[Volume]])</f>
        <v>120598100</v>
      </c>
      <c r="F1286">
        <f>_xlfn.XLOOKUP(A1286,bbri_history[[#This Row],[Tanggal]],bbri_history[[#This Row],[Terakhir]],"Tidak Ditemukan")</f>
        <v>4270</v>
      </c>
      <c r="G1286">
        <f>_xlfn.XLOOKUP(F1286,bbri_history[[#This Row],[Terakhir]],bbri_history[[#This Row],[Volume]],"Tidak Ditemukan")</f>
        <v>537151700</v>
      </c>
      <c r="H1286">
        <f>_xlfn.XLOOKUP(A1286,bmri_history[[#This Row],[Tanggal]],bmri_history[[#This Row],[Terakhir]],"Tidak Ditemukan")</f>
        <v>5325</v>
      </c>
      <c r="I1286">
        <f>_xlfn.XLOOKUP('Master Sheet'!H1286,bmri_history[[#This Row],[Terakhir]],bmri_history[[#This Row],[Volume]],"Tidak Ditemukan")</f>
        <v>300147300</v>
      </c>
      <c r="J1286" s="10">
        <f>(B1286/'Data Historis IHSG'!$J$3) * 100</f>
        <v>111.75736641088079</v>
      </c>
      <c r="K1286" s="2">
        <f>(D1286/'Data Historis BBNI'!$J$3) * 100</f>
        <v>144.35986025965525</v>
      </c>
      <c r="L1286" s="2">
        <f>(F1286/'Data Historis BBRI'!$J$3) * 100</f>
        <v>144.54340194913561</v>
      </c>
      <c r="M1286" s="2">
        <f>(H1286 / 'Data Historis BMRI'!$J$3) * 100</f>
        <v>192.03513972584955</v>
      </c>
    </row>
    <row r="1287" spans="1:13" x14ac:dyDescent="0.3">
      <c r="A1287" s="1" t="s">
        <v>1310</v>
      </c>
      <c r="B1287">
        <f>_xlfn.XLOOKUP(A1287,jkse_history[[#This Row],[Tanggal]],jkse_history[[#This Row],[Terakhir]],"Tidak Ditemukan")</f>
        <v>7106.5</v>
      </c>
      <c r="C1287">
        <f>_xlfn.XLOOKUP(B1287,jkse_history[[#This Row],[Terakhir]],jkse_history[[#This Row],[Volume]])</f>
        <v>239677400</v>
      </c>
      <c r="D1287">
        <f>_xlfn.XLOOKUP(A1287,bbni_history[[#This Row],[Tanggal]],bbni_history[[#This Row],[Terakhir]],"Tidak Ditemukan")</f>
        <v>4500</v>
      </c>
      <c r="E1287">
        <f>_xlfn.XLOOKUP(D1287,bbni_history[[#This Row],[Terakhir]],bbni_history[[#This Row],[Volume]])</f>
        <v>88956700</v>
      </c>
      <c r="F1287">
        <f>_xlfn.XLOOKUP(A1287,bbri_history[[#This Row],[Tanggal]],bbri_history[[#This Row],[Terakhir]],"Tidak Ditemukan")</f>
        <v>4250</v>
      </c>
      <c r="G1287">
        <f>_xlfn.XLOOKUP(F1287,bbri_history[[#This Row],[Terakhir]],bbri_history[[#This Row],[Volume]],"Tidak Ditemukan")</f>
        <v>289337600</v>
      </c>
      <c r="H1287">
        <f>_xlfn.XLOOKUP(A1287,bmri_history[[#This Row],[Tanggal]],bmri_history[[#This Row],[Terakhir]],"Tidak Ditemukan")</f>
        <v>5475</v>
      </c>
      <c r="I1287">
        <f>_xlfn.XLOOKUP('Master Sheet'!H1287,bmri_history[[#This Row],[Terakhir]],bmri_history[[#This Row],[Volume]],"Tidak Ditemukan")</f>
        <v>229382100</v>
      </c>
      <c r="J1287" s="10">
        <f>(B1287/'Data Historis IHSG'!$J$3) * 100</f>
        <v>112.80982420938672</v>
      </c>
      <c r="K1287" s="2">
        <f>(D1287/'Data Historis BBNI'!$J$3) * 100</f>
        <v>144.35986025965525</v>
      </c>
      <c r="L1287" s="2">
        <f>(F1287/'Data Historis BBRI'!$J$3) * 100</f>
        <v>143.86638367302723</v>
      </c>
      <c r="M1287" s="2">
        <f>(H1287 / 'Data Historis BMRI'!$J$3) * 100</f>
        <v>197.44458028150731</v>
      </c>
    </row>
    <row r="1288" spans="1:13" x14ac:dyDescent="0.3">
      <c r="A1288" s="1" t="s">
        <v>1311</v>
      </c>
      <c r="B1288">
        <f>_xlfn.XLOOKUP(A1288,jkse_history[[#This Row],[Tanggal]],jkse_history[[#This Row],[Terakhir]],"Tidak Ditemukan")</f>
        <v>7141.1</v>
      </c>
      <c r="C1288">
        <f>_xlfn.XLOOKUP(B1288,jkse_history[[#This Row],[Terakhir]],jkse_history[[#This Row],[Volume]])</f>
        <v>227261200</v>
      </c>
      <c r="D1288">
        <f>_xlfn.XLOOKUP(A1288,bbni_history[[#This Row],[Tanggal]],bbni_history[[#This Row],[Terakhir]],"Tidak Ditemukan")</f>
        <v>4460</v>
      </c>
      <c r="E1288">
        <f>_xlfn.XLOOKUP(D1288,bbni_history[[#This Row],[Terakhir]],bbni_history[[#This Row],[Volume]])</f>
        <v>60120200</v>
      </c>
      <c r="F1288">
        <f>_xlfn.XLOOKUP(A1288,bbri_history[[#This Row],[Tanggal]],bbri_history[[#This Row],[Terakhir]],"Tidak Ditemukan")</f>
        <v>4230</v>
      </c>
      <c r="G1288">
        <f>_xlfn.XLOOKUP(F1288,bbri_history[[#This Row],[Terakhir]],bbri_history[[#This Row],[Volume]],"Tidak Ditemukan")</f>
        <v>145935500</v>
      </c>
      <c r="H1288">
        <f>_xlfn.XLOOKUP(A1288,bmri_history[[#This Row],[Tanggal]],bmri_history[[#This Row],[Terakhir]],"Tidak Ditemukan")</f>
        <v>5525</v>
      </c>
      <c r="I1288">
        <f>_xlfn.XLOOKUP('Master Sheet'!H1288,bmri_history[[#This Row],[Terakhir]],bmri_history[[#This Row],[Volume]],"Tidak Ditemukan")</f>
        <v>191440600</v>
      </c>
      <c r="J1288" s="10">
        <f>(B1288/'Data Historis IHSG'!$J$3) * 100</f>
        <v>113.35907066230233</v>
      </c>
      <c r="K1288" s="2">
        <f>(D1288/'Data Historis BBNI'!$J$3) * 100</f>
        <v>143.07666150179165</v>
      </c>
      <c r="L1288" s="2">
        <f>(F1288/'Data Historis BBRI'!$J$3) * 100</f>
        <v>143.1893653969189</v>
      </c>
      <c r="M1288" s="2">
        <f>(H1288 / 'Data Historis BMRI'!$J$3) * 100</f>
        <v>199.2477271333932</v>
      </c>
    </row>
    <row r="1289" spans="1:13" x14ac:dyDescent="0.3">
      <c r="A1289" s="1" t="s">
        <v>1312</v>
      </c>
      <c r="B1289">
        <f>_xlfn.XLOOKUP(A1289,jkse_history[[#This Row],[Tanggal]],jkse_history[[#This Row],[Terakhir]],"Tidak Ditemukan")</f>
        <v>7094.6</v>
      </c>
      <c r="C1289">
        <f>_xlfn.XLOOKUP(B1289,jkse_history[[#This Row],[Terakhir]],jkse_history[[#This Row],[Volume]])</f>
        <v>219667500</v>
      </c>
      <c r="D1289">
        <f>_xlfn.XLOOKUP(A1289,bbni_history[[#This Row],[Tanggal]],bbni_history[[#This Row],[Terakhir]],"Tidak Ditemukan")</f>
        <v>4450</v>
      </c>
      <c r="E1289">
        <f>_xlfn.XLOOKUP(D1289,bbni_history[[#This Row],[Terakhir]],bbni_history[[#This Row],[Volume]])</f>
        <v>81048500</v>
      </c>
      <c r="F1289">
        <f>_xlfn.XLOOKUP(A1289,bbri_history[[#This Row],[Tanggal]],bbri_history[[#This Row],[Terakhir]],"Tidak Ditemukan")</f>
        <v>4210</v>
      </c>
      <c r="G1289">
        <f>_xlfn.XLOOKUP(F1289,bbri_history[[#This Row],[Terakhir]],bbri_history[[#This Row],[Volume]],"Tidak Ditemukan")</f>
        <v>209576900</v>
      </c>
      <c r="H1289">
        <f>_xlfn.XLOOKUP(A1289,bmri_history[[#This Row],[Tanggal]],bmri_history[[#This Row],[Terakhir]],"Tidak Ditemukan")</f>
        <v>5400</v>
      </c>
      <c r="I1289">
        <f>_xlfn.XLOOKUP('Master Sheet'!H1289,bmri_history[[#This Row],[Terakhir]],bmri_history[[#This Row],[Volume]],"Tidak Ditemukan")</f>
        <v>145525700</v>
      </c>
      <c r="J1289" s="10">
        <f>(B1289/'Data Historis IHSG'!$J$3) * 100</f>
        <v>112.62092152760361</v>
      </c>
      <c r="K1289" s="2">
        <f>(D1289/'Data Historis BBNI'!$J$3) * 100</f>
        <v>142.75586181232575</v>
      </c>
      <c r="L1289" s="2">
        <f>(F1289/'Data Historis BBRI'!$J$3) * 100</f>
        <v>142.51234712081052</v>
      </c>
      <c r="M1289" s="2">
        <f>(H1289 / 'Data Historis BMRI'!$J$3) * 100</f>
        <v>194.73986000367842</v>
      </c>
    </row>
    <row r="1290" spans="1:13" x14ac:dyDescent="0.3">
      <c r="A1290" s="1" t="s">
        <v>1313</v>
      </c>
      <c r="B1290">
        <f>_xlfn.XLOOKUP(A1290,jkse_history[[#This Row],[Tanggal]],jkse_history[[#This Row],[Terakhir]],"Tidak Ditemukan")</f>
        <v>7142.5</v>
      </c>
      <c r="C1290">
        <f>_xlfn.XLOOKUP(B1290,jkse_history[[#This Row],[Terakhir]],jkse_history[[#This Row],[Volume]])</f>
        <v>228188900</v>
      </c>
      <c r="D1290">
        <f>_xlfn.XLOOKUP(A1290,bbni_history[[#This Row],[Tanggal]],bbni_history[[#This Row],[Terakhir]],"Tidak Ditemukan")</f>
        <v>4520</v>
      </c>
      <c r="E1290">
        <f>_xlfn.XLOOKUP(D1290,bbni_history[[#This Row],[Terakhir]],bbni_history[[#This Row],[Volume]])</f>
        <v>79967600</v>
      </c>
      <c r="F1290">
        <f>_xlfn.XLOOKUP(A1290,bbri_history[[#This Row],[Tanggal]],bbri_history[[#This Row],[Terakhir]],"Tidak Ditemukan")</f>
        <v>4260</v>
      </c>
      <c r="G1290">
        <f>_xlfn.XLOOKUP(F1290,bbri_history[[#This Row],[Terakhir]],bbri_history[[#This Row],[Volume]],"Tidak Ditemukan")</f>
        <v>256020200</v>
      </c>
      <c r="H1290">
        <f>_xlfn.XLOOKUP(A1290,bmri_history[[#This Row],[Tanggal]],bmri_history[[#This Row],[Terakhir]],"Tidak Ditemukan")</f>
        <v>5450</v>
      </c>
      <c r="I1290">
        <f>_xlfn.XLOOKUP('Master Sheet'!H1290,bmri_history[[#This Row],[Terakhir]],bmri_history[[#This Row],[Volume]],"Tidak Ditemukan")</f>
        <v>167239400</v>
      </c>
      <c r="J1290" s="10">
        <f>(B1290/'Data Historis IHSG'!$J$3) * 100</f>
        <v>113.38129450721799</v>
      </c>
      <c r="K1290" s="2">
        <f>(D1290/'Data Historis BBNI'!$J$3) * 100</f>
        <v>145.00145963858705</v>
      </c>
      <c r="L1290" s="2">
        <f>(F1290/'Data Historis BBRI'!$J$3) * 100</f>
        <v>144.20489281108141</v>
      </c>
      <c r="M1290" s="2">
        <f>(H1290 / 'Data Historis BMRI'!$J$3) * 100</f>
        <v>196.54300685556433</v>
      </c>
    </row>
    <row r="1291" spans="1:13" x14ac:dyDescent="0.3">
      <c r="A1291" s="1" t="s">
        <v>1314</v>
      </c>
      <c r="B1291">
        <f>_xlfn.XLOOKUP(A1291,jkse_history[[#This Row],[Tanggal]],jkse_history[[#This Row],[Terakhir]],"Tidak Ditemukan")</f>
        <v>7167</v>
      </c>
      <c r="C1291">
        <f>_xlfn.XLOOKUP(B1291,jkse_history[[#This Row],[Terakhir]],jkse_history[[#This Row],[Volume]])</f>
        <v>201247200</v>
      </c>
      <c r="D1291">
        <f>_xlfn.XLOOKUP(A1291,bbni_history[[#This Row],[Tanggal]],bbni_history[[#This Row],[Terakhir]],"Tidak Ditemukan")</f>
        <v>4470</v>
      </c>
      <c r="E1291">
        <f>_xlfn.XLOOKUP(D1291,bbni_history[[#This Row],[Terakhir]],bbni_history[[#This Row],[Volume]])</f>
        <v>42314700</v>
      </c>
      <c r="F1291">
        <f>_xlfn.XLOOKUP(A1291,bbri_history[[#This Row],[Tanggal]],bbri_history[[#This Row],[Terakhir]],"Tidak Ditemukan")</f>
        <v>4300</v>
      </c>
      <c r="G1291">
        <f>_xlfn.XLOOKUP(F1291,bbri_history[[#This Row],[Terakhir]],bbri_history[[#This Row],[Volume]],"Tidak Ditemukan")</f>
        <v>208291800</v>
      </c>
      <c r="H1291">
        <f>_xlfn.XLOOKUP(A1291,bmri_history[[#This Row],[Tanggal]],bmri_history[[#This Row],[Terakhir]],"Tidak Ditemukan")</f>
        <v>5450</v>
      </c>
      <c r="I1291">
        <f>_xlfn.XLOOKUP('Master Sheet'!H1291,bmri_history[[#This Row],[Terakhir]],bmri_history[[#This Row],[Volume]],"Tidak Ditemukan")</f>
        <v>137585600</v>
      </c>
      <c r="J1291" s="10">
        <f>(B1291/'Data Historis IHSG'!$J$3) * 100</f>
        <v>113.77021179324205</v>
      </c>
      <c r="K1291" s="2">
        <f>(D1291/'Data Historis BBNI'!$J$3) * 100</f>
        <v>143.39746119125755</v>
      </c>
      <c r="L1291" s="2">
        <f>(F1291/'Data Historis BBRI'!$J$3) * 100</f>
        <v>145.55892936329815</v>
      </c>
      <c r="M1291" s="2">
        <f>(H1291 / 'Data Historis BMRI'!$J$3) * 100</f>
        <v>196.54300685556433</v>
      </c>
    </row>
    <row r="1292" spans="1:13" x14ac:dyDescent="0.3">
      <c r="A1292" s="1" t="s">
        <v>1315</v>
      </c>
      <c r="B1292">
        <f>_xlfn.XLOOKUP(A1292,jkse_history[[#This Row],[Tanggal]],jkse_history[[#This Row],[Terakhir]],"Tidak Ditemukan")</f>
        <v>7214.2</v>
      </c>
      <c r="C1292">
        <f>_xlfn.XLOOKUP(B1292,jkse_history[[#This Row],[Terakhir]],jkse_history[[#This Row],[Volume]])</f>
        <v>152151100</v>
      </c>
      <c r="D1292">
        <f>_xlfn.XLOOKUP(A1292,bbni_history[[#This Row],[Tanggal]],bbni_history[[#This Row],[Terakhir]],"Tidak Ditemukan")</f>
        <v>4510</v>
      </c>
      <c r="E1292">
        <f>_xlfn.XLOOKUP(D1292,bbni_history[[#This Row],[Terakhir]],bbni_history[[#This Row],[Volume]])</f>
        <v>21621500</v>
      </c>
      <c r="F1292">
        <f>_xlfn.XLOOKUP(A1292,bbri_history[[#This Row],[Tanggal]],bbri_history[[#This Row],[Terakhir]],"Tidak Ditemukan")</f>
        <v>4350</v>
      </c>
      <c r="G1292">
        <f>_xlfn.XLOOKUP(F1292,bbri_history[[#This Row],[Terakhir]],bbri_history[[#This Row],[Volume]],"Tidak Ditemukan")</f>
        <v>108182800</v>
      </c>
      <c r="H1292">
        <f>_xlfn.XLOOKUP(A1292,bmri_history[[#This Row],[Tanggal]],bmri_history[[#This Row],[Terakhir]],"Tidak Ditemukan")</f>
        <v>5425</v>
      </c>
      <c r="I1292">
        <f>_xlfn.XLOOKUP('Master Sheet'!H1292,bmri_history[[#This Row],[Terakhir]],bmri_history[[#This Row],[Volume]],"Tidak Ditemukan")</f>
        <v>67336400</v>
      </c>
      <c r="J1292" s="10">
        <f>(B1292/'Data Historis IHSG'!$J$3) * 100</f>
        <v>114.51947285039861</v>
      </c>
      <c r="K1292" s="2">
        <f>(D1292/'Data Historis BBNI'!$J$3) * 100</f>
        <v>144.68065994912115</v>
      </c>
      <c r="L1292" s="2">
        <f>(F1292/'Data Historis BBRI'!$J$3) * 100</f>
        <v>147.25147505356907</v>
      </c>
      <c r="M1292" s="2">
        <f>(H1292 / 'Data Historis BMRI'!$J$3) * 100</f>
        <v>195.6414334296214</v>
      </c>
    </row>
    <row r="1293" spans="1:13" x14ac:dyDescent="0.3">
      <c r="A1293" s="1" t="s">
        <v>1316</v>
      </c>
      <c r="B1293">
        <f>_xlfn.XLOOKUP(A1293,jkse_history[[#This Row],[Tanggal]],jkse_history[[#This Row],[Terakhir]],"Tidak Ditemukan")</f>
        <v>7188.4</v>
      </c>
      <c r="C1293">
        <f>_xlfn.XLOOKUP(B1293,jkse_history[[#This Row],[Terakhir]],jkse_history[[#This Row],[Volume]])</f>
        <v>331040000</v>
      </c>
      <c r="D1293">
        <f>_xlfn.XLOOKUP(A1293,bbni_history[[#This Row],[Tanggal]],bbni_history[[#This Row],[Terakhir]],"Tidak Ditemukan")</f>
        <v>4500</v>
      </c>
      <c r="E1293">
        <f>_xlfn.XLOOKUP(D1293,bbni_history[[#This Row],[Terakhir]],bbni_history[[#This Row],[Volume]])</f>
        <v>36713800</v>
      </c>
      <c r="F1293">
        <f>_xlfn.XLOOKUP(A1293,bbri_history[[#This Row],[Tanggal]],bbri_history[[#This Row],[Terakhir]],"Tidak Ditemukan")</f>
        <v>4320</v>
      </c>
      <c r="G1293">
        <f>_xlfn.XLOOKUP(F1293,bbri_history[[#This Row],[Terakhir]],bbri_history[[#This Row],[Volume]],"Tidak Ditemukan")</f>
        <v>149418600</v>
      </c>
      <c r="H1293">
        <f>_xlfn.XLOOKUP(A1293,bmri_history[[#This Row],[Tanggal]],bmri_history[[#This Row],[Terakhir]],"Tidak Ditemukan")</f>
        <v>5475</v>
      </c>
      <c r="I1293">
        <f>_xlfn.XLOOKUP('Master Sheet'!H1293,bmri_history[[#This Row],[Terakhir]],bmri_history[[#This Row],[Volume]],"Tidak Ditemukan")</f>
        <v>102960800</v>
      </c>
      <c r="J1293" s="10">
        <f>(B1293/'Data Historis IHSG'!$J$3) * 100</f>
        <v>114.10991913695285</v>
      </c>
      <c r="K1293" s="2">
        <f>(D1293/'Data Historis BBNI'!$J$3) * 100</f>
        <v>144.35986025965525</v>
      </c>
      <c r="L1293" s="2">
        <f>(F1293/'Data Historis BBRI'!$J$3) * 100</f>
        <v>146.23594763940653</v>
      </c>
      <c r="M1293" s="2">
        <f>(H1293 / 'Data Historis BMRI'!$J$3) * 100</f>
        <v>197.44458028150731</v>
      </c>
    </row>
    <row r="1294" spans="1:13" x14ac:dyDescent="0.3">
      <c r="A1294" s="1" t="s">
        <v>1317</v>
      </c>
      <c r="B1294">
        <f>_xlfn.XLOOKUP(A1294,jkse_history[[#This Row],[Tanggal]],jkse_history[[#This Row],[Terakhir]],"Tidak Ditemukan")</f>
        <v>7199</v>
      </c>
      <c r="C1294">
        <f>_xlfn.XLOOKUP(B1294,jkse_history[[#This Row],[Terakhir]],jkse_history[[#This Row],[Volume]])</f>
        <v>245398700</v>
      </c>
      <c r="D1294">
        <f>_xlfn.XLOOKUP(A1294,bbni_history[[#This Row],[Tanggal]],bbni_history[[#This Row],[Terakhir]],"Tidak Ditemukan")</f>
        <v>4530</v>
      </c>
      <c r="E1294">
        <f>_xlfn.XLOOKUP(D1294,bbni_history[[#This Row],[Terakhir]],bbni_history[[#This Row],[Volume]])</f>
        <v>40871300</v>
      </c>
      <c r="F1294">
        <f>_xlfn.XLOOKUP(A1294,bbri_history[[#This Row],[Tanggal]],bbri_history[[#This Row],[Terakhir]],"Tidak Ditemukan")</f>
        <v>4370</v>
      </c>
      <c r="G1294">
        <f>_xlfn.XLOOKUP(F1294,bbri_history[[#This Row],[Terakhir]],bbri_history[[#This Row],[Volume]],"Tidak Ditemukan")</f>
        <v>180028000</v>
      </c>
      <c r="H1294">
        <f>_xlfn.XLOOKUP(A1294,bmri_history[[#This Row],[Tanggal]],bmri_history[[#This Row],[Terakhir]],"Tidak Ditemukan")</f>
        <v>5400</v>
      </c>
      <c r="I1294">
        <f>_xlfn.XLOOKUP('Master Sheet'!H1294,bmri_history[[#This Row],[Terakhir]],bmri_history[[#This Row],[Volume]],"Tidak Ditemukan")</f>
        <v>86083800</v>
      </c>
      <c r="J1294" s="10">
        <f>(B1294/'Data Historis IHSG'!$J$3) * 100</f>
        <v>114.2781853913143</v>
      </c>
      <c r="K1294" s="2">
        <f>(D1294/'Data Historis BBNI'!$J$3) * 100</f>
        <v>145.32225932805295</v>
      </c>
      <c r="L1294" s="2">
        <f>(F1294/'Data Historis BBRI'!$J$3) * 100</f>
        <v>147.92849332967742</v>
      </c>
      <c r="M1294" s="2">
        <f>(H1294 / 'Data Historis BMRI'!$J$3) * 100</f>
        <v>194.73986000367842</v>
      </c>
    </row>
    <row r="1295" spans="1:13" x14ac:dyDescent="0.3">
      <c r="A1295" s="1" t="s">
        <v>1318</v>
      </c>
      <c r="B1295">
        <f>_xlfn.XLOOKUP(A1295,jkse_history[[#This Row],[Tanggal]],jkse_history[[#This Row],[Terakhir]],"Tidak Ditemukan")</f>
        <v>7175.8</v>
      </c>
      <c r="C1295">
        <f>_xlfn.XLOOKUP(B1295,jkse_history[[#This Row],[Terakhir]],jkse_history[[#This Row],[Volume]])</f>
        <v>277488600</v>
      </c>
      <c r="D1295">
        <f>_xlfn.XLOOKUP(A1295,bbni_history[[#This Row],[Tanggal]],bbni_history[[#This Row],[Terakhir]],"Tidak Ditemukan")</f>
        <v>4490</v>
      </c>
      <c r="E1295">
        <f>_xlfn.XLOOKUP(D1295,bbni_history[[#This Row],[Terakhir]],bbni_history[[#This Row],[Volume]])</f>
        <v>63745800</v>
      </c>
      <c r="F1295">
        <f>_xlfn.XLOOKUP(A1295,bbri_history[[#This Row],[Tanggal]],bbri_history[[#This Row],[Terakhir]],"Tidak Ditemukan")</f>
        <v>4450</v>
      </c>
      <c r="G1295">
        <f>_xlfn.XLOOKUP(F1295,bbri_history[[#This Row],[Terakhir]],bbri_history[[#This Row],[Volume]],"Tidak Ditemukan")</f>
        <v>466133500</v>
      </c>
      <c r="H1295">
        <f>_xlfn.XLOOKUP(A1295,bmri_history[[#This Row],[Tanggal]],bmri_history[[#This Row],[Terakhir]],"Tidak Ditemukan")</f>
        <v>5300</v>
      </c>
      <c r="I1295">
        <f>_xlfn.XLOOKUP('Master Sheet'!H1295,bmri_history[[#This Row],[Terakhir]],bmri_history[[#This Row],[Volume]],"Tidak Ditemukan")</f>
        <v>190669100</v>
      </c>
      <c r="J1295" s="10">
        <f>(B1295/'Data Historis IHSG'!$J$3) * 100</f>
        <v>113.90990453271192</v>
      </c>
      <c r="K1295" s="2">
        <f>(D1295/'Data Historis BBNI'!$J$3) * 100</f>
        <v>144.03906057018935</v>
      </c>
      <c r="L1295" s="2">
        <f>(F1295/'Data Historis BBRI'!$J$3) * 100</f>
        <v>150.63656643411088</v>
      </c>
      <c r="M1295" s="2">
        <f>(H1295 / 'Data Historis BMRI'!$J$3) * 100</f>
        <v>191.13356629990662</v>
      </c>
    </row>
    <row r="1296" spans="1:13" x14ac:dyDescent="0.3">
      <c r="A1296" s="1" t="s">
        <v>1319</v>
      </c>
      <c r="B1296">
        <f>_xlfn.XLOOKUP(A1296,jkse_history[[#This Row],[Tanggal]],jkse_history[[#This Row],[Terakhir]],"Tidak Ditemukan")</f>
        <v>7065.1</v>
      </c>
      <c r="C1296">
        <f>_xlfn.XLOOKUP(B1296,jkse_history[[#This Row],[Terakhir]],jkse_history[[#This Row],[Volume]])</f>
        <v>240143000</v>
      </c>
      <c r="D1296">
        <f>_xlfn.XLOOKUP(A1296,bbni_history[[#This Row],[Tanggal]],bbni_history[[#This Row],[Terakhir]],"Tidak Ditemukan")</f>
        <v>4370</v>
      </c>
      <c r="E1296">
        <f>_xlfn.XLOOKUP(D1296,bbni_history[[#This Row],[Terakhir]],bbni_history[[#This Row],[Volume]])</f>
        <v>68993300</v>
      </c>
      <c r="F1296">
        <f>_xlfn.XLOOKUP(A1296,bbri_history[[#This Row],[Tanggal]],bbri_history[[#This Row],[Terakhir]],"Tidak Ditemukan")</f>
        <v>4200</v>
      </c>
      <c r="G1296">
        <f>_xlfn.XLOOKUP(F1296,bbri_history[[#This Row],[Terakhir]],bbri_history[[#This Row],[Volume]],"Tidak Ditemukan")</f>
        <v>389541100</v>
      </c>
      <c r="H1296">
        <f>_xlfn.XLOOKUP(A1296,bmri_history[[#This Row],[Tanggal]],bmri_history[[#This Row],[Terakhir]],"Tidak Ditemukan")</f>
        <v>5075</v>
      </c>
      <c r="I1296">
        <f>_xlfn.XLOOKUP('Master Sheet'!H1296,bmri_history[[#This Row],[Terakhir]],bmri_history[[#This Row],[Volume]],"Tidak Ditemukan")</f>
        <v>373474500</v>
      </c>
      <c r="J1296" s="10">
        <f>(B1296/'Data Historis IHSG'!$J$3) * 100</f>
        <v>112.15263336688078</v>
      </c>
      <c r="K1296" s="2">
        <f>(D1296/'Data Historis BBNI'!$J$3) * 100</f>
        <v>140.18946429659854</v>
      </c>
      <c r="L1296" s="2">
        <f>(F1296/'Data Historis BBRI'!$J$3) * 100</f>
        <v>142.17383798275634</v>
      </c>
      <c r="M1296" s="2">
        <f>(H1296 / 'Data Historis BMRI'!$J$3) * 100</f>
        <v>183.01940546642001</v>
      </c>
    </row>
    <row r="1297" spans="1:13" x14ac:dyDescent="0.3">
      <c r="A1297" s="1" t="s">
        <v>1320</v>
      </c>
      <c r="B1297">
        <f>_xlfn.XLOOKUP(A1297,jkse_history[[#This Row],[Tanggal]],jkse_history[[#This Row],[Terakhir]],"Tidak Ditemukan")</f>
        <v>7044.8</v>
      </c>
      <c r="C1297">
        <f>_xlfn.XLOOKUP(B1297,jkse_history[[#This Row],[Terakhir]],jkse_history[[#This Row],[Volume]])</f>
        <v>199730400</v>
      </c>
      <c r="D1297">
        <f>_xlfn.XLOOKUP(A1297,bbni_history[[#This Row],[Tanggal]],bbni_history[[#This Row],[Terakhir]],"Tidak Ditemukan")</f>
        <v>4370</v>
      </c>
      <c r="E1297">
        <f>_xlfn.XLOOKUP(D1297,bbni_history[[#This Row],[Terakhir]],bbni_history[[#This Row],[Volume]])</f>
        <v>42954800</v>
      </c>
      <c r="F1297">
        <f>_xlfn.XLOOKUP(A1297,bbri_history[[#This Row],[Tanggal]],bbri_history[[#This Row],[Terakhir]],"Tidak Ditemukan")</f>
        <v>4200</v>
      </c>
      <c r="G1297">
        <f>_xlfn.XLOOKUP(F1297,bbri_history[[#This Row],[Terakhir]],bbri_history[[#This Row],[Volume]],"Tidak Ditemukan")</f>
        <v>277902300</v>
      </c>
      <c r="H1297">
        <f>_xlfn.XLOOKUP(A1297,bmri_history[[#This Row],[Tanggal]],bmri_history[[#This Row],[Terakhir]],"Tidak Ditemukan")</f>
        <v>5050</v>
      </c>
      <c r="I1297">
        <f>_xlfn.XLOOKUP('Master Sheet'!H1297,bmri_history[[#This Row],[Terakhir]],bmri_history[[#This Row],[Volume]],"Tidak Ditemukan")</f>
        <v>169321800</v>
      </c>
      <c r="J1297" s="10">
        <f>(B1297/'Data Historis IHSG'!$J$3) * 100</f>
        <v>111.83038761560368</v>
      </c>
      <c r="K1297" s="2">
        <f>(D1297/'Data Historis BBNI'!$J$3) * 100</f>
        <v>140.18946429659854</v>
      </c>
      <c r="L1297" s="2">
        <f>(F1297/'Data Historis BBRI'!$J$3) * 100</f>
        <v>142.17383798275634</v>
      </c>
      <c r="M1297" s="2">
        <f>(H1297 / 'Data Historis BMRI'!$J$3) * 100</f>
        <v>182.11783204047705</v>
      </c>
    </row>
    <row r="1298" spans="1:13" x14ac:dyDescent="0.3">
      <c r="A1298" s="1" t="s">
        <v>1321</v>
      </c>
      <c r="B1298">
        <f>_xlfn.XLOOKUP(A1298,jkse_history[[#This Row],[Tanggal]],jkse_history[[#This Row],[Terakhir]],"Tidak Ditemukan")</f>
        <v>7069</v>
      </c>
      <c r="C1298">
        <f>_xlfn.XLOOKUP(B1298,jkse_history[[#This Row],[Terakhir]],jkse_history[[#This Row],[Volume]])</f>
        <v>232777400</v>
      </c>
      <c r="D1298">
        <f>_xlfn.XLOOKUP(A1298,bbni_history[[#This Row],[Tanggal]],bbni_history[[#This Row],[Terakhir]],"Tidak Ditemukan")</f>
        <v>4300</v>
      </c>
      <c r="E1298">
        <f>_xlfn.XLOOKUP(D1298,bbni_history[[#This Row],[Terakhir]],bbni_history[[#This Row],[Volume]])</f>
        <v>35499900</v>
      </c>
      <c r="F1298">
        <f>_xlfn.XLOOKUP(A1298,bbri_history[[#This Row],[Tanggal]],bbri_history[[#This Row],[Terakhir]],"Tidak Ditemukan")</f>
        <v>4080</v>
      </c>
      <c r="G1298">
        <f>_xlfn.XLOOKUP(F1298,bbri_history[[#This Row],[Terakhir]],bbri_history[[#This Row],[Volume]],"Tidak Ditemukan")</f>
        <v>279755300</v>
      </c>
      <c r="H1298">
        <f>_xlfn.XLOOKUP(A1298,bmri_history[[#This Row],[Tanggal]],bmri_history[[#This Row],[Terakhir]],"Tidak Ditemukan")</f>
        <v>5025</v>
      </c>
      <c r="I1298">
        <f>_xlfn.XLOOKUP('Master Sheet'!H1298,bmri_history[[#This Row],[Terakhir]],bmri_history[[#This Row],[Volume]],"Tidak Ditemukan")</f>
        <v>139577800</v>
      </c>
      <c r="J1298" s="10">
        <f>(B1298/'Data Historis IHSG'!$J$3) * 100</f>
        <v>112.21454264914581</v>
      </c>
      <c r="K1298" s="2">
        <f>(D1298/'Data Historis BBNI'!$J$3) * 100</f>
        <v>137.94386647033724</v>
      </c>
      <c r="L1298" s="2">
        <f>(F1298/'Data Historis BBRI'!$J$3) * 100</f>
        <v>138.11172832610617</v>
      </c>
      <c r="M1298" s="2">
        <f>(H1298 / 'Data Historis BMRI'!$J$3) * 100</f>
        <v>181.2162586145341</v>
      </c>
    </row>
    <row r="1299" spans="1:13" x14ac:dyDescent="0.3">
      <c r="A1299" s="1" t="s">
        <v>1322</v>
      </c>
      <c r="B1299">
        <f>_xlfn.XLOOKUP(A1299,jkse_history[[#This Row],[Tanggal]],jkse_history[[#This Row],[Terakhir]],"Tidak Ditemukan")</f>
        <v>7113.4</v>
      </c>
      <c r="C1299">
        <f>_xlfn.XLOOKUP(B1299,jkse_history[[#This Row],[Terakhir]],jkse_history[[#This Row],[Volume]])</f>
        <v>193147800</v>
      </c>
      <c r="D1299">
        <f>_xlfn.XLOOKUP(A1299,bbni_history[[#This Row],[Tanggal]],bbni_history[[#This Row],[Terakhir]],"Tidak Ditemukan")</f>
        <v>4420</v>
      </c>
      <c r="E1299">
        <f>_xlfn.XLOOKUP(D1299,bbni_history[[#This Row],[Terakhir]],bbni_history[[#This Row],[Volume]])</f>
        <v>36143400</v>
      </c>
      <c r="F1299">
        <f>_xlfn.XLOOKUP(A1299,bbri_history[[#This Row],[Tanggal]],bbri_history[[#This Row],[Terakhir]],"Tidak Ditemukan")</f>
        <v>4100</v>
      </c>
      <c r="G1299">
        <f>_xlfn.XLOOKUP(F1299,bbri_history[[#This Row],[Terakhir]],bbri_history[[#This Row],[Volume]],"Tidak Ditemukan")</f>
        <v>230129500</v>
      </c>
      <c r="H1299">
        <f>_xlfn.XLOOKUP(A1299,bmri_history[[#This Row],[Tanggal]],bmri_history[[#This Row],[Terakhir]],"Tidak Ditemukan")</f>
        <v>5075</v>
      </c>
      <c r="I1299">
        <f>_xlfn.XLOOKUP('Master Sheet'!H1299,bmri_history[[#This Row],[Terakhir]],bmri_history[[#This Row],[Volume]],"Tidak Ditemukan")</f>
        <v>69179700</v>
      </c>
      <c r="J1299" s="10">
        <f>(B1299/'Data Historis IHSG'!$J$3) * 100</f>
        <v>112.91935601647103</v>
      </c>
      <c r="K1299" s="2">
        <f>(D1299/'Data Historis BBNI'!$J$3) * 100</f>
        <v>141.79346274392805</v>
      </c>
      <c r="L1299" s="2">
        <f>(F1299/'Data Historis BBRI'!$J$3) * 100</f>
        <v>138.78874660221453</v>
      </c>
      <c r="M1299" s="2">
        <f>(H1299 / 'Data Historis BMRI'!$J$3) * 100</f>
        <v>183.01940546642001</v>
      </c>
    </row>
    <row r="1300" spans="1:13" x14ac:dyDescent="0.3">
      <c r="A1300" s="1" t="s">
        <v>1323</v>
      </c>
      <c r="B1300">
        <f>_xlfn.XLOOKUP(A1300,jkse_history[[#This Row],[Tanggal]],jkse_history[[#This Row],[Terakhir]],"Tidak Ditemukan")</f>
        <v>7230.7</v>
      </c>
      <c r="C1300">
        <f>_xlfn.XLOOKUP(B1300,jkse_history[[#This Row],[Terakhir]],jkse_history[[#This Row],[Volume]])</f>
        <v>265169800</v>
      </c>
      <c r="D1300">
        <f>_xlfn.XLOOKUP(A1300,bbni_history[[#This Row],[Tanggal]],bbni_history[[#This Row],[Terakhir]],"Tidak Ditemukan")</f>
        <v>4520</v>
      </c>
      <c r="E1300">
        <f>_xlfn.XLOOKUP(D1300,bbni_history[[#This Row],[Terakhir]],bbni_history[[#This Row],[Volume]])</f>
        <v>45818600</v>
      </c>
      <c r="F1300">
        <f>_xlfn.XLOOKUP(A1300,bbri_history[[#This Row],[Tanggal]],bbri_history[[#This Row],[Terakhir]],"Tidak Ditemukan")</f>
        <v>4150</v>
      </c>
      <c r="G1300">
        <f>_xlfn.XLOOKUP(F1300,bbri_history[[#This Row],[Terakhir]],bbri_history[[#This Row],[Volume]],"Tidak Ditemukan")</f>
        <v>179827500</v>
      </c>
      <c r="H1300">
        <f>_xlfn.XLOOKUP(A1300,bmri_history[[#This Row],[Tanggal]],bmri_history[[#This Row],[Terakhir]],"Tidak Ditemukan")</f>
        <v>5250</v>
      </c>
      <c r="I1300">
        <f>_xlfn.XLOOKUP('Master Sheet'!H1300,bmri_history[[#This Row],[Terakhir]],bmri_history[[#This Row],[Volume]],"Tidak Ditemukan")</f>
        <v>158265000</v>
      </c>
      <c r="J1300" s="10">
        <f>(B1300/'Data Historis IHSG'!$J$3) * 100</f>
        <v>114.7813967369046</v>
      </c>
      <c r="K1300" s="2">
        <f>(D1300/'Data Historis BBNI'!$J$3) * 100</f>
        <v>145.00145963858705</v>
      </c>
      <c r="L1300" s="2">
        <f>(F1300/'Data Historis BBRI'!$J$3) * 100</f>
        <v>140.48129229248542</v>
      </c>
      <c r="M1300" s="2">
        <f>(H1300 / 'Data Historis BMRI'!$J$3) * 100</f>
        <v>189.33041944802071</v>
      </c>
    </row>
    <row r="1301" spans="1:13" x14ac:dyDescent="0.3">
      <c r="A1301" s="1" t="s">
        <v>1324</v>
      </c>
      <c r="B1301">
        <f>_xlfn.XLOOKUP(A1301,jkse_history[[#This Row],[Tanggal]],jkse_history[[#This Row],[Terakhir]],"Tidak Ditemukan")</f>
        <v>7222.5</v>
      </c>
      <c r="C1301">
        <f>_xlfn.XLOOKUP(B1301,jkse_history[[#This Row],[Terakhir]],jkse_history[[#This Row],[Volume]])</f>
        <v>262581600</v>
      </c>
      <c r="D1301">
        <f>_xlfn.XLOOKUP(A1301,bbni_history[[#This Row],[Tanggal]],bbni_history[[#This Row],[Terakhir]],"Tidak Ditemukan")</f>
        <v>4540</v>
      </c>
      <c r="E1301">
        <f>_xlfn.XLOOKUP(D1301,bbni_history[[#This Row],[Terakhir]],bbni_history[[#This Row],[Volume]])</f>
        <v>35008700</v>
      </c>
      <c r="F1301">
        <f>_xlfn.XLOOKUP(A1301,bbri_history[[#This Row],[Tanggal]],bbri_history[[#This Row],[Terakhir]],"Tidak Ditemukan")</f>
        <v>4070</v>
      </c>
      <c r="G1301">
        <f>_xlfn.XLOOKUP(F1301,bbri_history[[#This Row],[Terakhir]],bbri_history[[#This Row],[Volume]],"Tidak Ditemukan")</f>
        <v>196558700</v>
      </c>
      <c r="H1301">
        <f>_xlfn.XLOOKUP(A1301,bmri_history[[#This Row],[Tanggal]],bmri_history[[#This Row],[Terakhir]],"Tidak Ditemukan")</f>
        <v>5200</v>
      </c>
      <c r="I1301">
        <f>_xlfn.XLOOKUP('Master Sheet'!H1301,bmri_history[[#This Row],[Terakhir]],bmri_history[[#This Row],[Volume]],"Tidak Ditemukan")</f>
        <v>90666100</v>
      </c>
      <c r="J1301" s="10">
        <f>(B1301/'Data Historis IHSG'!$J$3) * 100</f>
        <v>114.6512285023986</v>
      </c>
      <c r="K1301" s="2">
        <f>(D1301/'Data Historis BBNI'!$J$3) * 100</f>
        <v>145.64305901751885</v>
      </c>
      <c r="L1301" s="2">
        <f>(F1301/'Data Historis BBRI'!$J$3) * 100</f>
        <v>137.773219188052</v>
      </c>
      <c r="M1301" s="2">
        <f>(H1301 / 'Data Historis BMRI'!$J$3) * 100</f>
        <v>187.52727259613476</v>
      </c>
    </row>
    <row r="1302" spans="1:13" x14ac:dyDescent="0.3">
      <c r="A1302" s="1" t="s">
        <v>1325</v>
      </c>
      <c r="B1302">
        <f>_xlfn.XLOOKUP(A1302,jkse_history[[#This Row],[Tanggal]],jkse_history[[#This Row],[Terakhir]],"Tidak Ditemukan")</f>
        <v>7204.4</v>
      </c>
      <c r="C1302">
        <f>_xlfn.XLOOKUP(B1302,jkse_history[[#This Row],[Terakhir]],jkse_history[[#This Row],[Volume]])</f>
        <v>281607200</v>
      </c>
      <c r="D1302">
        <f>_xlfn.XLOOKUP(A1302,bbni_history[[#This Row],[Tanggal]],bbni_history[[#This Row],[Terakhir]],"Tidak Ditemukan")</f>
        <v>4540</v>
      </c>
      <c r="E1302">
        <f>_xlfn.XLOOKUP(D1302,bbni_history[[#This Row],[Terakhir]],bbni_history[[#This Row],[Volume]])</f>
        <v>29571100</v>
      </c>
      <c r="F1302">
        <f>_xlfn.XLOOKUP(A1302,bbri_history[[#This Row],[Tanggal]],bbri_history[[#This Row],[Terakhir]],"Tidak Ditemukan")</f>
        <v>4070</v>
      </c>
      <c r="G1302">
        <f>_xlfn.XLOOKUP(F1302,bbri_history[[#This Row],[Terakhir]],bbri_history[[#This Row],[Volume]],"Tidak Ditemukan")</f>
        <v>113850500</v>
      </c>
      <c r="H1302">
        <f>_xlfn.XLOOKUP(A1302,bmri_history[[#This Row],[Tanggal]],bmri_history[[#This Row],[Terakhir]],"Tidak Ditemukan")</f>
        <v>5175</v>
      </c>
      <c r="I1302">
        <f>_xlfn.XLOOKUP('Master Sheet'!H1302,bmri_history[[#This Row],[Terakhir]],bmri_history[[#This Row],[Volume]],"Tidak Ditemukan")</f>
        <v>72423700</v>
      </c>
      <c r="J1302" s="10">
        <f>(B1302/'Data Historis IHSG'!$J$3) * 100</f>
        <v>114.36390593598898</v>
      </c>
      <c r="K1302" s="2">
        <f>(D1302/'Data Historis BBNI'!$J$3) * 100</f>
        <v>145.64305901751885</v>
      </c>
      <c r="L1302" s="2">
        <f>(F1302/'Data Historis BBRI'!$J$3) * 100</f>
        <v>137.773219188052</v>
      </c>
      <c r="M1302" s="2">
        <f>(H1302 / 'Data Historis BMRI'!$J$3) * 100</f>
        <v>186.62569917019184</v>
      </c>
    </row>
    <row r="1303" spans="1:13" x14ac:dyDescent="0.3">
      <c r="A1303" s="1" t="s">
        <v>1326</v>
      </c>
      <c r="B1303">
        <f>_xlfn.XLOOKUP(A1303,jkse_history[[#This Row],[Tanggal]],jkse_history[[#This Row],[Terakhir]],"Tidak Ditemukan")</f>
        <v>7166.1</v>
      </c>
      <c r="C1303">
        <f>_xlfn.XLOOKUP(B1303,jkse_history[[#This Row],[Terakhir]],jkse_history[[#This Row],[Volume]])</f>
        <v>230230400</v>
      </c>
      <c r="D1303">
        <f>_xlfn.XLOOKUP(A1303,bbni_history[[#This Row],[Tanggal]],bbni_history[[#This Row],[Terakhir]],"Tidak Ditemukan")</f>
        <v>4540</v>
      </c>
      <c r="E1303">
        <f>_xlfn.XLOOKUP(D1303,bbni_history[[#This Row],[Terakhir]],bbni_history[[#This Row],[Volume]])</f>
        <v>30548300</v>
      </c>
      <c r="F1303">
        <f>_xlfn.XLOOKUP(A1303,bbri_history[[#This Row],[Tanggal]],bbri_history[[#This Row],[Terakhir]],"Tidak Ditemukan")</f>
        <v>4000</v>
      </c>
      <c r="G1303">
        <f>_xlfn.XLOOKUP(F1303,bbri_history[[#This Row],[Terakhir]],bbri_history[[#This Row],[Volume]],"Tidak Ditemukan")</f>
        <v>283826000</v>
      </c>
      <c r="H1303">
        <f>_xlfn.XLOOKUP(A1303,bmri_history[[#This Row],[Tanggal]],bmri_history[[#This Row],[Terakhir]],"Tidak Ditemukan")</f>
        <v>5150</v>
      </c>
      <c r="I1303">
        <f>_xlfn.XLOOKUP('Master Sheet'!H1303,bmri_history[[#This Row],[Terakhir]],bmri_history[[#This Row],[Volume]],"Tidak Ditemukan")</f>
        <v>128071000</v>
      </c>
      <c r="J1303" s="10">
        <f>(B1303/'Data Historis IHSG'!$J$3) * 100</f>
        <v>113.75592503579628</v>
      </c>
      <c r="K1303" s="2">
        <f>(D1303/'Data Historis BBNI'!$J$3) * 100</f>
        <v>145.64305901751885</v>
      </c>
      <c r="L1303" s="2">
        <f>(F1303/'Data Historis BBRI'!$J$3) * 100</f>
        <v>135.40365522167269</v>
      </c>
      <c r="M1303" s="2">
        <f>(H1303 / 'Data Historis BMRI'!$J$3) * 100</f>
        <v>185.72412574424888</v>
      </c>
    </row>
    <row r="1304" spans="1:13" x14ac:dyDescent="0.3">
      <c r="A1304" s="1" t="s">
        <v>1327</v>
      </c>
      <c r="B1304">
        <f>_xlfn.XLOOKUP(A1304,jkse_history[[#This Row],[Tanggal]],jkse_history[[#This Row],[Terakhir]],"Tidak Ditemukan")</f>
        <v>7117.6</v>
      </c>
      <c r="C1304">
        <f>_xlfn.XLOOKUP(B1304,jkse_history[[#This Row],[Terakhir]],jkse_history[[#This Row],[Volume]])</f>
        <v>224577700</v>
      </c>
      <c r="D1304">
        <f>_xlfn.XLOOKUP(A1304,bbni_history[[#This Row],[Tanggal]],bbni_history[[#This Row],[Terakhir]],"Tidak Ditemukan")</f>
        <v>4400</v>
      </c>
      <c r="E1304">
        <f>_xlfn.XLOOKUP(D1304,bbni_history[[#This Row],[Terakhir]],bbni_history[[#This Row],[Volume]])</f>
        <v>90223800</v>
      </c>
      <c r="F1304">
        <f>_xlfn.XLOOKUP(A1304,bbri_history[[#This Row],[Tanggal]],bbri_history[[#This Row],[Terakhir]],"Tidak Ditemukan")</f>
        <v>3990</v>
      </c>
      <c r="G1304">
        <f>_xlfn.XLOOKUP(F1304,bbri_history[[#This Row],[Terakhir]],bbri_history[[#This Row],[Volume]],"Tidak Ditemukan")</f>
        <v>155450700</v>
      </c>
      <c r="H1304">
        <f>_xlfn.XLOOKUP(A1304,bmri_history[[#This Row],[Tanggal]],bmri_history[[#This Row],[Terakhir]],"Tidak Ditemukan")</f>
        <v>5150</v>
      </c>
      <c r="I1304">
        <f>_xlfn.XLOOKUP('Master Sheet'!H1304,bmri_history[[#This Row],[Terakhir]],bmri_history[[#This Row],[Volume]],"Tidak Ditemukan")</f>
        <v>61695600</v>
      </c>
      <c r="J1304" s="10">
        <f>(B1304/'Data Historis IHSG'!$J$3) * 100</f>
        <v>112.98602755121803</v>
      </c>
      <c r="K1304" s="2">
        <f>(D1304/'Data Historis BBNI'!$J$3) * 100</f>
        <v>141.15186336499625</v>
      </c>
      <c r="L1304" s="2">
        <f>(F1304/'Data Historis BBRI'!$J$3) * 100</f>
        <v>135.06514608361852</v>
      </c>
      <c r="M1304" s="2">
        <f>(H1304 / 'Data Historis BMRI'!$J$3) * 100</f>
        <v>185.72412574424888</v>
      </c>
    </row>
    <row r="1305" spans="1:13" x14ac:dyDescent="0.3">
      <c r="A1305" s="1" t="s">
        <v>1328</v>
      </c>
      <c r="B1305">
        <f>_xlfn.XLOOKUP(A1305,jkse_history[[#This Row],[Tanggal]],jkse_history[[#This Row],[Terakhir]],"Tidak Ditemukan")</f>
        <v>7155.9</v>
      </c>
      <c r="C1305">
        <f>_xlfn.XLOOKUP(B1305,jkse_history[[#This Row],[Terakhir]],jkse_history[[#This Row],[Volume]])</f>
        <v>173034400</v>
      </c>
      <c r="D1305">
        <f>_xlfn.XLOOKUP(A1305,bbni_history[[#This Row],[Tanggal]],bbni_history[[#This Row],[Terakhir]],"Tidak Ditemukan")</f>
        <v>4360</v>
      </c>
      <c r="E1305">
        <f>_xlfn.XLOOKUP(D1305,bbni_history[[#This Row],[Terakhir]],bbni_history[[#This Row],[Volume]])</f>
        <v>44876400</v>
      </c>
      <c r="F1305">
        <f>_xlfn.XLOOKUP(A1305,bbri_history[[#This Row],[Tanggal]],bbri_history[[#This Row],[Terakhir]],"Tidak Ditemukan")</f>
        <v>3960</v>
      </c>
      <c r="G1305">
        <f>_xlfn.XLOOKUP(F1305,bbri_history[[#This Row],[Terakhir]],bbri_history[[#This Row],[Volume]],"Tidak Ditemukan")</f>
        <v>125769400</v>
      </c>
      <c r="H1305">
        <f>_xlfn.XLOOKUP(A1305,bmri_history[[#This Row],[Tanggal]],bmri_history[[#This Row],[Terakhir]],"Tidak Ditemukan")</f>
        <v>5100</v>
      </c>
      <c r="I1305">
        <f>_xlfn.XLOOKUP('Master Sheet'!H1305,bmri_history[[#This Row],[Terakhir]],bmri_history[[#This Row],[Volume]],"Tidak Ditemukan")</f>
        <v>70657700</v>
      </c>
      <c r="J1305" s="10">
        <f>(B1305/'Data Historis IHSG'!$J$3) * 100</f>
        <v>113.59400845141072</v>
      </c>
      <c r="K1305" s="2">
        <f>(D1305/'Data Historis BBNI'!$J$3) * 100</f>
        <v>139.86866460713264</v>
      </c>
      <c r="L1305" s="2">
        <f>(F1305/'Data Historis BBRI'!$J$3) * 100</f>
        <v>134.04961866945598</v>
      </c>
      <c r="M1305" s="2">
        <f>(H1305 / 'Data Historis BMRI'!$J$3) * 100</f>
        <v>183.92097889236297</v>
      </c>
    </row>
    <row r="1306" spans="1:13" x14ac:dyDescent="0.3">
      <c r="A1306" s="1" t="s">
        <v>1329</v>
      </c>
      <c r="B1306">
        <f>_xlfn.XLOOKUP(A1306,jkse_history[[#This Row],[Tanggal]],jkse_history[[#This Row],[Terakhir]],"Tidak Ditemukan")</f>
        <v>7107.8</v>
      </c>
      <c r="C1306">
        <f>_xlfn.XLOOKUP(B1306,jkse_history[[#This Row],[Terakhir]],jkse_history[[#This Row],[Volume]])</f>
        <v>180387400</v>
      </c>
      <c r="D1306">
        <f>_xlfn.XLOOKUP(A1306,bbni_history[[#This Row],[Tanggal]],bbni_history[[#This Row],[Terakhir]],"Tidak Ditemukan")</f>
        <v>4300</v>
      </c>
      <c r="E1306">
        <f>_xlfn.XLOOKUP(D1306,bbni_history[[#This Row],[Terakhir]],bbni_history[[#This Row],[Volume]])</f>
        <v>40711200</v>
      </c>
      <c r="F1306">
        <f>_xlfn.XLOOKUP(A1306,bbri_history[[#This Row],[Tanggal]],bbri_history[[#This Row],[Terakhir]],"Tidak Ditemukan")</f>
        <v>3940</v>
      </c>
      <c r="G1306">
        <f>_xlfn.XLOOKUP(F1306,bbri_history[[#This Row],[Terakhir]],bbri_history[[#This Row],[Volume]],"Tidak Ditemukan")</f>
        <v>140882100</v>
      </c>
      <c r="H1306">
        <f>_xlfn.XLOOKUP(A1306,bmri_history[[#This Row],[Tanggal]],bmri_history[[#This Row],[Terakhir]],"Tidak Ditemukan")</f>
        <v>5075</v>
      </c>
      <c r="I1306">
        <f>_xlfn.XLOOKUP('Master Sheet'!H1306,bmri_history[[#This Row],[Terakhir]],bmri_history[[#This Row],[Volume]],"Tidak Ditemukan")</f>
        <v>53353000</v>
      </c>
      <c r="J1306" s="10">
        <f>(B1306/'Data Historis IHSG'!$J$3) * 100</f>
        <v>112.83046063680841</v>
      </c>
      <c r="K1306" s="2">
        <f>(D1306/'Data Historis BBNI'!$J$3) * 100</f>
        <v>137.94386647033724</v>
      </c>
      <c r="L1306" s="2">
        <f>(F1306/'Data Historis BBRI'!$J$3) * 100</f>
        <v>133.37260039334762</v>
      </c>
      <c r="M1306" s="2">
        <f>(H1306 / 'Data Historis BMRI'!$J$3) * 100</f>
        <v>183.01940546642001</v>
      </c>
    </row>
    <row r="1307" spans="1:13" x14ac:dyDescent="0.3">
      <c r="A1307" s="1" t="s">
        <v>1330</v>
      </c>
      <c r="B1307">
        <f>_xlfn.XLOOKUP(A1307,jkse_history[[#This Row],[Tanggal]],jkse_history[[#This Row],[Terakhir]],"Tidak Ditemukan")</f>
        <v>6968.6</v>
      </c>
      <c r="C1307">
        <f>_xlfn.XLOOKUP(B1307,jkse_history[[#This Row],[Terakhir]],jkse_history[[#This Row],[Volume]])</f>
        <v>222226000</v>
      </c>
      <c r="D1307">
        <f>_xlfn.XLOOKUP(A1307,bbni_history[[#This Row],[Tanggal]],bbni_history[[#This Row],[Terakhir]],"Tidak Ditemukan")</f>
        <v>4130</v>
      </c>
      <c r="E1307">
        <f>_xlfn.XLOOKUP(D1307,bbni_history[[#This Row],[Terakhir]],bbni_history[[#This Row],[Volume]])</f>
        <v>87781700</v>
      </c>
      <c r="F1307">
        <f>_xlfn.XLOOKUP(A1307,bbri_history[[#This Row],[Tanggal]],bbri_history[[#This Row],[Terakhir]],"Tidak Ditemukan")</f>
        <v>3800</v>
      </c>
      <c r="G1307">
        <f>_xlfn.XLOOKUP(F1307,bbri_history[[#This Row],[Terakhir]],bbri_history[[#This Row],[Volume]],"Tidak Ditemukan")</f>
        <v>355413000</v>
      </c>
      <c r="H1307">
        <f>_xlfn.XLOOKUP(A1307,bmri_history[[#This Row],[Tanggal]],bmri_history[[#This Row],[Terakhir]],"Tidak Ditemukan")</f>
        <v>4970</v>
      </c>
      <c r="I1307">
        <f>_xlfn.XLOOKUP('Master Sheet'!H1307,bmri_history[[#This Row],[Terakhir]],bmri_history[[#This Row],[Volume]],"Tidak Ditemukan")</f>
        <v>114769600</v>
      </c>
      <c r="J1307" s="10">
        <f>(B1307/'Data Historis IHSG'!$J$3) * 100</f>
        <v>110.62077548519416</v>
      </c>
      <c r="K1307" s="2">
        <f>(D1307/'Data Historis BBNI'!$J$3) * 100</f>
        <v>132.49027174941693</v>
      </c>
      <c r="L1307" s="2">
        <f>(F1307/'Data Historis BBRI'!$J$3) * 100</f>
        <v>128.63347246058908</v>
      </c>
      <c r="M1307" s="2">
        <f>(H1307 / 'Data Historis BMRI'!$J$3) * 100</f>
        <v>179.23279707745959</v>
      </c>
    </row>
    <row r="1308" spans="1:13" x14ac:dyDescent="0.3">
      <c r="A1308" s="1" t="s">
        <v>1331</v>
      </c>
      <c r="B1308">
        <f>_xlfn.XLOOKUP(A1308,jkse_history[[#This Row],[Tanggal]],jkse_history[[#This Row],[Terakhir]],"Tidak Ditemukan")</f>
        <v>6907.1</v>
      </c>
      <c r="C1308">
        <f>_xlfn.XLOOKUP(B1308,jkse_history[[#This Row],[Terakhir]],jkse_history[[#This Row],[Volume]])</f>
        <v>331625100</v>
      </c>
      <c r="D1308">
        <f>_xlfn.XLOOKUP(A1308,bbni_history[[#This Row],[Tanggal]],bbni_history[[#This Row],[Terakhir]],"Tidak Ditemukan")</f>
        <v>4110</v>
      </c>
      <c r="E1308">
        <f>_xlfn.XLOOKUP(D1308,bbni_history[[#This Row],[Terakhir]],bbni_history[[#This Row],[Volume]])</f>
        <v>178503500</v>
      </c>
      <c r="F1308">
        <f>_xlfn.XLOOKUP(A1308,bbri_history[[#This Row],[Tanggal]],bbri_history[[#This Row],[Terakhir]],"Tidak Ditemukan")</f>
        <v>3790</v>
      </c>
      <c r="G1308">
        <f>_xlfn.XLOOKUP(F1308,bbri_history[[#This Row],[Terakhir]],bbri_history[[#This Row],[Volume]],"Tidak Ditemukan")</f>
        <v>516177900</v>
      </c>
      <c r="H1308">
        <f>_xlfn.XLOOKUP(A1308,bmri_history[[#This Row],[Tanggal]],bmri_history[[#This Row],[Terakhir]],"Tidak Ditemukan")</f>
        <v>4930</v>
      </c>
      <c r="I1308">
        <f>_xlfn.XLOOKUP('Master Sheet'!H1308,bmri_history[[#This Row],[Terakhir]],bmri_history[[#This Row],[Volume]],"Tidak Ditemukan")</f>
        <v>301154300</v>
      </c>
      <c r="J1308" s="10">
        <f>(B1308/'Data Historis IHSG'!$J$3) * 100</f>
        <v>109.64451372639907</v>
      </c>
      <c r="K1308" s="2">
        <f>(D1308/'Data Historis BBNI'!$J$3) * 100</f>
        <v>131.84867237048513</v>
      </c>
      <c r="L1308" s="2">
        <f>(F1308/'Data Historis BBRI'!$J$3) * 100</f>
        <v>128.2949633225349</v>
      </c>
      <c r="M1308" s="2">
        <f>(H1308 / 'Data Historis BMRI'!$J$3) * 100</f>
        <v>177.79027959595086</v>
      </c>
    </row>
    <row r="1309" spans="1:13" x14ac:dyDescent="0.3">
      <c r="A1309" s="1" t="s">
        <v>1332</v>
      </c>
      <c r="B1309">
        <f>_xlfn.XLOOKUP(A1309,jkse_history[[#This Row],[Tanggal]],jkse_history[[#This Row],[Terakhir]],"Tidak Ditemukan")</f>
        <v>6787.1</v>
      </c>
      <c r="C1309">
        <f>_xlfn.XLOOKUP(B1309,jkse_history[[#This Row],[Terakhir]],jkse_history[[#This Row],[Volume]])</f>
        <v>226947900</v>
      </c>
      <c r="D1309">
        <f>_xlfn.XLOOKUP(A1309,bbni_history[[#This Row],[Tanggal]],bbni_history[[#This Row],[Terakhir]],"Tidak Ditemukan")</f>
        <v>4060</v>
      </c>
      <c r="E1309">
        <f>_xlfn.XLOOKUP(D1309,bbni_history[[#This Row],[Terakhir]],bbni_history[[#This Row],[Volume]])</f>
        <v>53486300</v>
      </c>
      <c r="F1309">
        <f>_xlfn.XLOOKUP(A1309,bbri_history[[#This Row],[Tanggal]],bbri_history[[#This Row],[Terakhir]],"Tidak Ditemukan")</f>
        <v>3720</v>
      </c>
      <c r="G1309">
        <f>_xlfn.XLOOKUP(F1309,bbri_history[[#This Row],[Terakhir]],bbri_history[[#This Row],[Volume]],"Tidak Ditemukan")</f>
        <v>222067700</v>
      </c>
      <c r="H1309">
        <f>_xlfn.XLOOKUP(A1309,bmri_history[[#This Row],[Tanggal]],bmri_history[[#This Row],[Terakhir]],"Tidak Ditemukan")</f>
        <v>4920</v>
      </c>
      <c r="I1309">
        <f>_xlfn.XLOOKUP('Master Sheet'!H1309,bmri_history[[#This Row],[Terakhir]],bmri_history[[#This Row],[Volume]],"Tidak Ditemukan")</f>
        <v>119439200</v>
      </c>
      <c r="J1309" s="10">
        <f>(B1309/'Data Historis IHSG'!$J$3) * 100</f>
        <v>107.73961273362818</v>
      </c>
      <c r="K1309" s="2">
        <f>(D1309/'Data Historis BBNI'!$J$3) * 100</f>
        <v>130.24467392315563</v>
      </c>
      <c r="L1309" s="2">
        <f>(F1309/'Data Historis BBRI'!$J$3) * 100</f>
        <v>125.92539935615561</v>
      </c>
      <c r="M1309" s="2">
        <f>(H1309 / 'Data Historis BMRI'!$J$3) * 100</f>
        <v>177.42965022557368</v>
      </c>
    </row>
    <row r="1310" spans="1:13" x14ac:dyDescent="0.3">
      <c r="A1310" s="1" t="s">
        <v>1333</v>
      </c>
      <c r="B1310">
        <f>_xlfn.XLOOKUP(A1310,jkse_history[[#This Row],[Tanggal]],jkse_history[[#This Row],[Terakhir]],"Tidak Ditemukan")</f>
        <v>6869.2</v>
      </c>
      <c r="C1310">
        <f>_xlfn.XLOOKUP(B1310,jkse_history[[#This Row],[Terakhir]],jkse_history[[#This Row],[Volume]])</f>
        <v>186087300</v>
      </c>
      <c r="D1310">
        <f>_xlfn.XLOOKUP(A1310,bbni_history[[#This Row],[Tanggal]],bbni_history[[#This Row],[Terakhir]],"Tidak Ditemukan")</f>
        <v>4140</v>
      </c>
      <c r="E1310">
        <f>_xlfn.XLOOKUP(D1310,bbni_history[[#This Row],[Terakhir]],bbni_history[[#This Row],[Volume]])</f>
        <v>51925200</v>
      </c>
      <c r="F1310">
        <f>_xlfn.XLOOKUP(A1310,bbri_history[[#This Row],[Tanggal]],bbri_history[[#This Row],[Terakhir]],"Tidak Ditemukan")</f>
        <v>3780</v>
      </c>
      <c r="G1310">
        <f>_xlfn.XLOOKUP(F1310,bbri_history[[#This Row],[Terakhir]],bbri_history[[#This Row],[Volume]],"Tidak Ditemukan")</f>
        <v>281594300</v>
      </c>
      <c r="H1310">
        <f>_xlfn.XLOOKUP(A1310,bmri_history[[#This Row],[Tanggal]],bmri_history[[#This Row],[Terakhir]],"Tidak Ditemukan")</f>
        <v>5025</v>
      </c>
      <c r="I1310">
        <f>_xlfn.XLOOKUP('Master Sheet'!H1310,bmri_history[[#This Row],[Terakhir]],bmri_history[[#This Row],[Volume]],"Tidak Ditemukan")</f>
        <v>126563900</v>
      </c>
      <c r="J1310" s="10">
        <f>(B1310/'Data Historis IHSG'!$J$3) * 100</f>
        <v>109.04288249618226</v>
      </c>
      <c r="K1310" s="2">
        <f>(D1310/'Data Historis BBNI'!$J$3) * 100</f>
        <v>132.81107143888283</v>
      </c>
      <c r="L1310" s="2">
        <f>(F1310/'Data Historis BBRI'!$J$3) * 100</f>
        <v>127.95645418448069</v>
      </c>
      <c r="M1310" s="2">
        <f>(H1310 / 'Data Historis BMRI'!$J$3) * 100</f>
        <v>181.2162586145341</v>
      </c>
    </row>
    <row r="1311" spans="1:13" x14ac:dyDescent="0.3">
      <c r="A1311" s="1" t="s">
        <v>1334</v>
      </c>
      <c r="B1311">
        <f>_xlfn.XLOOKUP(A1311,jkse_history[[#This Row],[Tanggal]],jkse_history[[#This Row],[Terakhir]],"Tidak Ditemukan")</f>
        <v>6832.1</v>
      </c>
      <c r="C1311">
        <f>_xlfn.XLOOKUP(B1311,jkse_history[[#This Row],[Terakhir]],jkse_history[[#This Row],[Volume]])</f>
        <v>170914900</v>
      </c>
      <c r="D1311">
        <f>_xlfn.XLOOKUP(A1311,bbni_history[[#This Row],[Tanggal]],bbni_history[[#This Row],[Terakhir]],"Tidak Ditemukan")</f>
        <v>4110</v>
      </c>
      <c r="E1311">
        <f>_xlfn.XLOOKUP(D1311,bbni_history[[#This Row],[Terakhir]],bbni_history[[#This Row],[Volume]])</f>
        <v>33883900</v>
      </c>
      <c r="F1311">
        <f>_xlfn.XLOOKUP(A1311,bbri_history[[#This Row],[Tanggal]],bbri_history[[#This Row],[Terakhir]],"Tidak Ditemukan")</f>
        <v>3760</v>
      </c>
      <c r="G1311">
        <f>_xlfn.XLOOKUP(F1311,bbri_history[[#This Row],[Terakhir]],bbri_history[[#This Row],[Volume]],"Tidak Ditemukan")</f>
        <v>164257700</v>
      </c>
      <c r="H1311">
        <f>_xlfn.XLOOKUP(A1311,bmri_history[[#This Row],[Tanggal]],bmri_history[[#This Row],[Terakhir]],"Tidak Ditemukan")</f>
        <v>4880</v>
      </c>
      <c r="I1311">
        <f>_xlfn.XLOOKUP('Master Sheet'!H1311,bmri_history[[#This Row],[Terakhir]],bmri_history[[#This Row],[Volume]],"Tidak Ditemukan")</f>
        <v>139963400</v>
      </c>
      <c r="J1311" s="10">
        <f>(B1311/'Data Historis IHSG'!$J$3) * 100</f>
        <v>108.45395060591727</v>
      </c>
      <c r="K1311" s="2">
        <f>(D1311/'Data Historis BBNI'!$J$3) * 100</f>
        <v>131.84867237048513</v>
      </c>
      <c r="L1311" s="2">
        <f>(F1311/'Data Historis BBRI'!$J$3) * 100</f>
        <v>127.27943590837234</v>
      </c>
      <c r="M1311" s="2">
        <f>(H1311 / 'Data Historis BMRI'!$J$3) * 100</f>
        <v>175.98713274406495</v>
      </c>
    </row>
    <row r="1312" spans="1:13" x14ac:dyDescent="0.3">
      <c r="A1312" s="1" t="s">
        <v>1335</v>
      </c>
      <c r="B1312">
        <f>_xlfn.XLOOKUP(A1312,jkse_history[[#This Row],[Tanggal]],jkse_history[[#This Row],[Terakhir]],"Tidak Ditemukan")</f>
        <v>6897.4</v>
      </c>
      <c r="C1312">
        <f>_xlfn.XLOOKUP(B1312,jkse_history[[#This Row],[Terakhir]],jkse_history[[#This Row],[Volume]])</f>
        <v>154075100</v>
      </c>
      <c r="D1312">
        <f>_xlfn.XLOOKUP(A1312,bbni_history[[#This Row],[Tanggal]],bbni_history[[#This Row],[Terakhir]],"Tidak Ditemukan")</f>
        <v>4120</v>
      </c>
      <c r="E1312">
        <f>_xlfn.XLOOKUP(D1312,bbni_history[[#This Row],[Terakhir]],bbni_history[[#This Row],[Volume]])</f>
        <v>31912200</v>
      </c>
      <c r="F1312">
        <f>_xlfn.XLOOKUP(A1312,bbri_history[[#This Row],[Tanggal]],bbri_history[[#This Row],[Terakhir]],"Tidak Ditemukan")</f>
        <v>3830</v>
      </c>
      <c r="G1312">
        <f>_xlfn.XLOOKUP(F1312,bbri_history[[#This Row],[Terakhir]],bbri_history[[#This Row],[Volume]],"Tidak Ditemukan")</f>
        <v>171427000</v>
      </c>
      <c r="H1312">
        <f>_xlfn.XLOOKUP(A1312,bmri_history[[#This Row],[Tanggal]],bmri_history[[#This Row],[Terakhir]],"Tidak Ditemukan")</f>
        <v>5025</v>
      </c>
      <c r="I1312">
        <f>_xlfn.XLOOKUP('Master Sheet'!H1312,bmri_history[[#This Row],[Terakhir]],bmri_history[[#This Row],[Volume]],"Tidak Ditemukan")</f>
        <v>94704500</v>
      </c>
      <c r="J1312" s="10">
        <f>(B1312/'Data Historis IHSG'!$J$3) * 100</f>
        <v>109.49053422948343</v>
      </c>
      <c r="K1312" s="2">
        <f>(D1312/'Data Historis BBNI'!$J$3) * 100</f>
        <v>132.16947205995103</v>
      </c>
      <c r="L1312" s="2">
        <f>(F1312/'Data Historis BBRI'!$J$3) * 100</f>
        <v>129.64899987475164</v>
      </c>
      <c r="M1312" s="2">
        <f>(H1312 / 'Data Historis BMRI'!$J$3) * 100</f>
        <v>181.2162586145341</v>
      </c>
    </row>
    <row r="1313" spans="1:13" x14ac:dyDescent="0.3">
      <c r="A1313" s="1" t="s">
        <v>1336</v>
      </c>
      <c r="B1313">
        <f>_xlfn.XLOOKUP(A1313,jkse_history[[#This Row],[Tanggal]],jkse_history[[#This Row],[Terakhir]],"Tidak Ditemukan")</f>
        <v>6927.7</v>
      </c>
      <c r="C1313">
        <f>_xlfn.XLOOKUP(B1313,jkse_history[[#This Row],[Terakhir]],jkse_history[[#This Row],[Volume]])</f>
        <v>167652600</v>
      </c>
      <c r="D1313">
        <f>_xlfn.XLOOKUP(A1313,bbni_history[[#This Row],[Tanggal]],bbni_history[[#This Row],[Terakhir]],"Tidak Ditemukan")</f>
        <v>4120</v>
      </c>
      <c r="E1313">
        <f>_xlfn.XLOOKUP(D1313,bbni_history[[#This Row],[Terakhir]],bbni_history[[#This Row],[Volume]])</f>
        <v>53732100</v>
      </c>
      <c r="F1313">
        <f>_xlfn.XLOOKUP(A1313,bbri_history[[#This Row],[Tanggal]],bbri_history[[#This Row],[Terakhir]],"Tidak Ditemukan")</f>
        <v>3740</v>
      </c>
      <c r="G1313">
        <f>_xlfn.XLOOKUP(F1313,bbri_history[[#This Row],[Terakhir]],bbri_history[[#This Row],[Volume]],"Tidak Ditemukan")</f>
        <v>271933200</v>
      </c>
      <c r="H1313">
        <f>_xlfn.XLOOKUP(A1313,bmri_history[[#This Row],[Tanggal]],bmri_history[[#This Row],[Terakhir]],"Tidak Ditemukan")</f>
        <v>4880</v>
      </c>
      <c r="I1313">
        <f>_xlfn.XLOOKUP('Master Sheet'!H1313,bmri_history[[#This Row],[Terakhir]],bmri_history[[#This Row],[Volume]],"Tidak Ditemukan")</f>
        <v>220479900</v>
      </c>
      <c r="J1313" s="10">
        <f>(B1313/'Data Historis IHSG'!$J$3) * 100</f>
        <v>109.97152173015807</v>
      </c>
      <c r="K1313" s="2">
        <f>(D1313/'Data Historis BBNI'!$J$3) * 100</f>
        <v>132.16947205995103</v>
      </c>
      <c r="L1313" s="2">
        <f>(F1313/'Data Historis BBRI'!$J$3) * 100</f>
        <v>126.60241763226398</v>
      </c>
      <c r="M1313" s="2">
        <f>(H1313 / 'Data Historis BMRI'!$J$3) * 100</f>
        <v>175.98713274406495</v>
      </c>
    </row>
    <row r="1314" spans="1:13" x14ac:dyDescent="0.3">
      <c r="A1314" s="1" t="s">
        <v>1337</v>
      </c>
      <c r="B1314">
        <f>_xlfn.XLOOKUP(A1314,jkse_history[[#This Row],[Tanggal]],jkse_history[[#This Row],[Terakhir]],"Tidak Ditemukan")</f>
        <v>6915.4</v>
      </c>
      <c r="C1314">
        <f>_xlfn.XLOOKUP(B1314,jkse_history[[#This Row],[Terakhir]],jkse_history[[#This Row],[Volume]])</f>
        <v>149285200</v>
      </c>
      <c r="D1314">
        <f>_xlfn.XLOOKUP(A1314,bbni_history[[#This Row],[Tanggal]],bbni_history[[#This Row],[Terakhir]],"Tidak Ditemukan")</f>
        <v>4010</v>
      </c>
      <c r="E1314">
        <f>_xlfn.XLOOKUP(D1314,bbni_history[[#This Row],[Terakhir]],bbni_history[[#This Row],[Volume]])</f>
        <v>55711200</v>
      </c>
      <c r="F1314">
        <f>_xlfn.XLOOKUP(A1314,bbri_history[[#This Row],[Tanggal]],bbri_history[[#This Row],[Terakhir]],"Tidak Ditemukan")</f>
        <v>3700</v>
      </c>
      <c r="G1314">
        <f>_xlfn.XLOOKUP(F1314,bbri_history[[#This Row],[Terakhir]],bbri_history[[#This Row],[Volume]],"Tidak Ditemukan")</f>
        <v>212288800</v>
      </c>
      <c r="H1314">
        <f>_xlfn.XLOOKUP(A1314,bmri_history[[#This Row],[Tanggal]],bmri_history[[#This Row],[Terakhir]],"Tidak Ditemukan")</f>
        <v>4750</v>
      </c>
      <c r="I1314">
        <f>_xlfn.XLOOKUP('Master Sheet'!H1314,bmri_history[[#This Row],[Terakhir]],bmri_history[[#This Row],[Volume]],"Tidak Ditemukan")</f>
        <v>319875800</v>
      </c>
      <c r="J1314" s="10">
        <f>(B1314/'Data Historis IHSG'!$J$3) * 100</f>
        <v>109.77626937839906</v>
      </c>
      <c r="K1314" s="2">
        <f>(D1314/'Data Historis BBNI'!$J$3) * 100</f>
        <v>128.64067547582613</v>
      </c>
      <c r="L1314" s="2">
        <f>(F1314/'Data Historis BBRI'!$J$3) * 100</f>
        <v>125.24838108004725</v>
      </c>
      <c r="M1314" s="2">
        <f>(H1314 / 'Data Historis BMRI'!$J$3) * 100</f>
        <v>171.29895092916158</v>
      </c>
    </row>
    <row r="1315" spans="1:13" x14ac:dyDescent="0.3">
      <c r="A1315" s="1" t="s">
        <v>1338</v>
      </c>
      <c r="B1315">
        <f>_xlfn.XLOOKUP(A1315,jkse_history[[#This Row],[Tanggal]],jkse_history[[#This Row],[Terakhir]],"Tidak Ditemukan")</f>
        <v>6881.2</v>
      </c>
      <c r="C1315">
        <f>_xlfn.XLOOKUP(B1315,jkse_history[[#This Row],[Terakhir]],jkse_history[[#This Row],[Volume]])</f>
        <v>182041600</v>
      </c>
      <c r="D1315">
        <f>_xlfn.XLOOKUP(A1315,bbni_history[[#This Row],[Tanggal]],bbni_history[[#This Row],[Terakhir]],"Tidak Ditemukan")</f>
        <v>4020</v>
      </c>
      <c r="E1315">
        <f>_xlfn.XLOOKUP(D1315,bbni_history[[#This Row],[Terakhir]],bbni_history[[#This Row],[Volume]])</f>
        <v>31192900</v>
      </c>
      <c r="F1315">
        <f>_xlfn.XLOOKUP(A1315,bbri_history[[#This Row],[Tanggal]],bbri_history[[#This Row],[Terakhir]],"Tidak Ditemukan")</f>
        <v>3680</v>
      </c>
      <c r="G1315">
        <f>_xlfn.XLOOKUP(F1315,bbri_history[[#This Row],[Terakhir]],bbri_history[[#This Row],[Volume]],"Tidak Ditemukan")</f>
        <v>220273500</v>
      </c>
      <c r="H1315">
        <f>_xlfn.XLOOKUP(A1315,bmri_history[[#This Row],[Tanggal]],bmri_history[[#This Row],[Terakhir]],"Tidak Ditemukan")</f>
        <v>4770</v>
      </c>
      <c r="I1315">
        <f>_xlfn.XLOOKUP('Master Sheet'!H1315,bmri_history[[#This Row],[Terakhir]],bmri_history[[#This Row],[Volume]],"Tidak Ditemukan")</f>
        <v>159152200</v>
      </c>
      <c r="J1315" s="10">
        <f>(B1315/'Data Historis IHSG'!$J$3) * 100</f>
        <v>109.23337259545936</v>
      </c>
      <c r="K1315" s="2">
        <f>(D1315/'Data Historis BBNI'!$J$3) * 100</f>
        <v>128.96147516529203</v>
      </c>
      <c r="L1315" s="2">
        <f>(F1315/'Data Historis BBRI'!$J$3) * 100</f>
        <v>124.57136280393888</v>
      </c>
      <c r="M1315" s="2">
        <f>(H1315 / 'Data Historis BMRI'!$J$3) * 100</f>
        <v>172.02020966991597</v>
      </c>
    </row>
    <row r="1316" spans="1:13" x14ac:dyDescent="0.3">
      <c r="A1316" s="1" t="s">
        <v>1339</v>
      </c>
      <c r="B1316">
        <f>_xlfn.XLOOKUP(A1316,jkse_history[[#This Row],[Tanggal]],jkse_history[[#This Row],[Terakhir]],"Tidak Ditemukan")</f>
        <v>6878.1</v>
      </c>
      <c r="C1316">
        <f>_xlfn.XLOOKUP(B1316,jkse_history[[#This Row],[Terakhir]],jkse_history[[#This Row],[Volume]])</f>
        <v>154435700</v>
      </c>
      <c r="D1316">
        <f>_xlfn.XLOOKUP(A1316,bbni_history[[#This Row],[Tanggal]],bbni_history[[#This Row],[Terakhir]],"Tidak Ditemukan")</f>
        <v>3970</v>
      </c>
      <c r="E1316">
        <f>_xlfn.XLOOKUP(D1316,bbni_history[[#This Row],[Terakhir]],bbni_history[[#This Row],[Volume]])</f>
        <v>49947500</v>
      </c>
      <c r="F1316">
        <f>_xlfn.XLOOKUP(A1316,bbri_history[[#This Row],[Tanggal]],bbri_history[[#This Row],[Terakhir]],"Tidak Ditemukan")</f>
        <v>3680</v>
      </c>
      <c r="G1316">
        <f>_xlfn.XLOOKUP(F1316,bbri_history[[#This Row],[Terakhir]],bbri_history[[#This Row],[Volume]],"Tidak Ditemukan")</f>
        <v>119674300</v>
      </c>
      <c r="H1316">
        <f>_xlfn.XLOOKUP(A1316,bmri_history[[#This Row],[Tanggal]],bmri_history[[#This Row],[Terakhir]],"Tidak Ditemukan")</f>
        <v>4740</v>
      </c>
      <c r="I1316">
        <f>_xlfn.XLOOKUP('Master Sheet'!H1316,bmri_history[[#This Row],[Terakhir]],bmri_history[[#This Row],[Volume]],"Tidak Ditemukan")</f>
        <v>103849000</v>
      </c>
      <c r="J1316" s="10">
        <f>(B1316/'Data Historis IHSG'!$J$3) * 100</f>
        <v>109.1841626531461</v>
      </c>
      <c r="K1316" s="2">
        <f>(D1316/'Data Historis BBNI'!$J$3) * 100</f>
        <v>127.35747671796254</v>
      </c>
      <c r="L1316" s="2">
        <f>(F1316/'Data Historis BBRI'!$J$3) * 100</f>
        <v>124.57136280393888</v>
      </c>
      <c r="M1316" s="2">
        <f>(H1316 / 'Data Historis BMRI'!$J$3) * 100</f>
        <v>170.93832155878439</v>
      </c>
    </row>
    <row r="1317" spans="1:13" x14ac:dyDescent="0.3">
      <c r="A1317" s="1" t="s">
        <v>1340</v>
      </c>
      <c r="B1317">
        <f>_xlfn.XLOOKUP(A1317,jkse_history[[#This Row],[Tanggal]],jkse_history[[#This Row],[Terakhir]],"Tidak Ditemukan")</f>
        <v>6865.2</v>
      </c>
      <c r="C1317">
        <f>_xlfn.XLOOKUP(B1317,jkse_history[[#This Row],[Terakhir]],jkse_history[[#This Row],[Volume]])</f>
        <v>132824800</v>
      </c>
      <c r="D1317">
        <f>_xlfn.XLOOKUP(A1317,bbni_history[[#This Row],[Tanggal]],bbni_history[[#This Row],[Terakhir]],"Tidak Ditemukan")</f>
        <v>4000</v>
      </c>
      <c r="E1317">
        <f>_xlfn.XLOOKUP(D1317,bbni_history[[#This Row],[Terakhir]],bbni_history[[#This Row],[Volume]])</f>
        <v>30396500</v>
      </c>
      <c r="F1317">
        <f>_xlfn.XLOOKUP(A1317,bbri_history[[#This Row],[Tanggal]],bbri_history[[#This Row],[Terakhir]],"Tidak Ditemukan")</f>
        <v>3670</v>
      </c>
      <c r="G1317">
        <f>_xlfn.XLOOKUP(F1317,bbri_history[[#This Row],[Terakhir]],bbri_history[[#This Row],[Volume]],"Tidak Ditemukan")</f>
        <v>91141200</v>
      </c>
      <c r="H1317">
        <f>_xlfn.XLOOKUP(A1317,bmri_history[[#This Row],[Tanggal]],bmri_history[[#This Row],[Terakhir]],"Tidak Ditemukan")</f>
        <v>4740</v>
      </c>
      <c r="I1317">
        <f>_xlfn.XLOOKUP('Master Sheet'!H1317,bmri_history[[#This Row],[Terakhir]],bmri_history[[#This Row],[Volume]],"Tidak Ditemukan")</f>
        <v>104170500</v>
      </c>
      <c r="J1317" s="10">
        <f>(B1317/'Data Historis IHSG'!$J$3) * 100</f>
        <v>108.97938579642323</v>
      </c>
      <c r="K1317" s="2">
        <f>(D1317/'Data Historis BBNI'!$J$3) * 100</f>
        <v>128.31987578636023</v>
      </c>
      <c r="L1317" s="2">
        <f>(F1317/'Data Historis BBRI'!$J$3) * 100</f>
        <v>124.2328536658847</v>
      </c>
      <c r="M1317" s="2">
        <f>(H1317 / 'Data Historis BMRI'!$J$3) * 100</f>
        <v>170.93832155878439</v>
      </c>
    </row>
    <row r="1318" spans="1:13" x14ac:dyDescent="0.3">
      <c r="A1318" s="1" t="s">
        <v>1341</v>
      </c>
      <c r="B1318">
        <f>_xlfn.XLOOKUP(A1318,jkse_history[[#This Row],[Tanggal]],jkse_history[[#This Row],[Terakhir]],"Tidak Ditemukan")</f>
        <v>6900.9</v>
      </c>
      <c r="C1318">
        <f>_xlfn.XLOOKUP(B1318,jkse_history[[#This Row],[Terakhir]],jkse_history[[#This Row],[Volume]])</f>
        <v>120827500</v>
      </c>
      <c r="D1318">
        <f>_xlfn.XLOOKUP(A1318,bbni_history[[#This Row],[Tanggal]],bbni_history[[#This Row],[Terakhir]],"Tidak Ditemukan")</f>
        <v>4000</v>
      </c>
      <c r="E1318">
        <f>_xlfn.XLOOKUP(D1318,bbni_history[[#This Row],[Terakhir]],bbni_history[[#This Row],[Volume]])</f>
        <v>28005400</v>
      </c>
      <c r="F1318">
        <f>_xlfn.XLOOKUP(A1318,bbri_history[[#This Row],[Tanggal]],bbri_history[[#This Row],[Terakhir]],"Tidak Ditemukan")</f>
        <v>3700</v>
      </c>
      <c r="G1318">
        <f>_xlfn.XLOOKUP(F1318,bbri_history[[#This Row],[Terakhir]],bbri_history[[#This Row],[Volume]],"Tidak Ditemukan")</f>
        <v>78783800</v>
      </c>
      <c r="H1318">
        <f>_xlfn.XLOOKUP(A1318,bmri_history[[#This Row],[Tanggal]],bmri_history[[#This Row],[Terakhir]],"Tidak Ditemukan")</f>
        <v>4740</v>
      </c>
      <c r="I1318">
        <f>_xlfn.XLOOKUP('Master Sheet'!H1318,bmri_history[[#This Row],[Terakhir]],bmri_history[[#This Row],[Volume]],"Tidak Ditemukan")</f>
        <v>120538300</v>
      </c>
      <c r="J1318" s="10">
        <f>(B1318/'Data Historis IHSG'!$J$3) * 100</f>
        <v>109.54609384177256</v>
      </c>
      <c r="K1318" s="2">
        <f>(D1318/'Data Historis BBNI'!$J$3) * 100</f>
        <v>128.31987578636023</v>
      </c>
      <c r="L1318" s="2">
        <f>(F1318/'Data Historis BBRI'!$J$3) * 100</f>
        <v>125.24838108004725</v>
      </c>
      <c r="M1318" s="2">
        <f>(H1318 / 'Data Historis BMRI'!$J$3) * 100</f>
        <v>170.93832155878439</v>
      </c>
    </row>
    <row r="1319" spans="1:13" x14ac:dyDescent="0.3">
      <c r="A1319" s="1" t="s">
        <v>1342</v>
      </c>
      <c r="B1319">
        <f>_xlfn.XLOOKUP(A1319,jkse_history[[#This Row],[Tanggal]],jkse_history[[#This Row],[Terakhir]],"Tidak Ditemukan")</f>
        <v>6904.4</v>
      </c>
      <c r="C1319">
        <f>_xlfn.XLOOKUP(B1319,jkse_history[[#This Row],[Terakhir]],jkse_history[[#This Row],[Volume]])</f>
        <v>151801800</v>
      </c>
      <c r="D1319">
        <f>_xlfn.XLOOKUP(A1319,bbni_history[[#This Row],[Tanggal]],bbni_history[[#This Row],[Terakhir]],"Tidak Ditemukan")</f>
        <v>3970</v>
      </c>
      <c r="E1319">
        <f>_xlfn.XLOOKUP(D1319,bbni_history[[#This Row],[Terakhir]],bbni_history[[#This Row],[Volume]])</f>
        <v>27867600</v>
      </c>
      <c r="F1319">
        <f>_xlfn.XLOOKUP(A1319,bbri_history[[#This Row],[Tanggal]],bbri_history[[#This Row],[Terakhir]],"Tidak Ditemukan")</f>
        <v>3670</v>
      </c>
      <c r="G1319">
        <f>_xlfn.XLOOKUP(F1319,bbri_history[[#This Row],[Terakhir]],bbri_history[[#This Row],[Volume]],"Tidak Ditemukan")</f>
        <v>115551200</v>
      </c>
      <c r="H1319">
        <f>_xlfn.XLOOKUP(A1319,bmri_history[[#This Row],[Tanggal]],bmri_history[[#This Row],[Terakhir]],"Tidak Ditemukan")</f>
        <v>4720</v>
      </c>
      <c r="I1319">
        <f>_xlfn.XLOOKUP('Master Sheet'!H1319,bmri_history[[#This Row],[Terakhir]],bmri_history[[#This Row],[Volume]],"Tidak Ditemukan")</f>
        <v>132853800</v>
      </c>
      <c r="J1319" s="10">
        <f>(B1319/'Data Historis IHSG'!$J$3) * 100</f>
        <v>109.60165345406172</v>
      </c>
      <c r="K1319" s="2">
        <f>(D1319/'Data Historis BBNI'!$J$3) * 100</f>
        <v>127.35747671796254</v>
      </c>
      <c r="L1319" s="2">
        <f>(F1319/'Data Historis BBRI'!$J$3) * 100</f>
        <v>124.2328536658847</v>
      </c>
      <c r="M1319" s="2">
        <f>(H1319 / 'Data Historis BMRI'!$J$3) * 100</f>
        <v>170.21706281803003</v>
      </c>
    </row>
    <row r="1320" spans="1:13" x14ac:dyDescent="0.3">
      <c r="A1320" s="1" t="s">
        <v>1343</v>
      </c>
      <c r="B1320">
        <f>_xlfn.XLOOKUP(A1320,jkse_history[[#This Row],[Tanggal]],jkse_history[[#This Row],[Terakhir]],"Tidak Ditemukan")</f>
        <v>6943.9</v>
      </c>
      <c r="C1320">
        <f>_xlfn.XLOOKUP(B1320,jkse_history[[#This Row],[Terakhir]],jkse_history[[#This Row],[Volume]])</f>
        <v>157353100</v>
      </c>
      <c r="D1320">
        <f>_xlfn.XLOOKUP(A1320,bbni_history[[#This Row],[Tanggal]],bbni_history[[#This Row],[Terakhir]],"Tidak Ditemukan")</f>
        <v>4000</v>
      </c>
      <c r="E1320">
        <f>_xlfn.XLOOKUP(D1320,bbni_history[[#This Row],[Terakhir]],bbni_history[[#This Row],[Volume]])</f>
        <v>27904300</v>
      </c>
      <c r="F1320">
        <f>_xlfn.XLOOKUP(A1320,bbri_history[[#This Row],[Tanggal]],bbri_history[[#This Row],[Terakhir]],"Tidak Ditemukan")</f>
        <v>3680</v>
      </c>
      <c r="G1320">
        <f>_xlfn.XLOOKUP(F1320,bbri_history[[#This Row],[Terakhir]],bbri_history[[#This Row],[Volume]],"Tidak Ditemukan")</f>
        <v>92437900</v>
      </c>
      <c r="H1320">
        <f>_xlfn.XLOOKUP(A1320,bmri_history[[#This Row],[Tanggal]],bmri_history[[#This Row],[Terakhir]],"Tidak Ditemukan")</f>
        <v>4710</v>
      </c>
      <c r="I1320">
        <f>_xlfn.XLOOKUP('Master Sheet'!H1320,bmri_history[[#This Row],[Terakhir]],bmri_history[[#This Row],[Volume]],"Tidak Ditemukan")</f>
        <v>110198500</v>
      </c>
      <c r="J1320" s="10">
        <f>(B1320/'Data Historis IHSG'!$J$3) * 100</f>
        <v>110.22868336418215</v>
      </c>
      <c r="K1320" s="2">
        <f>(D1320/'Data Historis BBNI'!$J$3) * 100</f>
        <v>128.31987578636023</v>
      </c>
      <c r="L1320" s="2">
        <f>(F1320/'Data Historis BBRI'!$J$3) * 100</f>
        <v>124.57136280393888</v>
      </c>
      <c r="M1320" s="2">
        <f>(H1320 / 'Data Historis BMRI'!$J$3) * 100</f>
        <v>169.85643344765285</v>
      </c>
    </row>
    <row r="1321" spans="1:13" x14ac:dyDescent="0.3">
      <c r="A1321" s="1" t="s">
        <v>1344</v>
      </c>
      <c r="B1321">
        <f>_xlfn.XLOOKUP(A1321,jkse_history[[#This Row],[Tanggal]],jkse_history[[#This Row],[Terakhir]],"Tidak Ditemukan")</f>
        <v>7005.4</v>
      </c>
      <c r="C1321">
        <f>_xlfn.XLOOKUP(B1321,jkse_history[[#This Row],[Terakhir]],jkse_history[[#This Row],[Volume]])</f>
        <v>167684600</v>
      </c>
      <c r="D1321">
        <f>_xlfn.XLOOKUP(A1321,bbni_history[[#This Row],[Tanggal]],bbni_history[[#This Row],[Terakhir]],"Tidak Ditemukan")</f>
        <v>4110</v>
      </c>
      <c r="E1321">
        <f>_xlfn.XLOOKUP(D1321,bbni_history[[#This Row],[Terakhir]],bbni_history[[#This Row],[Volume]])</f>
        <v>44060900</v>
      </c>
      <c r="F1321">
        <f>_xlfn.XLOOKUP(A1321,bbri_history[[#This Row],[Tanggal]],bbri_history[[#This Row],[Terakhir]],"Tidak Ditemukan")</f>
        <v>3870</v>
      </c>
      <c r="G1321">
        <f>_xlfn.XLOOKUP(F1321,bbri_history[[#This Row],[Terakhir]],bbri_history[[#This Row],[Volume]],"Tidak Ditemukan")</f>
        <v>290117200</v>
      </c>
      <c r="H1321">
        <f>_xlfn.XLOOKUP(A1321,bmri_history[[#This Row],[Tanggal]],bmri_history[[#This Row],[Terakhir]],"Tidak Ditemukan")</f>
        <v>4820</v>
      </c>
      <c r="I1321">
        <f>_xlfn.XLOOKUP('Master Sheet'!H1321,bmri_history[[#This Row],[Terakhir]],bmri_history[[#This Row],[Volume]],"Tidak Ditemukan")</f>
        <v>160889700</v>
      </c>
      <c r="J1321" s="10">
        <f>(B1321/'Data Historis IHSG'!$J$3) * 100</f>
        <v>111.20494512297722</v>
      </c>
      <c r="K1321" s="2">
        <f>(D1321/'Data Historis BBNI'!$J$3) * 100</f>
        <v>131.84867237048513</v>
      </c>
      <c r="L1321" s="2">
        <f>(F1321/'Data Historis BBRI'!$J$3) * 100</f>
        <v>131.00303642696832</v>
      </c>
      <c r="M1321" s="2">
        <f>(H1321 / 'Data Historis BMRI'!$J$3) * 100</f>
        <v>173.82335652180186</v>
      </c>
    </row>
    <row r="1322" spans="1:13" x14ac:dyDescent="0.3">
      <c r="A1322" s="1" t="s">
        <v>1345</v>
      </c>
      <c r="B1322">
        <f>_xlfn.XLOOKUP(A1322,jkse_history[[#This Row],[Tanggal]],jkse_history[[#This Row],[Terakhir]],"Tidak Ditemukan")</f>
        <v>7047.4</v>
      </c>
      <c r="C1322">
        <f>_xlfn.XLOOKUP(B1322,jkse_history[[#This Row],[Terakhir]],jkse_history[[#This Row],[Volume]])</f>
        <v>165301900</v>
      </c>
      <c r="D1322">
        <f>_xlfn.XLOOKUP(A1322,bbni_history[[#This Row],[Tanggal]],bbni_history[[#This Row],[Terakhir]],"Tidak Ditemukan")</f>
        <v>4180</v>
      </c>
      <c r="E1322">
        <f>_xlfn.XLOOKUP(D1322,bbni_history[[#This Row],[Terakhir]],bbni_history[[#This Row],[Volume]])</f>
        <v>48939300</v>
      </c>
      <c r="F1322">
        <f>_xlfn.XLOOKUP(A1322,bbri_history[[#This Row],[Tanggal]],bbri_history[[#This Row],[Terakhir]],"Tidak Ditemukan")</f>
        <v>3880</v>
      </c>
      <c r="G1322">
        <f>_xlfn.XLOOKUP(F1322,bbri_history[[#This Row],[Terakhir]],bbri_history[[#This Row],[Volume]],"Tidak Ditemukan")</f>
        <v>255634700</v>
      </c>
      <c r="H1322">
        <f>_xlfn.XLOOKUP(A1322,bmri_history[[#This Row],[Tanggal]],bmri_history[[#This Row],[Terakhir]],"Tidak Ditemukan")</f>
        <v>4970</v>
      </c>
      <c r="I1322">
        <f>_xlfn.XLOOKUP('Master Sheet'!H1322,bmri_history[[#This Row],[Terakhir]],bmri_history[[#This Row],[Volume]],"Tidak Ditemukan")</f>
        <v>219980300</v>
      </c>
      <c r="J1322" s="10">
        <f>(B1322/'Data Historis IHSG'!$J$3) * 100</f>
        <v>111.87166047044705</v>
      </c>
      <c r="K1322" s="2">
        <f>(D1322/'Data Historis BBNI'!$J$3) * 100</f>
        <v>134.09427019674644</v>
      </c>
      <c r="L1322" s="2">
        <f>(F1322/'Data Historis BBRI'!$J$3) * 100</f>
        <v>131.34154556502253</v>
      </c>
      <c r="M1322" s="2">
        <f>(H1322 / 'Data Historis BMRI'!$J$3) * 100</f>
        <v>179.23279707745959</v>
      </c>
    </row>
    <row r="1323" spans="1:13" x14ac:dyDescent="0.3">
      <c r="A1323" s="1" t="s">
        <v>1346</v>
      </c>
      <c r="B1323">
        <f>_xlfn.XLOOKUP(A1323,jkse_history[[#This Row],[Tanggal]],jkse_history[[#This Row],[Terakhir]],"Tidak Ditemukan")</f>
        <v>7097.2</v>
      </c>
      <c r="C1323">
        <f>_xlfn.XLOOKUP(B1323,jkse_history[[#This Row],[Terakhir]],jkse_history[[#This Row],[Volume]])</f>
        <v>205642100</v>
      </c>
      <c r="D1323">
        <f>_xlfn.XLOOKUP(A1323,bbni_history[[#This Row],[Tanggal]],bbni_history[[#This Row],[Terakhir]],"Tidak Ditemukan")</f>
        <v>4040</v>
      </c>
      <c r="E1323">
        <f>_xlfn.XLOOKUP(D1323,bbni_history[[#This Row],[Terakhir]],bbni_history[[#This Row],[Volume]])</f>
        <v>68377100</v>
      </c>
      <c r="F1323">
        <f>_xlfn.XLOOKUP(A1323,bbri_history[[#This Row],[Tanggal]],bbri_history[[#This Row],[Terakhir]],"Tidak Ditemukan")</f>
        <v>3780</v>
      </c>
      <c r="G1323">
        <f>_xlfn.XLOOKUP(F1323,bbri_history[[#This Row],[Terakhir]],bbri_history[[#This Row],[Volume]],"Tidak Ditemukan")</f>
        <v>167151400</v>
      </c>
      <c r="H1323">
        <f>_xlfn.XLOOKUP(A1323,bmri_history[[#This Row],[Tanggal]],bmri_history[[#This Row],[Terakhir]],"Tidak Ditemukan")</f>
        <v>4690</v>
      </c>
      <c r="I1323">
        <f>_xlfn.XLOOKUP('Master Sheet'!H1323,bmri_history[[#This Row],[Terakhir]],bmri_history[[#This Row],[Volume]],"Tidak Ditemukan")</f>
        <v>429438700</v>
      </c>
      <c r="J1323" s="10">
        <f>(B1323/'Data Historis IHSG'!$J$3) * 100</f>
        <v>112.66219438244698</v>
      </c>
      <c r="K1323" s="2">
        <f>(D1323/'Data Historis BBNI'!$J$3) * 100</f>
        <v>129.60307454422383</v>
      </c>
      <c r="L1323" s="2">
        <f>(F1323/'Data Historis BBRI'!$J$3) * 100</f>
        <v>127.95645418448069</v>
      </c>
      <c r="M1323" s="2">
        <f>(H1323 / 'Data Historis BMRI'!$J$3) * 100</f>
        <v>169.13517470689848</v>
      </c>
    </row>
    <row r="1324" spans="1:13" x14ac:dyDescent="0.3">
      <c r="A1324" s="1" t="s">
        <v>1347</v>
      </c>
      <c r="B1324">
        <f>_xlfn.XLOOKUP(A1324,jkse_history[[#This Row],[Tanggal]],jkse_history[[#This Row],[Terakhir]],"Tidak Ditemukan")</f>
        <v>7140.5</v>
      </c>
      <c r="C1324">
        <f>_xlfn.XLOOKUP(B1324,jkse_history[[#This Row],[Terakhir]],jkse_history[[#This Row],[Volume]])</f>
        <v>199389400</v>
      </c>
      <c r="D1324">
        <f>_xlfn.XLOOKUP(A1324,bbni_history[[#This Row],[Tanggal]],bbni_history[[#This Row],[Terakhir]],"Tidak Ditemukan")</f>
        <v>4050</v>
      </c>
      <c r="E1324">
        <f>_xlfn.XLOOKUP(D1324,bbni_history[[#This Row],[Terakhir]],bbni_history[[#This Row],[Volume]])</f>
        <v>30497400</v>
      </c>
      <c r="F1324">
        <f>_xlfn.XLOOKUP(A1324,bbri_history[[#This Row],[Tanggal]],bbri_history[[#This Row],[Terakhir]],"Tidak Ditemukan")</f>
        <v>3880</v>
      </c>
      <c r="G1324">
        <f>_xlfn.XLOOKUP(F1324,bbri_history[[#This Row],[Terakhir]],bbri_history[[#This Row],[Volume]],"Tidak Ditemukan")</f>
        <v>183209300</v>
      </c>
      <c r="H1324">
        <f>_xlfn.XLOOKUP(A1324,bmri_history[[#This Row],[Tanggal]],bmri_history[[#This Row],[Terakhir]],"Tidak Ditemukan")</f>
        <v>4700</v>
      </c>
      <c r="I1324">
        <f>_xlfn.XLOOKUP('Master Sheet'!H1324,bmri_history[[#This Row],[Terakhir]],bmri_history[[#This Row],[Volume]],"Tidak Ditemukan")</f>
        <v>206958200</v>
      </c>
      <c r="J1324" s="10">
        <f>(B1324/'Data Historis IHSG'!$J$3) * 100</f>
        <v>113.34954615733848</v>
      </c>
      <c r="K1324" s="2">
        <f>(D1324/'Data Historis BBNI'!$J$3) * 100</f>
        <v>129.92387423368973</v>
      </c>
      <c r="L1324" s="2">
        <f>(F1324/'Data Historis BBRI'!$J$3) * 100</f>
        <v>131.34154556502253</v>
      </c>
      <c r="M1324" s="2">
        <f>(H1324 / 'Data Historis BMRI'!$J$3) * 100</f>
        <v>169.49580407727566</v>
      </c>
    </row>
    <row r="1325" spans="1:13" x14ac:dyDescent="0.3">
      <c r="A1325" s="1" t="s">
        <v>1348</v>
      </c>
      <c r="B1325">
        <f>_xlfn.XLOOKUP(A1325,jkse_history[[#This Row],[Tanggal]],jkse_history[[#This Row],[Terakhir]],"Tidak Ditemukan")</f>
        <v>7192</v>
      </c>
      <c r="C1325">
        <f>_xlfn.XLOOKUP(B1325,jkse_history[[#This Row],[Terakhir]],jkse_history[[#This Row],[Volume]])</f>
        <v>227976400</v>
      </c>
      <c r="D1325">
        <f>_xlfn.XLOOKUP(A1325,bbni_history[[#This Row],[Tanggal]],bbni_history[[#This Row],[Terakhir]],"Tidak Ditemukan")</f>
        <v>4130</v>
      </c>
      <c r="E1325">
        <f>_xlfn.XLOOKUP(D1325,bbni_history[[#This Row],[Terakhir]],bbni_history[[#This Row],[Volume]])</f>
        <v>66349800</v>
      </c>
      <c r="F1325">
        <f>_xlfn.XLOOKUP(A1325,bbri_history[[#This Row],[Tanggal]],bbri_history[[#This Row],[Terakhir]],"Tidak Ditemukan")</f>
        <v>3880</v>
      </c>
      <c r="G1325">
        <f>_xlfn.XLOOKUP(F1325,bbri_history[[#This Row],[Terakhir]],bbri_history[[#This Row],[Volume]],"Tidak Ditemukan")</f>
        <v>241966800</v>
      </c>
      <c r="H1325">
        <f>_xlfn.XLOOKUP(A1325,bmri_history[[#This Row],[Tanggal]],bmri_history[[#This Row],[Terakhir]],"Tidak Ditemukan")</f>
        <v>4690</v>
      </c>
      <c r="I1325">
        <f>_xlfn.XLOOKUP('Master Sheet'!H1325,bmri_history[[#This Row],[Terakhir]],bmri_history[[#This Row],[Volume]],"Tidak Ditemukan")</f>
        <v>323831100</v>
      </c>
      <c r="J1325" s="10">
        <f>(B1325/'Data Historis IHSG'!$J$3) * 100</f>
        <v>114.16706616673598</v>
      </c>
      <c r="K1325" s="2">
        <f>(D1325/'Data Historis BBNI'!$J$3) * 100</f>
        <v>132.49027174941693</v>
      </c>
      <c r="L1325" s="2">
        <f>(F1325/'Data Historis BBRI'!$J$3) * 100</f>
        <v>131.34154556502253</v>
      </c>
      <c r="M1325" s="2">
        <f>(H1325 / 'Data Historis BMRI'!$J$3) * 100</f>
        <v>169.13517470689848</v>
      </c>
    </row>
    <row r="1326" spans="1:13" x14ac:dyDescent="0.3">
      <c r="A1326" s="1" t="s">
        <v>1349</v>
      </c>
      <c r="B1326">
        <f>_xlfn.XLOOKUP(A1326,jkse_history[[#This Row],[Tanggal]],jkse_history[[#This Row],[Terakhir]],"Tidak Ditemukan")</f>
        <v>7287</v>
      </c>
      <c r="C1326">
        <f>_xlfn.XLOOKUP(B1326,jkse_history[[#This Row],[Terakhir]],jkse_history[[#This Row],[Volume]])</f>
        <v>202116700</v>
      </c>
      <c r="D1326">
        <f>_xlfn.XLOOKUP(A1326,bbni_history[[#This Row],[Tanggal]],bbni_history[[#This Row],[Terakhir]],"Tidak Ditemukan")</f>
        <v>4110</v>
      </c>
      <c r="E1326">
        <f>_xlfn.XLOOKUP(D1326,bbni_history[[#This Row],[Terakhir]],bbni_history[[#This Row],[Volume]])</f>
        <v>25818000</v>
      </c>
      <c r="F1326">
        <f>_xlfn.XLOOKUP(A1326,bbri_history[[#This Row],[Tanggal]],bbri_history[[#This Row],[Terakhir]],"Tidak Ditemukan")</f>
        <v>3890</v>
      </c>
      <c r="G1326">
        <f>_xlfn.XLOOKUP(F1326,bbri_history[[#This Row],[Terakhir]],bbri_history[[#This Row],[Volume]],"Tidak Ditemukan")</f>
        <v>111359500</v>
      </c>
      <c r="H1326">
        <f>_xlfn.XLOOKUP(A1326,bmri_history[[#This Row],[Tanggal]],bmri_history[[#This Row],[Terakhir]],"Tidak Ditemukan")</f>
        <v>4720</v>
      </c>
      <c r="I1326">
        <f>_xlfn.XLOOKUP('Master Sheet'!H1326,bmri_history[[#This Row],[Terakhir]],bmri_history[[#This Row],[Volume]],"Tidak Ditemukan")</f>
        <v>120304000</v>
      </c>
      <c r="J1326" s="10">
        <f>(B1326/'Data Historis IHSG'!$J$3) * 100</f>
        <v>115.67511278601295</v>
      </c>
      <c r="K1326" s="2">
        <f>(D1326/'Data Historis BBNI'!$J$3) * 100</f>
        <v>131.84867237048513</v>
      </c>
      <c r="L1326" s="2">
        <f>(F1326/'Data Historis BBRI'!$J$3) * 100</f>
        <v>131.68005470307671</v>
      </c>
      <c r="M1326" s="2">
        <f>(H1326 / 'Data Historis BMRI'!$J$3) * 100</f>
        <v>170.21706281803003</v>
      </c>
    </row>
    <row r="1327" spans="1:13" x14ac:dyDescent="0.3">
      <c r="A1327" s="1" t="s">
        <v>1350</v>
      </c>
      <c r="B1327">
        <f>_xlfn.XLOOKUP(A1327,jkse_history[[#This Row],[Tanggal]],jkse_history[[#This Row],[Terakhir]],"Tidak Ditemukan")</f>
        <v>7311.9</v>
      </c>
      <c r="C1327">
        <f>_xlfn.XLOOKUP(B1327,jkse_history[[#This Row],[Terakhir]],jkse_history[[#This Row],[Volume]])</f>
        <v>273828000</v>
      </c>
      <c r="D1327">
        <f>_xlfn.XLOOKUP(A1327,bbni_history[[#This Row],[Tanggal]],bbni_history[[#This Row],[Terakhir]],"Tidak Ditemukan")</f>
        <v>4120</v>
      </c>
      <c r="E1327">
        <f>_xlfn.XLOOKUP(D1327,bbni_history[[#This Row],[Terakhir]],bbni_history[[#This Row],[Volume]])</f>
        <v>35072000</v>
      </c>
      <c r="F1327">
        <f>_xlfn.XLOOKUP(A1327,bbri_history[[#This Row],[Tanggal]],bbri_history[[#This Row],[Terakhir]],"Tidak Ditemukan")</f>
        <v>3860</v>
      </c>
      <c r="G1327">
        <f>_xlfn.XLOOKUP(F1327,bbri_history[[#This Row],[Terakhir]],bbri_history[[#This Row],[Volume]],"Tidak Ditemukan")</f>
        <v>111030000</v>
      </c>
      <c r="H1327">
        <f>_xlfn.XLOOKUP(A1327,bmri_history[[#This Row],[Tanggal]],bmri_history[[#This Row],[Terakhir]],"Tidak Ditemukan")</f>
        <v>4740</v>
      </c>
      <c r="I1327">
        <f>_xlfn.XLOOKUP('Master Sheet'!H1327,bmri_history[[#This Row],[Terakhir]],bmri_history[[#This Row],[Volume]],"Tidak Ditemukan")</f>
        <v>161262400</v>
      </c>
      <c r="J1327" s="10">
        <f>(B1327/'Data Historis IHSG'!$J$3) * 100</f>
        <v>116.0703797420129</v>
      </c>
      <c r="K1327" s="2">
        <f>(D1327/'Data Historis BBNI'!$J$3) * 100</f>
        <v>132.16947205995103</v>
      </c>
      <c r="L1327" s="2">
        <f>(F1327/'Data Historis BBRI'!$J$3) * 100</f>
        <v>130.66452728891414</v>
      </c>
      <c r="M1327" s="2">
        <f>(H1327 / 'Data Historis BMRI'!$J$3) * 100</f>
        <v>170.93832155878439</v>
      </c>
    </row>
    <row r="1328" spans="1:13" x14ac:dyDescent="0.3">
      <c r="A1328" s="1" t="s">
        <v>1351</v>
      </c>
      <c r="B1328">
        <f>_xlfn.XLOOKUP(A1328,jkse_history[[#This Row],[Tanggal]],jkse_history[[#This Row],[Terakhir]],"Tidak Ditemukan")</f>
        <v>7398.2</v>
      </c>
      <c r="C1328">
        <f>_xlfn.XLOOKUP(B1328,jkse_history[[#This Row],[Terakhir]],jkse_history[[#This Row],[Volume]])</f>
        <v>287814600</v>
      </c>
      <c r="D1328">
        <f>_xlfn.XLOOKUP(A1328,bbni_history[[#This Row],[Tanggal]],bbni_history[[#This Row],[Terakhir]],"Tidak Ditemukan")</f>
        <v>4070</v>
      </c>
      <c r="E1328">
        <f>_xlfn.XLOOKUP(D1328,bbni_history[[#This Row],[Terakhir]],bbni_history[[#This Row],[Volume]])</f>
        <v>35004100</v>
      </c>
      <c r="F1328">
        <f>_xlfn.XLOOKUP(A1328,bbri_history[[#This Row],[Tanggal]],bbri_history[[#This Row],[Terakhir]],"Tidak Ditemukan")</f>
        <v>3830</v>
      </c>
      <c r="G1328">
        <f>_xlfn.XLOOKUP(F1328,bbri_history[[#This Row],[Terakhir]],bbri_history[[#This Row],[Volume]],"Tidak Ditemukan")</f>
        <v>89765800</v>
      </c>
      <c r="H1328">
        <f>_xlfn.XLOOKUP(A1328,bmri_history[[#This Row],[Tanggal]],bmri_history[[#This Row],[Terakhir]],"Tidak Ditemukan")</f>
        <v>4680</v>
      </c>
      <c r="I1328">
        <f>_xlfn.XLOOKUP('Master Sheet'!H1328,bmri_history[[#This Row],[Terakhir]],bmri_history[[#This Row],[Volume]],"Tidak Ditemukan")</f>
        <v>103387400</v>
      </c>
      <c r="J1328" s="10">
        <f>(B1328/'Data Historis IHSG'!$J$3) * 100</f>
        <v>117.44032103931399</v>
      </c>
      <c r="K1328" s="2">
        <f>(D1328/'Data Historis BBNI'!$J$3) * 100</f>
        <v>130.56547361262153</v>
      </c>
      <c r="L1328" s="2">
        <f>(F1328/'Data Historis BBRI'!$J$3) * 100</f>
        <v>129.64899987475164</v>
      </c>
      <c r="M1328" s="2">
        <f>(H1328 / 'Data Historis BMRI'!$J$3) * 100</f>
        <v>168.7745453365213</v>
      </c>
    </row>
    <row r="1329" spans="1:13" x14ac:dyDescent="0.3">
      <c r="A1329" s="1" t="s">
        <v>1352</v>
      </c>
      <c r="B1329">
        <f>_xlfn.XLOOKUP(A1329,jkse_history[[#This Row],[Tanggal]],jkse_history[[#This Row],[Terakhir]],"Tidak Ditemukan")</f>
        <v>7344.7</v>
      </c>
      <c r="C1329">
        <f>_xlfn.XLOOKUP(B1329,jkse_history[[#This Row],[Terakhir]],jkse_history[[#This Row],[Volume]])</f>
        <v>279326600</v>
      </c>
      <c r="D1329">
        <f>_xlfn.XLOOKUP(A1329,bbni_history[[#This Row],[Tanggal]],bbni_history[[#This Row],[Terakhir]],"Tidak Ditemukan")</f>
        <v>4050</v>
      </c>
      <c r="E1329">
        <f>_xlfn.XLOOKUP(D1329,bbni_history[[#This Row],[Terakhir]],bbni_history[[#This Row],[Volume]])</f>
        <v>32607800</v>
      </c>
      <c r="F1329">
        <f>_xlfn.XLOOKUP(A1329,bbri_history[[#This Row],[Tanggal]],bbri_history[[#This Row],[Terakhir]],"Tidak Ditemukan")</f>
        <v>3840</v>
      </c>
      <c r="G1329">
        <f>_xlfn.XLOOKUP(F1329,bbri_history[[#This Row],[Terakhir]],bbri_history[[#This Row],[Volume]],"Tidak Ditemukan")</f>
        <v>84902800</v>
      </c>
      <c r="H1329">
        <f>_xlfn.XLOOKUP(A1329,bmri_history[[#This Row],[Tanggal]],bmri_history[[#This Row],[Terakhir]],"Tidak Ditemukan")</f>
        <v>4660</v>
      </c>
      <c r="I1329">
        <f>_xlfn.XLOOKUP('Master Sheet'!H1329,bmri_history[[#This Row],[Terakhir]],bmri_history[[#This Row],[Volume]],"Tidak Ditemukan")</f>
        <v>132984400</v>
      </c>
      <c r="J1329" s="10">
        <f>(B1329/'Data Historis IHSG'!$J$3) * 100</f>
        <v>116.59105268003695</v>
      </c>
      <c r="K1329" s="2">
        <f>(D1329/'Data Historis BBNI'!$J$3) * 100</f>
        <v>129.92387423368973</v>
      </c>
      <c r="L1329" s="2">
        <f>(F1329/'Data Historis BBRI'!$J$3) * 100</f>
        <v>129.98750901280579</v>
      </c>
      <c r="M1329" s="2">
        <f>(H1329 / 'Data Historis BMRI'!$J$3) * 100</f>
        <v>168.05328659576696</v>
      </c>
    </row>
    <row r="1330" spans="1:13" x14ac:dyDescent="0.3">
      <c r="A1330" s="1" t="s">
        <v>1353</v>
      </c>
      <c r="B1330">
        <f>_xlfn.XLOOKUP(A1330,jkse_history[[#This Row],[Tanggal]],jkse_history[[#This Row],[Terakhir]],"Tidak Ditemukan")</f>
        <v>7469.2</v>
      </c>
      <c r="C1330">
        <f>_xlfn.XLOOKUP(B1330,jkse_history[[#This Row],[Terakhir]],jkse_history[[#This Row],[Volume]])</f>
        <v>247067700</v>
      </c>
      <c r="D1330">
        <f>_xlfn.XLOOKUP(A1330,bbni_history[[#This Row],[Tanggal]],bbni_history[[#This Row],[Terakhir]],"Tidak Ditemukan")</f>
        <v>4100</v>
      </c>
      <c r="E1330">
        <f>_xlfn.XLOOKUP(D1330,bbni_history[[#This Row],[Terakhir]],bbni_history[[#This Row],[Volume]])</f>
        <v>23315700</v>
      </c>
      <c r="F1330">
        <f>_xlfn.XLOOKUP(A1330,bbri_history[[#This Row],[Tanggal]],bbri_history[[#This Row],[Terakhir]],"Tidak Ditemukan")</f>
        <v>3800</v>
      </c>
      <c r="G1330">
        <f>_xlfn.XLOOKUP(F1330,bbri_history[[#This Row],[Terakhir]],bbri_history[[#This Row],[Volume]],"Tidak Ditemukan")</f>
        <v>132305000</v>
      </c>
      <c r="H1330">
        <f>_xlfn.XLOOKUP(A1330,bmri_history[[#This Row],[Tanggal]],bmri_history[[#This Row],[Terakhir]],"Tidak Ditemukan")</f>
        <v>4680</v>
      </c>
      <c r="I1330">
        <f>_xlfn.XLOOKUP('Master Sheet'!H1330,bmri_history[[#This Row],[Terakhir]],bmri_history[[#This Row],[Volume]],"Tidak Ditemukan")</f>
        <v>115298400</v>
      </c>
      <c r="J1330" s="10">
        <f>(B1330/'Data Historis IHSG'!$J$3) * 100</f>
        <v>118.56738746003677</v>
      </c>
      <c r="K1330" s="2">
        <f>(D1330/'Data Historis BBNI'!$J$3) * 100</f>
        <v>131.52787268101923</v>
      </c>
      <c r="L1330" s="2">
        <f>(F1330/'Data Historis BBRI'!$J$3) * 100</f>
        <v>128.63347246058908</v>
      </c>
      <c r="M1330" s="2">
        <f>(H1330 / 'Data Historis BMRI'!$J$3) * 100</f>
        <v>168.7745453365213</v>
      </c>
    </row>
    <row r="1331" spans="1:13" x14ac:dyDescent="0.3">
      <c r="A1331" s="1" t="s">
        <v>1354</v>
      </c>
      <c r="B1331">
        <f>_xlfn.XLOOKUP(A1331,jkse_history[[#This Row],[Tanggal]],jkse_history[[#This Row],[Terakhir]],"Tidak Ditemukan")</f>
        <v>7530.9</v>
      </c>
      <c r="C1331">
        <f>_xlfn.XLOOKUP(B1331,jkse_history[[#This Row],[Terakhir]],jkse_history[[#This Row],[Volume]])</f>
        <v>242813700</v>
      </c>
      <c r="D1331">
        <f>_xlfn.XLOOKUP(A1331,bbni_history[[#This Row],[Tanggal]],bbni_history[[#This Row],[Terakhir]],"Tidak Ditemukan")</f>
        <v>4220</v>
      </c>
      <c r="E1331">
        <f>_xlfn.XLOOKUP(D1331,bbni_history[[#This Row],[Terakhir]],bbni_history[[#This Row],[Volume]])</f>
        <v>57276100</v>
      </c>
      <c r="F1331">
        <f>_xlfn.XLOOKUP(A1331,bbri_history[[#This Row],[Tanggal]],bbri_history[[#This Row],[Terakhir]],"Tidak Ditemukan")</f>
        <v>3950</v>
      </c>
      <c r="G1331">
        <f>_xlfn.XLOOKUP(F1331,bbri_history[[#This Row],[Terakhir]],bbri_history[[#This Row],[Volume]],"Tidak Ditemukan")</f>
        <v>206654200</v>
      </c>
      <c r="H1331">
        <f>_xlfn.XLOOKUP(A1331,bmri_history[[#This Row],[Tanggal]],bmri_history[[#This Row],[Terakhir]],"Tidak Ditemukan")</f>
        <v>4800</v>
      </c>
      <c r="I1331">
        <f>_xlfn.XLOOKUP('Master Sheet'!H1331,bmri_history[[#This Row],[Terakhir]],bmri_history[[#This Row],[Volume]],"Tidak Ditemukan")</f>
        <v>273623100</v>
      </c>
      <c r="J1331" s="10">
        <f>(B1331/'Data Historis IHSG'!$J$3) * 100</f>
        <v>119.5468240538198</v>
      </c>
      <c r="K1331" s="2">
        <f>(D1331/'Data Historis BBNI'!$J$3) * 100</f>
        <v>135.37746895461004</v>
      </c>
      <c r="L1331" s="2">
        <f>(F1331/'Data Historis BBRI'!$J$3) * 100</f>
        <v>133.7111095314018</v>
      </c>
      <c r="M1331" s="2">
        <f>(H1331 / 'Data Historis BMRI'!$J$3) * 100</f>
        <v>173.10209778104749</v>
      </c>
    </row>
    <row r="1332" spans="1:13" x14ac:dyDescent="0.3">
      <c r="A1332" s="1" t="s">
        <v>1355</v>
      </c>
      <c r="B1332">
        <f>_xlfn.XLOOKUP(A1332,jkse_history[[#This Row],[Tanggal]],jkse_history[[#This Row],[Terakhir]],"Tidak Ditemukan")</f>
        <v>7543.5</v>
      </c>
      <c r="C1332">
        <f>_xlfn.XLOOKUP(B1332,jkse_history[[#This Row],[Terakhir]],jkse_history[[#This Row],[Volume]])</f>
        <v>215990900</v>
      </c>
      <c r="D1332">
        <f>_xlfn.XLOOKUP(A1332,bbni_history[[#This Row],[Tanggal]],bbni_history[[#This Row],[Terakhir]],"Tidak Ditemukan")</f>
        <v>4090</v>
      </c>
      <c r="E1332">
        <f>_xlfn.XLOOKUP(D1332,bbni_history[[#This Row],[Terakhir]],bbni_history[[#This Row],[Volume]])</f>
        <v>48597600</v>
      </c>
      <c r="F1332">
        <f>_xlfn.XLOOKUP(A1332,bbri_history[[#This Row],[Tanggal]],bbri_history[[#This Row],[Terakhir]],"Tidak Ditemukan")</f>
        <v>3880</v>
      </c>
      <c r="G1332">
        <f>_xlfn.XLOOKUP(F1332,bbri_history[[#This Row],[Terakhir]],bbri_history[[#This Row],[Volume]],"Tidak Ditemukan")</f>
        <v>86263700</v>
      </c>
      <c r="H1332">
        <f>_xlfn.XLOOKUP(A1332,bmri_history[[#This Row],[Tanggal]],bmri_history[[#This Row],[Terakhir]],"Tidak Ditemukan")</f>
        <v>4690</v>
      </c>
      <c r="I1332">
        <f>_xlfn.XLOOKUP('Master Sheet'!H1332,bmri_history[[#This Row],[Terakhir]],bmri_history[[#This Row],[Volume]],"Tidak Ditemukan")</f>
        <v>88471700</v>
      </c>
      <c r="J1332" s="10">
        <f>(B1332/'Data Historis IHSG'!$J$3) * 100</f>
        <v>119.74683865806075</v>
      </c>
      <c r="K1332" s="2">
        <f>(D1332/'Data Historis BBNI'!$J$3) * 100</f>
        <v>131.20707299155333</v>
      </c>
      <c r="L1332" s="2">
        <f>(F1332/'Data Historis BBRI'!$J$3) * 100</f>
        <v>131.34154556502253</v>
      </c>
      <c r="M1332" s="2">
        <f>(H1332 / 'Data Historis BMRI'!$J$3) * 100</f>
        <v>169.13517470689848</v>
      </c>
    </row>
    <row r="1333" spans="1:13" x14ac:dyDescent="0.3">
      <c r="A1333" s="1" t="s">
        <v>1356</v>
      </c>
      <c r="B1333">
        <f>_xlfn.XLOOKUP(A1333,jkse_history[[#This Row],[Tanggal]],jkse_history[[#This Row],[Terakhir]],"Tidak Ditemukan")</f>
        <v>7614.8</v>
      </c>
      <c r="C1333">
        <f>_xlfn.XLOOKUP(B1333,jkse_history[[#This Row],[Terakhir]],jkse_history[[#This Row],[Volume]])</f>
        <v>229532300</v>
      </c>
      <c r="D1333">
        <f>_xlfn.XLOOKUP(A1333,bbni_history[[#This Row],[Tanggal]],bbni_history[[#This Row],[Terakhir]],"Tidak Ditemukan")</f>
        <v>4210</v>
      </c>
      <c r="E1333">
        <f>_xlfn.XLOOKUP(D1333,bbni_history[[#This Row],[Terakhir]],bbni_history[[#This Row],[Volume]])</f>
        <v>45451600</v>
      </c>
      <c r="F1333">
        <f>_xlfn.XLOOKUP(A1333,bbri_history[[#This Row],[Tanggal]],bbri_history[[#This Row],[Terakhir]],"Tidak Ditemukan")</f>
        <v>3940</v>
      </c>
      <c r="G1333">
        <f>_xlfn.XLOOKUP(F1333,bbri_history[[#This Row],[Terakhir]],bbri_history[[#This Row],[Volume]],"Tidak Ditemukan")</f>
        <v>94898300</v>
      </c>
      <c r="H1333">
        <f>_xlfn.XLOOKUP(A1333,bmri_history[[#This Row],[Tanggal]],bmri_history[[#This Row],[Terakhir]],"Tidak Ditemukan")</f>
        <v>4700</v>
      </c>
      <c r="I1333">
        <f>_xlfn.XLOOKUP('Master Sheet'!H1333,bmri_history[[#This Row],[Terakhir]],bmri_history[[#This Row],[Volume]],"Tidak Ditemukan")</f>
        <v>112048900</v>
      </c>
      <c r="J1333" s="10">
        <f>(B1333/'Data Historis IHSG'!$J$3) * 100</f>
        <v>120.87866733126546</v>
      </c>
      <c r="K1333" s="2">
        <f>(D1333/'Data Historis BBNI'!$J$3) * 100</f>
        <v>135.05666926514414</v>
      </c>
      <c r="L1333" s="2">
        <f>(F1333/'Data Historis BBRI'!$J$3) * 100</f>
        <v>133.37260039334762</v>
      </c>
      <c r="M1333" s="2">
        <f>(H1333 / 'Data Historis BMRI'!$J$3) * 100</f>
        <v>169.49580407727566</v>
      </c>
    </row>
    <row r="1334" spans="1:13" x14ac:dyDescent="0.3">
      <c r="A1334" s="1" t="s">
        <v>1357</v>
      </c>
      <c r="B1334">
        <f>_xlfn.XLOOKUP(A1334,jkse_history[[#This Row],[Tanggal]],jkse_history[[#This Row],[Terakhir]],"Tidak Ditemukan")</f>
        <v>7617.9</v>
      </c>
      <c r="C1334">
        <f>_xlfn.XLOOKUP(B1334,jkse_history[[#This Row],[Terakhir]],jkse_history[[#This Row],[Volume]])</f>
        <v>230535000</v>
      </c>
      <c r="D1334">
        <f>_xlfn.XLOOKUP(A1334,bbni_history[[#This Row],[Tanggal]],bbni_history[[#This Row],[Terakhir]],"Tidak Ditemukan")</f>
        <v>4150</v>
      </c>
      <c r="E1334">
        <f>_xlfn.XLOOKUP(D1334,bbni_history[[#This Row],[Terakhir]],bbni_history[[#This Row],[Volume]])</f>
        <v>27287100</v>
      </c>
      <c r="F1334">
        <f>_xlfn.XLOOKUP(A1334,bbri_history[[#This Row],[Tanggal]],bbri_history[[#This Row],[Terakhir]],"Tidak Ditemukan")</f>
        <v>3920</v>
      </c>
      <c r="G1334">
        <f>_xlfn.XLOOKUP(F1334,bbri_history[[#This Row],[Terakhir]],bbri_history[[#This Row],[Volume]],"Tidak Ditemukan")</f>
        <v>98887100</v>
      </c>
      <c r="H1334">
        <f>_xlfn.XLOOKUP(A1334,bmri_history[[#This Row],[Tanggal]],bmri_history[[#This Row],[Terakhir]],"Tidak Ditemukan")</f>
        <v>4710</v>
      </c>
      <c r="I1334">
        <f>_xlfn.XLOOKUP('Master Sheet'!H1334,bmri_history[[#This Row],[Terakhir]],bmri_history[[#This Row],[Volume]],"Tidak Ditemukan")</f>
        <v>74422700</v>
      </c>
      <c r="J1334" s="10">
        <f>(B1334/'Data Historis IHSG'!$J$3) * 100</f>
        <v>120.9278772735787</v>
      </c>
      <c r="K1334" s="2">
        <f>(D1334/'Data Historis BBNI'!$J$3) * 100</f>
        <v>133.13187112834873</v>
      </c>
      <c r="L1334" s="2">
        <f>(F1334/'Data Historis BBRI'!$J$3) * 100</f>
        <v>132.69558211723924</v>
      </c>
      <c r="M1334" s="2">
        <f>(H1334 / 'Data Historis BMRI'!$J$3) * 100</f>
        <v>169.85643344765285</v>
      </c>
    </row>
    <row r="1335" spans="1:13" x14ac:dyDescent="0.3">
      <c r="A1335" s="1" t="s">
        <v>1358</v>
      </c>
      <c r="B1335">
        <f>_xlfn.XLOOKUP(A1335,jkse_history[[#This Row],[Tanggal]],jkse_history[[#This Row],[Terakhir]],"Tidak Ditemukan")</f>
        <v>7549.9</v>
      </c>
      <c r="C1335">
        <f>_xlfn.XLOOKUP(B1335,jkse_history[[#This Row],[Terakhir]],jkse_history[[#This Row],[Volume]])</f>
        <v>282476700</v>
      </c>
      <c r="D1335">
        <f>_xlfn.XLOOKUP(A1335,bbni_history[[#This Row],[Tanggal]],bbni_history[[#This Row],[Terakhir]],"Tidak Ditemukan")</f>
        <v>4120</v>
      </c>
      <c r="E1335">
        <f>_xlfn.XLOOKUP(D1335,bbni_history[[#This Row],[Terakhir]],bbni_history[[#This Row],[Volume]])</f>
        <v>33919100</v>
      </c>
      <c r="F1335">
        <f>_xlfn.XLOOKUP(A1335,bbri_history[[#This Row],[Tanggal]],bbri_history[[#This Row],[Terakhir]],"Tidak Ditemukan")</f>
        <v>3780</v>
      </c>
      <c r="G1335">
        <f>_xlfn.XLOOKUP(F1335,bbri_history[[#This Row],[Terakhir]],bbri_history[[#This Row],[Volume]],"Tidak Ditemukan")</f>
        <v>206358500</v>
      </c>
      <c r="H1335">
        <f>_xlfn.XLOOKUP(A1335,bmri_history[[#This Row],[Tanggal]],bmri_history[[#This Row],[Terakhir]],"Tidak Ditemukan")</f>
        <v>4620</v>
      </c>
      <c r="I1335">
        <f>_xlfn.XLOOKUP('Master Sheet'!H1335,bmri_history[[#This Row],[Terakhir]],bmri_history[[#This Row],[Volume]],"Tidak Ditemukan")</f>
        <v>141263400</v>
      </c>
      <c r="J1335" s="10">
        <f>(B1335/'Data Historis IHSG'!$J$3) * 100</f>
        <v>119.84843337767519</v>
      </c>
      <c r="K1335" s="2">
        <f>(D1335/'Data Historis BBNI'!$J$3) * 100</f>
        <v>132.16947205995103</v>
      </c>
      <c r="L1335" s="2">
        <f>(F1335/'Data Historis BBRI'!$J$3) * 100</f>
        <v>127.95645418448069</v>
      </c>
      <c r="M1335" s="2">
        <f>(H1335 / 'Data Historis BMRI'!$J$3) * 100</f>
        <v>166.6107691142582</v>
      </c>
    </row>
    <row r="1336" spans="1:13" x14ac:dyDescent="0.3">
      <c r="A1336" s="1" t="s">
        <v>1359</v>
      </c>
      <c r="B1336">
        <f>_xlfn.XLOOKUP(A1336,jkse_history[[#This Row],[Tanggal]],jkse_history[[#This Row],[Terakhir]],"Tidak Ditemukan")</f>
        <v>7484.3</v>
      </c>
      <c r="C1336">
        <f>_xlfn.XLOOKUP(B1336,jkse_history[[#This Row],[Terakhir]],jkse_history[[#This Row],[Volume]])</f>
        <v>325693000</v>
      </c>
      <c r="D1336">
        <f>_xlfn.XLOOKUP(A1336,bbni_history[[#This Row],[Tanggal]],bbni_history[[#This Row],[Terakhir]],"Tidak Ditemukan")</f>
        <v>4010</v>
      </c>
      <c r="E1336">
        <f>_xlfn.XLOOKUP(D1336,bbni_history[[#This Row],[Terakhir]],bbni_history[[#This Row],[Volume]])</f>
        <v>50384500</v>
      </c>
      <c r="F1336">
        <f>_xlfn.XLOOKUP(A1336,bbri_history[[#This Row],[Tanggal]],bbri_history[[#This Row],[Terakhir]],"Tidak Ditemukan")</f>
        <v>3710</v>
      </c>
      <c r="G1336">
        <f>_xlfn.XLOOKUP(F1336,bbri_history[[#This Row],[Terakhir]],bbri_history[[#This Row],[Volume]],"Tidak Ditemukan")</f>
        <v>163371700</v>
      </c>
      <c r="H1336">
        <f>_xlfn.XLOOKUP(A1336,bmri_history[[#This Row],[Tanggal]],bmri_history[[#This Row],[Terakhir]],"Tidak Ditemukan")</f>
        <v>4510</v>
      </c>
      <c r="I1336">
        <f>_xlfn.XLOOKUP('Master Sheet'!H1336,bmri_history[[#This Row],[Terakhir]],bmri_history[[#This Row],[Volume]],"Tidak Ditemukan")</f>
        <v>155903600</v>
      </c>
      <c r="J1336" s="10">
        <f>(B1336/'Data Historis IHSG'!$J$3) * 100</f>
        <v>118.80708750162709</v>
      </c>
      <c r="K1336" s="2">
        <f>(D1336/'Data Historis BBNI'!$J$3) * 100</f>
        <v>128.64067547582613</v>
      </c>
      <c r="L1336" s="2">
        <f>(F1336/'Data Historis BBRI'!$J$3) * 100</f>
        <v>125.58689021810143</v>
      </c>
      <c r="M1336" s="2">
        <f>(H1336 / 'Data Historis BMRI'!$J$3) * 100</f>
        <v>162.64384604010922</v>
      </c>
    </row>
    <row r="1337" spans="1:13" x14ac:dyDescent="0.3">
      <c r="A1337" s="1" t="s">
        <v>1360</v>
      </c>
      <c r="B1337">
        <f>_xlfn.XLOOKUP(A1337,jkse_history[[#This Row],[Tanggal]],jkse_history[[#This Row],[Terakhir]],"Tidak Ditemukan")</f>
        <v>7537.8</v>
      </c>
      <c r="C1337">
        <f>_xlfn.XLOOKUP(B1337,jkse_history[[#This Row],[Terakhir]],jkse_history[[#This Row],[Volume]])</f>
        <v>257331800</v>
      </c>
      <c r="D1337">
        <f>_xlfn.XLOOKUP(A1337,bbni_history[[#This Row],[Tanggal]],bbni_history[[#This Row],[Terakhir]],"Tidak Ditemukan")</f>
        <v>4010</v>
      </c>
      <c r="E1337">
        <f>_xlfn.XLOOKUP(D1337,bbni_history[[#This Row],[Terakhir]],bbni_history[[#This Row],[Volume]])</f>
        <v>32295500</v>
      </c>
      <c r="F1337">
        <f>_xlfn.XLOOKUP(A1337,bbri_history[[#This Row],[Tanggal]],bbri_history[[#This Row],[Terakhir]],"Tidak Ditemukan")</f>
        <v>3740</v>
      </c>
      <c r="G1337">
        <f>_xlfn.XLOOKUP(F1337,bbri_history[[#This Row],[Terakhir]],bbri_history[[#This Row],[Volume]],"Tidak Ditemukan")</f>
        <v>134100500</v>
      </c>
      <c r="H1337">
        <f>_xlfn.XLOOKUP(A1337,bmri_history[[#This Row],[Tanggal]],bmri_history[[#This Row],[Terakhir]],"Tidak Ditemukan")</f>
        <v>4530</v>
      </c>
      <c r="I1337">
        <f>_xlfn.XLOOKUP('Master Sheet'!H1337,bmri_history[[#This Row],[Terakhir]],bmri_history[[#This Row],[Volume]],"Tidak Ditemukan")</f>
        <v>157949900</v>
      </c>
      <c r="J1337" s="10">
        <f>(B1337/'Data Historis IHSG'!$J$3) * 100</f>
        <v>119.65635586090413</v>
      </c>
      <c r="K1337" s="2">
        <f>(D1337/'Data Historis BBNI'!$J$3) * 100</f>
        <v>128.64067547582613</v>
      </c>
      <c r="L1337" s="2">
        <f>(F1337/'Data Historis BBRI'!$J$3) * 100</f>
        <v>126.60241763226398</v>
      </c>
      <c r="M1337" s="2">
        <f>(H1337 / 'Data Historis BMRI'!$J$3) * 100</f>
        <v>163.36510478086356</v>
      </c>
    </row>
    <row r="1338" spans="1:13" x14ac:dyDescent="0.3">
      <c r="A1338" s="1" t="s">
        <v>1361</v>
      </c>
      <c r="B1338">
        <f>_xlfn.XLOOKUP(A1338,jkse_history[[#This Row],[Tanggal]],jkse_history[[#This Row],[Terakhir]],"Tidak Ditemukan")</f>
        <v>7464.6</v>
      </c>
      <c r="C1338">
        <f>_xlfn.XLOOKUP(B1338,jkse_history[[#This Row],[Terakhir]],jkse_history[[#This Row],[Volume]])</f>
        <v>266636100</v>
      </c>
      <c r="D1338">
        <f>_xlfn.XLOOKUP(A1338,bbni_history[[#This Row],[Tanggal]],bbni_history[[#This Row],[Terakhir]],"Tidak Ditemukan")</f>
        <v>4010</v>
      </c>
      <c r="E1338">
        <f>_xlfn.XLOOKUP(D1338,bbni_history[[#This Row],[Terakhir]],bbni_history[[#This Row],[Volume]])</f>
        <v>30440700</v>
      </c>
      <c r="F1338">
        <f>_xlfn.XLOOKUP(A1338,bbri_history[[#This Row],[Tanggal]],bbri_history[[#This Row],[Terakhir]],"Tidak Ditemukan")</f>
        <v>3710</v>
      </c>
      <c r="G1338">
        <f>_xlfn.XLOOKUP(F1338,bbri_history[[#This Row],[Terakhir]],bbri_history[[#This Row],[Volume]],"Tidak Ditemukan")</f>
        <v>104446300</v>
      </c>
      <c r="H1338">
        <f>_xlfn.XLOOKUP(A1338,bmri_history[[#This Row],[Tanggal]],bmri_history[[#This Row],[Terakhir]],"Tidak Ditemukan")</f>
        <v>4620</v>
      </c>
      <c r="I1338">
        <f>_xlfn.XLOOKUP('Master Sheet'!H1338,bmri_history[[#This Row],[Terakhir]],bmri_history[[#This Row],[Volume]],"Tidak Ditemukan")</f>
        <v>174404800</v>
      </c>
      <c r="J1338" s="10">
        <f>(B1338/'Data Historis IHSG'!$J$3) * 100</f>
        <v>118.49436625531389</v>
      </c>
      <c r="K1338" s="2">
        <f>(D1338/'Data Historis BBNI'!$J$3) * 100</f>
        <v>128.64067547582613</v>
      </c>
      <c r="L1338" s="2">
        <f>(F1338/'Data Historis BBRI'!$J$3) * 100</f>
        <v>125.58689021810143</v>
      </c>
      <c r="M1338" s="2">
        <f>(H1338 / 'Data Historis BMRI'!$J$3) * 100</f>
        <v>166.6107691142582</v>
      </c>
    </row>
    <row r="1339" spans="1:13" x14ac:dyDescent="0.3">
      <c r="A1339" s="1" t="s">
        <v>1362</v>
      </c>
      <c r="B1339">
        <f>_xlfn.XLOOKUP(A1339,jkse_history[[#This Row],[Tanggal]],jkse_history[[#This Row],[Terakhir]],"Tidak Ditemukan")</f>
        <v>7515.2</v>
      </c>
      <c r="C1339">
        <f>_xlfn.XLOOKUP(B1339,jkse_history[[#This Row],[Terakhir]],jkse_history[[#This Row],[Volume]])</f>
        <v>246898000</v>
      </c>
      <c r="D1339">
        <f>_xlfn.XLOOKUP(A1339,bbni_history[[#This Row],[Tanggal]],bbni_history[[#This Row],[Terakhir]],"Tidak Ditemukan")</f>
        <v>4220</v>
      </c>
      <c r="E1339">
        <f>_xlfn.XLOOKUP(D1339,bbni_history[[#This Row],[Terakhir]],bbni_history[[#This Row],[Volume]])</f>
        <v>93772600</v>
      </c>
      <c r="F1339">
        <f>_xlfn.XLOOKUP(A1339,bbri_history[[#This Row],[Tanggal]],bbri_history[[#This Row],[Terakhir]],"Tidak Ditemukan")</f>
        <v>3740</v>
      </c>
      <c r="G1339">
        <f>_xlfn.XLOOKUP(F1339,bbri_history[[#This Row],[Terakhir]],bbri_history[[#This Row],[Volume]],"Tidak Ditemukan")</f>
        <v>184822600</v>
      </c>
      <c r="H1339">
        <f>_xlfn.XLOOKUP(A1339,bmri_history[[#This Row],[Tanggal]],bmri_history[[#This Row],[Terakhir]],"Tidak Ditemukan")</f>
        <v>4750</v>
      </c>
      <c r="I1339">
        <f>_xlfn.XLOOKUP('Master Sheet'!H1339,bmri_history[[#This Row],[Terakhir]],bmri_history[[#This Row],[Volume]],"Tidak Ditemukan")</f>
        <v>277668300</v>
      </c>
      <c r="J1339" s="10">
        <f>(B1339/'Data Historis IHSG'!$J$3) * 100</f>
        <v>119.29759950726562</v>
      </c>
      <c r="K1339" s="2">
        <f>(D1339/'Data Historis BBNI'!$J$3) * 100</f>
        <v>135.37746895461004</v>
      </c>
      <c r="L1339" s="2">
        <f>(F1339/'Data Historis BBRI'!$J$3) * 100</f>
        <v>126.60241763226398</v>
      </c>
      <c r="M1339" s="2">
        <f>(H1339 / 'Data Historis BMRI'!$J$3) * 100</f>
        <v>171.29895092916158</v>
      </c>
    </row>
    <row r="1340" spans="1:13" x14ac:dyDescent="0.3">
      <c r="A1340" s="1" t="s">
        <v>1363</v>
      </c>
      <c r="B1340">
        <f>_xlfn.XLOOKUP(A1340,jkse_history[[#This Row],[Tanggal]],jkse_history[[#This Row],[Terakhir]],"Tidak Ditemukan")</f>
        <v>7503.8</v>
      </c>
      <c r="C1340">
        <f>_xlfn.XLOOKUP(B1340,jkse_history[[#This Row],[Terakhir]],jkse_history[[#This Row],[Volume]])</f>
        <v>260371600</v>
      </c>
      <c r="D1340">
        <f>_xlfn.XLOOKUP(A1340,bbni_history[[#This Row],[Tanggal]],bbni_history[[#This Row],[Terakhir]],"Tidak Ditemukan")</f>
        <v>4100</v>
      </c>
      <c r="E1340">
        <f>_xlfn.XLOOKUP(D1340,bbni_history[[#This Row],[Terakhir]],bbni_history[[#This Row],[Volume]])</f>
        <v>27975700</v>
      </c>
      <c r="F1340">
        <f>_xlfn.XLOOKUP(A1340,bbri_history[[#This Row],[Tanggal]],bbri_history[[#This Row],[Terakhir]],"Tidak Ditemukan")</f>
        <v>3710</v>
      </c>
      <c r="G1340">
        <f>_xlfn.XLOOKUP(F1340,bbri_history[[#This Row],[Terakhir]],bbri_history[[#This Row],[Volume]],"Tidak Ditemukan")</f>
        <v>100168200</v>
      </c>
      <c r="H1340">
        <f>_xlfn.XLOOKUP(A1340,bmri_history[[#This Row],[Tanggal]],bmri_history[[#This Row],[Terakhir]],"Tidak Ditemukan")</f>
        <v>4700</v>
      </c>
      <c r="I1340">
        <f>_xlfn.XLOOKUP('Master Sheet'!H1340,bmri_history[[#This Row],[Terakhir]],bmri_history[[#This Row],[Volume]],"Tidak Ditemukan")</f>
        <v>79277900</v>
      </c>
      <c r="J1340" s="10">
        <f>(B1340/'Data Historis IHSG'!$J$3) * 100</f>
        <v>119.11663391295238</v>
      </c>
      <c r="K1340" s="2">
        <f>(D1340/'Data Historis BBNI'!$J$3) * 100</f>
        <v>131.52787268101923</v>
      </c>
      <c r="L1340" s="2">
        <f>(F1340/'Data Historis BBRI'!$J$3) * 100</f>
        <v>125.58689021810143</v>
      </c>
      <c r="M1340" s="2">
        <f>(H1340 / 'Data Historis BMRI'!$J$3) * 100</f>
        <v>169.49580407727566</v>
      </c>
    </row>
    <row r="1341" spans="1:13" x14ac:dyDescent="0.3">
      <c r="A1341" s="1" t="s">
        <v>1364</v>
      </c>
      <c r="B1341">
        <f>_xlfn.XLOOKUP(A1341,jkse_history[[#This Row],[Tanggal]],jkse_history[[#This Row],[Terakhir]],"Tidak Ditemukan")</f>
        <v>7490.2</v>
      </c>
      <c r="C1341">
        <f>_xlfn.XLOOKUP(B1341,jkse_history[[#This Row],[Terakhir]],jkse_history[[#This Row],[Volume]])</f>
        <v>278225900</v>
      </c>
      <c r="D1341">
        <f>_xlfn.XLOOKUP(A1341,bbni_history[[#This Row],[Tanggal]],bbni_history[[#This Row],[Terakhir]],"Tidak Ditemukan")</f>
        <v>4120</v>
      </c>
      <c r="E1341">
        <f>_xlfn.XLOOKUP(D1341,bbni_history[[#This Row],[Terakhir]],bbni_history[[#This Row],[Volume]])</f>
        <v>21207800</v>
      </c>
      <c r="F1341">
        <f>_xlfn.XLOOKUP(A1341,bbri_history[[#This Row],[Tanggal]],bbri_history[[#This Row],[Terakhir]],"Tidak Ditemukan")</f>
        <v>3710</v>
      </c>
      <c r="G1341">
        <f>_xlfn.XLOOKUP(F1341,bbri_history[[#This Row],[Terakhir]],bbri_history[[#This Row],[Volume]],"Tidak Ditemukan")</f>
        <v>92746000</v>
      </c>
      <c r="H1341">
        <f>_xlfn.XLOOKUP(A1341,bmri_history[[#This Row],[Tanggal]],bmri_history[[#This Row],[Terakhir]],"Tidak Ditemukan")</f>
        <v>4680</v>
      </c>
      <c r="I1341">
        <f>_xlfn.XLOOKUP('Master Sheet'!H1341,bmri_history[[#This Row],[Terakhir]],bmri_history[[#This Row],[Volume]],"Tidak Ditemukan")</f>
        <v>61453100</v>
      </c>
      <c r="J1341" s="10">
        <f>(B1341/'Data Historis IHSG'!$J$3) * 100</f>
        <v>118.90074513377166</v>
      </c>
      <c r="K1341" s="2">
        <f>(D1341/'Data Historis BBNI'!$J$3) * 100</f>
        <v>132.16947205995103</v>
      </c>
      <c r="L1341" s="2">
        <f>(F1341/'Data Historis BBRI'!$J$3) * 100</f>
        <v>125.58689021810143</v>
      </c>
      <c r="M1341" s="2">
        <f>(H1341 / 'Data Historis BMRI'!$J$3) * 100</f>
        <v>168.7745453365213</v>
      </c>
    </row>
    <row r="1342" spans="1:13" x14ac:dyDescent="0.3">
      <c r="A1342" s="1" t="s">
        <v>1365</v>
      </c>
      <c r="B1342">
        <f>_xlfn.XLOOKUP(A1342,jkse_history[[#This Row],[Tanggal]],jkse_history[[#This Row],[Terakhir]],"Tidak Ditemukan")</f>
        <v>7533.4</v>
      </c>
      <c r="C1342">
        <f>_xlfn.XLOOKUP(B1342,jkse_history[[#This Row],[Terakhir]],jkse_history[[#This Row],[Volume]])</f>
        <v>234779100</v>
      </c>
      <c r="D1342">
        <f>_xlfn.XLOOKUP(A1342,bbni_history[[#This Row],[Tanggal]],bbni_history[[#This Row],[Terakhir]],"Tidak Ditemukan")</f>
        <v>4070</v>
      </c>
      <c r="E1342">
        <f>_xlfn.XLOOKUP(D1342,bbni_history[[#This Row],[Terakhir]],bbni_history[[#This Row],[Volume]])</f>
        <v>43531000</v>
      </c>
      <c r="F1342">
        <f>_xlfn.XLOOKUP(A1342,bbri_history[[#This Row],[Tanggal]],bbri_history[[#This Row],[Terakhir]],"Tidak Ditemukan")</f>
        <v>3700</v>
      </c>
      <c r="G1342">
        <f>_xlfn.XLOOKUP(F1342,bbri_history[[#This Row],[Terakhir]],bbri_history[[#This Row],[Volume]],"Tidak Ditemukan")</f>
        <v>133180100</v>
      </c>
      <c r="H1342">
        <f>_xlfn.XLOOKUP(A1342,bmri_history[[#This Row],[Tanggal]],bmri_history[[#This Row],[Terakhir]],"Tidak Ditemukan")</f>
        <v>4670</v>
      </c>
      <c r="I1342">
        <f>_xlfn.XLOOKUP('Master Sheet'!H1342,bmri_history[[#This Row],[Terakhir]],bmri_history[[#This Row],[Volume]],"Tidak Ditemukan")</f>
        <v>71516700</v>
      </c>
      <c r="J1342" s="10">
        <f>(B1342/'Data Historis IHSG'!$J$3) * 100</f>
        <v>119.5865094911692</v>
      </c>
      <c r="K1342" s="2">
        <f>(D1342/'Data Historis BBNI'!$J$3) * 100</f>
        <v>130.56547361262153</v>
      </c>
      <c r="L1342" s="2">
        <f>(F1342/'Data Historis BBRI'!$J$3) * 100</f>
        <v>125.24838108004725</v>
      </c>
      <c r="M1342" s="2">
        <f>(H1342 / 'Data Historis BMRI'!$J$3) * 100</f>
        <v>168.41391596614412</v>
      </c>
    </row>
    <row r="1343" spans="1:13" x14ac:dyDescent="0.3">
      <c r="A1343" s="1" t="s">
        <v>1366</v>
      </c>
      <c r="B1343">
        <f>_xlfn.XLOOKUP(A1343,jkse_history[[#This Row],[Tanggal]],jkse_history[[#This Row],[Terakhir]],"Tidak Ditemukan")</f>
        <v>7605.9</v>
      </c>
      <c r="C1343">
        <f>_xlfn.XLOOKUP(B1343,jkse_history[[#This Row],[Terakhir]],jkse_history[[#This Row],[Volume]])</f>
        <v>238319300</v>
      </c>
      <c r="D1343">
        <f>_xlfn.XLOOKUP(A1343,bbni_history[[#This Row],[Tanggal]],bbni_history[[#This Row],[Terakhir]],"Tidak Ditemukan")</f>
        <v>4200</v>
      </c>
      <c r="E1343">
        <f>_xlfn.XLOOKUP(D1343,bbni_history[[#This Row],[Terakhir]],bbni_history[[#This Row],[Volume]])</f>
        <v>61703500</v>
      </c>
      <c r="F1343">
        <f>_xlfn.XLOOKUP(A1343,bbri_history[[#This Row],[Tanggal]],bbri_history[[#This Row],[Terakhir]],"Tidak Ditemukan")</f>
        <v>3810</v>
      </c>
      <c r="G1343">
        <f>_xlfn.XLOOKUP(F1343,bbri_history[[#This Row],[Terakhir]],bbri_history[[#This Row],[Volume]],"Tidak Ditemukan")</f>
        <v>143167900</v>
      </c>
      <c r="H1343">
        <f>_xlfn.XLOOKUP(A1343,bmri_history[[#This Row],[Tanggal]],bmri_history[[#This Row],[Terakhir]],"Tidak Ditemukan")</f>
        <v>4720</v>
      </c>
      <c r="I1343">
        <f>_xlfn.XLOOKUP('Master Sheet'!H1343,bmri_history[[#This Row],[Terakhir]],bmri_history[[#This Row],[Volume]],"Tidak Ditemukan")</f>
        <v>105204200</v>
      </c>
      <c r="J1343" s="10">
        <f>(B1343/'Data Historis IHSG'!$J$3) * 100</f>
        <v>120.7373871743016</v>
      </c>
      <c r="K1343" s="2">
        <f>(D1343/'Data Historis BBNI'!$J$3) * 100</f>
        <v>134.73586957567824</v>
      </c>
      <c r="L1343" s="2">
        <f>(F1343/'Data Historis BBRI'!$J$3) * 100</f>
        <v>128.97198159864325</v>
      </c>
      <c r="M1343" s="2">
        <f>(H1343 / 'Data Historis BMRI'!$J$3) * 100</f>
        <v>170.21706281803003</v>
      </c>
    </row>
    <row r="1344" spans="1:13" x14ac:dyDescent="0.3">
      <c r="A1344" s="1" t="s">
        <v>1367</v>
      </c>
      <c r="B1344">
        <f>_xlfn.XLOOKUP(A1344,jkse_history[[#This Row],[Tanggal]],jkse_history[[#This Row],[Terakhir]],"Tidak Ditemukan")</f>
        <v>7791.7</v>
      </c>
      <c r="C1344">
        <f>_xlfn.XLOOKUP(B1344,jkse_history[[#This Row],[Terakhir]],jkse_history[[#This Row],[Volume]])</f>
        <v>272446300</v>
      </c>
      <c r="D1344">
        <f>_xlfn.XLOOKUP(A1344,bbni_history[[#This Row],[Tanggal]],bbni_history[[#This Row],[Terakhir]],"Tidak Ditemukan")</f>
        <v>4360</v>
      </c>
      <c r="E1344">
        <f>_xlfn.XLOOKUP(D1344,bbni_history[[#This Row],[Terakhir]],bbni_history[[#This Row],[Volume]])</f>
        <v>120908000</v>
      </c>
      <c r="F1344">
        <f>_xlfn.XLOOKUP(A1344,bbri_history[[#This Row],[Tanggal]],bbri_history[[#This Row],[Terakhir]],"Tidak Ditemukan")</f>
        <v>4050</v>
      </c>
      <c r="G1344">
        <f>_xlfn.XLOOKUP(F1344,bbri_history[[#This Row],[Terakhir]],bbri_history[[#This Row],[Volume]],"Tidak Ditemukan")</f>
        <v>404797800</v>
      </c>
      <c r="H1344">
        <f>_xlfn.XLOOKUP(A1344,bmri_history[[#This Row],[Tanggal]],bmri_history[[#This Row],[Terakhir]],"Tidak Ditemukan")</f>
        <v>4910</v>
      </c>
      <c r="I1344">
        <f>_xlfn.XLOOKUP('Master Sheet'!H1344,bmri_history[[#This Row],[Terakhir]],bmri_history[[#This Row],[Volume]],"Tidak Ditemukan")</f>
        <v>301599000</v>
      </c>
      <c r="J1344" s="10">
        <f>(B1344/'Data Historis IHSG'!$J$3) * 100</f>
        <v>123.68680887810856</v>
      </c>
      <c r="K1344" s="2">
        <f>(D1344/'Data Historis BBNI'!$J$3) * 100</f>
        <v>139.86866460713264</v>
      </c>
      <c r="L1344" s="2">
        <f>(F1344/'Data Historis BBRI'!$J$3) * 100</f>
        <v>137.09620091194361</v>
      </c>
      <c r="M1344" s="2">
        <f>(H1344 / 'Data Historis BMRI'!$J$3) * 100</f>
        <v>177.0690208551965</v>
      </c>
    </row>
    <row r="1345" spans="1:13" x14ac:dyDescent="0.3">
      <c r="A1345" s="1" t="s">
        <v>1368</v>
      </c>
      <c r="B1345">
        <f>_xlfn.XLOOKUP(A1345,jkse_history[[#This Row],[Tanggal]],jkse_history[[#This Row],[Terakhir]],"Tidak Ditemukan")</f>
        <v>7892.9</v>
      </c>
      <c r="C1345">
        <f>_xlfn.XLOOKUP(B1345,jkse_history[[#This Row],[Terakhir]],jkse_history[[#This Row],[Volume]])</f>
        <v>323979600</v>
      </c>
      <c r="D1345">
        <f>_xlfn.XLOOKUP(A1345,bbni_history[[#This Row],[Tanggal]],bbni_history[[#This Row],[Terakhir]],"Tidak Ditemukan")</f>
        <v>4370</v>
      </c>
      <c r="E1345">
        <f>_xlfn.XLOOKUP(D1345,bbni_history[[#This Row],[Terakhir]],bbni_history[[#This Row],[Volume]])</f>
        <v>54042400</v>
      </c>
      <c r="F1345">
        <f>_xlfn.XLOOKUP(A1345,bbri_history[[#This Row],[Tanggal]],bbri_history[[#This Row],[Terakhir]],"Tidak Ditemukan")</f>
        <v>4080</v>
      </c>
      <c r="G1345">
        <f>_xlfn.XLOOKUP(F1345,bbri_history[[#This Row],[Terakhir]],bbri_history[[#This Row],[Volume]],"Tidak Ditemukan")</f>
        <v>292104000</v>
      </c>
      <c r="H1345">
        <f>_xlfn.XLOOKUP(A1345,bmri_history[[#This Row],[Tanggal]],bmri_history[[#This Row],[Terakhir]],"Tidak Ditemukan")</f>
        <v>4870</v>
      </c>
      <c r="I1345">
        <f>_xlfn.XLOOKUP('Master Sheet'!H1345,bmri_history[[#This Row],[Terakhir]],bmri_history[[#This Row],[Volume]],"Tidak Ditemukan")</f>
        <v>180844900</v>
      </c>
      <c r="J1345" s="10">
        <f>(B1345/'Data Historis IHSG'!$J$3) * 100</f>
        <v>125.29327538201203</v>
      </c>
      <c r="K1345" s="2">
        <f>(D1345/'Data Historis BBNI'!$J$3) * 100</f>
        <v>140.18946429659854</v>
      </c>
      <c r="L1345" s="2">
        <f>(F1345/'Data Historis BBRI'!$J$3) * 100</f>
        <v>138.11172832610617</v>
      </c>
      <c r="M1345" s="2">
        <f>(H1345 / 'Data Historis BMRI'!$J$3) * 100</f>
        <v>175.62650337368777</v>
      </c>
    </row>
    <row r="1346" spans="1:13" x14ac:dyDescent="0.3">
      <c r="A1346" s="1" t="s">
        <v>1369</v>
      </c>
      <c r="B1346">
        <f>_xlfn.XLOOKUP(A1346,jkse_history[[#This Row],[Tanggal]],jkse_history[[#This Row],[Terakhir]],"Tidak Ditemukan")</f>
        <v>7931.3</v>
      </c>
      <c r="C1346">
        <f>_xlfn.XLOOKUP(B1346,jkse_history[[#This Row],[Terakhir]],jkse_history[[#This Row],[Volume]])</f>
        <v>361821900</v>
      </c>
      <c r="D1346">
        <f>_xlfn.XLOOKUP(A1346,bbni_history[[#This Row],[Tanggal]],bbni_history[[#This Row],[Terakhir]],"Tidak Ditemukan")</f>
        <v>4390</v>
      </c>
      <c r="E1346">
        <f>_xlfn.XLOOKUP(D1346,bbni_history[[#This Row],[Terakhir]],bbni_history[[#This Row],[Volume]])</f>
        <v>43156900</v>
      </c>
      <c r="F1346">
        <f>_xlfn.XLOOKUP(A1346,bbri_history[[#This Row],[Tanggal]],bbri_history[[#This Row],[Terakhir]],"Tidak Ditemukan")</f>
        <v>4060</v>
      </c>
      <c r="G1346">
        <f>_xlfn.XLOOKUP(F1346,bbri_history[[#This Row],[Terakhir]],bbri_history[[#This Row],[Volume]],"Tidak Ditemukan")</f>
        <v>164408100</v>
      </c>
      <c r="H1346">
        <f>_xlfn.XLOOKUP(A1346,bmri_history[[#This Row],[Tanggal]],bmri_history[[#This Row],[Terakhir]],"Tidak Ditemukan")</f>
        <v>4850</v>
      </c>
      <c r="I1346">
        <f>_xlfn.XLOOKUP('Master Sheet'!H1346,bmri_history[[#This Row],[Terakhir]],bmri_history[[#This Row],[Volume]],"Tidak Ditemukan")</f>
        <v>109457100</v>
      </c>
      <c r="J1346" s="10">
        <f>(B1346/'Data Historis IHSG'!$J$3) * 100</f>
        <v>125.90284369969871</v>
      </c>
      <c r="K1346" s="2">
        <f>(D1346/'Data Historis BBNI'!$J$3) * 100</f>
        <v>140.83106367553034</v>
      </c>
      <c r="L1346" s="2">
        <f>(F1346/'Data Historis BBRI'!$J$3) * 100</f>
        <v>137.43471004999779</v>
      </c>
      <c r="M1346" s="2">
        <f>(H1346 / 'Data Historis BMRI'!$J$3) * 100</f>
        <v>174.9052446329334</v>
      </c>
    </row>
    <row r="1347" spans="1:13" x14ac:dyDescent="0.3">
      <c r="A1347" s="1" t="s">
        <v>1370</v>
      </c>
      <c r="B1347">
        <f>_xlfn.XLOOKUP(A1347,jkse_history[[#This Row],[Tanggal]],jkse_history[[#This Row],[Terakhir]],"Tidak Ditemukan")</f>
        <v>7898.4</v>
      </c>
      <c r="C1347">
        <f>_xlfn.XLOOKUP(B1347,jkse_history[[#This Row],[Terakhir]],jkse_history[[#This Row],[Volume]])</f>
        <v>346947400</v>
      </c>
      <c r="D1347">
        <f>_xlfn.XLOOKUP(A1347,bbni_history[[#This Row],[Tanggal]],bbni_history[[#This Row],[Terakhir]],"Tidak Ditemukan")</f>
        <v>4370</v>
      </c>
      <c r="E1347">
        <f>_xlfn.XLOOKUP(D1347,bbni_history[[#This Row],[Terakhir]],bbni_history[[#This Row],[Volume]])</f>
        <v>62301400</v>
      </c>
      <c r="F1347">
        <f>_xlfn.XLOOKUP(A1347,bbri_history[[#This Row],[Tanggal]],bbri_history[[#This Row],[Terakhir]],"Tidak Ditemukan")</f>
        <v>4120</v>
      </c>
      <c r="G1347">
        <f>_xlfn.XLOOKUP(F1347,bbri_history[[#This Row],[Terakhir]],bbri_history[[#This Row],[Volume]],"Tidak Ditemukan")</f>
        <v>269255400</v>
      </c>
      <c r="H1347">
        <f>_xlfn.XLOOKUP(A1347,bmri_history[[#This Row],[Tanggal]],bmri_history[[#This Row],[Terakhir]],"Tidak Ditemukan")</f>
        <v>4850</v>
      </c>
      <c r="I1347">
        <f>_xlfn.XLOOKUP('Master Sheet'!H1347,bmri_history[[#This Row],[Terakhir]],bmri_history[[#This Row],[Volume]],"Tidak Ditemukan")</f>
        <v>126685400</v>
      </c>
      <c r="J1347" s="10">
        <f>(B1347/'Data Historis IHSG'!$J$3) * 100</f>
        <v>125.38058334418068</v>
      </c>
      <c r="K1347" s="2">
        <f>(D1347/'Data Historis BBNI'!$J$3) * 100</f>
        <v>140.18946429659854</v>
      </c>
      <c r="L1347" s="2">
        <f>(F1347/'Data Historis BBRI'!$J$3) * 100</f>
        <v>139.46576487832289</v>
      </c>
      <c r="M1347" s="2">
        <f>(H1347 / 'Data Historis BMRI'!$J$3) * 100</f>
        <v>174.9052446329334</v>
      </c>
    </row>
    <row r="1348" spans="1:13" x14ac:dyDescent="0.3">
      <c r="A1348" s="1" t="s">
        <v>1371</v>
      </c>
      <c r="B1348">
        <f>_xlfn.XLOOKUP(A1348,jkse_history[[#This Row],[Tanggal]],jkse_history[[#This Row],[Terakhir]],"Tidak Ditemukan")</f>
        <v>7862.9</v>
      </c>
      <c r="C1348">
        <f>_xlfn.XLOOKUP(B1348,jkse_history[[#This Row],[Terakhir]],jkse_history[[#This Row],[Volume]])</f>
        <v>358268400</v>
      </c>
      <c r="D1348">
        <f>_xlfn.XLOOKUP(A1348,bbni_history[[#This Row],[Tanggal]],bbni_history[[#This Row],[Terakhir]],"Tidak Ditemukan")</f>
        <v>4330</v>
      </c>
      <c r="E1348">
        <f>_xlfn.XLOOKUP(D1348,bbni_history[[#This Row],[Terakhir]],bbni_history[[#This Row],[Volume]])</f>
        <v>34407300</v>
      </c>
      <c r="F1348">
        <f>_xlfn.XLOOKUP(A1348,bbri_history[[#This Row],[Tanggal]],bbri_history[[#This Row],[Terakhir]],"Tidak Ditemukan")</f>
        <v>4040</v>
      </c>
      <c r="G1348">
        <f>_xlfn.XLOOKUP(F1348,bbri_history[[#This Row],[Terakhir]],bbri_history[[#This Row],[Volume]],"Tidak Ditemukan")</f>
        <v>208409700</v>
      </c>
      <c r="H1348">
        <f>_xlfn.XLOOKUP(A1348,bmri_history[[#This Row],[Tanggal]],bmri_history[[#This Row],[Terakhir]],"Tidak Ditemukan")</f>
        <v>4800</v>
      </c>
      <c r="I1348">
        <f>_xlfn.XLOOKUP('Master Sheet'!H1348,bmri_history[[#This Row],[Terakhir]],bmri_history[[#This Row],[Volume]],"Tidak Ditemukan")</f>
        <v>116454000</v>
      </c>
      <c r="J1348" s="10">
        <f>(B1348/'Data Historis IHSG'!$J$3) * 100</f>
        <v>124.81705013381929</v>
      </c>
      <c r="K1348" s="2">
        <f>(D1348/'Data Historis BBNI'!$J$3) * 100</f>
        <v>138.90626553873494</v>
      </c>
      <c r="L1348" s="2">
        <f>(F1348/'Data Historis BBRI'!$J$3) * 100</f>
        <v>136.75769177388943</v>
      </c>
      <c r="M1348" s="2">
        <f>(H1348 / 'Data Historis BMRI'!$J$3) * 100</f>
        <v>173.10209778104749</v>
      </c>
    </row>
    <row r="1349" spans="1:13" x14ac:dyDescent="0.3">
      <c r="A1349" s="1" t="s">
        <v>1372</v>
      </c>
      <c r="B1349">
        <f>_xlfn.XLOOKUP(A1349,jkse_history[[#This Row],[Tanggal]],jkse_history[[#This Row],[Terakhir]],"Tidak Ditemukan")</f>
        <v>7943.8</v>
      </c>
      <c r="C1349">
        <f>_xlfn.XLOOKUP(B1349,jkse_history[[#This Row],[Terakhir]],jkse_history[[#This Row],[Volume]])</f>
        <v>374993100</v>
      </c>
      <c r="D1349">
        <f>_xlfn.XLOOKUP(A1349,bbni_history[[#This Row],[Tanggal]],bbni_history[[#This Row],[Terakhir]],"Tidak Ditemukan")</f>
        <v>4430</v>
      </c>
      <c r="E1349">
        <f>_xlfn.XLOOKUP(D1349,bbni_history[[#This Row],[Terakhir]],bbni_history[[#This Row],[Volume]])</f>
        <v>52897600</v>
      </c>
      <c r="F1349">
        <f>_xlfn.XLOOKUP(A1349,bbri_history[[#This Row],[Tanggal]],bbri_history[[#This Row],[Terakhir]],"Tidak Ditemukan")</f>
        <v>4150</v>
      </c>
      <c r="G1349">
        <f>_xlfn.XLOOKUP(F1349,bbri_history[[#This Row],[Terakhir]],bbri_history[[#This Row],[Volume]],"Tidak Ditemukan")</f>
        <v>173260400</v>
      </c>
      <c r="H1349">
        <f>_xlfn.XLOOKUP(A1349,bmri_history[[#This Row],[Tanggal]],bmri_history[[#This Row],[Terakhir]],"Tidak Ditemukan")</f>
        <v>4950</v>
      </c>
      <c r="I1349">
        <f>_xlfn.XLOOKUP('Master Sheet'!H1349,bmri_history[[#This Row],[Terakhir]],bmri_history[[#This Row],[Volume]],"Tidak Ditemukan")</f>
        <v>144622900</v>
      </c>
      <c r="J1349" s="10">
        <f>(B1349/'Data Historis IHSG'!$J$3) * 100</f>
        <v>126.10127088644568</v>
      </c>
      <c r="K1349" s="2">
        <f>(D1349/'Data Historis BBNI'!$J$3) * 100</f>
        <v>142.11426243339395</v>
      </c>
      <c r="L1349" s="2">
        <f>(F1349/'Data Historis BBRI'!$J$3) * 100</f>
        <v>140.48129229248542</v>
      </c>
      <c r="M1349" s="2">
        <f>(H1349 / 'Data Historis BMRI'!$J$3) * 100</f>
        <v>178.51153833670523</v>
      </c>
    </row>
    <row r="1350" spans="1:13" x14ac:dyDescent="0.3">
      <c r="A1350" s="1" t="s">
        <v>1373</v>
      </c>
      <c r="B1350">
        <f>_xlfn.XLOOKUP(A1350,jkse_history[[#This Row],[Tanggal]],jkse_history[[#This Row],[Terakhir]],"Tidak Ditemukan")</f>
        <v>7890.7</v>
      </c>
      <c r="C1350">
        <f>_xlfn.XLOOKUP(B1350,jkse_history[[#This Row],[Terakhir]],jkse_history[[#This Row],[Volume]])</f>
        <v>341447000</v>
      </c>
      <c r="D1350">
        <f>_xlfn.XLOOKUP(A1350,bbni_history[[#This Row],[Tanggal]],bbni_history[[#This Row],[Terakhir]],"Tidak Ditemukan")</f>
        <v>4490</v>
      </c>
      <c r="E1350">
        <f>_xlfn.XLOOKUP(D1350,bbni_history[[#This Row],[Terakhir]],bbni_history[[#This Row],[Volume]])</f>
        <v>60899400</v>
      </c>
      <c r="F1350">
        <f>_xlfn.XLOOKUP(A1350,bbri_history[[#This Row],[Tanggal]],bbri_history[[#This Row],[Terakhir]],"Tidak Ditemukan")</f>
        <v>4150</v>
      </c>
      <c r="G1350">
        <f>_xlfn.XLOOKUP(F1350,bbri_history[[#This Row],[Terakhir]],bbri_history[[#This Row],[Volume]],"Tidak Ditemukan")</f>
        <v>112477700</v>
      </c>
      <c r="H1350">
        <f>_xlfn.XLOOKUP(A1350,bmri_history[[#This Row],[Tanggal]],bmri_history[[#This Row],[Terakhir]],"Tidak Ditemukan")</f>
        <v>4900</v>
      </c>
      <c r="I1350">
        <f>_xlfn.XLOOKUP('Master Sheet'!H1350,bmri_history[[#This Row],[Terakhir]],bmri_history[[#This Row],[Volume]],"Tidak Ditemukan")</f>
        <v>132019200</v>
      </c>
      <c r="J1350" s="10">
        <f>(B1350/'Data Historis IHSG'!$J$3) * 100</f>
        <v>125.25835219714455</v>
      </c>
      <c r="K1350" s="2">
        <f>(D1350/'Data Historis BBNI'!$J$3) * 100</f>
        <v>144.03906057018935</v>
      </c>
      <c r="L1350" s="2">
        <f>(F1350/'Data Historis BBRI'!$J$3) * 100</f>
        <v>140.48129229248542</v>
      </c>
      <c r="M1350" s="2">
        <f>(H1350 / 'Data Historis BMRI'!$J$3) * 100</f>
        <v>176.70839148481932</v>
      </c>
    </row>
    <row r="1351" spans="1:13" x14ac:dyDescent="0.3">
      <c r="A1351" s="1" t="s">
        <v>1374</v>
      </c>
      <c r="B1351">
        <f>_xlfn.XLOOKUP(A1351,jkse_history[[#This Row],[Tanggal]],jkse_history[[#This Row],[Terakhir]],"Tidak Ditemukan")</f>
        <v>7858.9</v>
      </c>
      <c r="C1351">
        <f>_xlfn.XLOOKUP(B1351,jkse_history[[#This Row],[Terakhir]],jkse_history[[#This Row],[Volume]])</f>
        <v>320227000</v>
      </c>
      <c r="D1351">
        <f>_xlfn.XLOOKUP(A1351,bbni_history[[#This Row],[Tanggal]],bbni_history[[#This Row],[Terakhir]],"Tidak Ditemukan")</f>
        <v>4390</v>
      </c>
      <c r="E1351">
        <f>_xlfn.XLOOKUP(D1351,bbni_history[[#This Row],[Terakhir]],bbni_history[[#This Row],[Volume]])</f>
        <v>32633000</v>
      </c>
      <c r="F1351">
        <f>_xlfn.XLOOKUP(A1351,bbri_history[[#This Row],[Tanggal]],bbri_history[[#This Row],[Terakhir]],"Tidak Ditemukan")</f>
        <v>4100</v>
      </c>
      <c r="G1351">
        <f>_xlfn.XLOOKUP(F1351,bbri_history[[#This Row],[Terakhir]],bbri_history[[#This Row],[Volume]],"Tidak Ditemukan")</f>
        <v>71971500</v>
      </c>
      <c r="H1351">
        <f>_xlfn.XLOOKUP(A1351,bmri_history[[#This Row],[Tanggal]],bmri_history[[#This Row],[Terakhir]],"Tidak Ditemukan")</f>
        <v>4890</v>
      </c>
      <c r="I1351">
        <f>_xlfn.XLOOKUP('Master Sheet'!H1351,bmri_history[[#This Row],[Terakhir]],bmri_history[[#This Row],[Volume]],"Tidak Ditemukan")</f>
        <v>73104500</v>
      </c>
      <c r="J1351" s="10">
        <f>(B1351/'Data Historis IHSG'!$J$3) * 100</f>
        <v>124.75355343406025</v>
      </c>
      <c r="K1351" s="2">
        <f>(D1351/'Data Historis BBNI'!$J$3) * 100</f>
        <v>140.83106367553034</v>
      </c>
      <c r="L1351" s="2">
        <f>(F1351/'Data Historis BBRI'!$J$3) * 100</f>
        <v>138.78874660221453</v>
      </c>
      <c r="M1351" s="2">
        <f>(H1351 / 'Data Historis BMRI'!$J$3) * 100</f>
        <v>176.34776211444213</v>
      </c>
    </row>
    <row r="1352" spans="1:13" x14ac:dyDescent="0.3">
      <c r="A1352" s="1" t="s">
        <v>1375</v>
      </c>
      <c r="B1352">
        <f>_xlfn.XLOOKUP(A1352,jkse_history[[#This Row],[Tanggal]],jkse_history[[#This Row],[Terakhir]],"Tidak Ditemukan")</f>
        <v>7926.9</v>
      </c>
      <c r="C1352">
        <f>_xlfn.XLOOKUP(B1352,jkse_history[[#This Row],[Terakhir]],jkse_history[[#This Row],[Volume]])</f>
        <v>376267300</v>
      </c>
      <c r="D1352">
        <f>_xlfn.XLOOKUP(A1352,bbni_history[[#This Row],[Tanggal]],bbni_history[[#This Row],[Terakhir]],"Tidak Ditemukan")</f>
        <v>4450</v>
      </c>
      <c r="E1352">
        <f>_xlfn.XLOOKUP(D1352,bbni_history[[#This Row],[Terakhir]],bbni_history[[#This Row],[Volume]])</f>
        <v>53434200</v>
      </c>
      <c r="F1352">
        <f>_xlfn.XLOOKUP(A1352,bbri_history[[#This Row],[Tanggal]],bbri_history[[#This Row],[Terakhir]],"Tidak Ditemukan")</f>
        <v>4210</v>
      </c>
      <c r="G1352">
        <f>_xlfn.XLOOKUP(F1352,bbri_history[[#This Row],[Terakhir]],bbri_history[[#This Row],[Volume]],"Tidak Ditemukan")</f>
        <v>195322200</v>
      </c>
      <c r="H1352">
        <f>_xlfn.XLOOKUP(A1352,bmri_history[[#This Row],[Tanggal]],bmri_history[[#This Row],[Terakhir]],"Tidak Ditemukan")</f>
        <v>4950</v>
      </c>
      <c r="I1352">
        <f>_xlfn.XLOOKUP('Master Sheet'!H1352,bmri_history[[#This Row],[Terakhir]],bmri_history[[#This Row],[Volume]],"Tidak Ditemukan")</f>
        <v>149580800</v>
      </c>
      <c r="J1352" s="10">
        <f>(B1352/'Data Historis IHSG'!$J$3) * 100</f>
        <v>125.83299732996377</v>
      </c>
      <c r="K1352" s="2">
        <f>(D1352/'Data Historis BBNI'!$J$3) * 100</f>
        <v>142.75586181232575</v>
      </c>
      <c r="L1352" s="2">
        <f>(F1352/'Data Historis BBRI'!$J$3) * 100</f>
        <v>142.51234712081052</v>
      </c>
      <c r="M1352" s="2">
        <f>(H1352 / 'Data Historis BMRI'!$J$3) * 100</f>
        <v>178.51153833670523</v>
      </c>
    </row>
    <row r="1353" spans="1:13" x14ac:dyDescent="0.3">
      <c r="A1353" s="1" t="s">
        <v>1376</v>
      </c>
      <c r="B1353">
        <f>_xlfn.XLOOKUP(A1353,jkse_history[[#This Row],[Tanggal]],jkse_history[[#This Row],[Terakhir]],"Tidak Ditemukan")</f>
        <v>7905.8</v>
      </c>
      <c r="C1353">
        <f>_xlfn.XLOOKUP(B1353,jkse_history[[#This Row],[Terakhir]],jkse_history[[#This Row],[Volume]])</f>
        <v>504946100</v>
      </c>
      <c r="D1353">
        <f>_xlfn.XLOOKUP(A1353,bbni_history[[#This Row],[Tanggal]],bbni_history[[#This Row],[Terakhir]],"Tidak Ditemukan")</f>
        <v>4540</v>
      </c>
      <c r="E1353">
        <f>_xlfn.XLOOKUP(D1353,bbni_history[[#This Row],[Terakhir]],bbni_history[[#This Row],[Volume]])</f>
        <v>85603900</v>
      </c>
      <c r="F1353">
        <f>_xlfn.XLOOKUP(A1353,bbri_history[[#This Row],[Tanggal]],bbri_history[[#This Row],[Terakhir]],"Tidak Ditemukan")</f>
        <v>4170</v>
      </c>
      <c r="G1353">
        <f>_xlfn.XLOOKUP(F1353,bbri_history[[#This Row],[Terakhir]],bbri_history[[#This Row],[Volume]],"Tidak Ditemukan")</f>
        <v>267465600</v>
      </c>
      <c r="H1353">
        <f>_xlfn.XLOOKUP(A1353,bmri_history[[#This Row],[Tanggal]],bmri_history[[#This Row],[Terakhir]],"Tidak Ditemukan")</f>
        <v>4900</v>
      </c>
      <c r="I1353">
        <f>_xlfn.XLOOKUP('Master Sheet'!H1353,bmri_history[[#This Row],[Terakhir]],bmri_history[[#This Row],[Volume]],"Tidak Ditemukan")</f>
        <v>308891700</v>
      </c>
      <c r="J1353" s="10">
        <f>(B1353/'Data Historis IHSG'!$J$3) * 100</f>
        <v>125.49805223873489</v>
      </c>
      <c r="K1353" s="2">
        <f>(D1353/'Data Historis BBNI'!$J$3) * 100</f>
        <v>145.64305901751885</v>
      </c>
      <c r="L1353" s="2">
        <f>(F1353/'Data Historis BBRI'!$J$3) * 100</f>
        <v>141.15831056859381</v>
      </c>
      <c r="M1353" s="2">
        <f>(H1353 / 'Data Historis BMRI'!$J$3) * 100</f>
        <v>176.70839148481932</v>
      </c>
    </row>
    <row r="1354" spans="1:13" x14ac:dyDescent="0.3">
      <c r="A1354" s="1" t="s">
        <v>1377</v>
      </c>
      <c r="B1354">
        <f>_xlfn.XLOOKUP(A1354,jkse_history[[#This Row],[Tanggal]],jkse_history[[#This Row],[Terakhir]],"Tidak Ditemukan")</f>
        <v>7936.2</v>
      </c>
      <c r="C1354">
        <f>_xlfn.XLOOKUP(B1354,jkse_history[[#This Row],[Terakhir]],jkse_history[[#This Row],[Volume]])</f>
        <v>357580800</v>
      </c>
      <c r="D1354">
        <f>_xlfn.XLOOKUP(A1354,bbni_history[[#This Row],[Tanggal]],bbni_history[[#This Row],[Terakhir]],"Tidak Ditemukan")</f>
        <v>4450</v>
      </c>
      <c r="E1354">
        <f>_xlfn.XLOOKUP(D1354,bbni_history[[#This Row],[Terakhir]],bbni_history[[#This Row],[Volume]])</f>
        <v>45966700</v>
      </c>
      <c r="F1354">
        <f>_xlfn.XLOOKUP(A1354,bbri_history[[#This Row],[Tanggal]],bbri_history[[#This Row],[Terakhir]],"Tidak Ditemukan")</f>
        <v>4130</v>
      </c>
      <c r="G1354">
        <f>_xlfn.XLOOKUP(F1354,bbri_history[[#This Row],[Terakhir]],bbri_history[[#This Row],[Volume]],"Tidak Ditemukan")</f>
        <v>123874000</v>
      </c>
      <c r="H1354">
        <f>_xlfn.XLOOKUP(A1354,bmri_history[[#This Row],[Tanggal]],bmri_history[[#This Row],[Terakhir]],"Tidak Ditemukan")</f>
        <v>4800</v>
      </c>
      <c r="I1354">
        <f>_xlfn.XLOOKUP('Master Sheet'!H1354,bmri_history[[#This Row],[Terakhir]],bmri_history[[#This Row],[Volume]],"Tidak Ditemukan")</f>
        <v>113576300</v>
      </c>
      <c r="J1354" s="10">
        <f>(B1354/'Data Historis IHSG'!$J$3) * 100</f>
        <v>125.98062715690352</v>
      </c>
      <c r="K1354" s="2">
        <f>(D1354/'Data Historis BBNI'!$J$3) * 100</f>
        <v>142.75586181232575</v>
      </c>
      <c r="L1354" s="2">
        <f>(F1354/'Data Historis BBRI'!$J$3) * 100</f>
        <v>139.80427401637706</v>
      </c>
      <c r="M1354" s="2">
        <f>(H1354 / 'Data Historis BMRI'!$J$3) * 100</f>
        <v>173.10209778104749</v>
      </c>
    </row>
    <row r="1355" spans="1:13" x14ac:dyDescent="0.3">
      <c r="A1355" s="1" t="s">
        <v>1378</v>
      </c>
      <c r="B1355">
        <f>_xlfn.XLOOKUP(A1355,jkse_history[[#This Row],[Tanggal]],jkse_history[[#This Row],[Terakhir]],"Tidak Ditemukan")</f>
        <v>7952.1</v>
      </c>
      <c r="C1355">
        <f>_xlfn.XLOOKUP(B1355,jkse_history[[#This Row],[Terakhir]],jkse_history[[#This Row],[Volume]])</f>
        <v>399326600</v>
      </c>
      <c r="D1355">
        <f>_xlfn.XLOOKUP(A1355,bbni_history[[#This Row],[Tanggal]],bbni_history[[#This Row],[Terakhir]],"Tidak Ditemukan")</f>
        <v>4460</v>
      </c>
      <c r="E1355">
        <f>_xlfn.XLOOKUP(D1355,bbni_history[[#This Row],[Terakhir]],bbni_history[[#This Row],[Volume]])</f>
        <v>37274600</v>
      </c>
      <c r="F1355">
        <f>_xlfn.XLOOKUP(A1355,bbri_history[[#This Row],[Tanggal]],bbri_history[[#This Row],[Terakhir]],"Tidak Ditemukan")</f>
        <v>4140</v>
      </c>
      <c r="G1355">
        <f>_xlfn.XLOOKUP(F1355,bbri_history[[#This Row],[Terakhir]],bbri_history[[#This Row],[Volume]],"Tidak Ditemukan")</f>
        <v>60838200</v>
      </c>
      <c r="H1355">
        <f>_xlfn.XLOOKUP(A1355,bmri_history[[#This Row],[Tanggal]],bmri_history[[#This Row],[Terakhir]],"Tidak Ditemukan")</f>
        <v>4770</v>
      </c>
      <c r="I1355">
        <f>_xlfn.XLOOKUP('Master Sheet'!H1355,bmri_history[[#This Row],[Terakhir]],bmri_history[[#This Row],[Volume]],"Tidak Ditemukan")</f>
        <v>111707400</v>
      </c>
      <c r="J1355" s="10">
        <f>(B1355/'Data Historis IHSG'!$J$3) * 100</f>
        <v>126.23302653844569</v>
      </c>
      <c r="K1355" s="2">
        <f>(D1355/'Data Historis BBNI'!$J$3) * 100</f>
        <v>143.07666150179165</v>
      </c>
      <c r="L1355" s="2">
        <f>(F1355/'Data Historis BBRI'!$J$3) * 100</f>
        <v>140.14278315443124</v>
      </c>
      <c r="M1355" s="2">
        <f>(H1355 / 'Data Historis BMRI'!$J$3) * 100</f>
        <v>172.02020966991597</v>
      </c>
    </row>
    <row r="1356" spans="1:13" x14ac:dyDescent="0.3">
      <c r="A1356" s="1" t="s">
        <v>1379</v>
      </c>
      <c r="B1356">
        <f>_xlfn.XLOOKUP(A1356,jkse_history[[#This Row],[Tanggal]],jkse_history[[#This Row],[Terakhir]],"Tidak Ditemukan")</f>
        <v>7830.5</v>
      </c>
      <c r="C1356">
        <f>_xlfn.XLOOKUP(B1356,jkse_history[[#This Row],[Terakhir]],jkse_history[[#This Row],[Volume]])</f>
        <v>481348100</v>
      </c>
      <c r="D1356">
        <f>_xlfn.XLOOKUP(A1356,bbni_history[[#This Row],[Tanggal]],bbni_history[[#This Row],[Terakhir]],"Tidak Ditemukan")</f>
        <v>4380</v>
      </c>
      <c r="E1356">
        <f>_xlfn.XLOOKUP(D1356,bbni_history[[#This Row],[Terakhir]],bbni_history[[#This Row],[Volume]])</f>
        <v>60711900</v>
      </c>
      <c r="F1356">
        <f>_xlfn.XLOOKUP(A1356,bbri_history[[#This Row],[Tanggal]],bbri_history[[#This Row],[Terakhir]],"Tidak Ditemukan")</f>
        <v>4050</v>
      </c>
      <c r="G1356">
        <f>_xlfn.XLOOKUP(F1356,bbri_history[[#This Row],[Terakhir]],bbri_history[[#This Row],[Volume]],"Tidak Ditemukan")</f>
        <v>217276600</v>
      </c>
      <c r="H1356">
        <f>_xlfn.XLOOKUP(A1356,bmri_history[[#This Row],[Tanggal]],bmri_history[[#This Row],[Terakhir]],"Tidak Ditemukan")</f>
        <v>4730</v>
      </c>
      <c r="I1356">
        <f>_xlfn.XLOOKUP('Master Sheet'!H1356,bmri_history[[#This Row],[Terakhir]],bmri_history[[#This Row],[Volume]],"Tidak Ditemukan")</f>
        <v>176485100</v>
      </c>
      <c r="J1356" s="10">
        <f>(B1356/'Data Historis IHSG'!$J$3) * 100</f>
        <v>124.30272686577115</v>
      </c>
      <c r="K1356" s="2">
        <f>(D1356/'Data Historis BBNI'!$J$3) * 100</f>
        <v>140.51026398606444</v>
      </c>
      <c r="L1356" s="2">
        <f>(F1356/'Data Historis BBRI'!$J$3) * 100</f>
        <v>137.09620091194361</v>
      </c>
      <c r="M1356" s="2">
        <f>(H1356 / 'Data Historis BMRI'!$J$3) * 100</f>
        <v>170.57769218840721</v>
      </c>
    </row>
    <row r="1357" spans="1:13" x14ac:dyDescent="0.3">
      <c r="A1357" s="1" t="s">
        <v>1380</v>
      </c>
      <c r="B1357">
        <f>_xlfn.XLOOKUP(A1357,jkse_history[[#This Row],[Tanggal]],jkse_history[[#This Row],[Terakhir]],"Tidak Ditemukan")</f>
        <v>7736.1</v>
      </c>
      <c r="C1357">
        <f>_xlfn.XLOOKUP(B1357,jkse_history[[#This Row],[Terakhir]],jkse_history[[#This Row],[Volume]])</f>
        <v>358661000</v>
      </c>
      <c r="D1357">
        <f>_xlfn.XLOOKUP(A1357,bbni_history[[#This Row],[Tanggal]],bbni_history[[#This Row],[Terakhir]],"Tidak Ditemukan")</f>
        <v>4320</v>
      </c>
      <c r="E1357">
        <f>_xlfn.XLOOKUP(D1357,bbni_history[[#This Row],[Terakhir]],bbni_history[[#This Row],[Volume]])</f>
        <v>60513100</v>
      </c>
      <c r="F1357">
        <f>_xlfn.XLOOKUP(A1357,bbri_history[[#This Row],[Tanggal]],bbri_history[[#This Row],[Terakhir]],"Tidak Ditemukan")</f>
        <v>3980</v>
      </c>
      <c r="G1357">
        <f>_xlfn.XLOOKUP(F1357,bbri_history[[#This Row],[Terakhir]],bbri_history[[#This Row],[Volume]],"Tidak Ditemukan")</f>
        <v>234206100</v>
      </c>
      <c r="H1357">
        <f>_xlfn.XLOOKUP(A1357,bmri_history[[#This Row],[Tanggal]],bmri_history[[#This Row],[Terakhir]],"Tidak Ditemukan")</f>
        <v>4600</v>
      </c>
      <c r="I1357">
        <f>_xlfn.XLOOKUP('Master Sheet'!H1357,bmri_history[[#This Row],[Terakhir]],bmri_history[[#This Row],[Volume]],"Tidak Ditemukan")</f>
        <v>320335300</v>
      </c>
      <c r="J1357" s="10">
        <f>(B1357/'Data Historis IHSG'!$J$3) * 100</f>
        <v>122.80420475145806</v>
      </c>
      <c r="K1357" s="2">
        <f>(D1357/'Data Historis BBNI'!$J$3) * 100</f>
        <v>138.58546584926904</v>
      </c>
      <c r="L1357" s="2">
        <f>(F1357/'Data Historis BBRI'!$J$3) * 100</f>
        <v>134.72663694556434</v>
      </c>
      <c r="M1357" s="2">
        <f>(H1357 / 'Data Historis BMRI'!$J$3) * 100</f>
        <v>165.88951037350387</v>
      </c>
    </row>
    <row r="1358" spans="1:13" x14ac:dyDescent="0.3">
      <c r="A1358" s="1" t="s">
        <v>1381</v>
      </c>
      <c r="B1358">
        <f>_xlfn.XLOOKUP(A1358,jkse_history[[#This Row],[Tanggal]],jkse_history[[#This Row],[Terakhir]],"Tidak Ditemukan")</f>
        <v>7801.6</v>
      </c>
      <c r="C1358">
        <f>_xlfn.XLOOKUP(B1358,jkse_history[[#This Row],[Terakhir]],jkse_history[[#This Row],[Volume]])</f>
        <v>347812700</v>
      </c>
      <c r="D1358">
        <f>_xlfn.XLOOKUP(A1358,bbni_history[[#This Row],[Tanggal]],bbni_history[[#This Row],[Terakhir]],"Tidak Ditemukan")</f>
        <v>4310</v>
      </c>
      <c r="E1358">
        <f>_xlfn.XLOOKUP(D1358,bbni_history[[#This Row],[Terakhir]],bbni_history[[#This Row],[Volume]])</f>
        <v>28513000</v>
      </c>
      <c r="F1358">
        <f>_xlfn.XLOOKUP(A1358,bbri_history[[#This Row],[Tanggal]],bbri_history[[#This Row],[Terakhir]],"Tidak Ditemukan")</f>
        <v>3960</v>
      </c>
      <c r="G1358">
        <f>_xlfn.XLOOKUP(F1358,bbri_history[[#This Row],[Terakhir]],bbri_history[[#This Row],[Volume]],"Tidak Ditemukan")</f>
        <v>111856000</v>
      </c>
      <c r="H1358">
        <f>_xlfn.XLOOKUP(A1358,bmri_history[[#This Row],[Tanggal]],bmri_history[[#This Row],[Terakhir]],"Tidak Ditemukan")</f>
        <v>4570</v>
      </c>
      <c r="I1358">
        <f>_xlfn.XLOOKUP('Master Sheet'!H1358,bmri_history[[#This Row],[Terakhir]],bmri_history[[#This Row],[Volume]],"Tidak Ditemukan")</f>
        <v>150045600</v>
      </c>
      <c r="J1358" s="10">
        <f>(B1358/'Data Historis IHSG'!$J$3) * 100</f>
        <v>123.84396321001216</v>
      </c>
      <c r="K1358" s="2">
        <f>(D1358/'Data Historis BBNI'!$J$3) * 100</f>
        <v>138.26466615980314</v>
      </c>
      <c r="L1358" s="2">
        <f>(F1358/'Data Historis BBRI'!$J$3) * 100</f>
        <v>134.04961866945598</v>
      </c>
      <c r="M1358" s="2">
        <f>(H1358 / 'Data Historis BMRI'!$J$3) * 100</f>
        <v>164.80762226237232</v>
      </c>
    </row>
    <row r="1359" spans="1:13" x14ac:dyDescent="0.3">
      <c r="A1359" s="1" t="s">
        <v>1382</v>
      </c>
      <c r="B1359">
        <f>_xlfn.XLOOKUP(A1359,jkse_history[[#This Row],[Tanggal]],jkse_history[[#This Row],[Terakhir]],"Tidak Ditemukan")</f>
        <v>7885.9</v>
      </c>
      <c r="C1359">
        <f>_xlfn.XLOOKUP(B1359,jkse_history[[#This Row],[Terakhir]],jkse_history[[#This Row],[Volume]])</f>
        <v>351685500</v>
      </c>
      <c r="D1359">
        <f>_xlfn.XLOOKUP(A1359,bbni_history[[#This Row],[Tanggal]],bbni_history[[#This Row],[Terakhir]],"Tidak Ditemukan")</f>
        <v>4410</v>
      </c>
      <c r="E1359">
        <f>_xlfn.XLOOKUP(D1359,bbni_history[[#This Row],[Terakhir]],bbni_history[[#This Row],[Volume]])</f>
        <v>29754100</v>
      </c>
      <c r="F1359">
        <f>_xlfn.XLOOKUP(A1359,bbri_history[[#This Row],[Tanggal]],bbri_history[[#This Row],[Terakhir]],"Tidak Ditemukan")</f>
        <v>4030</v>
      </c>
      <c r="G1359">
        <f>_xlfn.XLOOKUP(F1359,bbri_history[[#This Row],[Terakhir]],bbri_history[[#This Row],[Volume]],"Tidak Ditemukan")</f>
        <v>112507500</v>
      </c>
      <c r="H1359">
        <f>_xlfn.XLOOKUP(A1359,bmri_history[[#This Row],[Tanggal]],bmri_history[[#This Row],[Terakhir]],"Tidak Ditemukan")</f>
        <v>4620</v>
      </c>
      <c r="I1359">
        <f>_xlfn.XLOOKUP('Master Sheet'!H1359,bmri_history[[#This Row],[Terakhir]],bmri_history[[#This Row],[Volume]],"Tidak Ditemukan")</f>
        <v>131617900</v>
      </c>
      <c r="J1359" s="10">
        <f>(B1359/'Data Historis IHSG'!$J$3) * 100</f>
        <v>125.18215615743371</v>
      </c>
      <c r="K1359" s="2">
        <f>(D1359/'Data Historis BBNI'!$J$3) * 100</f>
        <v>141.47266305446215</v>
      </c>
      <c r="L1359" s="2">
        <f>(F1359/'Data Historis BBRI'!$J$3) * 100</f>
        <v>136.41918263583526</v>
      </c>
      <c r="M1359" s="2">
        <f>(H1359 / 'Data Historis BMRI'!$J$3) * 100</f>
        <v>166.6107691142582</v>
      </c>
    </row>
    <row r="1360" spans="1:13" x14ac:dyDescent="0.3">
      <c r="A1360" s="1" t="s">
        <v>1383</v>
      </c>
      <c r="B1360">
        <f>_xlfn.XLOOKUP(A1360,jkse_history[[#This Row],[Tanggal]],jkse_history[[#This Row],[Terakhir]],"Tidak Ditemukan")</f>
        <v>7867.3</v>
      </c>
      <c r="C1360">
        <f>_xlfn.XLOOKUP(B1360,jkse_history[[#This Row],[Terakhir]],jkse_history[[#This Row],[Volume]])</f>
        <v>362349800</v>
      </c>
      <c r="D1360">
        <f>_xlfn.XLOOKUP(A1360,bbni_history[[#This Row],[Tanggal]],bbni_history[[#This Row],[Terakhir]],"Tidak Ditemukan")</f>
        <v>4370</v>
      </c>
      <c r="E1360">
        <f>_xlfn.XLOOKUP(D1360,bbni_history[[#This Row],[Terakhir]],bbni_history[[#This Row],[Volume]])</f>
        <v>17346200</v>
      </c>
      <c r="F1360">
        <f>_xlfn.XLOOKUP(A1360,bbri_history[[#This Row],[Tanggal]],bbri_history[[#This Row],[Terakhir]],"Tidak Ditemukan")</f>
        <v>4000</v>
      </c>
      <c r="G1360">
        <f>_xlfn.XLOOKUP(F1360,bbri_history[[#This Row],[Terakhir]],bbri_history[[#This Row],[Volume]],"Tidak Ditemukan")</f>
        <v>87402700</v>
      </c>
      <c r="H1360">
        <f>_xlfn.XLOOKUP(A1360,bmri_history[[#This Row],[Tanggal]],bmri_history[[#This Row],[Terakhir]],"Tidak Ditemukan")</f>
        <v>4680</v>
      </c>
      <c r="I1360">
        <f>_xlfn.XLOOKUP('Master Sheet'!H1360,bmri_history[[#This Row],[Terakhir]],bmri_history[[#This Row],[Volume]],"Tidak Ditemukan")</f>
        <v>88735300</v>
      </c>
      <c r="J1360" s="10">
        <f>(B1360/'Data Historis IHSG'!$J$3) * 100</f>
        <v>124.88689650355423</v>
      </c>
      <c r="K1360" s="2">
        <f>(D1360/'Data Historis BBNI'!$J$3) * 100</f>
        <v>140.18946429659854</v>
      </c>
      <c r="L1360" s="2">
        <f>(F1360/'Data Historis BBRI'!$J$3) * 100</f>
        <v>135.40365522167269</v>
      </c>
      <c r="M1360" s="2">
        <f>(H1360 / 'Data Historis BMRI'!$J$3) * 100</f>
        <v>168.7745453365213</v>
      </c>
    </row>
    <row r="1361" spans="1:13" x14ac:dyDescent="0.3">
      <c r="A1361" s="1"/>
      <c r="J1361" s="10"/>
      <c r="K1361" s="2"/>
      <c r="L1361" s="2"/>
      <c r="M1361" s="2"/>
    </row>
    <row r="1362" spans="1:13" x14ac:dyDescent="0.3">
      <c r="A1362" s="1"/>
      <c r="J1362" s="10"/>
      <c r="K1362" s="2"/>
      <c r="L1362" s="2"/>
      <c r="M1362" s="2"/>
    </row>
    <row r="1363" spans="1:13" x14ac:dyDescent="0.3">
      <c r="A1363" s="1"/>
      <c r="J1363" s="10"/>
      <c r="K1363" s="2"/>
      <c r="L1363" s="2"/>
      <c r="M1363" s="2"/>
    </row>
    <row r="1364" spans="1:13" x14ac:dyDescent="0.3">
      <c r="A1364" s="1"/>
      <c r="J1364" s="10"/>
      <c r="K1364" s="2"/>
      <c r="L1364" s="2"/>
      <c r="M1364" s="2"/>
    </row>
    <row r="1365" spans="1:13" x14ac:dyDescent="0.3">
      <c r="A1365" s="1"/>
      <c r="J1365" s="10"/>
      <c r="K1365" s="2"/>
      <c r="L1365" s="2"/>
      <c r="M1365" s="2"/>
    </row>
    <row r="1366" spans="1:13" x14ac:dyDescent="0.3">
      <c r="A1366" s="1"/>
      <c r="J1366" s="10"/>
      <c r="K1366" s="2"/>
      <c r="L1366" s="2"/>
      <c r="M1366" s="2"/>
    </row>
    <row r="1367" spans="1:13" x14ac:dyDescent="0.3">
      <c r="A1367" s="1"/>
      <c r="J1367" s="10"/>
      <c r="K1367" s="2"/>
      <c r="L1367" s="2"/>
      <c r="M1367" s="2"/>
    </row>
    <row r="1368" spans="1:13" x14ac:dyDescent="0.3">
      <c r="A1368" s="1"/>
      <c r="J1368" s="10"/>
      <c r="K1368" s="2"/>
      <c r="L1368" s="2"/>
      <c r="M1368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BA2F-57CA-43DC-9291-CA2F0116F8FA}">
  <dimension ref="A1:L6"/>
  <sheetViews>
    <sheetView tabSelected="1" zoomScale="115" zoomScaleNormal="115" workbookViewId="0">
      <selection activeCell="B2" sqref="B2"/>
    </sheetView>
  </sheetViews>
  <sheetFormatPr defaultRowHeight="14.4" x14ac:dyDescent="0.3"/>
  <cols>
    <col min="1" max="1" width="15.5546875" bestFit="1" customWidth="1"/>
    <col min="2" max="3" width="13.109375" bestFit="1" customWidth="1"/>
    <col min="4" max="4" width="12" bestFit="1" customWidth="1"/>
    <col min="5" max="5" width="13.109375" bestFit="1" customWidth="1"/>
    <col min="10" max="10" width="13.88671875" bestFit="1" customWidth="1"/>
    <col min="11" max="11" width="15.5546875" bestFit="1" customWidth="1"/>
  </cols>
  <sheetData>
    <row r="1" spans="1:12" x14ac:dyDescent="0.3">
      <c r="A1" s="4" t="s">
        <v>14</v>
      </c>
      <c r="B1" s="5" t="s">
        <v>16</v>
      </c>
      <c r="C1" s="5" t="s">
        <v>15</v>
      </c>
      <c r="D1" s="5" t="s">
        <v>17</v>
      </c>
      <c r="E1" s="5" t="s">
        <v>18</v>
      </c>
      <c r="G1" s="11"/>
      <c r="H1" s="11"/>
      <c r="I1" s="11"/>
      <c r="J1" s="11"/>
      <c r="K1" s="11"/>
      <c r="L1" s="11"/>
    </row>
    <row r="2" spans="1:12" x14ac:dyDescent="0.3">
      <c r="A2" s="4" t="s">
        <v>19</v>
      </c>
      <c r="B2" s="6">
        <f>(('Data Historis BMRI'!B1360 - 'Data Historis BMRI'!B2) / 'Data Historis BMRI'!B2) * 100%</f>
        <v>0.67142857142857137</v>
      </c>
      <c r="C2" s="6">
        <f>(('Data Historis BBRI'!B1360 - 'Data Historis BBRI'!B2) / 'Data Historis BBRI'!B2) * 100%</f>
        <v>0.35098621994055651</v>
      </c>
      <c r="D2" s="6">
        <f>(('Data Historis BBNI'!B1360 - 'Data Historis BBNI'!B2) / 'Data Historis BBNI'!B2) * 100%</f>
        <v>0.4154304592861307</v>
      </c>
      <c r="E2" s="6">
        <f>(('Data Historis IHSG'!B1360 - 'Data Historis IHSG'!B2) / 'Data Historis IHSG'!B2) * 100%</f>
        <v>0.25203704882551398</v>
      </c>
      <c r="G2" s="11"/>
      <c r="H2" s="11"/>
      <c r="I2" s="11"/>
      <c r="J2" s="11"/>
      <c r="K2" s="11"/>
      <c r="L2" s="11"/>
    </row>
    <row r="3" spans="1:12" x14ac:dyDescent="0.3">
      <c r="A3" s="4" t="s">
        <v>20</v>
      </c>
      <c r="B3" s="6">
        <f>_xlfn.STDEV.S(bmri_history[Perubahan%])</f>
        <v>2.2091522420068673E-2</v>
      </c>
      <c r="C3" s="6">
        <f>_xlfn.STDEV.S(bbri_history[Perubahan%])</f>
        <v>2.2231106826660959E-2</v>
      </c>
      <c r="D3" s="6">
        <f>_xlfn.STDEV.S(bbni_history[Perubahan%])</f>
        <v>2.2511566779079891E-2</v>
      </c>
      <c r="E3" s="6">
        <f>_xlfn.STDEV.S(jkse_history[Perubahan%])</f>
        <v>1.0862859428965761E-2</v>
      </c>
      <c r="G3" s="11"/>
      <c r="H3" s="11"/>
      <c r="I3" s="11"/>
      <c r="J3" s="11"/>
      <c r="K3" s="11"/>
      <c r="L3" s="11"/>
    </row>
    <row r="4" spans="1:12" x14ac:dyDescent="0.3">
      <c r="A4" s="4" t="s">
        <v>21</v>
      </c>
      <c r="B4" s="6">
        <f>B2-E2</f>
        <v>0.4193915226030574</v>
      </c>
      <c r="C4" s="6">
        <f>C2-E2</f>
        <v>9.8949171115042533E-2</v>
      </c>
      <c r="D4" s="6">
        <f>D2-E2</f>
        <v>0.16339341046061673</v>
      </c>
      <c r="E4" s="7">
        <v>0</v>
      </c>
      <c r="G4" s="11"/>
      <c r="H4" s="11"/>
      <c r="I4" s="11"/>
      <c r="J4" s="11"/>
      <c r="K4" s="11"/>
      <c r="L4" s="11"/>
    </row>
    <row r="5" spans="1:12" x14ac:dyDescent="0.3">
      <c r="A5" s="4" t="s">
        <v>22</v>
      </c>
      <c r="B5" s="8">
        <f>SLOPE(bmri_history[Perubahan%],jkse_history[Perubahan%])</f>
        <v>1.4732714781303926</v>
      </c>
      <c r="C5" s="8">
        <f>SLOPE(bbri_history[Perubahan%],jkse_history[Perubahan%])</f>
        <v>1.4391902177948683</v>
      </c>
      <c r="D5" s="8">
        <f>SLOPE(bbni_history[Perubahan%],jkse_history[Perubahan%])</f>
        <v>1.4729944064472711</v>
      </c>
      <c r="E5" s="9">
        <f>SLOPE(jkse_history[Perubahan%],jkse_history[Perubahan%])</f>
        <v>1</v>
      </c>
      <c r="G5" s="11"/>
      <c r="H5" s="11"/>
      <c r="I5" s="11"/>
      <c r="J5" s="11"/>
      <c r="K5" s="11"/>
      <c r="L5" s="11"/>
    </row>
    <row r="6" spans="1:12" x14ac:dyDescent="0.3">
      <c r="A6" s="4" t="s">
        <v>23</v>
      </c>
      <c r="B6" s="8">
        <f>AVERAGE(bmri_history[Volume])</f>
        <v>115059653.34805004</v>
      </c>
      <c r="C6" s="8">
        <f>AVERAGE(bbri_history[Volume])</f>
        <v>190918202.12141281</v>
      </c>
      <c r="D6" s="8">
        <f>AVERAGE(bbni_history[Volume])</f>
        <v>70503408.756438553</v>
      </c>
      <c r="E6" s="8">
        <f>AVERAGE(jkse_history[Volume])</f>
        <v>168237832.00883001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12D6-EF52-44BD-996E-26A53F790257}">
  <dimension ref="A1"/>
  <sheetViews>
    <sheetView topLeftCell="A14" zoomScale="82" zoomScaleNormal="130" workbookViewId="0">
      <selection activeCell="M21" sqref="M2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d 9 1 e c 1 0 - b 8 5 1 - 4 6 3 d - 8 3 c 5 - 2 f e c 0 b 4 9 b d f 6 "   x m l n s = " h t t p : / / s c h e m a s . m i c r o s o f t . c o m / D a t a M a s h u p " > A A A A A A 4 F A A B Q S w M E F A A C A A g A 5 r o n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O a 6 J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u i d b P h P y R A c C A A A e D w A A E w A c A E Z v c m 1 1 b G F z L 1 N l Y 3 R p b 2 4 x L m 0 g o h g A K K A U A A A A A A A A A A A A A A A A A A A A A A A A A A A A 7 V b f a 9 s w E H 4 P 5 H 8 Q 3 o s D m s H Z 1 o c N P x R 7 o 4 X S b n P a l 2 Y U 2 b 7 E 2 m S p S H K z E P K / T / 6 x x g Z 3 + d X C K P a L 5 Z O 4 7 7 v T f X d W E G s q O A q r t / t p O B g O V E o k J C j K J L 1 L q d J C L p G H G O j h A J k n F L m M w V h 8 9 e A E I s 4 z 4 N r + Q h k 4 v u D a f C j b 8 j 9 O r x V I N T 0 N r 8 N p I B a c C Z K o a d O p E 6 s H a 4 R v A 2 A 0 o x q k Z 2 E L I 1 + w P O P K O 8 H o M 4 9 F Q v n c c 8 c f x h h 9 y 4 W G U C 8 Z e J u l c y k 4 / B j h i t w b 6 6 s U m d l L 0 B m Q x D C w D N M J i c z B e q e 2 2 1 U c G N 3 W 9 l P G w p g w I p W n Z d 5 0 6 a e E z 4 3 H y f I e N u 4 m k n A 1 E z K r C B e b y u 7 A x 6 u V F R A N J j R t z q D E r N c Y r S y f C f V o 5 X k W g S z t Z 3 S e d p g v x K L D e n U P v M N 8 U 3 A q n J 9 z f f L e K c i t 1 5 u I v o u c J 4 b j 1 W z 2 Z E B F M K 3 I i 0 D + c g Y S p + i y x H N K Z / Y d R u 6 o T a Q b 0 P 0 n Y p N Z A V g n 4 w i 8 8 a 5 4 b g l Y p f k I v H e 7 4 o 1 L v P o C 9 w V s 3 g x a U J 2 i C 2 G q d 3 t 9 t p i a U m k X p 4 b f e m 0 q y K L J 2 / P A G g 0 H l G + F b H W N 6 C W 6 R t R 3 j f + g a x x c c + 0 2 s q 3 m j u p S L V 5 7 d 6 x G I n c + v 0 f D a K R + R 7 0 3 9 d d M R 1 t y / C U k x 3 v J v V r J l a H 1 k j t s x D 7 9 A 9 M x Y 5 9 n x L o t w f / 8 p e D Z B d 9 0 2 g v + t Q m + n 7 E H z N g / U E s B A i 0 A F A A C A A g A 5 r o n W + u r O E u l A A A A 9 w A A A B I A A A A A A A A A A A A A A A A A A A A A A E N v b m Z p Z y 9 Q Y W N r Y W d l L n h t b F B L A Q I t A B Q A A g A I A O a 6 J 1 s P y u m r p A A A A O k A A A A T A A A A A A A A A A A A A A A A A P E A A A B b Q 2 9 u d G V u d F 9 U e X B l c 1 0 u e G 1 s U E s B A i 0 A F A A C A A g A 5 r o n W z 4 T 8 k Q H A g A A H g 8 A A B M A A A A A A A A A A A A A A A A A 4 g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z M A A A A A A A C 9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m 1 y a V 9 o a X N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V m Z j d h N T E t Y j V j M y 0 0 M m V h L W J i Y j c t O D B k N T g x O W Z k O T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b X J p X 2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1 Q x N T o 0 N j o x M C 4 1 N T g y O D c y W i I g L z 4 8 R W 5 0 c n k g V H l w Z T 0 i R m l s b E N v b H V t b l R 5 c G V z I i B W Y W x 1 Z T 0 i c 0 J n V U Z C U V V E I i A v P j x F b n R y e S B U e X B l P S J G a W x s Q 2 9 s d W 1 u T m F t Z X M i I F Z h b H V l P S J z W y Z x d W 9 0 O 0 R h d G U m c X V v d D s s J n F 1 b 3 Q 7 Q 2 x v c 2 U m c X V v d D s s J n F 1 b 3 Q 7 S G l n a C Z x d W 9 0 O y w m c X V v d D t M b 3 c m c X V v d D s s J n F 1 b 3 Q 7 T 3 B l b i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X J p X 2 h p c 3 R v c n k v Q X V 0 b 1 J l b W 9 2 Z W R D b 2 x 1 b W 5 z M S 5 7 R G F 0 Z S w w f S Z x d W 9 0 O y w m c X V v d D t T Z W N 0 a W 9 u M S 9 i b X J p X 2 h p c 3 R v c n k v Q X V 0 b 1 J l b W 9 2 Z W R D b 2 x 1 b W 5 z M S 5 7 Q 2 x v c 2 U s M X 0 m c X V v d D s s J n F 1 b 3 Q 7 U 2 V j d G l v b j E v Y m 1 y a V 9 o a X N 0 b 3 J 5 L 0 F 1 d G 9 S Z W 1 v d m V k Q 2 9 s d W 1 u c z E u e 0 h p Z 2 g s M n 0 m c X V v d D s s J n F 1 b 3 Q 7 U 2 V j d G l v b j E v Y m 1 y a V 9 o a X N 0 b 3 J 5 L 0 F 1 d G 9 S Z W 1 v d m V k Q 2 9 s d W 1 u c z E u e 0 x v d y w z f S Z x d W 9 0 O y w m c X V v d D t T Z W N 0 a W 9 u M S 9 i b X J p X 2 h p c 3 R v c n k v Q X V 0 b 1 J l b W 9 2 Z W R D b 2 x 1 b W 5 z M S 5 7 T 3 B l b i w 0 f S Z x d W 9 0 O y w m c X V v d D t T Z W N 0 a W 9 u M S 9 i b X J p X 2 h p c 3 R v c n k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t c m l f a G l z d G 9 y e S 9 B d X R v U m V t b 3 Z l Z E N v b H V t b n M x L n t E Y X R l L D B 9 J n F 1 b 3 Q 7 L C Z x d W 9 0 O 1 N l Y 3 R p b 2 4 x L 2 J t c m l f a G l z d G 9 y e S 9 B d X R v U m V t b 3 Z l Z E N v b H V t b n M x L n t D b G 9 z Z S w x f S Z x d W 9 0 O y w m c X V v d D t T Z W N 0 a W 9 u M S 9 i b X J p X 2 h p c 3 R v c n k v Q X V 0 b 1 J l b W 9 2 Z W R D b 2 x 1 b W 5 z M S 5 7 S G l n a C w y f S Z x d W 9 0 O y w m c X V v d D t T Z W N 0 a W 9 u M S 9 i b X J p X 2 h p c 3 R v c n k v Q X V 0 b 1 J l b W 9 2 Z W R D b 2 x 1 b W 5 z M S 5 7 T G 9 3 L D N 9 J n F 1 b 3 Q 7 L C Z x d W 9 0 O 1 N l Y 3 R p b 2 4 x L 2 J t c m l f a G l z d G 9 y e S 9 B d X R v U m V t b 3 Z l Z E N v b H V t b n M x L n t P c G V u L D R 9 J n F 1 b 3 Q 7 L C Z x d W 9 0 O 1 N l Y 3 R p b 2 4 x L 2 J t c m l f a G l z d G 9 y e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t c m l f a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X J p X 2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y a V 9 o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y a V 9 o a X N 0 b 3 J 5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X J p X 2 h p c 3 R v c n k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X J p X 2 h p c 3 R v c n k v U m 9 1 b m R l Z C U y M E 9 m Z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X J p X 2 h p c 3 R v c n k v U m 9 1 b m R l Z C U y M E 9 m Z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X J p X 2 h p c 3 R v c n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J y a V 9 o a X N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1 Z j h j M D k t N W M 0 Z C 0 0 M z R h L T h h Y m M t M D Y 3 Y T A 5 Z G F k O T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Y X R h I E h p c 3 R v c m l z I E J C U k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m J y a V 9 o a X N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d U M T Y 6 M D E 6 M z M u N D E 3 N T U 0 M V o i I C 8 + P E V u d H J 5 I F R 5 c G U 9 I k Z p b G x D b 2 x 1 b W 5 U e X B l c y I g V m F s d W U 9 I n N C Z 1 V G Q l F V R C I g L z 4 8 R W 5 0 c n k g V H l w Z T 0 i R m l s b E N v b H V t b k 5 h b W V z I i B W Y W x 1 Z T 0 i c 1 s m c X V v d D t E Y X R l J n F 1 b 3 Q 7 L C Z x d W 9 0 O 0 N s b 3 N l J n F 1 b 3 Q 7 L C Z x d W 9 0 O 0 h p Z 2 g m c X V v d D s s J n F 1 b 3 Q 7 T G 9 3 J n F 1 b 3 Q 7 L C Z x d W 9 0 O 0 9 w Z W 4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J y a V 9 o a X N 0 b 3 J 5 L 0 F 1 d G 9 S Z W 1 v d m V k Q 2 9 s d W 1 u c z E u e 0 R h d G U s M H 0 m c X V v d D s s J n F 1 b 3 Q 7 U 2 V j d G l v b j E v Y m J y a V 9 o a X N 0 b 3 J 5 L 0 F 1 d G 9 S Z W 1 v d m V k Q 2 9 s d W 1 u c z E u e 0 N s b 3 N l L D F 9 J n F 1 b 3 Q 7 L C Z x d W 9 0 O 1 N l Y 3 R p b 2 4 x L 2 J i c m l f a G l z d G 9 y e S 9 B d X R v U m V t b 3 Z l Z E N v b H V t b n M x L n t I a W d o L D J 9 J n F 1 b 3 Q 7 L C Z x d W 9 0 O 1 N l Y 3 R p b 2 4 x L 2 J i c m l f a G l z d G 9 y e S 9 B d X R v U m V t b 3 Z l Z E N v b H V t b n M x L n t M b 3 c s M 3 0 m c X V v d D s s J n F 1 b 3 Q 7 U 2 V j d G l v b j E v Y m J y a V 9 o a X N 0 b 3 J 5 L 0 F 1 d G 9 S Z W 1 v d m V k Q 2 9 s d W 1 u c z E u e 0 9 w Z W 4 s N H 0 m c X V v d D s s J n F 1 b 3 Q 7 U 2 V j d G l v b j E v Y m J y a V 9 o a X N 0 b 3 J 5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Y n J p X 2 h p c 3 R v c n k v Q X V 0 b 1 J l b W 9 2 Z W R D b 2 x 1 b W 5 z M S 5 7 R G F 0 Z S w w f S Z x d W 9 0 O y w m c X V v d D t T Z W N 0 a W 9 u M S 9 i Y n J p X 2 h p c 3 R v c n k v Q X V 0 b 1 J l b W 9 2 Z W R D b 2 x 1 b W 5 z M S 5 7 Q 2 x v c 2 U s M X 0 m c X V v d D s s J n F 1 b 3 Q 7 U 2 V j d G l v b j E v Y m J y a V 9 o a X N 0 b 3 J 5 L 0 F 1 d G 9 S Z W 1 v d m V k Q 2 9 s d W 1 u c z E u e 0 h p Z 2 g s M n 0 m c X V v d D s s J n F 1 b 3 Q 7 U 2 V j d G l v b j E v Y m J y a V 9 o a X N 0 b 3 J 5 L 0 F 1 d G 9 S Z W 1 v d m V k Q 2 9 s d W 1 u c z E u e 0 x v d y w z f S Z x d W 9 0 O y w m c X V v d D t T Z W N 0 a W 9 u M S 9 i Y n J p X 2 h p c 3 R v c n k v Q X V 0 b 1 J l b W 9 2 Z W R D b 2 x 1 b W 5 z M S 5 7 T 3 B l b i w 0 f S Z x d W 9 0 O y w m c X V v d D t T Z W N 0 a W 9 u M S 9 i Y n J p X 2 h p c 3 R v c n k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n J p X 2 h p c 3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J y a V 9 o a X N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c m l f a G l z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c m l f a G l z d G 9 y e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n J p X 2 h p c 3 R v c n k v U m 9 1 b m R l Z C U y M E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b m l f a G l z d G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Y j V i Z G J l L T B i Y 2 I t N D M 1 M C 1 i Z m M 4 L T M 4 N W Y z Z j c x Y W Z k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B I a X N 0 b 3 J p c y B C Q k 5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J i b m l f a G l z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m 5 p X 2 h p c 3 R v c n k v Q X V 0 b 1 J l b W 9 2 Z W R D b 2 x 1 b W 5 z M S 5 7 R G F 0 Z S w w f S Z x d W 9 0 O y w m c X V v d D t T Z W N 0 a W 9 u M S 9 i Y m 5 p X 2 h p c 3 R v c n k v Q X V 0 b 1 J l b W 9 2 Z W R D b 2 x 1 b W 5 z M S 5 7 Q 2 x v c 2 U s M X 0 m c X V v d D s s J n F 1 b 3 Q 7 U 2 V j d G l v b j E v Y m J u a V 9 o a X N 0 b 3 J 5 L 0 F 1 d G 9 S Z W 1 v d m V k Q 2 9 s d W 1 u c z E u e 0 h p Z 2 g s M n 0 m c X V v d D s s J n F 1 b 3 Q 7 U 2 V j d G l v b j E v Y m J u a V 9 o a X N 0 b 3 J 5 L 0 F 1 d G 9 S Z W 1 v d m V k Q 2 9 s d W 1 u c z E u e 0 x v d y w z f S Z x d W 9 0 O y w m c X V v d D t T Z W N 0 a W 9 u M S 9 i Y m 5 p X 2 h p c 3 R v c n k v Q X V 0 b 1 J l b W 9 2 Z W R D b 2 x 1 b W 5 z M S 5 7 T 3 B l b i w 0 f S Z x d W 9 0 O y w m c X V v d D t T Z W N 0 a W 9 u M S 9 i Y m 5 p X 2 h p c 3 R v c n k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J i b m l f a G l z d G 9 y e S 9 B d X R v U m V t b 3 Z l Z E N v b H V t b n M x L n t E Y X R l L D B 9 J n F 1 b 3 Q 7 L C Z x d W 9 0 O 1 N l Y 3 R p b 2 4 x L 2 J i b m l f a G l z d G 9 y e S 9 B d X R v U m V t b 3 Z l Z E N v b H V t b n M x L n t D b G 9 z Z S w x f S Z x d W 9 0 O y w m c X V v d D t T Z W N 0 a W 9 u M S 9 i Y m 5 p X 2 h p c 3 R v c n k v Q X V 0 b 1 J l b W 9 2 Z W R D b 2 x 1 b W 5 z M S 5 7 S G l n a C w y f S Z x d W 9 0 O y w m c X V v d D t T Z W N 0 a W 9 u M S 9 i Y m 5 p X 2 h p c 3 R v c n k v Q X V 0 b 1 J l b W 9 2 Z W R D b 2 x 1 b W 5 z M S 5 7 T G 9 3 L D N 9 J n F 1 b 3 Q 7 L C Z x d W 9 0 O 1 N l Y 3 R p b 2 4 x L 2 J i b m l f a G l z d G 9 y e S 9 B d X R v U m V t b 3 Z l Z E N v b H V t b n M x L n t P c G V u L D R 9 J n F 1 b 3 Q 7 L C Z x d W 9 0 O 1 N l Y 3 R p b 2 4 x L 2 J i b m l f a G l z d G 9 y e S 9 B d X R v U m V t b 3 Z l Z E N v b H V t b n M x L n t W b 2 x 1 b W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x v c 2 U m c X V v d D s s J n F 1 b 3 Q 7 S G l n a C Z x d W 9 0 O y w m c X V v d D t M b 3 c m c X V v d D s s J n F 1 b 3 Q 7 T 3 B l b i Z x d W 9 0 O y w m c X V v d D t W b 2 x 1 b W U m c X V v d D t d I i A v P j x F b n R y e S B U e X B l P S J G a W x s Q 2 9 s d W 1 u V H l w Z X M i I F Z h b H V l P S J z Q m d V R k J R V U Q i I C 8 + P E V u d H J 5 I F R 5 c G U 9 I k Z p b G x M Y X N 0 V X B k Y X R l Z C I g V m F s d W U 9 I m Q y M D I 1 L T A 5 L T A 3 V D E 2 O j E x O j E 5 L j U y N z E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Y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J u a V 9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i b m l f a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m 5 p X 2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m 5 p X 2 h p c 3 R v c n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J u a V 9 o a X N 0 b 3 J 5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m 5 p X 2 h p c 3 R v c n k v Q 2 h h b m d l Z C U y M F R 5 c G U l M j B 3 a X R o J T I w T G 9 j Y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r c 2 V f a G l z d G 9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O G M 1 N T Y 1 L T g w M z g t N G E w Y y 0 4 O D E z L W Q 0 N G F k M z B h M T I w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B I a X N 0 b 3 J p c y B J S F N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p r c 2 V f a G l z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3 V D E 2 O j I z O j E z L j g y M j U y O T J a I i A v P j x F b n R y e S B U e X B l P S J G a W x s Q 2 9 s d W 1 u V H l w Z X M i I F Z h b H V l P S J z Q m d V R k J R V U Q i I C 8 + P E V u d H J 5 I F R 5 c G U 9 I k Z p b G x D b 2 x 1 b W 5 O Y W 1 l c y I g V m F s d W U 9 I n N b J n F 1 b 3 Q 7 R G F 0 Z S Z x d W 9 0 O y w m c X V v d D t D b G 9 z Z S Z x d W 9 0 O y w m c X V v d D t I a W d o J n F 1 b 3 Q 7 L C Z x d W 9 0 O 0 x v d y Z x d W 9 0 O y w m c X V v d D t P c G V u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r c 2 V f a G l z d G 9 y e S 9 B d X R v U m V t b 3 Z l Z E N v b H V t b n M x L n t E Y X R l L D B 9 J n F 1 b 3 Q 7 L C Z x d W 9 0 O 1 N l Y 3 R p b 2 4 x L 2 p r c 2 V f a G l z d G 9 y e S 9 B d X R v U m V t b 3 Z l Z E N v b H V t b n M x L n t D b G 9 z Z S w x f S Z x d W 9 0 O y w m c X V v d D t T Z W N 0 a W 9 u M S 9 q a 3 N l X 2 h p c 3 R v c n k v Q X V 0 b 1 J l b W 9 2 Z W R D b 2 x 1 b W 5 z M S 5 7 S G l n a C w y f S Z x d W 9 0 O y w m c X V v d D t T Z W N 0 a W 9 u M S 9 q a 3 N l X 2 h p c 3 R v c n k v Q X V 0 b 1 J l b W 9 2 Z W R D b 2 x 1 b W 5 z M S 5 7 T G 9 3 L D N 9 J n F 1 b 3 Q 7 L C Z x d W 9 0 O 1 N l Y 3 R p b 2 4 x L 2 p r c 2 V f a G l z d G 9 y e S 9 B d X R v U m V t b 3 Z l Z E N v b H V t b n M x L n t P c G V u L D R 9 J n F 1 b 3 Q 7 L C Z x d W 9 0 O 1 N l Y 3 R p b 2 4 x L 2 p r c 2 V f a G l z d G 9 y e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m t z Z V 9 o a X N 0 b 3 J 5 L 0 F 1 d G 9 S Z W 1 v d m V k Q 2 9 s d W 1 u c z E u e 0 R h d G U s M H 0 m c X V v d D s s J n F 1 b 3 Q 7 U 2 V j d G l v b j E v a m t z Z V 9 o a X N 0 b 3 J 5 L 0 F 1 d G 9 S Z W 1 v d m V k Q 2 9 s d W 1 u c z E u e 0 N s b 3 N l L D F 9 J n F 1 b 3 Q 7 L C Z x d W 9 0 O 1 N l Y 3 R p b 2 4 x L 2 p r c 2 V f a G l z d G 9 y e S 9 B d X R v U m V t b 3 Z l Z E N v b H V t b n M x L n t I a W d o L D J 9 J n F 1 b 3 Q 7 L C Z x d W 9 0 O 1 N l Y 3 R p b 2 4 x L 2 p r c 2 V f a G l z d G 9 y e S 9 B d X R v U m V t b 3 Z l Z E N v b H V t b n M x L n t M b 3 c s M 3 0 m c X V v d D s s J n F 1 b 3 Q 7 U 2 V j d G l v b j E v a m t z Z V 9 o a X N 0 b 3 J 5 L 0 F 1 d G 9 S Z W 1 v d m V k Q 2 9 s d W 1 u c z E u e 0 9 w Z W 4 s N H 0 m c X V v d D s s J n F 1 b 3 Q 7 U 2 V j d G l v b j E v a m t z Z V 9 o a X N 0 b 3 J 5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t z Z V 9 o a X N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r c 2 V f a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3 N l X 2 h p c 3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3 N l X 2 h p c 3 R v c n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t z Z V 9 o a X N 0 b 3 J 5 L 1 J v d W 5 k Z W Q l M j B P Z m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r V S 3 9 1 U k G Y k x s p d + q j Z g A A A A A C A A A A A A A Q Z g A A A A E A A C A A A A A 4 D Y V 8 C e V 8 d o B m 3 0 a p y F Y 5 F d x S H l m q 0 q T N w 4 O I j f b h 2 A A A A A A O g A A A A A I A A C A A A A A / X D Y k m C h 3 m S 0 5 7 B i F s y K Z 8 O U V F o v k 0 9 P V i J J b b s f I e l A A A A B k v / P v D B v K C W 8 z L E w / i k w W a t K N k s f 2 Q O G p l V f V Z U h O Z B u O l I g 3 5 b 9 r f M 9 K J d E X Q C 6 s v K w i Q G 0 / v M 9 W L p 1 G x v I k i S o 7 8 Y c n A c O + X U S H h h z A 0 E A A A A A I B Z e u g k v T j p I k 8 x / A 6 V m T N M P w T 6 6 R j K T o h + 5 E 3 R 7 v l 2 X c P X L 7 B s 3 d 9 4 W e n p q b 7 M 6 m 9 s S a A R k k q g F W d + I / X I s X < / D a t a M a s h u p > 
</file>

<file path=customXml/itemProps1.xml><?xml version="1.0" encoding="utf-8"?>
<ds:datastoreItem xmlns:ds="http://schemas.openxmlformats.org/officeDocument/2006/customXml" ds:itemID="{BDD8A599-DA77-4CAB-A0AE-748DE2CB30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Historis BMRI</vt:lpstr>
      <vt:lpstr>Data Historis BBRI</vt:lpstr>
      <vt:lpstr>Data Historis BBNI</vt:lpstr>
      <vt:lpstr>Data Historis IHSG</vt:lpstr>
      <vt:lpstr>Master Sheet</vt:lpstr>
      <vt:lpstr>Metrik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Simarsoit</dc:creator>
  <cp:lastModifiedBy>Immanuel Simarsoit</cp:lastModifiedBy>
  <dcterms:created xsi:type="dcterms:W3CDTF">2025-09-04T16:53:18Z</dcterms:created>
  <dcterms:modified xsi:type="dcterms:W3CDTF">2025-09-10T10:53:14Z</dcterms:modified>
</cp:coreProperties>
</file>