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My Drive\_Graduate School\PhD\Technopreneurship\"/>
    </mc:Choice>
  </mc:AlternateContent>
  <xr:revisionPtr revIDLastSave="0" documentId="13_ncr:1_{343994D1-E303-494F-ADE5-9078659721D0}" xr6:coauthVersionLast="47" xr6:coauthVersionMax="47" xr10:uidLastSave="{00000000-0000-0000-0000-000000000000}"/>
  <bookViews>
    <workbookView xWindow="28680" yWindow="-120" windowWidth="24240" windowHeight="13020" tabRatio="892" activeTab="1" xr2:uid="{00000000-000D-0000-FFFF-FFFF00000000}"/>
  </bookViews>
  <sheets>
    <sheet name="GeometricMean" sheetId="1" r:id="rId1"/>
    <sheet name="Level1" sheetId="2" r:id="rId2"/>
    <sheet name="Level2A" sheetId="3" r:id="rId3"/>
    <sheet name="Level2B" sheetId="39" r:id="rId4"/>
    <sheet name="Level2C" sheetId="48" r:id="rId5"/>
    <sheet name="Level2D" sheetId="49" r:id="rId6"/>
    <sheet name="Level3A" sheetId="42" r:id="rId7"/>
    <sheet name="Level3B" sheetId="43" r:id="rId8"/>
    <sheet name="Level3C" sheetId="44" r:id="rId9"/>
    <sheet name="Level3D" sheetId="45" r:id="rId10"/>
    <sheet name="Level3E" sheetId="46" r:id="rId11"/>
    <sheet name="Level3F" sheetId="47" r:id="rId12"/>
    <sheet name="Level3G" sheetId="51" r:id="rId13"/>
    <sheet name="Level3H" sheetId="52" r:id="rId14"/>
    <sheet name="Level3I" sheetId="53" r:id="rId15"/>
    <sheet name="Level3J" sheetId="54" r:id="rId16"/>
    <sheet name="Level3K" sheetId="55" r:id="rId17"/>
    <sheet name="Level3L" sheetId="56" r:id="rId18"/>
    <sheet name="Level4A" sheetId="40" r:id="rId19"/>
    <sheet name="Level4B" sheetId="41" r:id="rId20"/>
    <sheet name="Level4C" sheetId="57" r:id="rId21"/>
    <sheet name="Level4D" sheetId="58" r:id="rId22"/>
    <sheet name="Results" sheetId="24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2" l="1" a="1"/>
  <c r="I22" i="2" s="1"/>
  <c r="H24" i="2"/>
  <c r="D12" i="58"/>
  <c r="C13" i="58" s="1"/>
  <c r="BH149" i="1"/>
  <c r="E13" i="58" s="1"/>
  <c r="D14" i="58" s="1"/>
  <c r="BH148" i="1"/>
  <c r="E12" i="58" s="1"/>
  <c r="C14" i="58" s="1"/>
  <c r="BH147" i="1"/>
  <c r="BH143" i="1"/>
  <c r="E13" i="57" s="1"/>
  <c r="D14" i="57" s="1"/>
  <c r="D15" i="57" s="1"/>
  <c r="BH142" i="1"/>
  <c r="E12" i="57" s="1"/>
  <c r="BH141" i="1"/>
  <c r="D12" i="57" s="1"/>
  <c r="C13" i="57" s="1"/>
  <c r="E13" i="54"/>
  <c r="E12" i="54"/>
  <c r="D12" i="54"/>
  <c r="C13" i="54" s="1"/>
  <c r="D14" i="54"/>
  <c r="BH125" i="1"/>
  <c r="E13" i="56" s="1"/>
  <c r="D14" i="56" s="1"/>
  <c r="BH124" i="1"/>
  <c r="E12" i="56" s="1"/>
  <c r="BH123" i="1"/>
  <c r="D12" i="56" s="1"/>
  <c r="C13" i="56" s="1"/>
  <c r="BH119" i="1"/>
  <c r="E13" i="55" s="1"/>
  <c r="D14" i="55" s="1"/>
  <c r="BH118" i="1"/>
  <c r="E12" i="55" s="1"/>
  <c r="BH117" i="1"/>
  <c r="D12" i="55" s="1"/>
  <c r="C13" i="55" s="1"/>
  <c r="BH113" i="1"/>
  <c r="BH112" i="1"/>
  <c r="BH111" i="1"/>
  <c r="BH107" i="1"/>
  <c r="E13" i="53" s="1"/>
  <c r="D14" i="53" s="1"/>
  <c r="BH106" i="1"/>
  <c r="E12" i="53" s="1"/>
  <c r="BH105" i="1"/>
  <c r="D12" i="53" s="1"/>
  <c r="C13" i="53" s="1"/>
  <c r="BH101" i="1"/>
  <c r="E13" i="52" s="1"/>
  <c r="D14" i="52" s="1"/>
  <c r="BH100" i="1"/>
  <c r="E12" i="52" s="1"/>
  <c r="BH99" i="1"/>
  <c r="D12" i="52" s="1"/>
  <c r="C13" i="52" s="1"/>
  <c r="BH95" i="1"/>
  <c r="E13" i="51" s="1"/>
  <c r="D14" i="51" s="1"/>
  <c r="BH94" i="1"/>
  <c r="E12" i="51" s="1"/>
  <c r="BH93" i="1"/>
  <c r="D12" i="51" s="1"/>
  <c r="BH53" i="1"/>
  <c r="E13" i="49" s="1"/>
  <c r="D14" i="49" s="1"/>
  <c r="BH52" i="1"/>
  <c r="E12" i="49" s="1"/>
  <c r="BH51" i="1"/>
  <c r="D12" i="49" s="1"/>
  <c r="BH39" i="1"/>
  <c r="D12" i="39" s="1"/>
  <c r="BH47" i="1"/>
  <c r="E13" i="48" s="1"/>
  <c r="D14" i="48" s="1"/>
  <c r="BH46" i="1"/>
  <c r="E12" i="48" s="1"/>
  <c r="BH45" i="1"/>
  <c r="D12" i="48" s="1"/>
  <c r="C13" i="48" s="1"/>
  <c r="BH28" i="1"/>
  <c r="F14" i="2" s="1"/>
  <c r="E15" i="2" s="1"/>
  <c r="BH24" i="1"/>
  <c r="F13" i="2" s="1"/>
  <c r="D15" i="2" s="1"/>
  <c r="BH20" i="1"/>
  <c r="E13" i="2" s="1"/>
  <c r="D14" i="2" s="1"/>
  <c r="BH16" i="1"/>
  <c r="F12" i="2" s="1"/>
  <c r="BH12" i="1"/>
  <c r="E12" i="2" s="1"/>
  <c r="C14" i="2" s="1"/>
  <c r="C14" i="51" l="1"/>
  <c r="E15" i="51"/>
  <c r="E21" i="51" s="1"/>
  <c r="D15" i="54"/>
  <c r="C15" i="58"/>
  <c r="C22" i="58" s="1"/>
  <c r="C21" i="58"/>
  <c r="C20" i="58"/>
  <c r="D15" i="58"/>
  <c r="D21" i="58" s="1"/>
  <c r="E15" i="58"/>
  <c r="E22" i="58" s="1"/>
  <c r="D21" i="57"/>
  <c r="D20" i="57"/>
  <c r="D22" i="57"/>
  <c r="C14" i="57"/>
  <c r="E15" i="57"/>
  <c r="E20" i="57" s="1"/>
  <c r="D22" i="54"/>
  <c r="D15" i="53"/>
  <c r="D22" i="53" s="1"/>
  <c r="D15" i="56"/>
  <c r="D21" i="56" s="1"/>
  <c r="C14" i="56"/>
  <c r="C15" i="56" s="1"/>
  <c r="E15" i="56"/>
  <c r="E20" i="56" s="1"/>
  <c r="D15" i="55"/>
  <c r="D22" i="55" s="1"/>
  <c r="C14" i="55"/>
  <c r="E15" i="55"/>
  <c r="E22" i="55" s="1"/>
  <c r="D21" i="54"/>
  <c r="D20" i="54"/>
  <c r="C14" i="54"/>
  <c r="C15" i="54" s="1"/>
  <c r="C20" i="54" s="1"/>
  <c r="E15" i="54"/>
  <c r="C14" i="53"/>
  <c r="E15" i="53"/>
  <c r="E22" i="53" s="1"/>
  <c r="D15" i="52"/>
  <c r="D22" i="52" s="1"/>
  <c r="C14" i="52"/>
  <c r="C15" i="52" s="1"/>
  <c r="E15" i="52"/>
  <c r="E22" i="52" s="1"/>
  <c r="D15" i="51"/>
  <c r="D21" i="51" s="1"/>
  <c r="C13" i="51"/>
  <c r="C14" i="49"/>
  <c r="C13" i="49"/>
  <c r="D15" i="49"/>
  <c r="D21" i="49" s="1"/>
  <c r="E15" i="49"/>
  <c r="E22" i="49" s="1"/>
  <c r="C14" i="48"/>
  <c r="E15" i="48"/>
  <c r="E22" i="48" s="1"/>
  <c r="D15" i="48"/>
  <c r="D21" i="48" s="1"/>
  <c r="BH41" i="1"/>
  <c r="E13" i="39" s="1"/>
  <c r="BH40" i="1"/>
  <c r="E12" i="39" s="1"/>
  <c r="E16" i="2"/>
  <c r="E22" i="2" s="1"/>
  <c r="F16" i="2"/>
  <c r="C15" i="2"/>
  <c r="BH89" i="1"/>
  <c r="E13" i="47" s="1"/>
  <c r="BH88" i="1"/>
  <c r="E12" i="47" s="1"/>
  <c r="BH87" i="1"/>
  <c r="D12" i="47" s="1"/>
  <c r="BH83" i="1"/>
  <c r="E13" i="46" s="1"/>
  <c r="BH82" i="1"/>
  <c r="E12" i="46" s="1"/>
  <c r="BH81" i="1"/>
  <c r="D12" i="46" s="1"/>
  <c r="BH77" i="1"/>
  <c r="E13" i="45" s="1"/>
  <c r="BH76" i="1"/>
  <c r="E12" i="45" s="1"/>
  <c r="BH75" i="1"/>
  <c r="D12" i="45" s="1"/>
  <c r="BH71" i="1"/>
  <c r="E13" i="44" s="1"/>
  <c r="BH70" i="1"/>
  <c r="E12" i="44" s="1"/>
  <c r="BH69" i="1"/>
  <c r="D12" i="44" s="1"/>
  <c r="BH65" i="1"/>
  <c r="E13" i="43" s="1"/>
  <c r="BH64" i="1"/>
  <c r="E12" i="43" s="1"/>
  <c r="BH63" i="1"/>
  <c r="D12" i="43" s="1"/>
  <c r="BH59" i="1"/>
  <c r="E13" i="42" s="1"/>
  <c r="BH58" i="1"/>
  <c r="E12" i="42" s="1"/>
  <c r="BH57" i="1"/>
  <c r="D12" i="42" s="1"/>
  <c r="BH35" i="1"/>
  <c r="BH34" i="1"/>
  <c r="D20" i="53" l="1"/>
  <c r="D23" i="53" s="1"/>
  <c r="D21" i="53"/>
  <c r="E22" i="51"/>
  <c r="E20" i="51"/>
  <c r="D23" i="57"/>
  <c r="D23" i="54"/>
  <c r="E20" i="58"/>
  <c r="E21" i="58"/>
  <c r="E23" i="58" s="1"/>
  <c r="D22" i="58"/>
  <c r="H22" i="58" s="1"/>
  <c r="I22" i="58" s="1"/>
  <c r="D20" i="58"/>
  <c r="C23" i="58"/>
  <c r="H21" i="58"/>
  <c r="I21" i="58" s="1"/>
  <c r="C15" i="57"/>
  <c r="C22" i="57" s="1"/>
  <c r="E21" i="57"/>
  <c r="E23" i="57" s="1"/>
  <c r="E22" i="57"/>
  <c r="D22" i="56"/>
  <c r="D20" i="56"/>
  <c r="C22" i="54"/>
  <c r="E20" i="53"/>
  <c r="C20" i="56"/>
  <c r="C21" i="56"/>
  <c r="E21" i="56"/>
  <c r="E22" i="56"/>
  <c r="C22" i="56"/>
  <c r="C15" i="55"/>
  <c r="C22" i="55" s="1"/>
  <c r="H22" i="55" s="1"/>
  <c r="I22" i="55" s="1"/>
  <c r="H31" i="24" s="1"/>
  <c r="E21" i="55"/>
  <c r="D21" i="55"/>
  <c r="D20" i="55"/>
  <c r="E20" i="55"/>
  <c r="E22" i="54"/>
  <c r="H22" i="54" s="1"/>
  <c r="I22" i="54" s="1"/>
  <c r="H30" i="24" s="1"/>
  <c r="E21" i="54"/>
  <c r="H20" i="54"/>
  <c r="I20" i="54" s="1"/>
  <c r="F30" i="24" s="1"/>
  <c r="C21" i="54"/>
  <c r="C23" i="54" s="1"/>
  <c r="E20" i="54"/>
  <c r="E21" i="53"/>
  <c r="E23" i="53" s="1"/>
  <c r="C15" i="53"/>
  <c r="C22" i="53" s="1"/>
  <c r="H22" i="53" s="1"/>
  <c r="I22" i="53" s="1"/>
  <c r="H29" i="24" s="1"/>
  <c r="C20" i="52"/>
  <c r="C21" i="52"/>
  <c r="C22" i="52"/>
  <c r="H22" i="52" s="1"/>
  <c r="I22" i="52" s="1"/>
  <c r="H28" i="24" s="1"/>
  <c r="E21" i="52"/>
  <c r="D21" i="52"/>
  <c r="D20" i="52"/>
  <c r="E20" i="52"/>
  <c r="D22" i="51"/>
  <c r="C15" i="51"/>
  <c r="E23" i="51"/>
  <c r="D20" i="51"/>
  <c r="E21" i="49"/>
  <c r="E20" i="49"/>
  <c r="D22" i="49"/>
  <c r="D20" i="49"/>
  <c r="C15" i="49"/>
  <c r="C20" i="49" s="1"/>
  <c r="D20" i="48"/>
  <c r="C15" i="48"/>
  <c r="C20" i="48" s="1"/>
  <c r="E21" i="48"/>
  <c r="D22" i="48"/>
  <c r="E20" i="48"/>
  <c r="C14" i="39"/>
  <c r="E12" i="3"/>
  <c r="E15" i="3" s="1"/>
  <c r="D14" i="39"/>
  <c r="E13" i="3"/>
  <c r="E23" i="55" l="1"/>
  <c r="E23" i="52"/>
  <c r="D23" i="55"/>
  <c r="H22" i="56"/>
  <c r="I22" i="56" s="1"/>
  <c r="H32" i="24" s="1"/>
  <c r="E23" i="56"/>
  <c r="D23" i="58"/>
  <c r="D23" i="56"/>
  <c r="D23" i="51"/>
  <c r="H20" i="58"/>
  <c r="I20" i="58" s="1"/>
  <c r="J21" i="58" s="1"/>
  <c r="H22" i="57"/>
  <c r="I22" i="57" s="1"/>
  <c r="J20" i="58"/>
  <c r="J22" i="58"/>
  <c r="C20" i="57"/>
  <c r="C21" i="57"/>
  <c r="H21" i="57" s="1"/>
  <c r="I21" i="57" s="1"/>
  <c r="D23" i="52"/>
  <c r="H21" i="56"/>
  <c r="I21" i="56" s="1"/>
  <c r="G32" i="24" s="1"/>
  <c r="H20" i="56"/>
  <c r="I20" i="56" s="1"/>
  <c r="F32" i="24" s="1"/>
  <c r="C23" i="56"/>
  <c r="C20" i="55"/>
  <c r="C21" i="55"/>
  <c r="H21" i="55" s="1"/>
  <c r="I21" i="55" s="1"/>
  <c r="G31" i="24" s="1"/>
  <c r="H21" i="54"/>
  <c r="I21" i="54" s="1"/>
  <c r="E23" i="54"/>
  <c r="C21" i="53"/>
  <c r="H21" i="53" s="1"/>
  <c r="I21" i="53" s="1"/>
  <c r="G29" i="24" s="1"/>
  <c r="C20" i="53"/>
  <c r="H21" i="52"/>
  <c r="I21" i="52" s="1"/>
  <c r="G28" i="24" s="1"/>
  <c r="H20" i="52"/>
  <c r="I20" i="52" s="1"/>
  <c r="F28" i="24" s="1"/>
  <c r="C23" i="52"/>
  <c r="C20" i="51"/>
  <c r="C22" i="51"/>
  <c r="H22" i="51" s="1"/>
  <c r="I22" i="51" s="1"/>
  <c r="H27" i="24" s="1"/>
  <c r="C21" i="51"/>
  <c r="H21" i="51" s="1"/>
  <c r="I21" i="51" s="1"/>
  <c r="G27" i="24" s="1"/>
  <c r="E23" i="49"/>
  <c r="C21" i="49"/>
  <c r="H21" i="49" s="1"/>
  <c r="I21" i="49" s="1"/>
  <c r="D23" i="49"/>
  <c r="C22" i="49"/>
  <c r="H22" i="49" s="1"/>
  <c r="I22" i="49" s="1"/>
  <c r="H20" i="49"/>
  <c r="I20" i="49" s="1"/>
  <c r="E23" i="48"/>
  <c r="D23" i="48"/>
  <c r="H20" i="48"/>
  <c r="I20" i="48" s="1"/>
  <c r="C22" i="48"/>
  <c r="H22" i="48" s="1"/>
  <c r="I22" i="48" s="1"/>
  <c r="C21" i="48"/>
  <c r="H21" i="48" s="1"/>
  <c r="I21" i="48" s="1"/>
  <c r="D14" i="46"/>
  <c r="D14" i="42"/>
  <c r="C14" i="45"/>
  <c r="E15" i="45"/>
  <c r="E22" i="45" s="1"/>
  <c r="D14" i="43"/>
  <c r="D14" i="47"/>
  <c r="E15" i="46"/>
  <c r="E22" i="46" s="1"/>
  <c r="C14" i="46"/>
  <c r="C14" i="47"/>
  <c r="E15" i="47"/>
  <c r="E22" i="47" s="1"/>
  <c r="E15" i="42"/>
  <c r="E22" i="42" s="1"/>
  <c r="C14" i="42"/>
  <c r="E15" i="43"/>
  <c r="E22" i="43" s="1"/>
  <c r="C14" i="43"/>
  <c r="E15" i="44"/>
  <c r="E22" i="44" s="1"/>
  <c r="C14" i="44"/>
  <c r="D14" i="45"/>
  <c r="D14" i="44"/>
  <c r="E22" i="3"/>
  <c r="C14" i="3"/>
  <c r="D14" i="3"/>
  <c r="E15" i="39"/>
  <c r="BH135" i="1"/>
  <c r="D12" i="41" s="1"/>
  <c r="BH136" i="1"/>
  <c r="E12" i="41" s="1"/>
  <c r="C14" i="41" s="1"/>
  <c r="BH137" i="1"/>
  <c r="E13" i="41" s="1"/>
  <c r="D14" i="41" s="1"/>
  <c r="E15" i="41" l="1"/>
  <c r="E22" i="41" s="1"/>
  <c r="J21" i="54"/>
  <c r="G30" i="24"/>
  <c r="C34" i="58"/>
  <c r="C41" i="58" s="1"/>
  <c r="C43" i="58" s="1"/>
  <c r="H20" i="57"/>
  <c r="I20" i="57" s="1"/>
  <c r="C23" i="57"/>
  <c r="J20" i="56"/>
  <c r="J22" i="56"/>
  <c r="J21" i="56"/>
  <c r="H20" i="55"/>
  <c r="I20" i="55" s="1"/>
  <c r="F31" i="24" s="1"/>
  <c r="C23" i="55"/>
  <c r="J20" i="54"/>
  <c r="J22" i="54"/>
  <c r="H20" i="53"/>
  <c r="I20" i="53" s="1"/>
  <c r="F29" i="24" s="1"/>
  <c r="C23" i="53"/>
  <c r="J20" i="52"/>
  <c r="J22" i="52"/>
  <c r="J21" i="52"/>
  <c r="H20" i="51"/>
  <c r="I20" i="51" s="1"/>
  <c r="F27" i="24" s="1"/>
  <c r="C23" i="51"/>
  <c r="C23" i="49"/>
  <c r="J20" i="49"/>
  <c r="J22" i="49"/>
  <c r="J21" i="49"/>
  <c r="C23" i="48"/>
  <c r="J22" i="48"/>
  <c r="J21" i="48"/>
  <c r="J20" i="48"/>
  <c r="E20" i="46"/>
  <c r="E21" i="44"/>
  <c r="E20" i="47"/>
  <c r="E20" i="43"/>
  <c r="E21" i="45"/>
  <c r="E21" i="47"/>
  <c r="E20" i="44"/>
  <c r="E21" i="43"/>
  <c r="E20" i="42"/>
  <c r="E21" i="42"/>
  <c r="E20" i="45"/>
  <c r="E21" i="46"/>
  <c r="E21" i="41"/>
  <c r="E21" i="3"/>
  <c r="E20" i="3"/>
  <c r="E20" i="41"/>
  <c r="E22" i="39"/>
  <c r="E21" i="39"/>
  <c r="E20" i="39"/>
  <c r="BH8" i="1"/>
  <c r="C34" i="52" l="1"/>
  <c r="C41" i="52" s="1"/>
  <c r="C43" i="52" s="1"/>
  <c r="F11" i="24" s="1"/>
  <c r="G11" i="24" s="1"/>
  <c r="J20" i="57"/>
  <c r="J22" i="57"/>
  <c r="J21" i="57"/>
  <c r="C34" i="56"/>
  <c r="C41" i="56" s="1"/>
  <c r="C43" i="56" s="1"/>
  <c r="F15" i="24" s="1"/>
  <c r="G15" i="24" s="1"/>
  <c r="J20" i="55"/>
  <c r="J22" i="55"/>
  <c r="J21" i="55"/>
  <c r="C34" i="54"/>
  <c r="C41" i="54" s="1"/>
  <c r="C43" i="54" s="1"/>
  <c r="F13" i="24" s="1"/>
  <c r="G13" i="24" s="1"/>
  <c r="J20" i="53"/>
  <c r="J22" i="53"/>
  <c r="J21" i="53"/>
  <c r="J20" i="51"/>
  <c r="J22" i="51"/>
  <c r="J21" i="51"/>
  <c r="C34" i="49"/>
  <c r="C41" i="49" s="1"/>
  <c r="C43" i="49" s="1"/>
  <c r="C13" i="24" s="1"/>
  <c r="D13" i="24" s="1"/>
  <c r="E23" i="46"/>
  <c r="E23" i="45"/>
  <c r="D12" i="2"/>
  <c r="C13" i="2" s="1"/>
  <c r="C16" i="2" s="1"/>
  <c r="C22" i="2" s="1"/>
  <c r="C34" i="48"/>
  <c r="C41" i="48" s="1"/>
  <c r="C43" i="48" s="1"/>
  <c r="C10" i="24" s="1"/>
  <c r="D10" i="24" s="1"/>
  <c r="E23" i="44"/>
  <c r="E23" i="47"/>
  <c r="E23" i="43"/>
  <c r="E23" i="42"/>
  <c r="E23" i="3"/>
  <c r="E23" i="41"/>
  <c r="E23" i="39"/>
  <c r="BH129" i="1"/>
  <c r="D12" i="40" s="1"/>
  <c r="BH131" i="1"/>
  <c r="E13" i="40" s="1"/>
  <c r="BH130" i="1"/>
  <c r="E12" i="40" s="1"/>
  <c r="BH33" i="1"/>
  <c r="D12" i="3" s="1"/>
  <c r="D15" i="3" s="1"/>
  <c r="D14" i="40" l="1"/>
  <c r="C34" i="51"/>
  <c r="C41" i="51" s="1"/>
  <c r="C43" i="51" s="1"/>
  <c r="F10" i="24" s="1"/>
  <c r="G10" i="24" s="1"/>
  <c r="C14" i="40"/>
  <c r="E15" i="40"/>
  <c r="E22" i="40" s="1"/>
  <c r="E20" i="40"/>
  <c r="C34" i="57"/>
  <c r="C41" i="57" s="1"/>
  <c r="C43" i="57" s="1"/>
  <c r="C34" i="55"/>
  <c r="C41" i="55" s="1"/>
  <c r="C43" i="55" s="1"/>
  <c r="F14" i="24" s="1"/>
  <c r="G14" i="24" s="1"/>
  <c r="C34" i="53"/>
  <c r="C41" i="53" s="1"/>
  <c r="C43" i="53" s="1"/>
  <c r="F12" i="24" s="1"/>
  <c r="G12" i="24" s="1"/>
  <c r="F25" i="2"/>
  <c r="D16" i="2"/>
  <c r="E23" i="40" l="1"/>
  <c r="E21" i="40"/>
  <c r="D25" i="2"/>
  <c r="D23" i="2"/>
  <c r="C13" i="47"/>
  <c r="D15" i="47"/>
  <c r="D20" i="47" s="1"/>
  <c r="C13" i="46"/>
  <c r="D15" i="46"/>
  <c r="D20" i="46" s="1"/>
  <c r="C13" i="43"/>
  <c r="D15" i="43"/>
  <c r="D20" i="43" s="1"/>
  <c r="C13" i="44"/>
  <c r="D15" i="44"/>
  <c r="D20" i="44" s="1"/>
  <c r="C13" i="45"/>
  <c r="D15" i="45"/>
  <c r="D20" i="45" s="1"/>
  <c r="C13" i="42"/>
  <c r="D15" i="42"/>
  <c r="D20" i="42" s="1"/>
  <c r="C13" i="3"/>
  <c r="C15" i="3" s="1"/>
  <c r="D20" i="3"/>
  <c r="D15" i="41"/>
  <c r="D20" i="41" s="1"/>
  <c r="C13" i="41"/>
  <c r="C13" i="39"/>
  <c r="D15" i="39"/>
  <c r="D20" i="39" s="1"/>
  <c r="D21" i="3"/>
  <c r="D22" i="3"/>
  <c r="C13" i="40"/>
  <c r="D15" i="40"/>
  <c r="D20" i="40" s="1"/>
  <c r="F24" i="2"/>
  <c r="F23" i="2"/>
  <c r="F22" i="2"/>
  <c r="C25" i="2"/>
  <c r="D22" i="2"/>
  <c r="D24" i="2"/>
  <c r="C23" i="2"/>
  <c r="C24" i="2"/>
  <c r="E24" i="2"/>
  <c r="E23" i="2"/>
  <c r="E25" i="2"/>
  <c r="H22" i="2" l="1"/>
  <c r="C21" i="24" s="1"/>
  <c r="H23" i="2"/>
  <c r="C24" i="24" s="1"/>
  <c r="C20" i="3"/>
  <c r="H20" i="3" s="1"/>
  <c r="I20" i="3" s="1"/>
  <c r="C27" i="24"/>
  <c r="H25" i="2"/>
  <c r="C30" i="24" s="1"/>
  <c r="C26" i="2"/>
  <c r="D21" i="46"/>
  <c r="D22" i="46"/>
  <c r="C15" i="42"/>
  <c r="C21" i="42" s="1"/>
  <c r="D21" i="45"/>
  <c r="D22" i="45"/>
  <c r="C15" i="45"/>
  <c r="D21" i="44"/>
  <c r="D22" i="44"/>
  <c r="C15" i="44"/>
  <c r="C21" i="44" s="1"/>
  <c r="C15" i="43"/>
  <c r="C21" i="43" s="1"/>
  <c r="D21" i="43"/>
  <c r="D22" i="43"/>
  <c r="C15" i="46"/>
  <c r="C21" i="46" s="1"/>
  <c r="D21" i="47"/>
  <c r="D22" i="47"/>
  <c r="D21" i="42"/>
  <c r="D22" i="42"/>
  <c r="C15" i="47"/>
  <c r="C21" i="47" s="1"/>
  <c r="C15" i="39"/>
  <c r="C15" i="41"/>
  <c r="D21" i="41"/>
  <c r="D22" i="41"/>
  <c r="D23" i="3"/>
  <c r="D22" i="39"/>
  <c r="D21" i="39"/>
  <c r="G22" i="2"/>
  <c r="D22" i="40"/>
  <c r="D21" i="40"/>
  <c r="C15" i="40"/>
  <c r="C21" i="40" s="1"/>
  <c r="F26" i="2"/>
  <c r="D26" i="2"/>
  <c r="G23" i="2"/>
  <c r="E26" i="2"/>
  <c r="E30" i="24" l="1"/>
  <c r="E32" i="24"/>
  <c r="E31" i="24"/>
  <c r="E28" i="24"/>
  <c r="E29" i="24"/>
  <c r="E27" i="24"/>
  <c r="I25" i="2" a="1"/>
  <c r="I25" i="2" s="1"/>
  <c r="I23" i="2" a="1"/>
  <c r="I23" i="2" s="1"/>
  <c r="I24" i="2" a="1"/>
  <c r="I24" i="2" s="1"/>
  <c r="C21" i="3"/>
  <c r="H21" i="3" s="1"/>
  <c r="I21" i="3" s="1"/>
  <c r="E22" i="24" s="1"/>
  <c r="H21" i="46"/>
  <c r="I21" i="46" s="1"/>
  <c r="G25" i="24" s="1"/>
  <c r="D23" i="47"/>
  <c r="D23" i="44"/>
  <c r="D23" i="45"/>
  <c r="H21" i="44"/>
  <c r="I21" i="44" s="1"/>
  <c r="G23" i="24" s="1"/>
  <c r="D23" i="42"/>
  <c r="D23" i="46"/>
  <c r="H21" i="43"/>
  <c r="I21" i="43" s="1"/>
  <c r="G22" i="24" s="1"/>
  <c r="D23" i="43"/>
  <c r="H21" i="47"/>
  <c r="I21" i="47" s="1"/>
  <c r="G26" i="24" s="1"/>
  <c r="H21" i="42"/>
  <c r="I21" i="42" s="1"/>
  <c r="G21" i="24" s="1"/>
  <c r="C20" i="43"/>
  <c r="C22" i="43"/>
  <c r="H22" i="43" s="1"/>
  <c r="I22" i="43" s="1"/>
  <c r="H22" i="24" s="1"/>
  <c r="C20" i="44"/>
  <c r="C22" i="44"/>
  <c r="H22" i="44" s="1"/>
  <c r="I22" i="44" s="1"/>
  <c r="H23" i="24" s="1"/>
  <c r="C20" i="45"/>
  <c r="C22" i="45"/>
  <c r="H22" i="45" s="1"/>
  <c r="I22" i="45" s="1"/>
  <c r="H24" i="24" s="1"/>
  <c r="C21" i="45"/>
  <c r="H21" i="45" s="1"/>
  <c r="I21" i="45" s="1"/>
  <c r="G24" i="24" s="1"/>
  <c r="C20" i="46"/>
  <c r="C22" i="46"/>
  <c r="H22" i="46" s="1"/>
  <c r="I22" i="46" s="1"/>
  <c r="H25" i="24" s="1"/>
  <c r="C20" i="47"/>
  <c r="C22" i="47"/>
  <c r="H22" i="47" s="1"/>
  <c r="I22" i="47" s="1"/>
  <c r="H26" i="24" s="1"/>
  <c r="C20" i="42"/>
  <c r="C22" i="42"/>
  <c r="H22" i="42" s="1"/>
  <c r="I22" i="42" s="1"/>
  <c r="H21" i="24" s="1"/>
  <c r="H21" i="40"/>
  <c r="I21" i="40" s="1"/>
  <c r="D23" i="40"/>
  <c r="D23" i="39"/>
  <c r="D23" i="41"/>
  <c r="C22" i="3"/>
  <c r="H22" i="3" s="1"/>
  <c r="C20" i="41"/>
  <c r="C22" i="41"/>
  <c r="H22" i="41" s="1"/>
  <c r="I22" i="41" s="1"/>
  <c r="C21" i="41"/>
  <c r="H21" i="41" s="1"/>
  <c r="I21" i="41" s="1"/>
  <c r="C20" i="39"/>
  <c r="C22" i="39"/>
  <c r="H22" i="39" s="1"/>
  <c r="I22" i="39" s="1"/>
  <c r="E26" i="24" s="1"/>
  <c r="C20" i="40"/>
  <c r="C22" i="40"/>
  <c r="H22" i="40" s="1"/>
  <c r="I22" i="40" s="1"/>
  <c r="C21" i="39"/>
  <c r="H21" i="39" s="1"/>
  <c r="I21" i="39" s="1"/>
  <c r="E25" i="24" s="1"/>
  <c r="C37" i="2" l="1"/>
  <c r="C45" i="2" s="1"/>
  <c r="C47" i="2" s="1"/>
  <c r="G33" i="24"/>
  <c r="H33" i="24"/>
  <c r="I22" i="3"/>
  <c r="J22" i="3" s="1"/>
  <c r="C23" i="42"/>
  <c r="H20" i="42"/>
  <c r="I20" i="42" s="1"/>
  <c r="F21" i="24" s="1"/>
  <c r="H20" i="47"/>
  <c r="I20" i="47" s="1"/>
  <c r="F26" i="24" s="1"/>
  <c r="C23" i="47"/>
  <c r="C23" i="46"/>
  <c r="H20" i="46"/>
  <c r="I20" i="46" s="1"/>
  <c r="F25" i="24" s="1"/>
  <c r="C23" i="44"/>
  <c r="H20" i="44"/>
  <c r="I20" i="44" s="1"/>
  <c r="F23" i="24" s="1"/>
  <c r="C23" i="45"/>
  <c r="H20" i="45"/>
  <c r="I20" i="45" s="1"/>
  <c r="F24" i="24" s="1"/>
  <c r="C23" i="43"/>
  <c r="H20" i="43"/>
  <c r="I20" i="43" s="1"/>
  <c r="F22" i="24" s="1"/>
  <c r="H20" i="40"/>
  <c r="I20" i="40" s="1"/>
  <c r="C23" i="40"/>
  <c r="C23" i="39"/>
  <c r="H20" i="39"/>
  <c r="I20" i="39" s="1"/>
  <c r="H20" i="41"/>
  <c r="I20" i="41" s="1"/>
  <c r="C23" i="41"/>
  <c r="C23" i="3"/>
  <c r="E21" i="24"/>
  <c r="F33" i="24" l="1"/>
  <c r="E24" i="24"/>
  <c r="J21" i="39"/>
  <c r="J20" i="39"/>
  <c r="J22" i="39"/>
  <c r="J21" i="3"/>
  <c r="J20" i="3"/>
  <c r="C34" i="3" s="1"/>
  <c r="E23" i="24"/>
  <c r="J20" i="44"/>
  <c r="J21" i="44"/>
  <c r="J22" i="44"/>
  <c r="J22" i="45"/>
  <c r="J21" i="45"/>
  <c r="J20" i="45"/>
  <c r="J20" i="47"/>
  <c r="J22" i="47"/>
  <c r="J21" i="47"/>
  <c r="J21" i="42"/>
  <c r="J20" i="42"/>
  <c r="J22" i="42"/>
  <c r="J20" i="43"/>
  <c r="J22" i="43"/>
  <c r="J21" i="43"/>
  <c r="J20" i="46"/>
  <c r="J22" i="46"/>
  <c r="J21" i="46"/>
  <c r="J21" i="41"/>
  <c r="J20" i="41"/>
  <c r="J22" i="41"/>
  <c r="J20" i="40"/>
  <c r="J22" i="40"/>
  <c r="J21" i="40"/>
  <c r="C41" i="3" l="1"/>
  <c r="C43" i="3" s="1"/>
  <c r="C4" i="24" s="1"/>
  <c r="C34" i="39"/>
  <c r="C41" i="39" s="1"/>
  <c r="C43" i="39" s="1"/>
  <c r="C7" i="24" s="1"/>
  <c r="D7" i="24" s="1"/>
  <c r="C34" i="42"/>
  <c r="C41" i="42" s="1"/>
  <c r="C43" i="42" s="1"/>
  <c r="C34" i="46"/>
  <c r="C41" i="46" s="1"/>
  <c r="C43" i="46" s="1"/>
  <c r="F8" i="24" s="1"/>
  <c r="G8" i="24" s="1"/>
  <c r="C34" i="44"/>
  <c r="C41" i="44" s="1"/>
  <c r="C43" i="44" s="1"/>
  <c r="F6" i="24" s="1"/>
  <c r="G6" i="24" s="1"/>
  <c r="C34" i="45"/>
  <c r="C41" i="45" s="1"/>
  <c r="C43" i="45" s="1"/>
  <c r="F7" i="24" s="1"/>
  <c r="G7" i="24" s="1"/>
  <c r="C34" i="47"/>
  <c r="C41" i="47" s="1"/>
  <c r="C43" i="47" s="1"/>
  <c r="F9" i="24" s="1"/>
  <c r="G9" i="24" s="1"/>
  <c r="C34" i="43"/>
  <c r="C41" i="43" s="1"/>
  <c r="C43" i="43" s="1"/>
  <c r="F5" i="24" s="1"/>
  <c r="G5" i="24" s="1"/>
  <c r="C34" i="41"/>
  <c r="C41" i="41" s="1"/>
  <c r="C43" i="41" s="1"/>
  <c r="C34" i="40"/>
  <c r="C41" i="40" s="1"/>
  <c r="C43" i="40" s="1"/>
  <c r="F4" i="24" l="1"/>
  <c r="G4" i="24" s="1"/>
  <c r="G34" i="24"/>
  <c r="F34" i="24"/>
  <c r="H34" i="24"/>
  <c r="D4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<sst xmlns="http://schemas.openxmlformats.org/spreadsheetml/2006/main" count="3706" uniqueCount="178">
  <si>
    <t>Instruction:</t>
  </si>
  <si>
    <t>Fill in each column with the corresponding judgment of each respondent from the google survey form.</t>
  </si>
  <si>
    <t>If the judgment value of Respondent X is at the upper side of the dropdown list and just above 1, we put the actual judgment value.</t>
  </si>
  <si>
    <t>If the judgment value of Respondent X is at the lower side of the dropdown list and just below 1, we put the reciprocal value.</t>
  </si>
  <si>
    <t>Level 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</si>
  <si>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</si>
  <si>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</si>
  <si>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</si>
  <si>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</si>
  <si>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</si>
  <si>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</si>
  <si>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</si>
  <si>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</si>
  <si>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</si>
  <si>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</si>
  <si>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</si>
  <si>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</si>
  <si>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</si>
  <si>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</si>
  <si>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</si>
  <si>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</si>
  <si>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</si>
  <si>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</si>
  <si>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</si>
  <si>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</si>
  <si>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Geometric Mean</t>
  </si>
  <si>
    <t xml:space="preserve">AHP CALCULATOR FOR SITE SELECTION </t>
  </si>
  <si>
    <t>1. Pairwise Comparison Matrix</t>
  </si>
  <si>
    <t>Fill in the upper triangular matrix using the following rule:</t>
  </si>
  <si>
    <t xml:space="preserve">If the judgment value is on the left side of 1, we put the actual judgment value. </t>
  </si>
  <si>
    <t>If the judgment value is on the right side of 1, we put the reciprocal value.</t>
  </si>
  <si>
    <t>Fill in the diagonal matrix (green cells) with 1.</t>
  </si>
  <si>
    <t>The lower triangular matrix wil be automatically filled up by the reciprocals of the upper triangular matrix.</t>
  </si>
  <si>
    <t>Factor</t>
  </si>
  <si>
    <t>C1</t>
  </si>
  <si>
    <t>C2</t>
  </si>
  <si>
    <t>C3</t>
  </si>
  <si>
    <t>C4</t>
  </si>
  <si>
    <t>Total</t>
  </si>
  <si>
    <t xml:space="preserve">2. Normalization </t>
  </si>
  <si>
    <t>This step is to normalize the matrix by totaling the numbers in each column.</t>
  </si>
  <si>
    <t xml:space="preserve">Each entry in the column is then divided by the column sum to yield its
normalized score. The sum of each column is 1. </t>
  </si>
  <si>
    <t>Average</t>
  </si>
  <si>
    <t>Consistency Measure</t>
  </si>
  <si>
    <t>3. Consistency Analysis</t>
  </si>
  <si>
    <t>Normalized Inputs (Priority Vectors)</t>
  </si>
  <si>
    <t>Steps to get the Consistency Ratio (C.R.):</t>
  </si>
  <si>
    <t>Calculation of Consistency Measure.</t>
  </si>
  <si>
    <t>Calculation of Consistency Index (C.I.).</t>
  </si>
  <si>
    <t>Calculation of Consistency Ratio (C.R.).</t>
  </si>
  <si>
    <t>Enter the number of criterion:</t>
  </si>
  <si>
    <t>order of matrix (n)</t>
  </si>
  <si>
    <t>λmax:</t>
  </si>
  <si>
    <t>Random Index Table</t>
  </si>
  <si>
    <t>n</t>
  </si>
  <si>
    <t xml:space="preserve">R. I. </t>
  </si>
  <si>
    <t xml:space="preserve">Enter the corresponding Random Index (R.I.) based on the number of criterion shown in the Random Index Table above. </t>
  </si>
  <si>
    <t>C.I.</t>
  </si>
  <si>
    <t>Interpretation:</t>
  </si>
  <si>
    <t>R.I.</t>
  </si>
  <si>
    <r>
      <rPr>
        <sz val="11"/>
        <color theme="1"/>
        <rFont val="Times New Roman"/>
        <family val="1"/>
      </rPr>
      <t xml:space="preserve">C.R. of 0.1 or below is considered </t>
    </r>
    <r>
      <rPr>
        <b/>
        <sz val="11"/>
        <color theme="1"/>
        <rFont val="Times New Roman"/>
        <family val="1"/>
      </rPr>
      <t>acceptable.</t>
    </r>
  </si>
  <si>
    <t>C.R.</t>
  </si>
  <si>
    <t>&lt;0.10</t>
  </si>
  <si>
    <t>Higher than 0.1 indicates that judgments need re-examination.</t>
  </si>
  <si>
    <r>
      <rPr>
        <sz val="11"/>
        <color theme="1"/>
        <rFont val="Times New Roman"/>
        <family val="1"/>
      </rPr>
      <t xml:space="preserve">C.R. of 0.1 or below is considered </t>
    </r>
    <r>
      <rPr>
        <b/>
        <sz val="11"/>
        <color theme="1"/>
        <rFont val="Times New Roman"/>
        <family val="1"/>
      </rPr>
      <t>acceptable.</t>
    </r>
  </si>
  <si>
    <t>Consistency Check</t>
  </si>
  <si>
    <t xml:space="preserve">Criterion </t>
  </si>
  <si>
    <t>Consistency Ratio</t>
  </si>
  <si>
    <t>Acceptance</t>
  </si>
  <si>
    <t>Sub-Criterion</t>
  </si>
  <si>
    <t xml:space="preserve">Weights and Ranking </t>
  </si>
  <si>
    <t>Weight</t>
  </si>
  <si>
    <t>Sub-criterion</t>
  </si>
  <si>
    <t>Alternatives (Weight)</t>
  </si>
  <si>
    <t>Total Weight Ranking of Alternatives</t>
  </si>
  <si>
    <t xml:space="preserve">Final Rank </t>
  </si>
  <si>
    <t>R21</t>
  </si>
  <si>
    <t>R22</t>
  </si>
  <si>
    <t>R23</t>
  </si>
  <si>
    <t>R24</t>
  </si>
  <si>
    <t>R25</t>
  </si>
  <si>
    <t>R26</t>
  </si>
  <si>
    <t>R27</t>
  </si>
  <si>
    <t>R28</t>
  </si>
  <si>
    <t>SUB-CRITERIONS OF THE FIRST CRITERIA</t>
  </si>
  <si>
    <t>Level 2A</t>
  </si>
  <si>
    <t>Level 2B</t>
  </si>
  <si>
    <t>SUB-CRITERIONS OF THE SECOND CRITERIA</t>
  </si>
  <si>
    <t>Level 4A</t>
  </si>
  <si>
    <t xml:space="preserve">Level 4B </t>
  </si>
  <si>
    <t>Level 3A</t>
  </si>
  <si>
    <t xml:space="preserve">ALTERNATIVES BASED ON FIRST SUB-CRITERION </t>
  </si>
  <si>
    <t>Level 3B</t>
  </si>
  <si>
    <t>Level 3C</t>
  </si>
  <si>
    <t>Level 3D</t>
  </si>
  <si>
    <t>Level 3E</t>
  </si>
  <si>
    <t>Level 3F</t>
  </si>
  <si>
    <t xml:space="preserve">ALTERNATIVES BASED ON SECOND SUB-CRITERION </t>
  </si>
  <si>
    <t xml:space="preserve">ALTERNATIVES BASED ON THIRD SUB-CRITERION </t>
  </si>
  <si>
    <t xml:space="preserve">ALTERNATIVES BASED ON FOURTH SUB-CRITERION </t>
  </si>
  <si>
    <t xml:space="preserve">ALTERNATIVES BASED ON FIFTH SUB-CRITERION </t>
  </si>
  <si>
    <t xml:space="preserve">ALTERNATIVES BASED ON SIXTH SUB-CRITERION </t>
  </si>
  <si>
    <t>CRITERIA AND GOAL</t>
  </si>
  <si>
    <t>ALTERNATIVES BASED ON FIRST CRITERIA</t>
  </si>
  <si>
    <t>ALTERNATIVES BASED ON SECOND CRITERIA</t>
  </si>
  <si>
    <t>R29</t>
  </si>
  <si>
    <t>R30</t>
  </si>
  <si>
    <t>Quality of Instruction (C1) or Flexibility and Convenience (C2)</t>
  </si>
  <si>
    <t>Quality of Instruction (C1) or Interaction and Engagement (C3)</t>
  </si>
  <si>
    <t>Quality of Instruction (C1) or Accessibility and Technology (C4)</t>
  </si>
  <si>
    <t>Flexibility and Convenience (C2) or Interaction and Engagement (C3)</t>
  </si>
  <si>
    <t>Flexibility and Convenience (C2) or Accessibility and Technology (C4)</t>
  </si>
  <si>
    <t>Interaction and Engagement (C3) or Accessibility and Technology (C4)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</si>
  <si>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</si>
  <si>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</si>
  <si>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</si>
  <si>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</si>
  <si>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</si>
  <si>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</si>
  <si>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</si>
  <si>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</si>
  <si>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</si>
  <si>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</si>
  <si>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</si>
  <si>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</si>
  <si>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</si>
  <si>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</si>
  <si>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</si>
  <si>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</si>
  <si>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</si>
  <si>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</si>
  <si>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</si>
  <si>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</si>
  <si>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</si>
  <si>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</si>
  <si>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</si>
  <si>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</si>
  <si>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</si>
  <si>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</si>
  <si>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</si>
  <si>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Level 2C</t>
  </si>
  <si>
    <t>Level 2D</t>
  </si>
  <si>
    <t>Level 3L</t>
  </si>
  <si>
    <t>Level 3G</t>
  </si>
  <si>
    <t>Level 3H</t>
  </si>
  <si>
    <t>Level 3I</t>
  </si>
  <si>
    <t>Level 3J</t>
  </si>
  <si>
    <t>Level 3K</t>
  </si>
  <si>
    <t>9</t>
  </si>
  <si>
    <t>7</t>
  </si>
  <si>
    <t>6</t>
  </si>
  <si>
    <t>5</t>
  </si>
  <si>
    <t>2</t>
  </si>
  <si>
    <t>3</t>
  </si>
  <si>
    <t>4</t>
  </si>
  <si>
    <t>8</t>
  </si>
  <si>
    <t>Level 4C</t>
  </si>
  <si>
    <t>Level 4D</t>
  </si>
  <si>
    <t>Quality of Instruction</t>
  </si>
  <si>
    <t>Flexibility and Convenience</t>
  </si>
  <si>
    <t>Interaction and Engagement</t>
  </si>
  <si>
    <t>Accessibility and Technology</t>
  </si>
  <si>
    <t>Clarity and Structure of Content</t>
  </si>
  <si>
    <t>Instructor Expertise and Engagement</t>
  </si>
  <si>
    <t>Depth of Course Material</t>
  </si>
  <si>
    <t>Schedule Flexibility</t>
  </si>
  <si>
    <t>Location Independence</t>
  </si>
  <si>
    <t>Self-paced Learning Options</t>
  </si>
  <si>
    <t>Peer Interaction</t>
  </si>
  <si>
    <t>Instructor Availability and Support</t>
  </si>
  <si>
    <t>Group Work and Collaborative Projects</t>
  </si>
  <si>
    <t>Access to Learning Resources</t>
  </si>
  <si>
    <t>Classroom and Learning Environment Accessibility</t>
  </si>
  <si>
    <t>Accessibility of Communication Channels</t>
  </si>
  <si>
    <t>Traditional In-Person Learning</t>
  </si>
  <si>
    <t>Fully Online Learning</t>
  </si>
  <si>
    <t>Hybrid Learning</t>
  </si>
  <si>
    <t>R58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</si>
</sst>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Arial"/>
    </font>
    <font>
      <b/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6"/>
      <color theme="1"/>
      <name val="Amasis MT Pro Black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</font>
    <font>
      <b/>
      <sz val="11"/>
      <color theme="4"/>
      <name val="Times New Roman"/>
      <family val="1"/>
    </font>
    <font>
      <sz val="8"/>
      <color rgb="FF4D5156"/>
      <name val="Arial"/>
      <family val="2"/>
    </font>
    <font>
      <sz val="11"/>
      <color rgb="FFC00000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Calibri"/>
      <family val="2"/>
    </font>
    <font>
      <b/>
      <sz val="16"/>
      <color rgb="FFFF0000"/>
      <name val="Times New Roman"/>
      <family val="1"/>
    </font>
    <font>
      <sz val="11"/>
      <name val="Arial"/>
      <family val="2"/>
    </font>
    <font>
      <b/>
      <sz val="11"/>
      <color theme="1"/>
      <name val="Calibri"/>
      <family val="2"/>
    </font>
    <font>
      <sz val="8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rgb="FFFF0000"/>
      <name val="Calibri"/>
      <family val="2"/>
    </font>
    <font>
      <b/>
      <sz val="11"/>
      <color theme="1"/>
      <name val="Arial"/>
      <family val="2"/>
    </font>
    <font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8EAADB"/>
        <bgColor rgb="FF8EAADB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5" fillId="0" borderId="0" xfId="0" applyNumberFormat="1" applyFont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2" fontId="5" fillId="0" borderId="10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2" fontId="13" fillId="0" borderId="0" xfId="0" applyNumberFormat="1" applyFont="1"/>
    <xf numFmtId="0" fontId="12" fillId="0" borderId="4" xfId="0" applyFont="1" applyBorder="1" applyAlignment="1">
      <alignment horizontal="center" vertical="center"/>
    </xf>
    <xf numFmtId="2" fontId="14" fillId="4" borderId="5" xfId="0" applyNumberFormat="1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5" borderId="5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6" fillId="0" borderId="0" xfId="0" applyFont="1"/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/>
    </xf>
    <xf numFmtId="2" fontId="6" fillId="0" borderId="18" xfId="0" applyNumberFormat="1" applyFont="1" applyBorder="1" applyAlignment="1">
      <alignment horizontal="center" vertical="center"/>
    </xf>
    <xf numFmtId="2" fontId="6" fillId="3" borderId="19" xfId="0" applyNumberFormat="1" applyFont="1" applyFill="1" applyBorder="1" applyAlignment="1">
      <alignment horizontal="center" vertical="center"/>
    </xf>
    <xf numFmtId="2" fontId="6" fillId="0" borderId="20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2" fontId="6" fillId="0" borderId="16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 wrapText="1"/>
    </xf>
    <xf numFmtId="2" fontId="5" fillId="0" borderId="9" xfId="0" applyNumberFormat="1" applyFont="1" applyBorder="1" applyAlignment="1">
      <alignment horizontal="center" vertical="center" wrapText="1"/>
    </xf>
    <xf numFmtId="2" fontId="6" fillId="5" borderId="3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2" fontId="2" fillId="3" borderId="9" xfId="0" applyNumberFormat="1" applyFont="1" applyFill="1" applyBorder="1" applyAlignment="1">
      <alignment horizontal="center" vertical="center"/>
    </xf>
    <xf numFmtId="0" fontId="16" fillId="0" borderId="0" xfId="0" applyFont="1"/>
    <xf numFmtId="0" fontId="12" fillId="0" borderId="11" xfId="0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/>
    <xf numFmtId="2" fontId="6" fillId="2" borderId="21" xfId="0" applyNumberFormat="1" applyFont="1" applyFill="1" applyBorder="1" applyAlignment="1">
      <alignment horizontal="center" vertical="center"/>
    </xf>
    <xf numFmtId="2" fontId="6" fillId="5" borderId="21" xfId="0" applyNumberFormat="1" applyFont="1" applyFill="1" applyBorder="1" applyAlignment="1">
      <alignment horizontal="center" vertical="center"/>
    </xf>
    <xf numFmtId="164" fontId="6" fillId="0" borderId="21" xfId="0" applyNumberFormat="1" applyFont="1" applyBorder="1" applyAlignment="1">
      <alignment horizontal="center" vertical="center"/>
    </xf>
    <xf numFmtId="2" fontId="14" fillId="4" borderId="21" xfId="0" applyNumberFormat="1" applyFont="1" applyFill="1" applyBorder="1" applyAlignment="1">
      <alignment horizontal="center" vertical="center"/>
    </xf>
    <xf numFmtId="0" fontId="22" fillId="0" borderId="0" xfId="0" applyFont="1"/>
    <xf numFmtId="0" fontId="24" fillId="0" borderId="0" xfId="0" applyFont="1"/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164" fontId="0" fillId="0" borderId="0" xfId="0" applyNumberFormat="1"/>
    <xf numFmtId="2" fontId="23" fillId="0" borderId="0" xfId="0" applyNumberFormat="1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2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8" fillId="0" borderId="21" xfId="0" applyFont="1" applyBorder="1"/>
    <xf numFmtId="0" fontId="4" fillId="0" borderId="21" xfId="0" applyFont="1" applyBorder="1" applyAlignment="1">
      <alignment horizontal="center" vertical="center" wrapText="1"/>
    </xf>
    <xf numFmtId="2" fontId="6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 wrapText="1"/>
    </xf>
    <xf numFmtId="0" fontId="11" fillId="0" borderId="21" xfId="0" applyFont="1" applyBorder="1" applyAlignment="1">
      <alignment vertical="center"/>
    </xf>
    <xf numFmtId="164" fontId="11" fillId="0" borderId="21" xfId="0" applyNumberFormat="1" applyFont="1" applyBorder="1" applyAlignment="1">
      <alignment horizontal="center" vertical="center"/>
    </xf>
    <xf numFmtId="0" fontId="19" fillId="0" borderId="21" xfId="0" applyFont="1" applyBorder="1"/>
    <xf numFmtId="0" fontId="19" fillId="0" borderId="21" xfId="0" applyFont="1" applyBorder="1" applyAlignment="1">
      <alignment horizontal="center"/>
    </xf>
    <xf numFmtId="2" fontId="25" fillId="0" borderId="21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3" borderId="21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 wrapText="1"/>
    </xf>
    <xf numFmtId="164" fontId="6" fillId="6" borderId="21" xfId="0" applyNumberFormat="1" applyFont="1" applyFill="1" applyBorder="1" applyAlignment="1">
      <alignment horizontal="center" vertical="center"/>
    </xf>
    <xf numFmtId="2" fontId="4" fillId="0" borderId="21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18" fillId="0" borderId="21" xfId="0" applyFont="1" applyBorder="1"/>
    <xf numFmtId="0" fontId="4" fillId="0" borderId="21" xfId="0" applyFont="1" applyBorder="1" applyAlignment="1">
      <alignment horizontal="center" vertical="center" wrapText="1"/>
    </xf>
    <xf numFmtId="2" fontId="6" fillId="0" borderId="21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 wrapText="1"/>
    </xf>
    <xf numFmtId="0" fontId="18" fillId="6" borderId="21" xfId="0" applyFont="1" applyFill="1" applyBorder="1"/>
    <xf numFmtId="164" fontId="6" fillId="6" borderId="21" xfId="0" applyNumberFormat="1" applyFont="1" applyFill="1" applyBorder="1" applyAlignment="1">
      <alignment horizontal="center" vertical="center"/>
    </xf>
    <xf numFmtId="164" fontId="6" fillId="0" borderId="21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Results!$F$21:$H$21</c:f>
              <c:numCache>
                <c:formatCode>0.000</c:formatCode>
                <c:ptCount val="3"/>
                <c:pt idx="0">
                  <c:v>0.16968836133380402</c:v>
                </c:pt>
                <c:pt idx="1">
                  <c:v>0.16697015431276671</c:v>
                </c:pt>
                <c:pt idx="2">
                  <c:v>0.66334148435342921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6-4DFC-956B-3C5EB7B0829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Results!$F$23:$H$23</c:f>
              <c:numCache>
                <c:formatCode>0.000</c:formatCode>
                <c:ptCount val="3"/>
                <c:pt idx="0">
                  <c:v>0.19276584588338955</c:v>
                </c:pt>
                <c:pt idx="1">
                  <c:v>0.21332093158699281</c:v>
                </c:pt>
                <c:pt idx="2">
                  <c:v>0.59391322252961765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6-4DFC-956B-3C5EB7B0829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Results!$F$24:$H$24</c:f>
              <c:numCache>
                <c:formatCode>0.000</c:formatCode>
                <c:ptCount val="3"/>
                <c:pt idx="0">
                  <c:v>0.11661787315433607</c:v>
                </c:pt>
                <c:pt idx="1">
                  <c:v>0.2543649721571114</c:v>
                </c:pt>
                <c:pt idx="2">
                  <c:v>0.62901715468855257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D6-4DFC-956B-3C5EB7B0829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Results!$F$25:$H$25</c:f>
              <c:numCache>
                <c:formatCode>0.000</c:formatCode>
                <c:ptCount val="3"/>
                <c:pt idx="0">
                  <c:v>0.11701584188483972</c:v>
                </c:pt>
                <c:pt idx="1">
                  <c:v>0.27351376305928121</c:v>
                </c:pt>
                <c:pt idx="2">
                  <c:v>0.60947039505587908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D6-4DFC-956B-3C5EB7B08292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Results!$F$26:$H$26</c:f>
              <c:numCache>
                <c:formatCode>0.000</c:formatCode>
                <c:ptCount val="3"/>
                <c:pt idx="0">
                  <c:v>0.11574877838895371</c:v>
                </c:pt>
                <c:pt idx="1">
                  <c:v>0.28916575611094625</c:v>
                </c:pt>
                <c:pt idx="2">
                  <c:v>0.5950854655001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D6-4DFC-956B-3C5EB7B08292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D6-4DFC-956B-3C5EB7B08292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D6-4DFC-956B-3C5EB7B08292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D6-4DFC-956B-3C5EB7B08292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D6-4DFC-956B-3C5EB7B08292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D6-4DFC-956B-3C5EB7B08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96343152"/>
        <c:axId val="1996344816"/>
        <c:axId val="0"/>
      </c:bar3DChart>
      <c:catAx>
        <c:axId val="199634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344816"/>
        <c:crosses val="autoZero"/>
        <c:auto val="1"/>
        <c:lblAlgn val="ctr"/>
        <c:lblOffset val="100"/>
        <c:noMultiLvlLbl val="0"/>
      </c:catAx>
      <c:valAx>
        <c:axId val="199634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3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9634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Results!$E$33</c:f>
              <c:strCache>
                <c:ptCount val="1"/>
                <c:pt idx="0">
                  <c:v>Total Weight Ranking of Alternatives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dLbl>
              <c:idx val="3"/>
              <c:layout>
                <c:manualLayout>
                  <c:x val="0"/>
                  <c:y val="-4.72153425190889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315-4351-BD00-45C6B82531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Results!$F$33:$H$33</c:f>
              <c:numCache>
                <c:formatCode>0.000</c:formatCode>
                <c:ptCount val="3"/>
                <c:pt idx="0">
                  <c:v>2.093891050703137</c:v>
                </c:pt>
                <c:pt idx="1">
                  <c:v>2.8595758087646552</c:v>
                </c:pt>
                <c:pt idx="2">
                  <c:v>7.0465331405322074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5-4351-BD00-45C6B8253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6156416"/>
        <c:axId val="1976156832"/>
      </c:barChart>
      <c:lineChart>
        <c:grouping val="standard"/>
        <c:varyColors val="0"/>
        <c:ser>
          <c:idx val="1"/>
          <c:order val="1"/>
          <c:tx>
            <c:strRef>
              <c:f>Results!$E$34</c:f>
              <c:strCache>
                <c:ptCount val="1"/>
                <c:pt idx="0">
                  <c:v>Final Rank 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00FF"/>
              </a:solidFill>
              <a:ln w="9525" cap="sq">
                <a:solidFill>
                  <a:srgbClr val="0000FF"/>
                </a:solidFill>
              </a:ln>
              <a:effectLst/>
            </c:spPr>
          </c:marker>
          <c:val>
            <c:numRef>
              <c:f>Results!$F$34:$H$34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15-4351-BD00-45C6B8253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152240"/>
        <c:axId val="2005153904"/>
      </c:lineChart>
      <c:catAx>
        <c:axId val="197615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PH" sz="15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PH" sz="15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Alternatives (Luzon geographical regions)</a:t>
                </a:r>
              </a:p>
            </c:rich>
          </c:tx>
          <c:layout>
            <c:manualLayout>
              <c:xMode val="edge"/>
              <c:yMode val="edge"/>
              <c:x val="0.31253868097834614"/>
              <c:y val="0.833655420159992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PH" sz="15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3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76156832"/>
        <c:crosses val="autoZero"/>
        <c:auto val="1"/>
        <c:lblAlgn val="ctr"/>
        <c:lblOffset val="100"/>
        <c:noMultiLvlLbl val="0"/>
      </c:catAx>
      <c:valAx>
        <c:axId val="1976156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PH" sz="15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PH" sz="15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Total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PH" sz="15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3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76156416"/>
        <c:crosses val="autoZero"/>
        <c:crossBetween val="between"/>
      </c:valAx>
      <c:valAx>
        <c:axId val="20051539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PH" sz="15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PH" sz="1500" b="1" i="0" u="none" strike="noStrike" kern="1200" baseline="0">
                    <a:solidFill>
                      <a:srgbClr val="0000FF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Ranking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PH" sz="15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300" b="0" i="0" u="none" strike="noStrike" kern="1200" baseline="0">
                <a:solidFill>
                  <a:srgbClr val="0000FF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05152240"/>
        <c:crosses val="max"/>
        <c:crossBetween val="between"/>
      </c:valAx>
      <c:catAx>
        <c:axId val="2005152240"/>
        <c:scaling>
          <c:orientation val="minMax"/>
        </c:scaling>
        <c:delete val="1"/>
        <c:axPos val="b"/>
        <c:majorTickMark val="out"/>
        <c:minorTickMark val="none"/>
        <c:tickLblPos val="nextTo"/>
        <c:crossAx val="2005153904"/>
        <c:crosses val="autoZero"/>
        <c:auto val="1"/>
        <c:lblAlgn val="ctr"/>
        <c:lblOffset val="100"/>
        <c:noMultiLvlLbl val="0"/>
      </c:catAx>
      <c:spPr>
        <a:noFill/>
        <a:ln w="6350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solidFill>
            <a:sysClr val="windowText" lastClr="000000"/>
          </a:solidFill>
        </a:ln>
        <a:effectLst/>
        <a:sp3d>
          <a:contourClr>
            <a:sysClr val="windowText" lastClr="000000"/>
          </a:contourClr>
        </a:sp3d>
      </c:spPr>
    </c:floor>
    <c:sideWall>
      <c:thickness val="0"/>
      <c:spPr>
        <a:noFill/>
        <a:ln>
          <a:solidFill>
            <a:sysClr val="windowText" lastClr="000000"/>
          </a:solidFill>
        </a:ln>
        <a:effectLst/>
        <a:sp3d>
          <a:contourClr>
            <a:sysClr val="windowText" lastClr="000000"/>
          </a:contourClr>
        </a:sp3d>
      </c:spPr>
    </c:sideWall>
    <c:backWall>
      <c:thickness val="0"/>
      <c:spPr>
        <a:noFill/>
        <a:ln>
          <a:solidFill>
            <a:sysClr val="windowText" lastClr="000000"/>
          </a:solidFill>
        </a:ln>
        <a:effectLst/>
        <a:sp3d>
          <a:contourClr>
            <a:sysClr val="windowText" lastClr="000000"/>
          </a:contourClr>
        </a:sp3d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Results!$F$20</c:f>
              <c:strCache>
                <c:ptCount val="1"/>
                <c:pt idx="0">
                  <c:v>Traditional In-Person Learning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Results!$D$21:$D$26</c:f>
              <c:strCache>
                <c:ptCount val="6"/>
                <c:pt idx="0">
                  <c:v>Clarity and Structure of Content</c:v>
                </c:pt>
                <c:pt idx="1">
                  <c:v>Instructor Expertise and Engagement</c:v>
                </c:pt>
                <c:pt idx="2">
                  <c:v>Depth of Course Material</c:v>
                </c:pt>
                <c:pt idx="3">
                  <c:v>Schedule Flexibility</c:v>
                </c:pt>
                <c:pt idx="4">
                  <c:v>Location Independence</c:v>
                </c:pt>
                <c:pt idx="5">
                  <c:v>Self-paced Learning Options</c:v>
                </c:pt>
              </c:strCache>
            </c:strRef>
          </c:cat>
          <c:val>
            <c:numRef>
              <c:f>Results!$F$21:$F$26</c:f>
              <c:numCache>
                <c:formatCode>0.000</c:formatCode>
                <c:ptCount val="6"/>
                <c:pt idx="0">
                  <c:v>0.16968836133380402</c:v>
                </c:pt>
                <c:pt idx="1">
                  <c:v>0.16704379187740015</c:v>
                </c:pt>
                <c:pt idx="2">
                  <c:v>0.19276584588338955</c:v>
                </c:pt>
                <c:pt idx="3">
                  <c:v>0.11661787315433607</c:v>
                </c:pt>
                <c:pt idx="4">
                  <c:v>0.11701584188483972</c:v>
                </c:pt>
                <c:pt idx="5">
                  <c:v>0.11574877838895371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B-4C2B-848F-3A9A1EE04FA1}"/>
            </c:ext>
          </c:extLst>
        </c:ser>
        <c:ser>
          <c:idx val="1"/>
          <c:order val="1"/>
          <c:tx>
            <c:strRef>
              <c:f>Results!$G$20</c:f>
              <c:strCache>
                <c:ptCount val="1"/>
                <c:pt idx="0">
                  <c:v>Fully Online Learning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Results!$D$21:$D$26</c:f>
              <c:strCache>
                <c:ptCount val="6"/>
                <c:pt idx="0">
                  <c:v>Clarity and Structure of Content</c:v>
                </c:pt>
                <c:pt idx="1">
                  <c:v>Instructor Expertise and Engagement</c:v>
                </c:pt>
                <c:pt idx="2">
                  <c:v>Depth of Course Material</c:v>
                </c:pt>
                <c:pt idx="3">
                  <c:v>Schedule Flexibility</c:v>
                </c:pt>
                <c:pt idx="4">
                  <c:v>Location Independence</c:v>
                </c:pt>
                <c:pt idx="5">
                  <c:v>Self-paced Learning Options</c:v>
                </c:pt>
              </c:strCache>
            </c:strRef>
          </c:cat>
          <c:val>
            <c:numRef>
              <c:f>Results!$G$21:$G$26</c:f>
              <c:numCache>
                <c:formatCode>0.000</c:formatCode>
                <c:ptCount val="6"/>
                <c:pt idx="0">
                  <c:v>0.16697015431276671</c:v>
                </c:pt>
                <c:pt idx="1">
                  <c:v>0.20435952365076968</c:v>
                </c:pt>
                <c:pt idx="2">
                  <c:v>0.21332093158699281</c:v>
                </c:pt>
                <c:pt idx="3">
                  <c:v>0.2543649721571114</c:v>
                </c:pt>
                <c:pt idx="4">
                  <c:v>0.27351376305928121</c:v>
                </c:pt>
                <c:pt idx="5">
                  <c:v>0.28916575611094625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CB-4C2B-848F-3A9A1EE04FA1}"/>
            </c:ext>
          </c:extLst>
        </c:ser>
        <c:ser>
          <c:idx val="2"/>
          <c:order val="2"/>
          <c:tx>
            <c:strRef>
              <c:f>Results!$H$20</c:f>
              <c:strCache>
                <c:ptCount val="1"/>
                <c:pt idx="0">
                  <c:v>Hybrid Learning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Results!$D$21:$D$26</c:f>
              <c:strCache>
                <c:ptCount val="6"/>
                <c:pt idx="0">
                  <c:v>Clarity and Structure of Content</c:v>
                </c:pt>
                <c:pt idx="1">
                  <c:v>Instructor Expertise and Engagement</c:v>
                </c:pt>
                <c:pt idx="2">
                  <c:v>Depth of Course Material</c:v>
                </c:pt>
                <c:pt idx="3">
                  <c:v>Schedule Flexibility</c:v>
                </c:pt>
                <c:pt idx="4">
                  <c:v>Location Independence</c:v>
                </c:pt>
                <c:pt idx="5">
                  <c:v>Self-paced Learning Options</c:v>
                </c:pt>
              </c:strCache>
            </c:strRef>
          </c:cat>
          <c:val>
            <c:numRef>
              <c:f>Results!$H$21:$H$26</c:f>
              <c:numCache>
                <c:formatCode>0.000</c:formatCode>
                <c:ptCount val="6"/>
                <c:pt idx="0">
                  <c:v>0.66334148435342921</c:v>
                </c:pt>
                <c:pt idx="1">
                  <c:v>0.62859668447183015</c:v>
                </c:pt>
                <c:pt idx="2">
                  <c:v>0.59391322252961765</c:v>
                </c:pt>
                <c:pt idx="3">
                  <c:v>0.62901715468855257</c:v>
                </c:pt>
                <c:pt idx="4">
                  <c:v>0.60947039505587908</c:v>
                </c:pt>
                <c:pt idx="5">
                  <c:v>0.5950854655001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CB-4C2B-848F-3A9A1EE04FA1}"/>
            </c:ext>
          </c:extLst>
        </c:ser>
        <c:ser>
          <c:idx val="3"/>
          <c:order val="3"/>
          <c:tx>
            <c:strRef>
              <c:f>Results!#REF!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Results!$D$21:$D$26</c:f>
              <c:strCache>
                <c:ptCount val="6"/>
                <c:pt idx="0">
                  <c:v>Clarity and Structure of Content</c:v>
                </c:pt>
                <c:pt idx="1">
                  <c:v>Instructor Expertise and Engagement</c:v>
                </c:pt>
                <c:pt idx="2">
                  <c:v>Depth of Course Material</c:v>
                </c:pt>
                <c:pt idx="3">
                  <c:v>Schedule Flexibility</c:v>
                </c:pt>
                <c:pt idx="4">
                  <c:v>Location Independence</c:v>
                </c:pt>
                <c:pt idx="5">
                  <c:v>Self-paced Learning Options</c:v>
                </c:pt>
              </c:strCache>
            </c:strRef>
          </c:cat>
          <c:val>
            <c:numRef>
              <c:f>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CB-4C2B-848F-3A9A1EE04FA1}"/>
            </c:ext>
          </c:extLst>
        </c:ser>
        <c:ser>
          <c:idx val="4"/>
          <c:order val="4"/>
          <c:tx>
            <c:strRef>
              <c:f>Results!#REF!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Results!$D$21:$D$26</c:f>
              <c:strCache>
                <c:ptCount val="6"/>
                <c:pt idx="0">
                  <c:v>Clarity and Structure of Content</c:v>
                </c:pt>
                <c:pt idx="1">
                  <c:v>Instructor Expertise and Engagement</c:v>
                </c:pt>
                <c:pt idx="2">
                  <c:v>Depth of Course Material</c:v>
                </c:pt>
                <c:pt idx="3">
                  <c:v>Schedule Flexibility</c:v>
                </c:pt>
                <c:pt idx="4">
                  <c:v>Location Independence</c:v>
                </c:pt>
                <c:pt idx="5">
                  <c:v>Self-paced Learning Options</c:v>
                </c:pt>
              </c:strCache>
            </c:strRef>
          </c:cat>
          <c:val>
            <c:numRef>
              <c:f>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CB-4C2B-848F-3A9A1EE04FA1}"/>
            </c:ext>
          </c:extLst>
        </c:ser>
        <c:ser>
          <c:idx val="5"/>
          <c:order val="5"/>
          <c:tx>
            <c:strRef>
              <c:f>Results!#REF!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Results!$D$21:$D$26</c:f>
              <c:strCache>
                <c:ptCount val="6"/>
                <c:pt idx="0">
                  <c:v>Clarity and Structure of Content</c:v>
                </c:pt>
                <c:pt idx="1">
                  <c:v>Instructor Expertise and Engagement</c:v>
                </c:pt>
                <c:pt idx="2">
                  <c:v>Depth of Course Material</c:v>
                </c:pt>
                <c:pt idx="3">
                  <c:v>Schedule Flexibility</c:v>
                </c:pt>
                <c:pt idx="4">
                  <c:v>Location Independence</c:v>
                </c:pt>
                <c:pt idx="5">
                  <c:v>Self-paced Learning Options</c:v>
                </c:pt>
              </c:strCache>
            </c:strRef>
          </c:cat>
          <c:val>
            <c:numRef>
              <c:f>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CB-4C2B-848F-3A9A1EE04FA1}"/>
            </c:ext>
          </c:extLst>
        </c:ser>
        <c:ser>
          <c:idx val="6"/>
          <c:order val="6"/>
          <c:tx>
            <c:strRef>
              <c:f>Results!#REF!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Results!$D$21:$D$26</c:f>
              <c:strCache>
                <c:ptCount val="6"/>
                <c:pt idx="0">
                  <c:v>Clarity and Structure of Content</c:v>
                </c:pt>
                <c:pt idx="1">
                  <c:v>Instructor Expertise and Engagement</c:v>
                </c:pt>
                <c:pt idx="2">
                  <c:v>Depth of Course Material</c:v>
                </c:pt>
                <c:pt idx="3">
                  <c:v>Schedule Flexibility</c:v>
                </c:pt>
                <c:pt idx="4">
                  <c:v>Location Independence</c:v>
                </c:pt>
                <c:pt idx="5">
                  <c:v>Self-paced Learning Options</c:v>
                </c:pt>
              </c:strCache>
            </c:strRef>
          </c:cat>
          <c:val>
            <c:numRef>
              <c:f>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CB-4C2B-848F-3A9A1EE04FA1}"/>
            </c:ext>
          </c:extLst>
        </c:ser>
        <c:ser>
          <c:idx val="7"/>
          <c:order val="7"/>
          <c:tx>
            <c:strRef>
              <c:f>Results!#REF!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Results!$D$21:$D$26</c:f>
              <c:strCache>
                <c:ptCount val="6"/>
                <c:pt idx="0">
                  <c:v>Clarity and Structure of Content</c:v>
                </c:pt>
                <c:pt idx="1">
                  <c:v>Instructor Expertise and Engagement</c:v>
                </c:pt>
                <c:pt idx="2">
                  <c:v>Depth of Course Material</c:v>
                </c:pt>
                <c:pt idx="3">
                  <c:v>Schedule Flexibility</c:v>
                </c:pt>
                <c:pt idx="4">
                  <c:v>Location Independence</c:v>
                </c:pt>
                <c:pt idx="5">
                  <c:v>Self-paced Learning Options</c:v>
                </c:pt>
              </c:strCache>
            </c:strRef>
          </c:cat>
          <c:val>
            <c:numRef>
              <c:f>Results!#REF!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1CB-4C2B-848F-3A9A1EE04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525264"/>
        <c:axId val="1993539408"/>
        <c:axId val="2018366640"/>
      </c:line3DChart>
      <c:catAx>
        <c:axId val="199352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PH" sz="15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PH" sz="15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Sub-criterion for site selection</a:t>
                </a:r>
              </a:p>
            </c:rich>
          </c:tx>
          <c:layout>
            <c:manualLayout>
              <c:xMode val="edge"/>
              <c:yMode val="edge"/>
              <c:x val="0.20298328833602416"/>
              <c:y val="0.868891519791584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PH" sz="15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300" b="0" i="0" u="none" strike="noStrike" kern="120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93539408"/>
        <c:crosses val="autoZero"/>
        <c:auto val="1"/>
        <c:lblAlgn val="ctr"/>
        <c:lblOffset val="100"/>
        <c:noMultiLvlLbl val="0"/>
      </c:catAx>
      <c:valAx>
        <c:axId val="199353940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PH" sz="15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PH" sz="15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Weights oof potential sites in Luzon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PH" sz="15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3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93525264"/>
        <c:crosses val="autoZero"/>
        <c:crossBetween val="between"/>
      </c:valAx>
      <c:serAx>
        <c:axId val="2018366640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 algn="ctr" rtl="0">
                  <a:defRPr lang="en-PH" sz="15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PH" sz="15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Sites in Luzon, Philippines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 algn="ctr" rtl="0">
                <a:defRPr lang="en-PH" sz="15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300" b="0" i="0" u="none" strike="noStrike" kern="1200" baseline="0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93539408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101991</xdr:colOff>
      <xdr:row>15</xdr:row>
      <xdr:rowOff>131443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3580687" y="2939247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506582</xdr:colOff>
      <xdr:row>25</xdr:row>
      <xdr:rowOff>55538</xdr:rowOff>
    </xdr:from>
    <xdr:ext cx="357993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 flipH="1">
          <a:off x="3985278" y="4867734"/>
          <a:ext cx="357993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485775</xdr:colOff>
      <xdr:row>45</xdr:row>
      <xdr:rowOff>28575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2225123" y="8543097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4138</xdr:colOff>
      <xdr:row>15</xdr:row>
      <xdr:rowOff>142087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62616" y="2875348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276225</xdr:colOff>
      <xdr:row>22</xdr:row>
      <xdr:rowOff>57150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4914486" y="4190172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485775</xdr:colOff>
      <xdr:row>41</xdr:row>
      <xdr:rowOff>28575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2225123" y="7623727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6043</xdr:colOff>
      <xdr:row>15</xdr:row>
      <xdr:rowOff>140182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AC6CD371-DCF1-4572-B5FC-4C792E03B347}"/>
            </a:ext>
          </a:extLst>
        </xdr:cNvPr>
        <xdr:cNvGrpSpPr/>
      </xdr:nvGrpSpPr>
      <xdr:grpSpPr>
        <a:xfrm>
          <a:off x="4052526" y="2899148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ED62CB16-C707-97FB-4E9F-DF89E8CD42D1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278130</xdr:colOff>
      <xdr:row>22</xdr:row>
      <xdr:rowOff>53340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411BD574-BAD7-4340-815B-131BDFCCC618}"/>
            </a:ext>
          </a:extLst>
        </xdr:cNvPr>
        <xdr:cNvGrpSpPr/>
      </xdr:nvGrpSpPr>
      <xdr:grpSpPr>
        <a:xfrm>
          <a:off x="4902682" y="4218064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C92A388E-71BA-BA09-4F9A-A67B3806FC11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483870</xdr:colOff>
      <xdr:row>41</xdr:row>
      <xdr:rowOff>26670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3DBC0BEE-7275-4B8C-9994-BE3998B26F49}"/>
            </a:ext>
          </a:extLst>
        </xdr:cNvPr>
        <xdr:cNvGrpSpPr/>
      </xdr:nvGrpSpPr>
      <xdr:grpSpPr>
        <a:xfrm>
          <a:off x="2218077" y="7686084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307E37E4-FA89-6A89-3587-A12D4CCA9048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6043</xdr:colOff>
      <xdr:row>15</xdr:row>
      <xdr:rowOff>140182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941C91EE-60B9-4323-B1F4-3C4621AF08EF}"/>
            </a:ext>
          </a:extLst>
        </xdr:cNvPr>
        <xdr:cNvGrpSpPr/>
      </xdr:nvGrpSpPr>
      <xdr:grpSpPr>
        <a:xfrm>
          <a:off x="4052526" y="2899148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3B0D0799-B82F-4947-92A6-D30C5D1A08D7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278130</xdr:colOff>
      <xdr:row>22</xdr:row>
      <xdr:rowOff>53340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C7E44D7F-AFBB-4258-B11B-57FAD6B5112F}"/>
            </a:ext>
          </a:extLst>
        </xdr:cNvPr>
        <xdr:cNvGrpSpPr/>
      </xdr:nvGrpSpPr>
      <xdr:grpSpPr>
        <a:xfrm>
          <a:off x="4902682" y="4218064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CE29C875-DCD6-6289-EA5B-3DC773EB7A5F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483870</xdr:colOff>
      <xdr:row>41</xdr:row>
      <xdr:rowOff>26670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495E0857-B931-4930-A8D7-12577E243907}"/>
            </a:ext>
          </a:extLst>
        </xdr:cNvPr>
        <xdr:cNvGrpSpPr/>
      </xdr:nvGrpSpPr>
      <xdr:grpSpPr>
        <a:xfrm>
          <a:off x="2218077" y="7686084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5E87888E-6407-DF72-2C3F-A229DBDCB39A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6043</xdr:colOff>
      <xdr:row>15</xdr:row>
      <xdr:rowOff>140182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5BD83660-011A-4261-8736-2B643AF0EED5}"/>
            </a:ext>
          </a:extLst>
        </xdr:cNvPr>
        <xdr:cNvGrpSpPr/>
      </xdr:nvGrpSpPr>
      <xdr:grpSpPr>
        <a:xfrm>
          <a:off x="4082743" y="2834396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A685E5E6-4E69-59EE-3CD8-A6FFEFE419FF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278130</xdr:colOff>
      <xdr:row>22</xdr:row>
      <xdr:rowOff>53340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CD1DFDAA-71A7-4306-8BE2-113B71EA35B5}"/>
            </a:ext>
          </a:extLst>
        </xdr:cNvPr>
        <xdr:cNvGrpSpPr/>
      </xdr:nvGrpSpPr>
      <xdr:grpSpPr>
        <a:xfrm>
          <a:off x="4937216" y="4130040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CDDB2497-00C2-A748-6CDF-8E93A3187C95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483870</xdr:colOff>
      <xdr:row>41</xdr:row>
      <xdr:rowOff>26670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498C5955-9AC6-4577-B50C-D9789B5260E6}"/>
            </a:ext>
          </a:extLst>
        </xdr:cNvPr>
        <xdr:cNvGrpSpPr/>
      </xdr:nvGrpSpPr>
      <xdr:grpSpPr>
        <a:xfrm>
          <a:off x="2231027" y="7516041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629C0D9-6028-F6B1-5395-BA15BBAD681A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7948</xdr:colOff>
      <xdr:row>15</xdr:row>
      <xdr:rowOff>136372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334F1926-56EF-46B2-B151-B24B83BE7DA7}"/>
            </a:ext>
          </a:extLst>
        </xdr:cNvPr>
        <xdr:cNvGrpSpPr/>
      </xdr:nvGrpSpPr>
      <xdr:grpSpPr>
        <a:xfrm>
          <a:off x="4078632" y="2843477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7420A58F-D0A8-0135-8E38-64305A6EECF9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281940</xdr:colOff>
      <xdr:row>22</xdr:row>
      <xdr:rowOff>57150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88A1CEA4-6375-4433-A0D1-2CE4F0383222}"/>
            </a:ext>
          </a:extLst>
        </xdr:cNvPr>
        <xdr:cNvGrpSpPr/>
      </xdr:nvGrpSpPr>
      <xdr:grpSpPr>
        <a:xfrm>
          <a:off x="4934151" y="4027571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6B95F2AA-BCFB-C4B1-3D61-0EC391BBB652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481965</xdr:colOff>
      <xdr:row>41</xdr:row>
      <xdr:rowOff>24765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22AFAA19-A767-47FF-9CC8-E8B3ACD99767}"/>
            </a:ext>
          </a:extLst>
        </xdr:cNvPr>
        <xdr:cNvGrpSpPr/>
      </xdr:nvGrpSpPr>
      <xdr:grpSpPr>
        <a:xfrm>
          <a:off x="2226544" y="7424186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49E5DC26-3263-A700-ADF2-6AE8F55FC028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9853</xdr:colOff>
      <xdr:row>15</xdr:row>
      <xdr:rowOff>132562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46022ADC-B36B-41C4-A802-4082CB126FE6}"/>
            </a:ext>
          </a:extLst>
        </xdr:cNvPr>
        <xdr:cNvGrpSpPr/>
      </xdr:nvGrpSpPr>
      <xdr:grpSpPr>
        <a:xfrm>
          <a:off x="4086553" y="2826776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BEC3DDEC-80E5-FB30-AD44-FAE4E8C36255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285750</xdr:colOff>
      <xdr:row>22</xdr:row>
      <xdr:rowOff>53340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6C456F05-29C0-4FCB-833F-E60ABB6A0487}"/>
            </a:ext>
          </a:extLst>
        </xdr:cNvPr>
        <xdr:cNvGrpSpPr/>
      </xdr:nvGrpSpPr>
      <xdr:grpSpPr>
        <a:xfrm>
          <a:off x="4944836" y="4130040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A8E7434D-59B1-5AC8-8B2C-5735ADD02F17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478155</xdr:colOff>
      <xdr:row>41</xdr:row>
      <xdr:rowOff>20955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EF7E7616-FE9D-44C6-88ED-8B0E1D7064C0}"/>
            </a:ext>
          </a:extLst>
        </xdr:cNvPr>
        <xdr:cNvGrpSpPr/>
      </xdr:nvGrpSpPr>
      <xdr:grpSpPr>
        <a:xfrm>
          <a:off x="2225312" y="7510326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F22C5E90-CD87-74D6-29C9-66A66470C0FC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11758</xdr:colOff>
      <xdr:row>15</xdr:row>
      <xdr:rowOff>136372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E0DE0FB6-93EF-4EBE-B851-5FC82E811E6D}"/>
            </a:ext>
          </a:extLst>
        </xdr:cNvPr>
        <xdr:cNvGrpSpPr/>
      </xdr:nvGrpSpPr>
      <xdr:grpSpPr>
        <a:xfrm>
          <a:off x="4082442" y="2843477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48C06B44-3EFE-3695-5768-243A780C2C9C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281940</xdr:colOff>
      <xdr:row>22</xdr:row>
      <xdr:rowOff>57150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994C8EED-C3DD-404A-9E58-6283496D4D03}"/>
            </a:ext>
          </a:extLst>
        </xdr:cNvPr>
        <xdr:cNvGrpSpPr/>
      </xdr:nvGrpSpPr>
      <xdr:grpSpPr>
        <a:xfrm>
          <a:off x="4934151" y="4027571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D5014A12-01EB-665A-47A5-97DD65A770E1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474345</xdr:colOff>
      <xdr:row>41</xdr:row>
      <xdr:rowOff>17145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F79AE204-0681-478B-8F90-F5D14DFA6573}"/>
            </a:ext>
          </a:extLst>
        </xdr:cNvPr>
        <xdr:cNvGrpSpPr/>
      </xdr:nvGrpSpPr>
      <xdr:grpSpPr>
        <a:xfrm>
          <a:off x="2218924" y="7416566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20455549-AAF0-801D-DF61-FDDDFC0A4B75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15568</xdr:colOff>
      <xdr:row>15</xdr:row>
      <xdr:rowOff>132562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1A4F2F60-3ED1-48DC-928D-DC2D5B8F49C6}"/>
            </a:ext>
          </a:extLst>
        </xdr:cNvPr>
        <xdr:cNvGrpSpPr/>
      </xdr:nvGrpSpPr>
      <xdr:grpSpPr>
        <a:xfrm>
          <a:off x="4067356" y="2880158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D3CCD120-33A5-05D3-B0AE-1319701120A2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285750</xdr:colOff>
      <xdr:row>22</xdr:row>
      <xdr:rowOff>53340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9FA4D2E1-2E30-4CF4-8DDB-6040F9154AE8}"/>
            </a:ext>
          </a:extLst>
        </xdr:cNvPr>
        <xdr:cNvGrpSpPr/>
      </xdr:nvGrpSpPr>
      <xdr:grpSpPr>
        <a:xfrm>
          <a:off x="4916365" y="4083148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C1311BD2-505E-26E8-0276-B080DECFAEC5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478155</xdr:colOff>
      <xdr:row>41</xdr:row>
      <xdr:rowOff>20955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036AD7E8-8A89-4FBF-A583-DEC533F47A54}"/>
            </a:ext>
          </a:extLst>
        </xdr:cNvPr>
        <xdr:cNvGrpSpPr/>
      </xdr:nvGrpSpPr>
      <xdr:grpSpPr>
        <a:xfrm>
          <a:off x="2214636" y="7531051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CD89AD1D-7E13-5996-58A2-9B6BE98FFAA4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19378</xdr:colOff>
      <xdr:row>15</xdr:row>
      <xdr:rowOff>136372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7FF18773-7C17-4709-BAE8-20B9DD46BC84}"/>
            </a:ext>
          </a:extLst>
        </xdr:cNvPr>
        <xdr:cNvGrpSpPr/>
      </xdr:nvGrpSpPr>
      <xdr:grpSpPr>
        <a:xfrm>
          <a:off x="4096078" y="2830586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95F34747-258B-0F38-0066-9C769947861A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281940</xdr:colOff>
      <xdr:row>22</xdr:row>
      <xdr:rowOff>57150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970ACEAB-02D4-4AF1-BFA5-752668BD9155}"/>
            </a:ext>
          </a:extLst>
        </xdr:cNvPr>
        <xdr:cNvGrpSpPr/>
      </xdr:nvGrpSpPr>
      <xdr:grpSpPr>
        <a:xfrm>
          <a:off x="4941026" y="4008664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40FF8D34-839A-8322-078F-3C41A3381B1F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474345</xdr:colOff>
      <xdr:row>41</xdr:row>
      <xdr:rowOff>17145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F7C0823A-DCBC-4780-B123-A230D8947D0F}"/>
            </a:ext>
          </a:extLst>
        </xdr:cNvPr>
        <xdr:cNvGrpSpPr/>
      </xdr:nvGrpSpPr>
      <xdr:grpSpPr>
        <a:xfrm>
          <a:off x="2221502" y="7381331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465E64BE-4BFE-A538-3553-E586FBDC3EEE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15568</xdr:colOff>
      <xdr:row>15</xdr:row>
      <xdr:rowOff>132562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B0CC2AE6-F7BD-4333-8E20-3EEDD7759C7D}"/>
            </a:ext>
          </a:extLst>
        </xdr:cNvPr>
        <xdr:cNvGrpSpPr/>
      </xdr:nvGrpSpPr>
      <xdr:grpSpPr>
        <a:xfrm>
          <a:off x="4086252" y="2839667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8639BE1-17E2-4146-2272-963FD850D6E4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285750</xdr:colOff>
      <xdr:row>22</xdr:row>
      <xdr:rowOff>53340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7D171099-7338-4605-BE61-F1393D31326B}"/>
            </a:ext>
          </a:extLst>
        </xdr:cNvPr>
        <xdr:cNvGrpSpPr/>
      </xdr:nvGrpSpPr>
      <xdr:grpSpPr>
        <a:xfrm>
          <a:off x="4937961" y="4023761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FAAFE8D6-AE9D-D245-15BE-B877055F0D9F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478155</xdr:colOff>
      <xdr:row>41</xdr:row>
      <xdr:rowOff>20955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B3A0279C-7226-4F27-A833-71428CA65C6E}"/>
            </a:ext>
          </a:extLst>
        </xdr:cNvPr>
        <xdr:cNvGrpSpPr/>
      </xdr:nvGrpSpPr>
      <xdr:grpSpPr>
        <a:xfrm>
          <a:off x="2222734" y="7420376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B149FA7A-3F5B-69AA-ADF5-0AF5CC4F50E4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19378</xdr:colOff>
      <xdr:row>15</xdr:row>
      <xdr:rowOff>136372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8A41CDBF-842D-4347-A02E-A2DDC4A66644}"/>
            </a:ext>
          </a:extLst>
        </xdr:cNvPr>
        <xdr:cNvGrpSpPr/>
      </xdr:nvGrpSpPr>
      <xdr:grpSpPr>
        <a:xfrm>
          <a:off x="4103222" y="2815278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F35416E1-92DF-73C1-15D9-901C0544E32A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281940</xdr:colOff>
      <xdr:row>22</xdr:row>
      <xdr:rowOff>57150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3AD3C514-CEB0-4870-952E-3D610780DB7E}"/>
            </a:ext>
          </a:extLst>
        </xdr:cNvPr>
        <xdr:cNvGrpSpPr/>
      </xdr:nvGrpSpPr>
      <xdr:grpSpPr>
        <a:xfrm>
          <a:off x="4949190" y="4111228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D3CC8143-06F5-5AE5-9210-5FD0503C51DA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474345</xdr:colOff>
      <xdr:row>41</xdr:row>
      <xdr:rowOff>17145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6FFAFE52-519C-4E1E-8DCB-DA8EA529C6A9}"/>
            </a:ext>
          </a:extLst>
        </xdr:cNvPr>
        <xdr:cNvGrpSpPr/>
      </xdr:nvGrpSpPr>
      <xdr:grpSpPr>
        <a:xfrm>
          <a:off x="2224564" y="7464504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D0603813-8EB7-ACC0-BED0-DA2EC65F3BCB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19378</xdr:colOff>
      <xdr:row>15</xdr:row>
      <xdr:rowOff>136372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FE1621B4-CBFF-482C-BE01-77F69633CDE5}"/>
            </a:ext>
          </a:extLst>
        </xdr:cNvPr>
        <xdr:cNvGrpSpPr/>
      </xdr:nvGrpSpPr>
      <xdr:grpSpPr>
        <a:xfrm>
          <a:off x="4096078" y="2830586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64B43160-5301-3DE6-D409-6F536B2FDD36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281940</xdr:colOff>
      <xdr:row>22</xdr:row>
      <xdr:rowOff>57150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70A1D326-969C-40BB-A881-55F71E873918}"/>
            </a:ext>
          </a:extLst>
        </xdr:cNvPr>
        <xdr:cNvGrpSpPr/>
      </xdr:nvGrpSpPr>
      <xdr:grpSpPr>
        <a:xfrm>
          <a:off x="4941026" y="4008664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F5C2CC28-35B6-392D-77D2-78C1542E82DC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474345</xdr:colOff>
      <xdr:row>41</xdr:row>
      <xdr:rowOff>17145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6C9488FB-04A2-489A-90F0-C0CC54A2B505}"/>
            </a:ext>
          </a:extLst>
        </xdr:cNvPr>
        <xdr:cNvGrpSpPr/>
      </xdr:nvGrpSpPr>
      <xdr:grpSpPr>
        <a:xfrm>
          <a:off x="2221502" y="7381331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A55AABB4-24CD-B8F8-48B7-AEF450754C63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19378</xdr:colOff>
      <xdr:row>15</xdr:row>
      <xdr:rowOff>136372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45207F10-45D6-4F00-B683-E71AA7823A4C}"/>
            </a:ext>
          </a:extLst>
        </xdr:cNvPr>
        <xdr:cNvGrpSpPr/>
      </xdr:nvGrpSpPr>
      <xdr:grpSpPr>
        <a:xfrm>
          <a:off x="4090062" y="2843477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2E762C65-0804-5714-FF85-CC217F51E080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281940</xdr:colOff>
      <xdr:row>22</xdr:row>
      <xdr:rowOff>57150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3DE12D37-9316-4CFF-81C7-4DA751EC65F2}"/>
            </a:ext>
          </a:extLst>
        </xdr:cNvPr>
        <xdr:cNvGrpSpPr/>
      </xdr:nvGrpSpPr>
      <xdr:grpSpPr>
        <a:xfrm>
          <a:off x="4934151" y="4027571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16AB944F-8942-921A-D2CF-59BDDEAE2ADC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474345</xdr:colOff>
      <xdr:row>41</xdr:row>
      <xdr:rowOff>17145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18808980-C1D6-402C-87E8-E6459946996F}"/>
            </a:ext>
          </a:extLst>
        </xdr:cNvPr>
        <xdr:cNvGrpSpPr/>
      </xdr:nvGrpSpPr>
      <xdr:grpSpPr>
        <a:xfrm>
          <a:off x="2218924" y="7416566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9661E98B-1911-3709-7CD2-D8AE2F63A443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19378</xdr:colOff>
      <xdr:row>15</xdr:row>
      <xdr:rowOff>136372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AB7C2235-186A-49B7-9693-4C066981631C}"/>
            </a:ext>
          </a:extLst>
        </xdr:cNvPr>
        <xdr:cNvGrpSpPr/>
      </xdr:nvGrpSpPr>
      <xdr:grpSpPr>
        <a:xfrm>
          <a:off x="4090062" y="2843477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7BAE1886-18B0-D289-5545-B5C2ACF56A30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281940</xdr:colOff>
      <xdr:row>22</xdr:row>
      <xdr:rowOff>57150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EE453082-44C6-4EB1-A614-7C63347BB55E}"/>
            </a:ext>
          </a:extLst>
        </xdr:cNvPr>
        <xdr:cNvGrpSpPr/>
      </xdr:nvGrpSpPr>
      <xdr:grpSpPr>
        <a:xfrm>
          <a:off x="4934151" y="4027571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4D6DE60A-F495-0258-C69E-DABD7E5452E4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474345</xdr:colOff>
      <xdr:row>41</xdr:row>
      <xdr:rowOff>17145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A52F7BD8-B190-4C7E-8F35-91D545F68483}"/>
            </a:ext>
          </a:extLst>
        </xdr:cNvPr>
        <xdr:cNvGrpSpPr/>
      </xdr:nvGrpSpPr>
      <xdr:grpSpPr>
        <a:xfrm>
          <a:off x="2218924" y="7416566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413458FD-892D-8FAC-EE99-DA554BD80846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19378</xdr:colOff>
      <xdr:row>15</xdr:row>
      <xdr:rowOff>136372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E0BC4B76-F073-4A55-880D-285006685128}"/>
            </a:ext>
          </a:extLst>
        </xdr:cNvPr>
        <xdr:cNvGrpSpPr/>
      </xdr:nvGrpSpPr>
      <xdr:grpSpPr>
        <a:xfrm>
          <a:off x="4090062" y="2843477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B9395351-0EB6-D67C-6491-DD66FF0326C7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281940</xdr:colOff>
      <xdr:row>22</xdr:row>
      <xdr:rowOff>57150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730C320B-4175-44E1-905E-3D4BBBA4DEB4}"/>
            </a:ext>
          </a:extLst>
        </xdr:cNvPr>
        <xdr:cNvGrpSpPr/>
      </xdr:nvGrpSpPr>
      <xdr:grpSpPr>
        <a:xfrm>
          <a:off x="4934151" y="4027571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2E3E286E-6AA1-6D03-67E7-4015091259C1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474345</xdr:colOff>
      <xdr:row>41</xdr:row>
      <xdr:rowOff>17145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A0EA4309-B975-44CD-8A82-DF2A6126E5A3}"/>
            </a:ext>
          </a:extLst>
        </xdr:cNvPr>
        <xdr:cNvGrpSpPr/>
      </xdr:nvGrpSpPr>
      <xdr:grpSpPr>
        <a:xfrm>
          <a:off x="2218924" y="7416566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F11C3178-DCA3-C1E5-CE72-26B1C461A99D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19378</xdr:colOff>
      <xdr:row>15</xdr:row>
      <xdr:rowOff>136372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11D7A217-2F26-47EC-91AF-ACD5BF00A47F}"/>
            </a:ext>
          </a:extLst>
        </xdr:cNvPr>
        <xdr:cNvGrpSpPr/>
      </xdr:nvGrpSpPr>
      <xdr:grpSpPr>
        <a:xfrm>
          <a:off x="4103222" y="2815278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E4C95A63-2C12-7C61-832E-0FE97A9320FF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281940</xdr:colOff>
      <xdr:row>22</xdr:row>
      <xdr:rowOff>57150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C35963C2-9E34-4EA1-B85F-A4095001D2CD}"/>
            </a:ext>
          </a:extLst>
        </xdr:cNvPr>
        <xdr:cNvGrpSpPr/>
      </xdr:nvGrpSpPr>
      <xdr:grpSpPr>
        <a:xfrm>
          <a:off x="4949190" y="3986213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DE267F29-DCF0-BA41-9744-6FD6A3F0FE62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474345</xdr:colOff>
      <xdr:row>41</xdr:row>
      <xdr:rowOff>17145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0A1E59B3-0AC7-4177-96E3-75213BBC5E52}"/>
            </a:ext>
          </a:extLst>
        </xdr:cNvPr>
        <xdr:cNvGrpSpPr/>
      </xdr:nvGrpSpPr>
      <xdr:grpSpPr>
        <a:xfrm>
          <a:off x="2224564" y="7339489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30103160-233B-E2B6-D631-4EF1933F9291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7948</xdr:colOff>
      <xdr:row>15</xdr:row>
      <xdr:rowOff>136372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F4F73D3D-7BA7-4AB6-9CB3-B21DB496FB03}"/>
            </a:ext>
          </a:extLst>
        </xdr:cNvPr>
        <xdr:cNvGrpSpPr/>
      </xdr:nvGrpSpPr>
      <xdr:grpSpPr>
        <a:xfrm>
          <a:off x="4084648" y="2830586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7B2DE414-D6C3-3A23-5945-D81D63357CB1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281940</xdr:colOff>
      <xdr:row>22</xdr:row>
      <xdr:rowOff>57150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28176696-182A-4121-8268-2FB3B4CD6728}"/>
            </a:ext>
          </a:extLst>
        </xdr:cNvPr>
        <xdr:cNvGrpSpPr/>
      </xdr:nvGrpSpPr>
      <xdr:grpSpPr>
        <a:xfrm>
          <a:off x="4941026" y="4008664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9AC118BD-46AE-7DC2-C648-8375177EB62B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481965</xdr:colOff>
      <xdr:row>41</xdr:row>
      <xdr:rowOff>24765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59C2C2A1-A221-4126-8FEB-71A2F6744B43}"/>
            </a:ext>
          </a:extLst>
        </xdr:cNvPr>
        <xdr:cNvGrpSpPr/>
      </xdr:nvGrpSpPr>
      <xdr:grpSpPr>
        <a:xfrm>
          <a:off x="2229122" y="7388951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59585B11-26E5-311A-140B-490A4593A637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9853</xdr:colOff>
      <xdr:row>15</xdr:row>
      <xdr:rowOff>132562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AFD39B98-53B3-4355-8696-ECC5849958C9}"/>
            </a:ext>
          </a:extLst>
        </xdr:cNvPr>
        <xdr:cNvGrpSpPr/>
      </xdr:nvGrpSpPr>
      <xdr:grpSpPr>
        <a:xfrm>
          <a:off x="4080537" y="2839667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B9E38D24-CDBC-90A0-A2BD-53D551AC489C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285750</xdr:colOff>
      <xdr:row>22</xdr:row>
      <xdr:rowOff>53340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30EB347A-4150-48E0-993B-F3867F1B2BEE}"/>
            </a:ext>
          </a:extLst>
        </xdr:cNvPr>
        <xdr:cNvGrpSpPr/>
      </xdr:nvGrpSpPr>
      <xdr:grpSpPr>
        <a:xfrm>
          <a:off x="4937961" y="4023761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928EF43C-B125-723B-4E14-EFBED95E530D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478155</xdr:colOff>
      <xdr:row>41</xdr:row>
      <xdr:rowOff>20955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53098148-4863-457D-8B52-3EF34DEE27EC}"/>
            </a:ext>
          </a:extLst>
        </xdr:cNvPr>
        <xdr:cNvGrpSpPr/>
      </xdr:nvGrpSpPr>
      <xdr:grpSpPr>
        <a:xfrm>
          <a:off x="2222734" y="7420376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4BC93A18-ACA0-ADDF-73BA-0FFB4377E6E9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9853</xdr:colOff>
      <xdr:row>15</xdr:row>
      <xdr:rowOff>132562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64FBE783-A6B0-4BCB-B58D-E876B713E89C}"/>
            </a:ext>
          </a:extLst>
        </xdr:cNvPr>
        <xdr:cNvGrpSpPr/>
      </xdr:nvGrpSpPr>
      <xdr:grpSpPr>
        <a:xfrm>
          <a:off x="4080537" y="2839667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F51C855-A0E8-2BEB-0172-7E5152DD64DE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285750</xdr:colOff>
      <xdr:row>22</xdr:row>
      <xdr:rowOff>53340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5F3D126A-7842-4C83-B182-46994EED8E2D}"/>
            </a:ext>
          </a:extLst>
        </xdr:cNvPr>
        <xdr:cNvGrpSpPr/>
      </xdr:nvGrpSpPr>
      <xdr:grpSpPr>
        <a:xfrm>
          <a:off x="4937961" y="4023761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D1AB9422-553A-097B-946B-E83CF27626FE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478155</xdr:colOff>
      <xdr:row>41</xdr:row>
      <xdr:rowOff>20955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B387FF23-D0F7-4CB1-8608-5B5067536FAC}"/>
            </a:ext>
          </a:extLst>
        </xdr:cNvPr>
        <xdr:cNvGrpSpPr/>
      </xdr:nvGrpSpPr>
      <xdr:grpSpPr>
        <a:xfrm>
          <a:off x="2222734" y="7420376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619C9C4F-F7B9-03EF-E159-3E0F72134E9A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9853</xdr:colOff>
      <xdr:row>15</xdr:row>
      <xdr:rowOff>132562</xdr:rowOff>
    </xdr:from>
    <xdr:ext cx="4572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5A6B79B0-3F05-4D1B-A2FE-2442F3817032}"/>
            </a:ext>
          </a:extLst>
        </xdr:cNvPr>
        <xdr:cNvGrpSpPr/>
      </xdr:nvGrpSpPr>
      <xdr:grpSpPr>
        <a:xfrm>
          <a:off x="4080537" y="2839667"/>
          <a:ext cx="457200" cy="38100"/>
          <a:chOff x="5117400" y="3780000"/>
          <a:chExt cx="4572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A037EA5E-45E0-E3C9-1FD0-BE12785FB875}"/>
              </a:ext>
            </a:extLst>
          </xdr:cNvPr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285750</xdr:colOff>
      <xdr:row>22</xdr:row>
      <xdr:rowOff>53340</xdr:rowOff>
    </xdr:from>
    <xdr:ext cx="38100" cy="304800"/>
    <xdr:grpSp>
      <xdr:nvGrpSpPr>
        <xdr:cNvPr id="4" name="Shape 2">
          <a:extLst>
            <a:ext uri="{FF2B5EF4-FFF2-40B4-BE49-F238E27FC236}">
              <a16:creationId xmlns:a16="http://schemas.microsoft.com/office/drawing/2014/main" id="{5CB84CC2-FD8B-468F-AC5B-503821490C2F}"/>
            </a:ext>
          </a:extLst>
        </xdr:cNvPr>
        <xdr:cNvGrpSpPr/>
      </xdr:nvGrpSpPr>
      <xdr:grpSpPr>
        <a:xfrm>
          <a:off x="4937961" y="4023761"/>
          <a:ext cx="38100" cy="304800"/>
          <a:chOff x="5346000" y="3627600"/>
          <a:chExt cx="0" cy="3048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403BB341-DE5E-AD77-F352-07148305C7D7}"/>
              </a:ext>
            </a:extLst>
          </xdr:cNvPr>
          <xdr:cNvCxnSpPr/>
        </xdr:nvCxnSpPr>
        <xdr:spPr>
          <a:xfrm>
            <a:off x="5346000" y="3627600"/>
            <a:ext cx="0" cy="30480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478155</xdr:colOff>
      <xdr:row>41</xdr:row>
      <xdr:rowOff>20955</xdr:rowOff>
    </xdr:from>
    <xdr:ext cx="619125" cy="276225"/>
    <xdr:grpSp>
      <xdr:nvGrpSpPr>
        <xdr:cNvPr id="6" name="Shape 2">
          <a:extLst>
            <a:ext uri="{FF2B5EF4-FFF2-40B4-BE49-F238E27FC236}">
              <a16:creationId xmlns:a16="http://schemas.microsoft.com/office/drawing/2014/main" id="{568AC1C2-E2CB-481B-A3D0-EF7F682DBCCA}"/>
            </a:ext>
          </a:extLst>
        </xdr:cNvPr>
        <xdr:cNvGrpSpPr/>
      </xdr:nvGrpSpPr>
      <xdr:grpSpPr>
        <a:xfrm>
          <a:off x="2222734" y="7420376"/>
          <a:ext cx="619125" cy="276225"/>
          <a:chOff x="5045963" y="3651413"/>
          <a:chExt cx="600075" cy="2571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535A3B67-0E3D-27F3-7EF0-C139678110CC}"/>
              </a:ext>
            </a:extLst>
          </xdr:cNvPr>
          <xdr:cNvCxnSpPr/>
        </xdr:nvCxnSpPr>
        <xdr:spPr>
          <a:xfrm rot="10800000" flipH="1">
            <a:off x="5045963" y="3651413"/>
            <a:ext cx="600075" cy="257175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779393</xdr:colOff>
      <xdr:row>17</xdr:row>
      <xdr:rowOff>71006</xdr:rowOff>
    </xdr:from>
    <xdr:to>
      <xdr:col>44</xdr:col>
      <xdr:colOff>422539</xdr:colOff>
      <xdr:row>42</xdr:row>
      <xdr:rowOff>95722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A95967-3947-4DBF-9007-E8C916955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497031</xdr:colOff>
      <xdr:row>1</xdr:row>
      <xdr:rowOff>58882</xdr:rowOff>
    </xdr:from>
    <xdr:to>
      <xdr:col>31</xdr:col>
      <xdr:colOff>429491</xdr:colOff>
      <xdr:row>9</xdr:row>
      <xdr:rowOff>55418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A15EE8E-F0F2-4625-91BF-126A6A8A5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420094</xdr:colOff>
      <xdr:row>9</xdr:row>
      <xdr:rowOff>46512</xdr:rowOff>
    </xdr:from>
    <xdr:to>
      <xdr:col>32</xdr:col>
      <xdr:colOff>762000</xdr:colOff>
      <xdr:row>50</xdr:row>
      <xdr:rowOff>89066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825011F-1910-40EB-9F4A-7717B4734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75"/>
  <sheetViews>
    <sheetView showGridLines="0" topLeftCell="R15" zoomScale="70" zoomScaleNormal="70" workbookViewId="0">
      <selection activeCell="BC48" sqref="BC48"/>
    </sheetView>
  </sheetViews>
  <sheetFormatPr defaultColWidth="12.625" defaultRowHeight="15" customHeight="1" x14ac:dyDescent="0.2"/>
  <cols>
    <col min="1" max="1" width="5.375" customWidth="1"/>
    <col min="2" max="2" width="9.75" customWidth="1"/>
    <col min="3" max="32" width="7.625" customWidth="1"/>
    <col min="33" max="41" width="7.125" customWidth="1"/>
    <col min="42" max="59" width="7.625" customWidth="1"/>
    <col min="60" max="60" width="15.375" customWidth="1"/>
    <col min="61" max="65" width="7.625" customWidth="1"/>
  </cols>
  <sheetData>
    <row r="1" spans="1:60" ht="33.75" customHeight="1" x14ac:dyDescent="0.25">
      <c r="B1" s="1" t="s">
        <v>0</v>
      </c>
    </row>
    <row r="2" spans="1:60" ht="14.25" customHeight="1" x14ac:dyDescent="0.2">
      <c r="B2" s="2" t="s">
        <v>1</v>
      </c>
    </row>
    <row r="3" spans="1:60" ht="14.25" customHeight="1" x14ac:dyDescent="0.25">
      <c r="B3" s="3" t="s">
        <v>2</v>
      </c>
    </row>
    <row r="4" spans="1:60" ht="14.25" customHeight="1" x14ac:dyDescent="0.25">
      <c r="B4" s="3" t="s">
        <v>3</v>
      </c>
    </row>
    <row r="5" spans="1:60" ht="14.25" customHeight="1" x14ac:dyDescent="0.2"/>
    <row r="6" spans="1:60" s="60" customFormat="1" ht="14.25" customHeight="1" x14ac:dyDescent="0.25">
      <c r="B6" s="2" t="s">
        <v>4</v>
      </c>
      <c r="C6" s="2" t="s">
        <v>102</v>
      </c>
      <c r="D6" s="2"/>
      <c r="E6" s="2"/>
      <c r="F6" s="2" t="s">
        <v>107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4.25" customHeight="1" x14ac:dyDescent="0.2">
      <c r="A7" s="5"/>
      <c r="B7" s="72" t="s">
        <v>5</v>
      </c>
      <c r="C7" s="72" t="s">
        <v>6</v>
      </c>
      <c r="D7" s="72" t="s">
        <v>7</v>
      </c>
      <c r="E7" s="72" t="s">
        <v>8</v>
      </c>
      <c r="F7" s="72" t="s">
        <v>9</v>
      </c>
      <c r="G7" s="72" t="s">
        <v>10</v>
      </c>
      <c r="H7" s="72" t="s">
        <v>11</v>
      </c>
      <c r="I7" s="72" t="s">
        <v>12</v>
      </c>
      <c r="J7" s="72" t="s">
        <v>13</v>
      </c>
      <c r="K7" s="72" t="s">
        <v>14</v>
      </c>
      <c r="L7" s="72" t="s">
        <v>15</v>
      </c>
      <c r="M7" s="72" t="s">
        <v>16</v>
      </c>
      <c r="N7" s="72" t="s">
        <v>17</v>
      </c>
      <c r="O7" s="72" t="s">
        <v>18</v>
      </c>
      <c r="P7" s="72" t="s">
        <v>19</v>
      </c>
      <c r="Q7" s="72" t="s">
        <v>20</v>
      </c>
      <c r="R7" s="72" t="s">
        <v>21</v>
      </c>
      <c r="S7" s="72" t="s">
        <v>22</v>
      </c>
      <c r="T7" s="72" t="s">
        <v>23</v>
      </c>
      <c r="U7" s="72" t="s">
        <v>24</v>
      </c>
      <c r="V7" s="72" t="s">
        <v>76</v>
      </c>
      <c r="W7" s="72" t="s">
        <v>77</v>
      </c>
      <c r="X7" s="72" t="s">
        <v>78</v>
      </c>
      <c r="Y7" s="72" t="s">
        <v>79</v>
      </c>
      <c r="Z7" s="72" t="s">
        <v>80</v>
      </c>
      <c r="AA7" s="72" t="s">
        <v>81</v>
      </c>
      <c r="AB7" s="72" t="s">
        <v>82</v>
      </c>
      <c r="AC7" s="72" t="s">
        <v>83</v>
      </c>
      <c r="AD7" s="72" t="s">
        <v>105</v>
      </c>
      <c r="AE7" s="72" t="s">
        <v>106</v>
      </c>
      <c r="AF7" s="72" t="s">
        <v>113</v>
      </c>
      <c r="AG7" s="72" t="s">
        <v>114</v>
      </c>
      <c r="AH7" s="72" t="s">
        <v>115</v>
      </c>
      <c r="AI7" s="72" t="s">
        <v>116</v>
      </c>
      <c r="AJ7" s="72" t="s">
        <v>117</v>
      </c>
      <c r="AK7" s="72" t="s">
        <v>118</v>
      </c>
      <c r="AL7" s="72" t="s">
        <v>119</v>
      </c>
      <c r="AM7" s="72" t="s">
        <v>120</v>
      </c>
      <c r="AN7" s="72" t="s">
        <v>121</v>
      </c>
      <c r="AO7" s="72" t="s">
        <v>122</v>
      </c>
      <c r="AP7" s="72" t="s">
        <v>123</v>
      </c>
      <c r="AQ7" s="72" t="s">
        <v>124</v>
      </c>
      <c r="AR7" s="72" t="s">
        <v>125</v>
      </c>
      <c r="AS7" s="72" t="s">
        <v>126</v>
      </c>
      <c r="AT7" s="72" t="s">
        <v>127</v>
      </c>
      <c r="AU7" s="72" t="s">
        <v>128</v>
      </c>
      <c r="AV7" s="72" t="s">
        <v>129</v>
      </c>
      <c r="AW7" s="72" t="s">
        <v>130</v>
      </c>
      <c r="AX7" s="72" t="s">
        <v>131</v>
      </c>
      <c r="AY7" s="72" t="s">
        <v>132</v>
      </c>
      <c r="AZ7" s="72" t="s">
        <v>133</v>
      </c>
      <c r="BA7" s="72" t="s">
        <v>134</v>
      </c>
      <c r="BB7" s="72" t="s">
        <v>135</v>
      </c>
      <c r="BC7" s="72" t="s">
        <v>136</v>
      </c>
      <c r="BD7" s="72" t="s">
        <v>137</v>
      </c>
      <c r="BE7" s="72" t="s">
        <v>138</v>
      </c>
      <c r="BF7" s="72" t="s">
        <v>139</v>
      </c>
      <c r="BG7" s="84" t="s">
        <v>177</v>
      </c>
      <c r="BH7" s="72" t="s">
        <v>25</v>
      </c>
    </row>
    <row r="8" spans="1:60" ht="14.25" customHeight="1" x14ac:dyDescent="0.2">
      <c r="A8" s="5"/>
      <c r="B8" s="55">
        <v>5</v>
      </c>
      <c r="C8" s="55">
        <v>9</v>
      </c>
      <c r="D8" s="55">
        <v>9</v>
      </c>
      <c r="E8" s="55">
        <v>7</v>
      </c>
      <c r="F8" s="55">
        <v>9</v>
      </c>
      <c r="G8" s="55">
        <v>0.14285714285714279</v>
      </c>
      <c r="H8" s="55">
        <v>9</v>
      </c>
      <c r="I8" s="55">
        <v>0.33333333333333331</v>
      </c>
      <c r="J8" s="55">
        <v>4</v>
      </c>
      <c r="K8" s="55">
        <v>9</v>
      </c>
      <c r="L8" s="55">
        <v>6</v>
      </c>
      <c r="M8" s="55">
        <v>4</v>
      </c>
      <c r="N8" s="55">
        <v>1</v>
      </c>
      <c r="O8" s="55">
        <v>3</v>
      </c>
      <c r="P8" s="55">
        <v>1</v>
      </c>
      <c r="Q8" s="55">
        <v>1</v>
      </c>
      <c r="R8" s="55">
        <v>1</v>
      </c>
      <c r="S8" s="55">
        <v>0.33333333333333331</v>
      </c>
      <c r="T8" s="55">
        <v>2</v>
      </c>
      <c r="U8" s="55">
        <v>9</v>
      </c>
      <c r="V8" s="55">
        <v>5</v>
      </c>
      <c r="W8" s="55">
        <v>1</v>
      </c>
      <c r="X8" s="55">
        <v>0.2</v>
      </c>
      <c r="Y8" s="55">
        <v>0.1111111111111111</v>
      </c>
      <c r="Z8" s="55">
        <v>2</v>
      </c>
      <c r="AA8" s="55">
        <v>7</v>
      </c>
      <c r="AB8" s="55">
        <v>7</v>
      </c>
      <c r="AC8" s="55">
        <v>0.1111111111111111</v>
      </c>
      <c r="AD8" s="55">
        <v>1</v>
      </c>
      <c r="AE8" s="55">
        <v>1</v>
      </c>
      <c r="AF8" s="55">
        <v>5</v>
      </c>
      <c r="AG8" s="55">
        <v>2</v>
      </c>
      <c r="AH8" s="55">
        <v>4</v>
      </c>
      <c r="AI8" s="55">
        <v>1</v>
      </c>
      <c r="AJ8" s="55">
        <v>0.5</v>
      </c>
      <c r="AK8" s="55">
        <v>5</v>
      </c>
      <c r="AL8" s="55">
        <v>1</v>
      </c>
      <c r="AM8" s="55">
        <v>0.5</v>
      </c>
      <c r="AN8" s="55">
        <v>8</v>
      </c>
      <c r="AO8" s="55">
        <v>7</v>
      </c>
      <c r="AP8" s="55">
        <v>1</v>
      </c>
      <c r="AQ8" s="55">
        <v>5</v>
      </c>
      <c r="AR8" s="55">
        <v>3</v>
      </c>
      <c r="AS8" s="55">
        <v>0.2</v>
      </c>
      <c r="AT8" s="55">
        <v>1</v>
      </c>
      <c r="AU8" s="55">
        <v>0.14285714285714279</v>
      </c>
      <c r="AV8" s="55">
        <v>0.25</v>
      </c>
      <c r="AW8" s="55">
        <v>1</v>
      </c>
      <c r="AX8" s="55">
        <v>1</v>
      </c>
      <c r="AY8" s="55">
        <v>1</v>
      </c>
      <c r="AZ8" s="55">
        <v>7</v>
      </c>
      <c r="BA8" s="55">
        <v>0.14285714285714279</v>
      </c>
      <c r="BB8" s="55">
        <v>1</v>
      </c>
      <c r="BC8" s="55">
        <v>3</v>
      </c>
      <c r="BD8" s="55">
        <v>1</v>
      </c>
      <c r="BE8" s="55">
        <v>0.16666666666666671</v>
      </c>
      <c r="BF8" s="55">
        <v>4</v>
      </c>
      <c r="BG8" s="55">
        <v>4</v>
      </c>
      <c r="BH8" s="81">
        <f>GEOMEAN(B8:BF8)</f>
        <v>1.5652642731502957</v>
      </c>
    </row>
    <row r="9" spans="1:60" ht="14.25" customHeight="1" x14ac:dyDescent="0.2"/>
    <row r="10" spans="1:60" s="60" customFormat="1" ht="14.25" customHeight="1" x14ac:dyDescent="0.25">
      <c r="B10" s="2" t="s">
        <v>4</v>
      </c>
      <c r="C10" s="2" t="s">
        <v>102</v>
      </c>
      <c r="D10" s="2"/>
      <c r="E10" s="2"/>
      <c r="F10" s="2" t="s">
        <v>108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4.25" customHeight="1" x14ac:dyDescent="0.2">
      <c r="A11" s="5"/>
      <c r="B11" s="72" t="s">
        <v>5</v>
      </c>
      <c r="C11" s="72" t="s">
        <v>6</v>
      </c>
      <c r="D11" s="72" t="s">
        <v>7</v>
      </c>
      <c r="E11" s="72" t="s">
        <v>8</v>
      </c>
      <c r="F11" s="72" t="s">
        <v>9</v>
      </c>
      <c r="G11" s="72" t="s">
        <v>10</v>
      </c>
      <c r="H11" s="72" t="s">
        <v>11</v>
      </c>
      <c r="I11" s="72" t="s">
        <v>12</v>
      </c>
      <c r="J11" s="72" t="s">
        <v>13</v>
      </c>
      <c r="K11" s="72" t="s">
        <v>14</v>
      </c>
      <c r="L11" s="72" t="s">
        <v>15</v>
      </c>
      <c r="M11" s="72" t="s">
        <v>16</v>
      </c>
      <c r="N11" s="72" t="s">
        <v>17</v>
      </c>
      <c r="O11" s="72" t="s">
        <v>18</v>
      </c>
      <c r="P11" s="72" t="s">
        <v>19</v>
      </c>
      <c r="Q11" s="72" t="s">
        <v>20</v>
      </c>
      <c r="R11" s="72" t="s">
        <v>21</v>
      </c>
      <c r="S11" s="72" t="s">
        <v>22</v>
      </c>
      <c r="T11" s="72" t="s">
        <v>23</v>
      </c>
      <c r="U11" s="72" t="s">
        <v>24</v>
      </c>
      <c r="V11" s="72" t="s">
        <v>76</v>
      </c>
      <c r="W11" s="72" t="s">
        <v>77</v>
      </c>
      <c r="X11" s="72" t="s">
        <v>78</v>
      </c>
      <c r="Y11" s="72" t="s">
        <v>79</v>
      </c>
      <c r="Z11" s="72" t="s">
        <v>80</v>
      </c>
      <c r="AA11" s="72" t="s">
        <v>81</v>
      </c>
      <c r="AB11" s="72" t="s">
        <v>82</v>
      </c>
      <c r="AC11" s="72" t="s">
        <v>83</v>
      </c>
      <c r="AD11" s="72" t="s">
        <v>105</v>
      </c>
      <c r="AE11" s="72" t="s">
        <v>106</v>
      </c>
      <c r="AF11" s="72" t="s">
        <v>113</v>
      </c>
      <c r="AG11" s="72" t="s">
        <v>114</v>
      </c>
      <c r="AH11" s="72" t="s">
        <v>115</v>
      </c>
      <c r="AI11" s="72" t="s">
        <v>116</v>
      </c>
      <c r="AJ11" s="72" t="s">
        <v>117</v>
      </c>
      <c r="AK11" s="72" t="s">
        <v>118</v>
      </c>
      <c r="AL11" s="72" t="s">
        <v>119</v>
      </c>
      <c r="AM11" s="72" t="s">
        <v>120</v>
      </c>
      <c r="AN11" s="72" t="s">
        <v>121</v>
      </c>
      <c r="AO11" s="72" t="s">
        <v>122</v>
      </c>
      <c r="AP11" s="72" t="s">
        <v>123</v>
      </c>
      <c r="AQ11" s="72" t="s">
        <v>124</v>
      </c>
      <c r="AR11" s="72" t="s">
        <v>125</v>
      </c>
      <c r="AS11" s="72" t="s">
        <v>126</v>
      </c>
      <c r="AT11" s="72" t="s">
        <v>127</v>
      </c>
      <c r="AU11" s="72" t="s">
        <v>128</v>
      </c>
      <c r="AV11" s="72" t="s">
        <v>129</v>
      </c>
      <c r="AW11" s="72" t="s">
        <v>130</v>
      </c>
      <c r="AX11" s="72" t="s">
        <v>131</v>
      </c>
      <c r="AY11" s="72" t="s">
        <v>132</v>
      </c>
      <c r="AZ11" s="72" t="s">
        <v>133</v>
      </c>
      <c r="BA11" s="72" t="s">
        <v>134</v>
      </c>
      <c r="BB11" s="72" t="s">
        <v>135</v>
      </c>
      <c r="BC11" s="72" t="s">
        <v>136</v>
      </c>
      <c r="BD11" s="72" t="s">
        <v>137</v>
      </c>
      <c r="BE11" s="72" t="s">
        <v>138</v>
      </c>
      <c r="BF11" s="72" t="s">
        <v>139</v>
      </c>
      <c r="BG11" s="84" t="s">
        <v>177</v>
      </c>
      <c r="BH11" s="72" t="s">
        <v>25</v>
      </c>
    </row>
    <row r="12" spans="1:60" ht="14.25" customHeight="1" x14ac:dyDescent="0.2">
      <c r="A12" s="5"/>
      <c r="B12" s="55">
        <v>1</v>
      </c>
      <c r="C12" s="55">
        <v>9</v>
      </c>
      <c r="D12" s="55">
        <v>9</v>
      </c>
      <c r="E12" s="55">
        <v>6</v>
      </c>
      <c r="F12" s="55">
        <v>0.1111111111111111</v>
      </c>
      <c r="G12" s="55">
        <v>1</v>
      </c>
      <c r="H12" s="55">
        <v>0.1111111111111111</v>
      </c>
      <c r="I12" s="55">
        <v>0.2</v>
      </c>
      <c r="J12" s="55">
        <v>1</v>
      </c>
      <c r="K12" s="55">
        <v>1</v>
      </c>
      <c r="L12" s="55">
        <v>2</v>
      </c>
      <c r="M12" s="55">
        <v>0.25</v>
      </c>
      <c r="N12" s="55">
        <v>1</v>
      </c>
      <c r="O12" s="55">
        <v>1</v>
      </c>
      <c r="P12" s="55">
        <v>1</v>
      </c>
      <c r="Q12" s="55">
        <v>1</v>
      </c>
      <c r="R12" s="55">
        <v>0.14285714285714285</v>
      </c>
      <c r="S12" s="55">
        <v>0.25</v>
      </c>
      <c r="T12" s="55">
        <v>1</v>
      </c>
      <c r="U12" s="55">
        <v>1</v>
      </c>
      <c r="V12" s="55">
        <v>3</v>
      </c>
      <c r="W12" s="55">
        <v>9</v>
      </c>
      <c r="X12" s="55">
        <v>1</v>
      </c>
      <c r="Y12" s="55">
        <v>6</v>
      </c>
      <c r="Z12" s="55">
        <v>0.5</v>
      </c>
      <c r="AA12" s="55">
        <v>7</v>
      </c>
      <c r="AB12" s="55">
        <v>7</v>
      </c>
      <c r="AC12" s="55">
        <v>9</v>
      </c>
      <c r="AD12" s="55">
        <v>1</v>
      </c>
      <c r="AE12" s="55">
        <v>9</v>
      </c>
      <c r="AF12" s="55">
        <v>1</v>
      </c>
      <c r="AG12" s="55">
        <v>2</v>
      </c>
      <c r="AH12" s="55">
        <v>1</v>
      </c>
      <c r="AI12" s="55">
        <v>1</v>
      </c>
      <c r="AJ12" s="55">
        <v>1</v>
      </c>
      <c r="AK12" s="55">
        <v>3</v>
      </c>
      <c r="AL12" s="55">
        <v>1</v>
      </c>
      <c r="AM12" s="55">
        <v>8</v>
      </c>
      <c r="AN12" s="55">
        <v>1</v>
      </c>
      <c r="AO12" s="55">
        <v>0.2</v>
      </c>
      <c r="AP12" s="55">
        <v>0.14285714285714285</v>
      </c>
      <c r="AQ12" s="55">
        <v>1</v>
      </c>
      <c r="AR12" s="55">
        <v>1</v>
      </c>
      <c r="AS12" s="55">
        <v>7</v>
      </c>
      <c r="AT12" s="55">
        <v>1</v>
      </c>
      <c r="AU12" s="55">
        <v>9</v>
      </c>
      <c r="AV12" s="55">
        <v>0.25</v>
      </c>
      <c r="AW12" s="55">
        <v>1</v>
      </c>
      <c r="AX12" s="55">
        <v>1</v>
      </c>
      <c r="AY12" s="55">
        <v>1</v>
      </c>
      <c r="AZ12" s="55">
        <v>9</v>
      </c>
      <c r="BA12" s="55">
        <v>8</v>
      </c>
      <c r="BB12" s="55">
        <v>1</v>
      </c>
      <c r="BC12" s="55">
        <v>0.25</v>
      </c>
      <c r="BD12" s="55">
        <v>1</v>
      </c>
      <c r="BE12" s="55">
        <v>5</v>
      </c>
      <c r="BF12" s="55">
        <v>1</v>
      </c>
      <c r="BG12" s="55">
        <v>2</v>
      </c>
      <c r="BH12" s="81">
        <f>GEOMEAN(B12:BF12)</f>
        <v>1.3336213955289353</v>
      </c>
    </row>
    <row r="13" spans="1:60" ht="14.25" customHeight="1" x14ac:dyDescent="0.2"/>
    <row r="14" spans="1:60" s="60" customFormat="1" ht="14.25" customHeight="1" x14ac:dyDescent="0.25">
      <c r="B14" s="2" t="s">
        <v>4</v>
      </c>
      <c r="C14" s="2" t="s">
        <v>102</v>
      </c>
      <c r="D14" s="2"/>
      <c r="E14" s="2"/>
      <c r="F14" s="2" t="s">
        <v>109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14.25" customHeight="1" x14ac:dyDescent="0.2">
      <c r="A15" s="5"/>
      <c r="B15" s="72" t="s">
        <v>5</v>
      </c>
      <c r="C15" s="72" t="s">
        <v>6</v>
      </c>
      <c r="D15" s="72" t="s">
        <v>7</v>
      </c>
      <c r="E15" s="72" t="s">
        <v>8</v>
      </c>
      <c r="F15" s="72" t="s">
        <v>9</v>
      </c>
      <c r="G15" s="72" t="s">
        <v>10</v>
      </c>
      <c r="H15" s="72" t="s">
        <v>11</v>
      </c>
      <c r="I15" s="72" t="s">
        <v>12</v>
      </c>
      <c r="J15" s="72" t="s">
        <v>13</v>
      </c>
      <c r="K15" s="72" t="s">
        <v>14</v>
      </c>
      <c r="L15" s="72" t="s">
        <v>15</v>
      </c>
      <c r="M15" s="72" t="s">
        <v>16</v>
      </c>
      <c r="N15" s="72" t="s">
        <v>17</v>
      </c>
      <c r="O15" s="72" t="s">
        <v>18</v>
      </c>
      <c r="P15" s="72" t="s">
        <v>19</v>
      </c>
      <c r="Q15" s="72" t="s">
        <v>20</v>
      </c>
      <c r="R15" s="72" t="s">
        <v>21</v>
      </c>
      <c r="S15" s="72" t="s">
        <v>22</v>
      </c>
      <c r="T15" s="72" t="s">
        <v>23</v>
      </c>
      <c r="U15" s="72" t="s">
        <v>24</v>
      </c>
      <c r="V15" s="72" t="s">
        <v>76</v>
      </c>
      <c r="W15" s="72" t="s">
        <v>77</v>
      </c>
      <c r="X15" s="72" t="s">
        <v>78</v>
      </c>
      <c r="Y15" s="72" t="s">
        <v>79</v>
      </c>
      <c r="Z15" s="72" t="s">
        <v>80</v>
      </c>
      <c r="AA15" s="72" t="s">
        <v>81</v>
      </c>
      <c r="AB15" s="72" t="s">
        <v>82</v>
      </c>
      <c r="AC15" s="72" t="s">
        <v>83</v>
      </c>
      <c r="AD15" s="72" t="s">
        <v>105</v>
      </c>
      <c r="AE15" s="72" t="s">
        <v>106</v>
      </c>
      <c r="AF15" s="72" t="s">
        <v>113</v>
      </c>
      <c r="AG15" s="72" t="s">
        <v>114</v>
      </c>
      <c r="AH15" s="72" t="s">
        <v>115</v>
      </c>
      <c r="AI15" s="72" t="s">
        <v>116</v>
      </c>
      <c r="AJ15" s="72" t="s">
        <v>117</v>
      </c>
      <c r="AK15" s="72" t="s">
        <v>118</v>
      </c>
      <c r="AL15" s="72" t="s">
        <v>119</v>
      </c>
      <c r="AM15" s="72" t="s">
        <v>120</v>
      </c>
      <c r="AN15" s="72" t="s">
        <v>121</v>
      </c>
      <c r="AO15" s="72" t="s">
        <v>122</v>
      </c>
      <c r="AP15" s="72" t="s">
        <v>123</v>
      </c>
      <c r="AQ15" s="72" t="s">
        <v>124</v>
      </c>
      <c r="AR15" s="72" t="s">
        <v>125</v>
      </c>
      <c r="AS15" s="72" t="s">
        <v>126</v>
      </c>
      <c r="AT15" s="72" t="s">
        <v>127</v>
      </c>
      <c r="AU15" s="72" t="s">
        <v>128</v>
      </c>
      <c r="AV15" s="72" t="s">
        <v>129</v>
      </c>
      <c r="AW15" s="72" t="s">
        <v>130</v>
      </c>
      <c r="AX15" s="72" t="s">
        <v>131</v>
      </c>
      <c r="AY15" s="72" t="s">
        <v>132</v>
      </c>
      <c r="AZ15" s="72" t="s">
        <v>133</v>
      </c>
      <c r="BA15" s="72" t="s">
        <v>134</v>
      </c>
      <c r="BB15" s="72" t="s">
        <v>135</v>
      </c>
      <c r="BC15" s="72" t="s">
        <v>136</v>
      </c>
      <c r="BD15" s="72" t="s">
        <v>137</v>
      </c>
      <c r="BE15" s="72" t="s">
        <v>138</v>
      </c>
      <c r="BF15" s="72" t="s">
        <v>139</v>
      </c>
      <c r="BG15" s="84" t="s">
        <v>177</v>
      </c>
      <c r="BH15" s="72" t="s">
        <v>25</v>
      </c>
    </row>
    <row r="16" spans="1:60" ht="14.25" customHeight="1" x14ac:dyDescent="0.2">
      <c r="A16" s="5"/>
      <c r="B16" s="55">
        <v>5</v>
      </c>
      <c r="C16" s="55">
        <v>0.1111111111111111</v>
      </c>
      <c r="D16" s="55">
        <v>9</v>
      </c>
      <c r="E16" s="55">
        <v>6</v>
      </c>
      <c r="F16" s="55">
        <v>9</v>
      </c>
      <c r="G16" s="55">
        <v>1</v>
      </c>
      <c r="H16" s="55">
        <v>0.1111111111111111</v>
      </c>
      <c r="I16" s="55">
        <v>0.2</v>
      </c>
      <c r="J16" s="55">
        <v>1</v>
      </c>
      <c r="K16" s="55">
        <v>0.25</v>
      </c>
      <c r="L16" s="55">
        <v>2</v>
      </c>
      <c r="M16" s="55">
        <v>4</v>
      </c>
      <c r="N16" s="55">
        <v>1</v>
      </c>
      <c r="O16" s="55">
        <v>4</v>
      </c>
      <c r="P16" s="55">
        <v>1</v>
      </c>
      <c r="Q16" s="55">
        <v>1</v>
      </c>
      <c r="R16" s="55">
        <v>1</v>
      </c>
      <c r="S16" s="55">
        <v>5</v>
      </c>
      <c r="T16" s="55">
        <v>1</v>
      </c>
      <c r="U16" s="55">
        <v>1</v>
      </c>
      <c r="V16" s="55">
        <v>6</v>
      </c>
      <c r="W16" s="55">
        <v>1</v>
      </c>
      <c r="X16" s="55">
        <v>6</v>
      </c>
      <c r="Y16" s="55">
        <v>0.125</v>
      </c>
      <c r="Z16" s="55">
        <v>2</v>
      </c>
      <c r="AA16" s="55">
        <v>7</v>
      </c>
      <c r="AB16" s="55">
        <v>7</v>
      </c>
      <c r="AC16" s="55">
        <v>0.1111111111111111</v>
      </c>
      <c r="AD16" s="55">
        <v>1</v>
      </c>
      <c r="AE16" s="55">
        <v>5</v>
      </c>
      <c r="AF16" s="55">
        <v>1</v>
      </c>
      <c r="AG16" s="55">
        <v>1</v>
      </c>
      <c r="AH16" s="55">
        <v>1</v>
      </c>
      <c r="AI16" s="55">
        <v>1</v>
      </c>
      <c r="AJ16" s="55">
        <v>0.5</v>
      </c>
      <c r="AK16" s="55">
        <v>2</v>
      </c>
      <c r="AL16" s="55">
        <v>1</v>
      </c>
      <c r="AM16" s="55">
        <v>5</v>
      </c>
      <c r="AN16" s="55">
        <v>0.2</v>
      </c>
      <c r="AO16" s="55">
        <v>4</v>
      </c>
      <c r="AP16" s="55">
        <v>0.14285714285714279</v>
      </c>
      <c r="AQ16" s="55">
        <v>1</v>
      </c>
      <c r="AR16" s="55">
        <v>1</v>
      </c>
      <c r="AS16" s="55">
        <v>1</v>
      </c>
      <c r="AT16" s="55">
        <v>2</v>
      </c>
      <c r="AU16" s="55">
        <v>0.14285714285714279</v>
      </c>
      <c r="AV16" s="55">
        <v>0.5</v>
      </c>
      <c r="AW16" s="55">
        <v>1</v>
      </c>
      <c r="AX16" s="55">
        <v>1</v>
      </c>
      <c r="AY16" s="55">
        <v>1</v>
      </c>
      <c r="AZ16" s="55">
        <v>6</v>
      </c>
      <c r="BA16" s="55">
        <v>1</v>
      </c>
      <c r="BB16" s="55">
        <v>1</v>
      </c>
      <c r="BC16" s="55">
        <v>0.33333333333333331</v>
      </c>
      <c r="BD16" s="55">
        <v>1</v>
      </c>
      <c r="BE16" s="55">
        <v>5</v>
      </c>
      <c r="BF16" s="55">
        <v>1</v>
      </c>
      <c r="BG16" s="55">
        <v>5</v>
      </c>
      <c r="BH16" s="81">
        <f>GEOMEAN(B16:BF16)</f>
        <v>1.2081671949052473</v>
      </c>
    </row>
    <row r="17" spans="1:60" ht="14.25" customHeight="1" x14ac:dyDescent="0.2"/>
    <row r="18" spans="1:60" s="60" customFormat="1" ht="14.25" customHeight="1" x14ac:dyDescent="0.25">
      <c r="B18" s="2" t="s">
        <v>4</v>
      </c>
      <c r="C18" s="2" t="s">
        <v>102</v>
      </c>
      <c r="D18" s="2"/>
      <c r="E18" s="2"/>
      <c r="F18" s="2" t="s">
        <v>110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14.25" customHeight="1" x14ac:dyDescent="0.2">
      <c r="A19" s="5"/>
      <c r="B19" s="72" t="s">
        <v>5</v>
      </c>
      <c r="C19" s="72" t="s">
        <v>6</v>
      </c>
      <c r="D19" s="72" t="s">
        <v>7</v>
      </c>
      <c r="E19" s="72" t="s">
        <v>8</v>
      </c>
      <c r="F19" s="72" t="s">
        <v>9</v>
      </c>
      <c r="G19" s="72" t="s">
        <v>10</v>
      </c>
      <c r="H19" s="72" t="s">
        <v>11</v>
      </c>
      <c r="I19" s="72" t="s">
        <v>12</v>
      </c>
      <c r="J19" s="72" t="s">
        <v>13</v>
      </c>
      <c r="K19" s="72" t="s">
        <v>14</v>
      </c>
      <c r="L19" s="72" t="s">
        <v>15</v>
      </c>
      <c r="M19" s="72" t="s">
        <v>16</v>
      </c>
      <c r="N19" s="72" t="s">
        <v>17</v>
      </c>
      <c r="O19" s="72" t="s">
        <v>18</v>
      </c>
      <c r="P19" s="72" t="s">
        <v>19</v>
      </c>
      <c r="Q19" s="72" t="s">
        <v>20</v>
      </c>
      <c r="R19" s="72" t="s">
        <v>21</v>
      </c>
      <c r="S19" s="72" t="s">
        <v>22</v>
      </c>
      <c r="T19" s="72" t="s">
        <v>23</v>
      </c>
      <c r="U19" s="72" t="s">
        <v>24</v>
      </c>
      <c r="V19" s="72" t="s">
        <v>76</v>
      </c>
      <c r="W19" s="72" t="s">
        <v>77</v>
      </c>
      <c r="X19" s="72" t="s">
        <v>78</v>
      </c>
      <c r="Y19" s="72" t="s">
        <v>79</v>
      </c>
      <c r="Z19" s="72" t="s">
        <v>80</v>
      </c>
      <c r="AA19" s="72" t="s">
        <v>81</v>
      </c>
      <c r="AB19" s="72" t="s">
        <v>82</v>
      </c>
      <c r="AC19" s="72" t="s">
        <v>83</v>
      </c>
      <c r="AD19" s="72" t="s">
        <v>105</v>
      </c>
      <c r="AE19" s="72" t="s">
        <v>106</v>
      </c>
      <c r="AF19" s="72" t="s">
        <v>113</v>
      </c>
      <c r="AG19" s="72" t="s">
        <v>114</v>
      </c>
      <c r="AH19" s="72" t="s">
        <v>115</v>
      </c>
      <c r="AI19" s="72" t="s">
        <v>116</v>
      </c>
      <c r="AJ19" s="72" t="s">
        <v>117</v>
      </c>
      <c r="AK19" s="72" t="s">
        <v>118</v>
      </c>
      <c r="AL19" s="72" t="s">
        <v>119</v>
      </c>
      <c r="AM19" s="72" t="s">
        <v>120</v>
      </c>
      <c r="AN19" s="72" t="s">
        <v>121</v>
      </c>
      <c r="AO19" s="72" t="s">
        <v>122</v>
      </c>
      <c r="AP19" s="72" t="s">
        <v>123</v>
      </c>
      <c r="AQ19" s="72" t="s">
        <v>124</v>
      </c>
      <c r="AR19" s="72" t="s">
        <v>125</v>
      </c>
      <c r="AS19" s="72" t="s">
        <v>126</v>
      </c>
      <c r="AT19" s="72" t="s">
        <v>127</v>
      </c>
      <c r="AU19" s="72" t="s">
        <v>128</v>
      </c>
      <c r="AV19" s="72" t="s">
        <v>129</v>
      </c>
      <c r="AW19" s="72" t="s">
        <v>130</v>
      </c>
      <c r="AX19" s="72" t="s">
        <v>131</v>
      </c>
      <c r="AY19" s="72" t="s">
        <v>132</v>
      </c>
      <c r="AZ19" s="72" t="s">
        <v>133</v>
      </c>
      <c r="BA19" s="72" t="s">
        <v>134</v>
      </c>
      <c r="BB19" s="72" t="s">
        <v>135</v>
      </c>
      <c r="BC19" s="72" t="s">
        <v>136</v>
      </c>
      <c r="BD19" s="72" t="s">
        <v>137</v>
      </c>
      <c r="BE19" s="72" t="s">
        <v>138</v>
      </c>
      <c r="BF19" s="72" t="s">
        <v>139</v>
      </c>
      <c r="BG19" s="84" t="s">
        <v>177</v>
      </c>
      <c r="BH19" s="72" t="s">
        <v>25</v>
      </c>
    </row>
    <row r="20" spans="1:60" ht="14.25" customHeight="1" x14ac:dyDescent="0.2">
      <c r="A20" s="5"/>
      <c r="B20" s="55">
        <v>7</v>
      </c>
      <c r="C20" s="55">
        <v>9</v>
      </c>
      <c r="D20" s="55">
        <v>9</v>
      </c>
      <c r="E20" s="55">
        <v>5</v>
      </c>
      <c r="F20" s="55">
        <v>9</v>
      </c>
      <c r="G20" s="55">
        <v>5</v>
      </c>
      <c r="H20" s="55">
        <v>9</v>
      </c>
      <c r="I20" s="55">
        <v>0.5</v>
      </c>
      <c r="J20" s="55">
        <v>5</v>
      </c>
      <c r="K20" s="55">
        <v>1</v>
      </c>
      <c r="L20" s="55">
        <v>6</v>
      </c>
      <c r="M20" s="55">
        <v>0.33333333333333331</v>
      </c>
      <c r="N20" s="55">
        <v>1</v>
      </c>
      <c r="O20" s="55">
        <v>3</v>
      </c>
      <c r="P20" s="55">
        <v>1</v>
      </c>
      <c r="Q20" s="55">
        <v>2</v>
      </c>
      <c r="R20" s="55">
        <v>0.25</v>
      </c>
      <c r="S20" s="55">
        <v>4</v>
      </c>
      <c r="T20" s="55">
        <v>2</v>
      </c>
      <c r="U20" s="55">
        <v>0.25</v>
      </c>
      <c r="V20" s="55">
        <v>1</v>
      </c>
      <c r="W20" s="55">
        <v>2</v>
      </c>
      <c r="X20" s="55">
        <v>0.25</v>
      </c>
      <c r="Y20" s="55">
        <v>9</v>
      </c>
      <c r="Z20" s="55">
        <v>0.5</v>
      </c>
      <c r="AA20" s="55">
        <v>7</v>
      </c>
      <c r="AB20" s="55">
        <v>0.14285714285714279</v>
      </c>
      <c r="AC20" s="55">
        <v>0.1111111111111111</v>
      </c>
      <c r="AD20" s="55">
        <v>1</v>
      </c>
      <c r="AE20" s="55">
        <v>0.2</v>
      </c>
      <c r="AF20" s="55">
        <v>3</v>
      </c>
      <c r="AG20" s="55">
        <v>0.5</v>
      </c>
      <c r="AH20" s="55">
        <v>9</v>
      </c>
      <c r="AI20" s="55">
        <v>1</v>
      </c>
      <c r="AJ20" s="55">
        <v>1</v>
      </c>
      <c r="AK20" s="55">
        <v>1</v>
      </c>
      <c r="AL20" s="55">
        <v>1</v>
      </c>
      <c r="AM20" s="55">
        <v>6</v>
      </c>
      <c r="AN20" s="55">
        <v>6</v>
      </c>
      <c r="AO20" s="55">
        <v>6</v>
      </c>
      <c r="AP20" s="55">
        <v>7</v>
      </c>
      <c r="AQ20" s="55">
        <v>5</v>
      </c>
      <c r="AR20" s="55">
        <v>0.5</v>
      </c>
      <c r="AS20" s="55">
        <v>1</v>
      </c>
      <c r="AT20" s="55">
        <v>1</v>
      </c>
      <c r="AU20" s="55">
        <v>7</v>
      </c>
      <c r="AV20" s="55">
        <v>0.33333333333333331</v>
      </c>
      <c r="AW20" s="55">
        <v>1</v>
      </c>
      <c r="AX20" s="55">
        <v>1</v>
      </c>
      <c r="AY20" s="55">
        <v>2</v>
      </c>
      <c r="AZ20" s="55">
        <v>5</v>
      </c>
      <c r="BA20" s="55">
        <v>5</v>
      </c>
      <c r="BB20" s="55">
        <v>1</v>
      </c>
      <c r="BC20" s="55">
        <v>5</v>
      </c>
      <c r="BD20" s="55">
        <v>1</v>
      </c>
      <c r="BE20" s="55">
        <v>0.2</v>
      </c>
      <c r="BF20" s="55">
        <v>2</v>
      </c>
      <c r="BG20" s="55">
        <v>2</v>
      </c>
      <c r="BH20" s="81">
        <f>GEOMEAN(B20:BF20)</f>
        <v>1.6914567873162398</v>
      </c>
    </row>
    <row r="21" spans="1:60" ht="14.25" customHeight="1" x14ac:dyDescent="0.2"/>
    <row r="22" spans="1:60" s="60" customFormat="1" ht="14.25" customHeight="1" x14ac:dyDescent="0.25">
      <c r="B22" s="2" t="s">
        <v>4</v>
      </c>
      <c r="C22" s="2" t="s">
        <v>102</v>
      </c>
      <c r="D22" s="2"/>
      <c r="E22" s="2"/>
      <c r="F22" s="2" t="s">
        <v>111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14.25" customHeight="1" x14ac:dyDescent="0.2">
      <c r="A23" s="5"/>
      <c r="B23" s="72" t="s">
        <v>5</v>
      </c>
      <c r="C23" s="72" t="s">
        <v>6</v>
      </c>
      <c r="D23" s="72" t="s">
        <v>7</v>
      </c>
      <c r="E23" s="72" t="s">
        <v>8</v>
      </c>
      <c r="F23" s="72" t="s">
        <v>9</v>
      </c>
      <c r="G23" s="72" t="s">
        <v>10</v>
      </c>
      <c r="H23" s="72" t="s">
        <v>11</v>
      </c>
      <c r="I23" s="72" t="s">
        <v>12</v>
      </c>
      <c r="J23" s="72" t="s">
        <v>13</v>
      </c>
      <c r="K23" s="72" t="s">
        <v>14</v>
      </c>
      <c r="L23" s="72" t="s">
        <v>15</v>
      </c>
      <c r="M23" s="72" t="s">
        <v>16</v>
      </c>
      <c r="N23" s="72" t="s">
        <v>17</v>
      </c>
      <c r="O23" s="72" t="s">
        <v>18</v>
      </c>
      <c r="P23" s="72" t="s">
        <v>19</v>
      </c>
      <c r="Q23" s="72" t="s">
        <v>20</v>
      </c>
      <c r="R23" s="72" t="s">
        <v>21</v>
      </c>
      <c r="S23" s="72" t="s">
        <v>22</v>
      </c>
      <c r="T23" s="72" t="s">
        <v>23</v>
      </c>
      <c r="U23" s="72" t="s">
        <v>24</v>
      </c>
      <c r="V23" s="72" t="s">
        <v>76</v>
      </c>
      <c r="W23" s="72" t="s">
        <v>77</v>
      </c>
      <c r="X23" s="72" t="s">
        <v>78</v>
      </c>
      <c r="Y23" s="72" t="s">
        <v>79</v>
      </c>
      <c r="Z23" s="72" t="s">
        <v>80</v>
      </c>
      <c r="AA23" s="72" t="s">
        <v>81</v>
      </c>
      <c r="AB23" s="72" t="s">
        <v>82</v>
      </c>
      <c r="AC23" s="72" t="s">
        <v>83</v>
      </c>
      <c r="AD23" s="72" t="s">
        <v>105</v>
      </c>
      <c r="AE23" s="72" t="s">
        <v>106</v>
      </c>
      <c r="AF23" s="72" t="s">
        <v>113</v>
      </c>
      <c r="AG23" s="72" t="s">
        <v>114</v>
      </c>
      <c r="AH23" s="72" t="s">
        <v>115</v>
      </c>
      <c r="AI23" s="72" t="s">
        <v>116</v>
      </c>
      <c r="AJ23" s="72" t="s">
        <v>117</v>
      </c>
      <c r="AK23" s="72" t="s">
        <v>118</v>
      </c>
      <c r="AL23" s="72" t="s">
        <v>119</v>
      </c>
      <c r="AM23" s="72" t="s">
        <v>120</v>
      </c>
      <c r="AN23" s="72" t="s">
        <v>121</v>
      </c>
      <c r="AO23" s="72" t="s">
        <v>122</v>
      </c>
      <c r="AP23" s="72" t="s">
        <v>123</v>
      </c>
      <c r="AQ23" s="72" t="s">
        <v>124</v>
      </c>
      <c r="AR23" s="72" t="s">
        <v>125</v>
      </c>
      <c r="AS23" s="72" t="s">
        <v>126</v>
      </c>
      <c r="AT23" s="72" t="s">
        <v>127</v>
      </c>
      <c r="AU23" s="72" t="s">
        <v>128</v>
      </c>
      <c r="AV23" s="72" t="s">
        <v>129</v>
      </c>
      <c r="AW23" s="72" t="s">
        <v>130</v>
      </c>
      <c r="AX23" s="72" t="s">
        <v>131</v>
      </c>
      <c r="AY23" s="72" t="s">
        <v>132</v>
      </c>
      <c r="AZ23" s="72" t="s">
        <v>133</v>
      </c>
      <c r="BA23" s="72" t="s">
        <v>134</v>
      </c>
      <c r="BB23" s="72" t="s">
        <v>135</v>
      </c>
      <c r="BC23" s="72" t="s">
        <v>136</v>
      </c>
      <c r="BD23" s="72" t="s">
        <v>137</v>
      </c>
      <c r="BE23" s="72" t="s">
        <v>138</v>
      </c>
      <c r="BF23" s="72" t="s">
        <v>139</v>
      </c>
      <c r="BG23" s="84" t="s">
        <v>177</v>
      </c>
      <c r="BH23" s="72" t="s">
        <v>25</v>
      </c>
    </row>
    <row r="24" spans="1:60" ht="14.25" customHeight="1" x14ac:dyDescent="0.2">
      <c r="A24" s="5"/>
      <c r="B24" s="55">
        <v>7</v>
      </c>
      <c r="C24" s="55">
        <v>0.1111111111111111</v>
      </c>
      <c r="D24" s="55">
        <v>9</v>
      </c>
      <c r="E24" s="55">
        <v>6</v>
      </c>
      <c r="F24" s="55">
        <v>0.14285714285714279</v>
      </c>
      <c r="G24" s="55">
        <v>3</v>
      </c>
      <c r="H24" s="55">
        <v>9</v>
      </c>
      <c r="I24" s="55">
        <v>0.25</v>
      </c>
      <c r="J24" s="55">
        <v>5</v>
      </c>
      <c r="K24" s="55">
        <v>4</v>
      </c>
      <c r="L24" s="55">
        <v>4</v>
      </c>
      <c r="M24" s="55">
        <v>2</v>
      </c>
      <c r="N24" s="55">
        <v>1</v>
      </c>
      <c r="O24" s="55">
        <v>3</v>
      </c>
      <c r="P24" s="55">
        <v>1</v>
      </c>
      <c r="Q24" s="55">
        <v>2</v>
      </c>
      <c r="R24" s="55">
        <v>1</v>
      </c>
      <c r="S24" s="55">
        <v>5</v>
      </c>
      <c r="T24" s="55">
        <v>1</v>
      </c>
      <c r="U24" s="55">
        <v>1</v>
      </c>
      <c r="V24" s="55">
        <v>6</v>
      </c>
      <c r="W24" s="55">
        <v>0.33333333333333331</v>
      </c>
      <c r="X24" s="55">
        <v>0.1111111111111111</v>
      </c>
      <c r="Y24" s="55">
        <v>4</v>
      </c>
      <c r="Z24" s="55">
        <v>2</v>
      </c>
      <c r="AA24" s="55">
        <v>0.2</v>
      </c>
      <c r="AB24" s="55">
        <v>8</v>
      </c>
      <c r="AC24" s="55">
        <v>0.1111111111111111</v>
      </c>
      <c r="AD24" s="55">
        <v>1</v>
      </c>
      <c r="AE24" s="55">
        <v>7</v>
      </c>
      <c r="AF24" s="55">
        <v>1</v>
      </c>
      <c r="AG24" s="55">
        <v>0.2</v>
      </c>
      <c r="AH24" s="55">
        <v>1</v>
      </c>
      <c r="AI24" s="55">
        <v>1</v>
      </c>
      <c r="AJ24" s="55">
        <v>1</v>
      </c>
      <c r="AK24" s="55">
        <v>0.25</v>
      </c>
      <c r="AL24" s="55">
        <v>1</v>
      </c>
      <c r="AM24" s="55">
        <v>0.33333333333333331</v>
      </c>
      <c r="AN24" s="55">
        <v>1</v>
      </c>
      <c r="AO24" s="55">
        <v>1</v>
      </c>
      <c r="AP24" s="55">
        <v>7</v>
      </c>
      <c r="AQ24" s="55">
        <v>1</v>
      </c>
      <c r="AR24" s="55">
        <v>1</v>
      </c>
      <c r="AS24" s="55">
        <v>1</v>
      </c>
      <c r="AT24" s="55">
        <v>1</v>
      </c>
      <c r="AU24" s="55">
        <v>9</v>
      </c>
      <c r="AV24" s="55">
        <v>1</v>
      </c>
      <c r="AW24" s="55">
        <v>1</v>
      </c>
      <c r="AX24" s="55">
        <v>1</v>
      </c>
      <c r="AY24" s="55">
        <v>1</v>
      </c>
      <c r="AZ24" s="55">
        <v>7</v>
      </c>
      <c r="BA24" s="55">
        <v>8</v>
      </c>
      <c r="BB24" s="55">
        <v>1</v>
      </c>
      <c r="BC24" s="55">
        <v>0.125</v>
      </c>
      <c r="BD24" s="55">
        <v>1</v>
      </c>
      <c r="BE24" s="55">
        <v>7</v>
      </c>
      <c r="BF24" s="55">
        <v>1</v>
      </c>
      <c r="BG24" s="55">
        <v>4</v>
      </c>
      <c r="BH24" s="81">
        <f>GEOMEAN(B24:BF24)</f>
        <v>1.3454219297838432</v>
      </c>
    </row>
    <row r="25" spans="1:60" ht="14.25" customHeight="1" x14ac:dyDescent="0.2"/>
    <row r="26" spans="1:60" s="60" customFormat="1" ht="14.25" customHeight="1" x14ac:dyDescent="0.25">
      <c r="B26" s="2" t="s">
        <v>4</v>
      </c>
      <c r="C26" s="2" t="s">
        <v>102</v>
      </c>
      <c r="D26" s="2"/>
      <c r="E26" s="2"/>
      <c r="F26" s="2" t="s">
        <v>112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ht="14.25" customHeight="1" x14ac:dyDescent="0.2">
      <c r="A27" s="5"/>
      <c r="B27" s="72" t="s">
        <v>5</v>
      </c>
      <c r="C27" s="72" t="s">
        <v>6</v>
      </c>
      <c r="D27" s="72" t="s">
        <v>7</v>
      </c>
      <c r="E27" s="72" t="s">
        <v>8</v>
      </c>
      <c r="F27" s="72" t="s">
        <v>9</v>
      </c>
      <c r="G27" s="72" t="s">
        <v>10</v>
      </c>
      <c r="H27" s="72" t="s">
        <v>11</v>
      </c>
      <c r="I27" s="72" t="s">
        <v>12</v>
      </c>
      <c r="J27" s="72" t="s">
        <v>13</v>
      </c>
      <c r="K27" s="72" t="s">
        <v>14</v>
      </c>
      <c r="L27" s="72" t="s">
        <v>15</v>
      </c>
      <c r="M27" s="72" t="s">
        <v>16</v>
      </c>
      <c r="N27" s="72" t="s">
        <v>17</v>
      </c>
      <c r="O27" s="72" t="s">
        <v>18</v>
      </c>
      <c r="P27" s="72" t="s">
        <v>19</v>
      </c>
      <c r="Q27" s="72" t="s">
        <v>20</v>
      </c>
      <c r="R27" s="72" t="s">
        <v>21</v>
      </c>
      <c r="S27" s="72" t="s">
        <v>22</v>
      </c>
      <c r="T27" s="72" t="s">
        <v>23</v>
      </c>
      <c r="U27" s="72" t="s">
        <v>24</v>
      </c>
      <c r="V27" s="72" t="s">
        <v>76</v>
      </c>
      <c r="W27" s="72" t="s">
        <v>77</v>
      </c>
      <c r="X27" s="72" t="s">
        <v>78</v>
      </c>
      <c r="Y27" s="72" t="s">
        <v>79</v>
      </c>
      <c r="Z27" s="72" t="s">
        <v>80</v>
      </c>
      <c r="AA27" s="72" t="s">
        <v>81</v>
      </c>
      <c r="AB27" s="72" t="s">
        <v>82</v>
      </c>
      <c r="AC27" s="72" t="s">
        <v>83</v>
      </c>
      <c r="AD27" s="72" t="s">
        <v>105</v>
      </c>
      <c r="AE27" s="72" t="s">
        <v>106</v>
      </c>
      <c r="AF27" s="72" t="s">
        <v>113</v>
      </c>
      <c r="AG27" s="72" t="s">
        <v>114</v>
      </c>
      <c r="AH27" s="72" t="s">
        <v>115</v>
      </c>
      <c r="AI27" s="72" t="s">
        <v>116</v>
      </c>
      <c r="AJ27" s="72" t="s">
        <v>117</v>
      </c>
      <c r="AK27" s="72" t="s">
        <v>118</v>
      </c>
      <c r="AL27" s="72" t="s">
        <v>119</v>
      </c>
      <c r="AM27" s="72" t="s">
        <v>120</v>
      </c>
      <c r="AN27" s="72" t="s">
        <v>121</v>
      </c>
      <c r="AO27" s="72" t="s">
        <v>122</v>
      </c>
      <c r="AP27" s="72" t="s">
        <v>123</v>
      </c>
      <c r="AQ27" s="72" t="s">
        <v>124</v>
      </c>
      <c r="AR27" s="72" t="s">
        <v>125</v>
      </c>
      <c r="AS27" s="72" t="s">
        <v>126</v>
      </c>
      <c r="AT27" s="72" t="s">
        <v>127</v>
      </c>
      <c r="AU27" s="72" t="s">
        <v>128</v>
      </c>
      <c r="AV27" s="72" t="s">
        <v>129</v>
      </c>
      <c r="AW27" s="72" t="s">
        <v>130</v>
      </c>
      <c r="AX27" s="72" t="s">
        <v>131</v>
      </c>
      <c r="AY27" s="72" t="s">
        <v>132</v>
      </c>
      <c r="AZ27" s="72" t="s">
        <v>133</v>
      </c>
      <c r="BA27" s="72" t="s">
        <v>134</v>
      </c>
      <c r="BB27" s="72" t="s">
        <v>135</v>
      </c>
      <c r="BC27" s="72" t="s">
        <v>136</v>
      </c>
      <c r="BD27" s="72" t="s">
        <v>137</v>
      </c>
      <c r="BE27" s="72" t="s">
        <v>138</v>
      </c>
      <c r="BF27" s="72" t="s">
        <v>139</v>
      </c>
      <c r="BG27" s="84" t="s">
        <v>177</v>
      </c>
      <c r="BH27" s="72" t="s">
        <v>25</v>
      </c>
    </row>
    <row r="28" spans="1:60" ht="14.25" customHeight="1" x14ac:dyDescent="0.2">
      <c r="A28" s="5"/>
      <c r="B28" s="55">
        <v>6</v>
      </c>
      <c r="C28" s="55">
        <v>0.1111111111111111</v>
      </c>
      <c r="D28" s="55">
        <v>9</v>
      </c>
      <c r="E28" s="55">
        <v>6</v>
      </c>
      <c r="F28" s="55">
        <v>0.14285714285714285</v>
      </c>
      <c r="G28" s="55">
        <v>0.14285714285714285</v>
      </c>
      <c r="H28" s="55">
        <v>0.1111111111111111</v>
      </c>
      <c r="I28" s="55">
        <v>1</v>
      </c>
      <c r="J28" s="55">
        <v>0.2</v>
      </c>
      <c r="K28" s="55">
        <v>0.25</v>
      </c>
      <c r="L28" s="55">
        <v>8</v>
      </c>
      <c r="M28" s="55">
        <v>0.5</v>
      </c>
      <c r="N28" s="55">
        <v>1</v>
      </c>
      <c r="O28" s="55">
        <v>0.5</v>
      </c>
      <c r="P28" s="55">
        <v>1</v>
      </c>
      <c r="Q28" s="55">
        <v>0.5</v>
      </c>
      <c r="R28" s="55">
        <v>5</v>
      </c>
      <c r="S28" s="55">
        <v>6</v>
      </c>
      <c r="T28" s="55">
        <v>1</v>
      </c>
      <c r="U28" s="55">
        <v>1</v>
      </c>
      <c r="V28" s="55">
        <v>8</v>
      </c>
      <c r="W28" s="55">
        <v>1</v>
      </c>
      <c r="X28" s="55">
        <v>0.5</v>
      </c>
      <c r="Y28" s="55">
        <v>5</v>
      </c>
      <c r="Z28" s="55">
        <v>2</v>
      </c>
      <c r="AA28" s="55">
        <v>0.2</v>
      </c>
      <c r="AB28" s="55">
        <v>7</v>
      </c>
      <c r="AC28" s="55">
        <v>9</v>
      </c>
      <c r="AD28" s="55">
        <v>1</v>
      </c>
      <c r="AE28" s="55">
        <v>8</v>
      </c>
      <c r="AF28" s="55">
        <v>0.33333333333333331</v>
      </c>
      <c r="AG28" s="55">
        <v>1</v>
      </c>
      <c r="AH28" s="55">
        <v>0.25</v>
      </c>
      <c r="AI28" s="55">
        <v>0.33333333333333331</v>
      </c>
      <c r="AJ28" s="55">
        <v>2</v>
      </c>
      <c r="AK28" s="55">
        <v>0.33333333333333331</v>
      </c>
      <c r="AL28" s="55">
        <v>1</v>
      </c>
      <c r="AM28" s="55">
        <v>5</v>
      </c>
      <c r="AN28" s="55">
        <v>0.125</v>
      </c>
      <c r="AO28" s="55">
        <v>0.2</v>
      </c>
      <c r="AP28" s="55">
        <v>0.14285714285714285</v>
      </c>
      <c r="AQ28" s="55">
        <v>1</v>
      </c>
      <c r="AR28" s="55">
        <v>0.33333333333333331</v>
      </c>
      <c r="AS28" s="55">
        <v>1</v>
      </c>
      <c r="AT28" s="55">
        <v>2</v>
      </c>
      <c r="AU28" s="55">
        <v>7</v>
      </c>
      <c r="AV28" s="55">
        <v>2</v>
      </c>
      <c r="AW28" s="55">
        <v>1</v>
      </c>
      <c r="AX28" s="55">
        <v>1</v>
      </c>
      <c r="AY28" s="55">
        <v>0.25</v>
      </c>
      <c r="AZ28" s="55">
        <v>8</v>
      </c>
      <c r="BA28" s="55">
        <v>4</v>
      </c>
      <c r="BB28" s="55">
        <v>1</v>
      </c>
      <c r="BC28" s="55">
        <v>0.16666666666666666</v>
      </c>
      <c r="BD28" s="55">
        <v>1</v>
      </c>
      <c r="BE28" s="55">
        <v>0.14285714285714285</v>
      </c>
      <c r="BF28" s="55">
        <v>0.25</v>
      </c>
      <c r="BG28" s="55">
        <v>1</v>
      </c>
      <c r="BH28" s="81">
        <f>GEOMEAN(B28:BF28)</f>
        <v>0.9550200304459554</v>
      </c>
    </row>
    <row r="29" spans="1:60" ht="14.25" customHeight="1" x14ac:dyDescent="0.2"/>
    <row r="30" spans="1:60" ht="14.25" customHeight="1" x14ac:dyDescent="0.2"/>
    <row r="31" spans="1:60" s="60" customFormat="1" ht="14.25" customHeight="1" x14ac:dyDescent="0.25">
      <c r="B31" s="2" t="s">
        <v>85</v>
      </c>
      <c r="C31" s="2" t="s">
        <v>84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ht="14.25" customHeight="1" x14ac:dyDescent="0.2">
      <c r="A32" s="5"/>
      <c r="B32" s="72" t="s">
        <v>5</v>
      </c>
      <c r="C32" s="72" t="s">
        <v>6</v>
      </c>
      <c r="D32" s="72" t="s">
        <v>7</v>
      </c>
      <c r="E32" s="72" t="s">
        <v>8</v>
      </c>
      <c r="F32" s="72" t="s">
        <v>9</v>
      </c>
      <c r="G32" s="72" t="s">
        <v>10</v>
      </c>
      <c r="H32" s="72" t="s">
        <v>11</v>
      </c>
      <c r="I32" s="72" t="s">
        <v>12</v>
      </c>
      <c r="J32" s="72" t="s">
        <v>13</v>
      </c>
      <c r="K32" s="72" t="s">
        <v>14</v>
      </c>
      <c r="L32" s="72" t="s">
        <v>15</v>
      </c>
      <c r="M32" s="72" t="s">
        <v>16</v>
      </c>
      <c r="N32" s="72" t="s">
        <v>17</v>
      </c>
      <c r="O32" s="72" t="s">
        <v>18</v>
      </c>
      <c r="P32" s="72" t="s">
        <v>19</v>
      </c>
      <c r="Q32" s="72" t="s">
        <v>20</v>
      </c>
      <c r="R32" s="72" t="s">
        <v>21</v>
      </c>
      <c r="S32" s="72" t="s">
        <v>22</v>
      </c>
      <c r="T32" s="72" t="s">
        <v>23</v>
      </c>
      <c r="U32" s="72" t="s">
        <v>24</v>
      </c>
      <c r="V32" s="72" t="s">
        <v>76</v>
      </c>
      <c r="W32" s="72" t="s">
        <v>77</v>
      </c>
      <c r="X32" s="72" t="s">
        <v>78</v>
      </c>
      <c r="Y32" s="72" t="s">
        <v>79</v>
      </c>
      <c r="Z32" s="72" t="s">
        <v>80</v>
      </c>
      <c r="AA32" s="72" t="s">
        <v>81</v>
      </c>
      <c r="AB32" s="72" t="s">
        <v>82</v>
      </c>
      <c r="AC32" s="72" t="s">
        <v>83</v>
      </c>
      <c r="AD32" s="72" t="s">
        <v>105</v>
      </c>
      <c r="AE32" s="72" t="s">
        <v>106</v>
      </c>
      <c r="AF32" s="72" t="s">
        <v>113</v>
      </c>
      <c r="AG32" s="72" t="s">
        <v>114</v>
      </c>
      <c r="AH32" s="72" t="s">
        <v>115</v>
      </c>
      <c r="AI32" s="72" t="s">
        <v>116</v>
      </c>
      <c r="AJ32" s="72" t="s">
        <v>117</v>
      </c>
      <c r="AK32" s="72" t="s">
        <v>118</v>
      </c>
      <c r="AL32" s="72" t="s">
        <v>119</v>
      </c>
      <c r="AM32" s="72" t="s">
        <v>120</v>
      </c>
      <c r="AN32" s="72" t="s">
        <v>121</v>
      </c>
      <c r="AO32" s="72" t="s">
        <v>122</v>
      </c>
      <c r="AP32" s="72" t="s">
        <v>123</v>
      </c>
      <c r="AQ32" s="72" t="s">
        <v>124</v>
      </c>
      <c r="AR32" s="72" t="s">
        <v>125</v>
      </c>
      <c r="AS32" s="72" t="s">
        <v>126</v>
      </c>
      <c r="AT32" s="72" t="s">
        <v>127</v>
      </c>
      <c r="AU32" s="72" t="s">
        <v>128</v>
      </c>
      <c r="AV32" s="72" t="s">
        <v>129</v>
      </c>
      <c r="AW32" s="72" t="s">
        <v>130</v>
      </c>
      <c r="AX32" s="72" t="s">
        <v>131</v>
      </c>
      <c r="AY32" s="72" t="s">
        <v>132</v>
      </c>
      <c r="AZ32" s="72" t="s">
        <v>133</v>
      </c>
      <c r="BA32" s="72" t="s">
        <v>134</v>
      </c>
      <c r="BB32" s="72" t="s">
        <v>135</v>
      </c>
      <c r="BC32" s="72" t="s">
        <v>136</v>
      </c>
      <c r="BD32" s="72" t="s">
        <v>137</v>
      </c>
      <c r="BE32" s="72" t="s">
        <v>138</v>
      </c>
      <c r="BF32" s="72" t="s">
        <v>139</v>
      </c>
      <c r="BG32" s="84" t="s">
        <v>177</v>
      </c>
      <c r="BH32" s="72" t="s">
        <v>25</v>
      </c>
    </row>
    <row r="33" spans="1:60" ht="13.9" customHeight="1" x14ac:dyDescent="0.2">
      <c r="A33" s="5"/>
      <c r="B33" s="55">
        <v>5</v>
      </c>
      <c r="C33" s="55">
        <v>1</v>
      </c>
      <c r="D33" s="55">
        <v>9</v>
      </c>
      <c r="E33" s="55">
        <v>6</v>
      </c>
      <c r="F33" s="55">
        <v>8</v>
      </c>
      <c r="G33" s="55">
        <v>1</v>
      </c>
      <c r="H33" s="55">
        <v>9</v>
      </c>
      <c r="I33" s="55">
        <v>4</v>
      </c>
      <c r="J33" s="55">
        <v>1</v>
      </c>
      <c r="K33" s="55">
        <v>2</v>
      </c>
      <c r="L33" s="55">
        <v>7</v>
      </c>
      <c r="M33" s="55">
        <v>3</v>
      </c>
      <c r="N33" s="55">
        <v>1</v>
      </c>
      <c r="O33" s="55">
        <v>1</v>
      </c>
      <c r="P33" s="55">
        <v>1</v>
      </c>
      <c r="Q33" s="55">
        <v>2</v>
      </c>
      <c r="R33" s="55">
        <v>1</v>
      </c>
      <c r="S33" s="55">
        <v>1</v>
      </c>
      <c r="T33" s="55">
        <v>1</v>
      </c>
      <c r="U33" s="55">
        <v>1</v>
      </c>
      <c r="V33" s="55">
        <v>4</v>
      </c>
      <c r="W33" s="55">
        <v>0.25</v>
      </c>
      <c r="X33" s="55">
        <v>0.33333333333333331</v>
      </c>
      <c r="Y33" s="55">
        <v>1</v>
      </c>
      <c r="Z33" s="55">
        <v>1</v>
      </c>
      <c r="AA33" s="55">
        <v>1</v>
      </c>
      <c r="AB33" s="55">
        <v>8</v>
      </c>
      <c r="AC33" s="55">
        <v>0.1111111111111111</v>
      </c>
      <c r="AD33" s="55">
        <v>1</v>
      </c>
      <c r="AE33" s="55">
        <v>1</v>
      </c>
      <c r="AF33" s="55">
        <v>1</v>
      </c>
      <c r="AG33" s="55">
        <v>1</v>
      </c>
      <c r="AH33" s="55">
        <v>1</v>
      </c>
      <c r="AI33" s="55">
        <v>5</v>
      </c>
      <c r="AJ33" s="55">
        <v>1</v>
      </c>
      <c r="AK33" s="55">
        <v>0.16666666666666666</v>
      </c>
      <c r="AL33" s="55">
        <v>1</v>
      </c>
      <c r="AM33" s="55">
        <v>5</v>
      </c>
      <c r="AN33" s="55">
        <v>6</v>
      </c>
      <c r="AO33" s="55">
        <v>9</v>
      </c>
      <c r="AP33" s="55">
        <v>0.2</v>
      </c>
      <c r="AQ33" s="55">
        <v>0.2</v>
      </c>
      <c r="AR33" s="55">
        <v>1</v>
      </c>
      <c r="AS33" s="55">
        <v>0.2</v>
      </c>
      <c r="AT33" s="55">
        <v>1</v>
      </c>
      <c r="AU33" s="55">
        <v>0.1111111111111111</v>
      </c>
      <c r="AV33" s="55">
        <v>3</v>
      </c>
      <c r="AW33" s="55">
        <v>1</v>
      </c>
      <c r="AX33" s="55">
        <v>1</v>
      </c>
      <c r="AY33" s="55">
        <v>2</v>
      </c>
      <c r="AZ33" s="55">
        <v>7</v>
      </c>
      <c r="BA33" s="55">
        <v>1</v>
      </c>
      <c r="BB33" s="55">
        <v>1</v>
      </c>
      <c r="BC33" s="55">
        <v>5</v>
      </c>
      <c r="BD33" s="55">
        <v>1</v>
      </c>
      <c r="BE33" s="55">
        <v>7</v>
      </c>
      <c r="BF33" s="55">
        <v>1</v>
      </c>
      <c r="BG33" s="55">
        <v>0.25</v>
      </c>
      <c r="BH33" s="81">
        <f>GEOMEAN(B33:BF33)</f>
        <v>1.4242899344415698</v>
      </c>
    </row>
    <row r="34" spans="1:60" ht="14.25" customHeight="1" x14ac:dyDescent="0.2">
      <c r="A34" s="5"/>
      <c r="B34" s="55">
        <v>7</v>
      </c>
      <c r="C34" s="55">
        <v>1</v>
      </c>
      <c r="D34" s="55">
        <v>9</v>
      </c>
      <c r="E34" s="55">
        <v>5</v>
      </c>
      <c r="F34" s="55">
        <v>8</v>
      </c>
      <c r="G34" s="55">
        <v>4</v>
      </c>
      <c r="H34" s="55">
        <v>9</v>
      </c>
      <c r="I34" s="55">
        <v>0.2</v>
      </c>
      <c r="J34" s="55">
        <v>5</v>
      </c>
      <c r="K34" s="55">
        <v>2</v>
      </c>
      <c r="L34" s="55">
        <v>5</v>
      </c>
      <c r="M34" s="55">
        <v>6</v>
      </c>
      <c r="N34" s="55">
        <v>1</v>
      </c>
      <c r="O34" s="55">
        <v>4</v>
      </c>
      <c r="P34" s="55">
        <v>1</v>
      </c>
      <c r="Q34" s="55">
        <v>3</v>
      </c>
      <c r="R34" s="55">
        <v>7</v>
      </c>
      <c r="S34" s="55">
        <v>1</v>
      </c>
      <c r="T34" s="55">
        <v>1</v>
      </c>
      <c r="U34" s="55">
        <v>1</v>
      </c>
      <c r="V34" s="55">
        <v>8</v>
      </c>
      <c r="W34" s="55">
        <v>4</v>
      </c>
      <c r="X34" s="55">
        <v>0.2</v>
      </c>
      <c r="Y34" s="55">
        <v>0.25</v>
      </c>
      <c r="Z34" s="55">
        <v>1</v>
      </c>
      <c r="AA34" s="55">
        <v>1</v>
      </c>
      <c r="AB34" s="55">
        <v>8</v>
      </c>
      <c r="AC34" s="55">
        <v>0.1111111111111111</v>
      </c>
      <c r="AD34" s="55">
        <v>1</v>
      </c>
      <c r="AE34" s="55">
        <v>5</v>
      </c>
      <c r="AF34" s="55">
        <v>1</v>
      </c>
      <c r="AG34" s="55">
        <v>4</v>
      </c>
      <c r="AH34" s="55">
        <v>1</v>
      </c>
      <c r="AI34" s="55">
        <v>5</v>
      </c>
      <c r="AJ34" s="55">
        <v>2</v>
      </c>
      <c r="AK34" s="55">
        <v>1</v>
      </c>
      <c r="AL34" s="55">
        <v>1</v>
      </c>
      <c r="AM34" s="55">
        <v>0.16666666666666666</v>
      </c>
      <c r="AN34" s="55">
        <v>1</v>
      </c>
      <c r="AO34" s="55">
        <v>0.2</v>
      </c>
      <c r="AP34" s="55">
        <v>7</v>
      </c>
      <c r="AQ34" s="55">
        <v>1</v>
      </c>
      <c r="AR34" s="55">
        <v>3</v>
      </c>
      <c r="AS34" s="55">
        <v>5</v>
      </c>
      <c r="AT34" s="55">
        <v>1</v>
      </c>
      <c r="AU34" s="55">
        <v>7</v>
      </c>
      <c r="AV34" s="55">
        <v>3</v>
      </c>
      <c r="AW34" s="55">
        <v>1</v>
      </c>
      <c r="AX34" s="55">
        <v>1</v>
      </c>
      <c r="AY34" s="55">
        <v>0.5</v>
      </c>
      <c r="AZ34" s="55">
        <v>7</v>
      </c>
      <c r="BA34" s="55">
        <v>9</v>
      </c>
      <c r="BB34" s="55">
        <v>4</v>
      </c>
      <c r="BC34" s="55">
        <v>5</v>
      </c>
      <c r="BD34" s="55">
        <v>1</v>
      </c>
      <c r="BE34" s="55">
        <v>9</v>
      </c>
      <c r="BF34" s="55">
        <v>1</v>
      </c>
      <c r="BG34" s="55">
        <v>5</v>
      </c>
      <c r="BH34" s="81">
        <f>GEOMEAN(B34:BF34)</f>
        <v>1.9659794435004569</v>
      </c>
    </row>
    <row r="35" spans="1:60" ht="14.25" customHeight="1" x14ac:dyDescent="0.2">
      <c r="A35" s="5"/>
      <c r="B35" s="55">
        <v>6</v>
      </c>
      <c r="C35" s="55">
        <v>1</v>
      </c>
      <c r="D35" s="55">
        <v>9</v>
      </c>
      <c r="E35" s="55">
        <v>4</v>
      </c>
      <c r="F35" s="55">
        <v>1</v>
      </c>
      <c r="G35" s="55">
        <v>5</v>
      </c>
      <c r="H35" s="55">
        <v>0.1111111111111111</v>
      </c>
      <c r="I35" s="55">
        <v>0.2</v>
      </c>
      <c r="J35" s="55">
        <v>0.2</v>
      </c>
      <c r="K35" s="55">
        <v>0.16666666666666666</v>
      </c>
      <c r="L35" s="55">
        <v>4</v>
      </c>
      <c r="M35" s="55">
        <v>2</v>
      </c>
      <c r="N35" s="55">
        <v>1</v>
      </c>
      <c r="O35" s="55">
        <v>1</v>
      </c>
      <c r="P35" s="55">
        <v>1</v>
      </c>
      <c r="Q35" s="55">
        <v>2</v>
      </c>
      <c r="R35" s="55">
        <v>5</v>
      </c>
      <c r="S35" s="55">
        <v>2</v>
      </c>
      <c r="T35" s="55">
        <v>1</v>
      </c>
      <c r="U35" s="55">
        <v>4</v>
      </c>
      <c r="V35" s="55">
        <v>3</v>
      </c>
      <c r="W35" s="55">
        <v>1</v>
      </c>
      <c r="X35" s="55">
        <v>2</v>
      </c>
      <c r="Y35" s="55">
        <v>1</v>
      </c>
      <c r="Z35" s="55">
        <v>1</v>
      </c>
      <c r="AA35" s="55">
        <v>1</v>
      </c>
      <c r="AB35" s="55">
        <v>6</v>
      </c>
      <c r="AC35" s="55">
        <v>1</v>
      </c>
      <c r="AD35" s="55">
        <v>1</v>
      </c>
      <c r="AE35" s="55">
        <v>3</v>
      </c>
      <c r="AF35" s="55">
        <v>1</v>
      </c>
      <c r="AG35" s="55">
        <v>4</v>
      </c>
      <c r="AH35" s="55">
        <v>1</v>
      </c>
      <c r="AI35" s="55">
        <v>0.2</v>
      </c>
      <c r="AJ35" s="55">
        <v>2</v>
      </c>
      <c r="AK35" s="55">
        <v>4</v>
      </c>
      <c r="AL35" s="55">
        <v>1</v>
      </c>
      <c r="AM35" s="55">
        <v>3</v>
      </c>
      <c r="AN35" s="55">
        <v>0.25</v>
      </c>
      <c r="AO35" s="55">
        <v>0.16666666666666666</v>
      </c>
      <c r="AP35" s="55">
        <v>9</v>
      </c>
      <c r="AQ35" s="55">
        <v>6</v>
      </c>
      <c r="AR35" s="55">
        <v>3</v>
      </c>
      <c r="AS35" s="55">
        <v>9</v>
      </c>
      <c r="AT35" s="55">
        <v>1</v>
      </c>
      <c r="AU35" s="55">
        <v>5</v>
      </c>
      <c r="AV35" s="55">
        <v>3</v>
      </c>
      <c r="AW35" s="55">
        <v>1</v>
      </c>
      <c r="AX35" s="55">
        <v>1</v>
      </c>
      <c r="AY35" s="55">
        <v>0.14285714285714285</v>
      </c>
      <c r="AZ35" s="55">
        <v>2</v>
      </c>
      <c r="BA35" s="55">
        <v>9</v>
      </c>
      <c r="BB35" s="55">
        <v>7</v>
      </c>
      <c r="BC35" s="55">
        <v>6</v>
      </c>
      <c r="BD35" s="55">
        <v>1</v>
      </c>
      <c r="BE35" s="55">
        <v>7</v>
      </c>
      <c r="BF35" s="55">
        <v>1</v>
      </c>
      <c r="BG35" s="55">
        <v>5</v>
      </c>
      <c r="BH35" s="81">
        <f>GEOMEAN(B35:BF35)</f>
        <v>1.6148904177582166</v>
      </c>
    </row>
    <row r="36" spans="1:60" ht="14.25" customHeight="1" x14ac:dyDescent="0.2">
      <c r="A36" s="5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</row>
    <row r="37" spans="1:60" ht="14.25" customHeight="1" x14ac:dyDescent="0.2">
      <c r="A37" s="5"/>
      <c r="B37" s="2" t="s">
        <v>86</v>
      </c>
      <c r="C37" s="2" t="s">
        <v>87</v>
      </c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</row>
    <row r="38" spans="1:60" ht="14.25" customHeight="1" x14ac:dyDescent="0.2">
      <c r="A38" s="5"/>
      <c r="B38" s="72" t="s">
        <v>5</v>
      </c>
      <c r="C38" s="72" t="s">
        <v>6</v>
      </c>
      <c r="D38" s="72" t="s">
        <v>7</v>
      </c>
      <c r="E38" s="72" t="s">
        <v>8</v>
      </c>
      <c r="F38" s="72" t="s">
        <v>9</v>
      </c>
      <c r="G38" s="72" t="s">
        <v>10</v>
      </c>
      <c r="H38" s="72" t="s">
        <v>11</v>
      </c>
      <c r="I38" s="72" t="s">
        <v>12</v>
      </c>
      <c r="J38" s="72" t="s">
        <v>13</v>
      </c>
      <c r="K38" s="72" t="s">
        <v>14</v>
      </c>
      <c r="L38" s="72" t="s">
        <v>15</v>
      </c>
      <c r="M38" s="72" t="s">
        <v>16</v>
      </c>
      <c r="N38" s="72" t="s">
        <v>17</v>
      </c>
      <c r="O38" s="72" t="s">
        <v>18</v>
      </c>
      <c r="P38" s="72" t="s">
        <v>19</v>
      </c>
      <c r="Q38" s="72" t="s">
        <v>20</v>
      </c>
      <c r="R38" s="72" t="s">
        <v>21</v>
      </c>
      <c r="S38" s="72" t="s">
        <v>22</v>
      </c>
      <c r="T38" s="72" t="s">
        <v>23</v>
      </c>
      <c r="U38" s="72" t="s">
        <v>24</v>
      </c>
      <c r="V38" s="72" t="s">
        <v>76</v>
      </c>
      <c r="W38" s="72" t="s">
        <v>77</v>
      </c>
      <c r="X38" s="72" t="s">
        <v>78</v>
      </c>
      <c r="Y38" s="72" t="s">
        <v>79</v>
      </c>
      <c r="Z38" s="72" t="s">
        <v>80</v>
      </c>
      <c r="AA38" s="72" t="s">
        <v>81</v>
      </c>
      <c r="AB38" s="72" t="s">
        <v>82</v>
      </c>
      <c r="AC38" s="72" t="s">
        <v>83</v>
      </c>
      <c r="AD38" s="72" t="s">
        <v>105</v>
      </c>
      <c r="AE38" s="72" t="s">
        <v>106</v>
      </c>
      <c r="AF38" s="72" t="s">
        <v>113</v>
      </c>
      <c r="AG38" s="72" t="s">
        <v>114</v>
      </c>
      <c r="AH38" s="72" t="s">
        <v>115</v>
      </c>
      <c r="AI38" s="72" t="s">
        <v>116</v>
      </c>
      <c r="AJ38" s="72" t="s">
        <v>117</v>
      </c>
      <c r="AK38" s="72" t="s">
        <v>118</v>
      </c>
      <c r="AL38" s="72" t="s">
        <v>119</v>
      </c>
      <c r="AM38" s="72" t="s">
        <v>120</v>
      </c>
      <c r="AN38" s="72" t="s">
        <v>121</v>
      </c>
      <c r="AO38" s="72" t="s">
        <v>122</v>
      </c>
      <c r="AP38" s="72" t="s">
        <v>123</v>
      </c>
      <c r="AQ38" s="72" t="s">
        <v>124</v>
      </c>
      <c r="AR38" s="72" t="s">
        <v>125</v>
      </c>
      <c r="AS38" s="72" t="s">
        <v>126</v>
      </c>
      <c r="AT38" s="72" t="s">
        <v>127</v>
      </c>
      <c r="AU38" s="72" t="s">
        <v>128</v>
      </c>
      <c r="AV38" s="72" t="s">
        <v>129</v>
      </c>
      <c r="AW38" s="72" t="s">
        <v>130</v>
      </c>
      <c r="AX38" s="72" t="s">
        <v>131</v>
      </c>
      <c r="AY38" s="72" t="s">
        <v>132</v>
      </c>
      <c r="AZ38" s="72" t="s">
        <v>133</v>
      </c>
      <c r="BA38" s="72" t="s">
        <v>134</v>
      </c>
      <c r="BB38" s="72" t="s">
        <v>135</v>
      </c>
      <c r="BC38" s="72" t="s">
        <v>136</v>
      </c>
      <c r="BD38" s="72" t="s">
        <v>137</v>
      </c>
      <c r="BE38" s="72" t="s">
        <v>138</v>
      </c>
      <c r="BF38" s="72" t="s">
        <v>139</v>
      </c>
      <c r="BG38" s="84" t="s">
        <v>177</v>
      </c>
      <c r="BH38" s="72" t="s">
        <v>25</v>
      </c>
    </row>
    <row r="39" spans="1:60" ht="14.25" customHeight="1" x14ac:dyDescent="0.2">
      <c r="A39" s="5"/>
      <c r="B39" s="55">
        <v>5</v>
      </c>
      <c r="C39" s="55">
        <v>1</v>
      </c>
      <c r="D39" s="55">
        <v>9</v>
      </c>
      <c r="E39" s="55">
        <v>6</v>
      </c>
      <c r="F39" s="55">
        <v>6</v>
      </c>
      <c r="G39" s="55">
        <v>4</v>
      </c>
      <c r="H39" s="55">
        <v>0.1111111111111111</v>
      </c>
      <c r="I39" s="55">
        <v>0.33333333333333331</v>
      </c>
      <c r="J39" s="55">
        <v>1</v>
      </c>
      <c r="K39" s="55">
        <v>6</v>
      </c>
      <c r="L39" s="55">
        <v>8</v>
      </c>
      <c r="M39" s="55">
        <v>0.2</v>
      </c>
      <c r="N39" s="55">
        <v>1</v>
      </c>
      <c r="O39" s="55">
        <v>3</v>
      </c>
      <c r="P39" s="55">
        <v>9</v>
      </c>
      <c r="Q39" s="55">
        <v>2</v>
      </c>
      <c r="R39" s="55">
        <v>9</v>
      </c>
      <c r="S39" s="55">
        <v>4</v>
      </c>
      <c r="T39" s="55">
        <v>3</v>
      </c>
      <c r="U39" s="55">
        <v>0.2</v>
      </c>
      <c r="V39" s="55">
        <v>8</v>
      </c>
      <c r="W39" s="55">
        <v>1</v>
      </c>
      <c r="X39" s="55">
        <v>0.2</v>
      </c>
      <c r="Y39" s="55">
        <v>6</v>
      </c>
      <c r="Z39" s="55">
        <v>1</v>
      </c>
      <c r="AA39" s="55">
        <v>9</v>
      </c>
      <c r="AB39" s="55">
        <v>7</v>
      </c>
      <c r="AC39" s="55">
        <v>0.25</v>
      </c>
      <c r="AD39" s="55">
        <v>1</v>
      </c>
      <c r="AE39" s="55">
        <v>6</v>
      </c>
      <c r="AF39" s="55">
        <v>3</v>
      </c>
      <c r="AG39" s="55">
        <v>0.5</v>
      </c>
      <c r="AH39" s="55">
        <v>7</v>
      </c>
      <c r="AI39" s="55">
        <v>5</v>
      </c>
      <c r="AJ39" s="55">
        <v>5</v>
      </c>
      <c r="AK39" s="55">
        <v>8</v>
      </c>
      <c r="AL39" s="55">
        <v>5</v>
      </c>
      <c r="AM39" s="55">
        <v>4</v>
      </c>
      <c r="AN39" s="55">
        <v>7</v>
      </c>
      <c r="AO39" s="55">
        <v>9</v>
      </c>
      <c r="AP39" s="55">
        <v>7</v>
      </c>
      <c r="AQ39" s="55">
        <v>1</v>
      </c>
      <c r="AR39" s="55">
        <v>3</v>
      </c>
      <c r="AS39" s="55">
        <v>1</v>
      </c>
      <c r="AT39" s="55">
        <v>2</v>
      </c>
      <c r="AU39" s="55">
        <v>0.2</v>
      </c>
      <c r="AV39" s="55">
        <v>3</v>
      </c>
      <c r="AW39" s="55">
        <v>1</v>
      </c>
      <c r="AX39" s="55">
        <v>1</v>
      </c>
      <c r="AY39" s="55">
        <v>7</v>
      </c>
      <c r="AZ39" s="55">
        <v>6</v>
      </c>
      <c r="BA39" s="55">
        <v>1</v>
      </c>
      <c r="BB39" s="55">
        <v>1</v>
      </c>
      <c r="BC39" s="55">
        <v>6</v>
      </c>
      <c r="BD39" s="55">
        <v>3</v>
      </c>
      <c r="BE39" s="55">
        <v>7</v>
      </c>
      <c r="BF39" s="55">
        <v>1</v>
      </c>
      <c r="BG39" s="55">
        <v>2</v>
      </c>
      <c r="BH39" s="81">
        <f>GEOMEAN(B39:BF39)</f>
        <v>2.3295629087841663</v>
      </c>
    </row>
    <row r="40" spans="1:60" ht="14.25" customHeight="1" x14ac:dyDescent="0.2">
      <c r="A40" s="5"/>
      <c r="B40" s="55">
        <v>0.14285714285714285</v>
      </c>
      <c r="C40" s="55">
        <v>1</v>
      </c>
      <c r="D40" s="55">
        <v>9</v>
      </c>
      <c r="E40" s="55">
        <v>5</v>
      </c>
      <c r="F40" s="55">
        <v>6</v>
      </c>
      <c r="G40" s="55">
        <v>1</v>
      </c>
      <c r="H40" s="55">
        <v>9</v>
      </c>
      <c r="I40" s="55">
        <v>0.33333333333333331</v>
      </c>
      <c r="J40" s="55">
        <v>1</v>
      </c>
      <c r="K40" s="55">
        <v>2</v>
      </c>
      <c r="L40" s="55">
        <v>5</v>
      </c>
      <c r="M40" s="55">
        <v>5</v>
      </c>
      <c r="N40" s="55">
        <v>1</v>
      </c>
      <c r="O40" s="55">
        <v>1</v>
      </c>
      <c r="P40" s="55">
        <v>1</v>
      </c>
      <c r="Q40" s="55">
        <v>2</v>
      </c>
      <c r="R40" s="55">
        <v>1</v>
      </c>
      <c r="S40" s="55">
        <v>5</v>
      </c>
      <c r="T40" s="55">
        <v>2</v>
      </c>
      <c r="U40" s="55">
        <v>1</v>
      </c>
      <c r="V40" s="55">
        <v>1</v>
      </c>
      <c r="W40" s="55">
        <v>1</v>
      </c>
      <c r="X40" s="55">
        <v>4</v>
      </c>
      <c r="Y40" s="55">
        <v>1</v>
      </c>
      <c r="Z40" s="55">
        <v>2</v>
      </c>
      <c r="AA40" s="55">
        <v>1</v>
      </c>
      <c r="AB40" s="55">
        <v>7</v>
      </c>
      <c r="AC40" s="55">
        <v>0.125</v>
      </c>
      <c r="AD40" s="55">
        <v>1</v>
      </c>
      <c r="AE40" s="55">
        <v>3</v>
      </c>
      <c r="AF40" s="55">
        <v>1</v>
      </c>
      <c r="AG40" s="55">
        <v>3</v>
      </c>
      <c r="AH40" s="55">
        <v>5</v>
      </c>
      <c r="AI40" s="55">
        <v>1</v>
      </c>
      <c r="AJ40" s="55">
        <v>5</v>
      </c>
      <c r="AK40" s="55">
        <v>1</v>
      </c>
      <c r="AL40" s="55">
        <v>1</v>
      </c>
      <c r="AM40" s="55">
        <v>2</v>
      </c>
      <c r="AN40" s="55">
        <v>1</v>
      </c>
      <c r="AO40" s="55">
        <v>6</v>
      </c>
      <c r="AP40" s="55">
        <v>1</v>
      </c>
      <c r="AQ40" s="55">
        <v>1</v>
      </c>
      <c r="AR40" s="55">
        <v>1</v>
      </c>
      <c r="AS40" s="55">
        <v>0.2</v>
      </c>
      <c r="AT40" s="55">
        <v>1</v>
      </c>
      <c r="AU40" s="55">
        <v>5</v>
      </c>
      <c r="AV40" s="55">
        <v>4</v>
      </c>
      <c r="AW40" s="55">
        <v>1</v>
      </c>
      <c r="AX40" s="55">
        <v>1</v>
      </c>
      <c r="AY40" s="55">
        <v>0.33333333333333331</v>
      </c>
      <c r="AZ40" s="55">
        <v>0.33333333333333331</v>
      </c>
      <c r="BA40" s="55">
        <v>1</v>
      </c>
      <c r="BB40" s="55">
        <v>1</v>
      </c>
      <c r="BC40" s="55">
        <v>0.25</v>
      </c>
      <c r="BD40" s="55">
        <v>0.5</v>
      </c>
      <c r="BE40" s="55">
        <v>7</v>
      </c>
      <c r="BF40" s="55">
        <v>1</v>
      </c>
      <c r="BG40" s="55">
        <v>1</v>
      </c>
      <c r="BH40" s="81">
        <f>GEOMEAN(B40:BF40)</f>
        <v>1.4343692060575739</v>
      </c>
    </row>
    <row r="41" spans="1:60" ht="14.25" customHeight="1" x14ac:dyDescent="0.2">
      <c r="A41" s="5"/>
      <c r="B41" s="55">
        <v>6</v>
      </c>
      <c r="C41" s="55">
        <v>1</v>
      </c>
      <c r="D41" s="55">
        <v>9</v>
      </c>
      <c r="E41" s="55">
        <v>8</v>
      </c>
      <c r="F41" s="55">
        <v>0.14285714285714285</v>
      </c>
      <c r="G41" s="55">
        <v>1</v>
      </c>
      <c r="H41" s="55">
        <v>9</v>
      </c>
      <c r="I41" s="55">
        <v>3</v>
      </c>
      <c r="J41" s="55">
        <v>1</v>
      </c>
      <c r="K41" s="55">
        <v>2</v>
      </c>
      <c r="L41" s="55">
        <v>1</v>
      </c>
      <c r="M41" s="55">
        <v>3</v>
      </c>
      <c r="N41" s="55">
        <v>1</v>
      </c>
      <c r="O41" s="55">
        <v>2</v>
      </c>
      <c r="P41" s="55">
        <v>1</v>
      </c>
      <c r="Q41" s="55">
        <v>0.5</v>
      </c>
      <c r="R41" s="55">
        <v>0.2</v>
      </c>
      <c r="S41" s="55">
        <v>1</v>
      </c>
      <c r="T41" s="55">
        <v>1</v>
      </c>
      <c r="U41" s="55">
        <v>5</v>
      </c>
      <c r="V41" s="55">
        <v>6</v>
      </c>
      <c r="W41" s="55">
        <v>1</v>
      </c>
      <c r="X41" s="55">
        <v>0.2</v>
      </c>
      <c r="Y41" s="55">
        <v>0.2</v>
      </c>
      <c r="Z41" s="55">
        <v>2</v>
      </c>
      <c r="AA41" s="55">
        <v>1</v>
      </c>
      <c r="AB41" s="55">
        <v>7</v>
      </c>
      <c r="AC41" s="55">
        <v>0.1111111111111111</v>
      </c>
      <c r="AD41" s="55">
        <v>1</v>
      </c>
      <c r="AE41" s="55">
        <v>7</v>
      </c>
      <c r="AF41" s="55">
        <v>1</v>
      </c>
      <c r="AG41" s="55">
        <v>1</v>
      </c>
      <c r="AH41" s="55">
        <v>0.33333333333333331</v>
      </c>
      <c r="AI41" s="55">
        <v>0.33333333333333331</v>
      </c>
      <c r="AJ41" s="55">
        <v>0.5</v>
      </c>
      <c r="AK41" s="55">
        <v>0.25</v>
      </c>
      <c r="AL41" s="55">
        <v>0.2</v>
      </c>
      <c r="AM41" s="55">
        <v>2</v>
      </c>
      <c r="AN41" s="55">
        <v>0.125</v>
      </c>
      <c r="AO41" s="55">
        <v>4</v>
      </c>
      <c r="AP41" s="55">
        <v>0.14285714285714285</v>
      </c>
      <c r="AQ41" s="55">
        <v>1</v>
      </c>
      <c r="AR41" s="55">
        <v>1</v>
      </c>
      <c r="AS41" s="55">
        <v>0.2</v>
      </c>
      <c r="AT41" s="55">
        <v>1</v>
      </c>
      <c r="AU41" s="55">
        <v>0.2</v>
      </c>
      <c r="AV41" s="55">
        <v>4</v>
      </c>
      <c r="AW41" s="55">
        <v>1</v>
      </c>
      <c r="AX41" s="55">
        <v>1</v>
      </c>
      <c r="AY41" s="55">
        <v>2</v>
      </c>
      <c r="AZ41" s="55">
        <v>3</v>
      </c>
      <c r="BA41" s="55">
        <v>1</v>
      </c>
      <c r="BB41" s="55">
        <v>0.14285714285714285</v>
      </c>
      <c r="BC41" s="55">
        <v>0.2</v>
      </c>
      <c r="BD41" s="55">
        <v>5</v>
      </c>
      <c r="BE41" s="55">
        <v>7</v>
      </c>
      <c r="BF41" s="55">
        <v>1</v>
      </c>
      <c r="BG41" s="55">
        <v>0.16666666666666666</v>
      </c>
      <c r="BH41" s="81">
        <f>GEOMEAN(B41:BF41)</f>
        <v>1.041137715803184</v>
      </c>
    </row>
    <row r="42" spans="1:60" ht="14.25" customHeight="1" x14ac:dyDescent="0.2"/>
    <row r="43" spans="1:60" ht="14.25" customHeight="1" x14ac:dyDescent="0.2">
      <c r="A43" s="5"/>
      <c r="B43" s="2" t="s">
        <v>140</v>
      </c>
      <c r="C43" s="2" t="s">
        <v>87</v>
      </c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</row>
    <row r="44" spans="1:60" ht="14.25" customHeight="1" x14ac:dyDescent="0.2">
      <c r="A44" s="5"/>
      <c r="B44" s="72" t="s">
        <v>5</v>
      </c>
      <c r="C44" s="72" t="s">
        <v>6</v>
      </c>
      <c r="D44" s="72" t="s">
        <v>7</v>
      </c>
      <c r="E44" s="72" t="s">
        <v>8</v>
      </c>
      <c r="F44" s="72" t="s">
        <v>9</v>
      </c>
      <c r="G44" s="72" t="s">
        <v>10</v>
      </c>
      <c r="H44" s="72" t="s">
        <v>11</v>
      </c>
      <c r="I44" s="72" t="s">
        <v>12</v>
      </c>
      <c r="J44" s="72" t="s">
        <v>13</v>
      </c>
      <c r="K44" s="72" t="s">
        <v>14</v>
      </c>
      <c r="L44" s="72" t="s">
        <v>15</v>
      </c>
      <c r="M44" s="72" t="s">
        <v>16</v>
      </c>
      <c r="N44" s="72" t="s">
        <v>17</v>
      </c>
      <c r="O44" s="72" t="s">
        <v>18</v>
      </c>
      <c r="P44" s="72" t="s">
        <v>19</v>
      </c>
      <c r="Q44" s="72" t="s">
        <v>20</v>
      </c>
      <c r="R44" s="72" t="s">
        <v>21</v>
      </c>
      <c r="S44" s="72" t="s">
        <v>22</v>
      </c>
      <c r="T44" s="72" t="s">
        <v>23</v>
      </c>
      <c r="U44" s="72" t="s">
        <v>24</v>
      </c>
      <c r="V44" s="72" t="s">
        <v>76</v>
      </c>
      <c r="W44" s="72" t="s">
        <v>77</v>
      </c>
      <c r="X44" s="72" t="s">
        <v>78</v>
      </c>
      <c r="Y44" s="72" t="s">
        <v>79</v>
      </c>
      <c r="Z44" s="72" t="s">
        <v>80</v>
      </c>
      <c r="AA44" s="72" t="s">
        <v>81</v>
      </c>
      <c r="AB44" s="72" t="s">
        <v>82</v>
      </c>
      <c r="AC44" s="72" t="s">
        <v>83</v>
      </c>
      <c r="AD44" s="72" t="s">
        <v>105</v>
      </c>
      <c r="AE44" s="72" t="s">
        <v>106</v>
      </c>
      <c r="AF44" s="72" t="s">
        <v>113</v>
      </c>
      <c r="AG44" s="72" t="s">
        <v>114</v>
      </c>
      <c r="AH44" s="72" t="s">
        <v>115</v>
      </c>
      <c r="AI44" s="72" t="s">
        <v>116</v>
      </c>
      <c r="AJ44" s="72" t="s">
        <v>117</v>
      </c>
      <c r="AK44" s="72" t="s">
        <v>118</v>
      </c>
      <c r="AL44" s="72" t="s">
        <v>119</v>
      </c>
      <c r="AM44" s="72" t="s">
        <v>120</v>
      </c>
      <c r="AN44" s="72" t="s">
        <v>121</v>
      </c>
      <c r="AO44" s="72" t="s">
        <v>122</v>
      </c>
      <c r="AP44" s="72" t="s">
        <v>123</v>
      </c>
      <c r="AQ44" s="72" t="s">
        <v>124</v>
      </c>
      <c r="AR44" s="72" t="s">
        <v>125</v>
      </c>
      <c r="AS44" s="72" t="s">
        <v>126</v>
      </c>
      <c r="AT44" s="72" t="s">
        <v>127</v>
      </c>
      <c r="AU44" s="72" t="s">
        <v>128</v>
      </c>
      <c r="AV44" s="72" t="s">
        <v>129</v>
      </c>
      <c r="AW44" s="72" t="s">
        <v>130</v>
      </c>
      <c r="AX44" s="72" t="s">
        <v>131</v>
      </c>
      <c r="AY44" s="72" t="s">
        <v>132</v>
      </c>
      <c r="AZ44" s="72" t="s">
        <v>133</v>
      </c>
      <c r="BA44" s="72" t="s">
        <v>134</v>
      </c>
      <c r="BB44" s="72" t="s">
        <v>135</v>
      </c>
      <c r="BC44" s="72" t="s">
        <v>136</v>
      </c>
      <c r="BD44" s="72" t="s">
        <v>137</v>
      </c>
      <c r="BE44" s="72" t="s">
        <v>138</v>
      </c>
      <c r="BF44" s="72" t="s">
        <v>139</v>
      </c>
      <c r="BG44" s="84" t="s">
        <v>177</v>
      </c>
      <c r="BH44" s="72" t="s">
        <v>25</v>
      </c>
    </row>
    <row r="45" spans="1:60" ht="14.25" customHeight="1" x14ac:dyDescent="0.2">
      <c r="A45" s="5"/>
      <c r="B45" s="55">
        <v>5</v>
      </c>
      <c r="C45" s="55">
        <v>1</v>
      </c>
      <c r="D45" s="55">
        <v>9</v>
      </c>
      <c r="E45" s="55">
        <v>0.5</v>
      </c>
      <c r="F45" s="55">
        <v>5</v>
      </c>
      <c r="G45" s="55">
        <v>0.16666666666666666</v>
      </c>
      <c r="H45" s="55">
        <v>4</v>
      </c>
      <c r="I45" s="55">
        <v>4</v>
      </c>
      <c r="J45" s="55">
        <v>0.2</v>
      </c>
      <c r="K45" s="55">
        <v>3</v>
      </c>
      <c r="L45" s="55">
        <v>9</v>
      </c>
      <c r="M45" s="55">
        <v>0.5</v>
      </c>
      <c r="N45" s="55">
        <v>1</v>
      </c>
      <c r="O45" s="55">
        <v>0.2</v>
      </c>
      <c r="P45" s="55">
        <v>1</v>
      </c>
      <c r="Q45" s="55">
        <v>0.5</v>
      </c>
      <c r="R45" s="55">
        <v>0.33333333333333331</v>
      </c>
      <c r="S45" s="55">
        <v>1</v>
      </c>
      <c r="T45" s="55">
        <v>1</v>
      </c>
      <c r="U45" s="55">
        <v>1</v>
      </c>
      <c r="V45" s="55">
        <v>7</v>
      </c>
      <c r="W45" s="55">
        <v>0.5</v>
      </c>
      <c r="X45" s="55">
        <v>0.33333333333333331</v>
      </c>
      <c r="Y45" s="55">
        <v>0.16666666666666666</v>
      </c>
      <c r="Z45" s="55">
        <v>2</v>
      </c>
      <c r="AA45" s="55">
        <v>1</v>
      </c>
      <c r="AB45" s="55">
        <v>0.125</v>
      </c>
      <c r="AC45" s="55">
        <v>4</v>
      </c>
      <c r="AD45" s="55">
        <v>1</v>
      </c>
      <c r="AE45" s="55">
        <v>1</v>
      </c>
      <c r="AF45" s="55">
        <v>0.2</v>
      </c>
      <c r="AG45" s="55">
        <v>0.33333333333333331</v>
      </c>
      <c r="AH45" s="55">
        <v>0.14285714285714285</v>
      </c>
      <c r="AI45" s="55">
        <v>1</v>
      </c>
      <c r="AJ45" s="55">
        <v>1</v>
      </c>
      <c r="AK45" s="55">
        <v>0.1111111111111111</v>
      </c>
      <c r="AL45" s="55">
        <v>0.1111111111111111</v>
      </c>
      <c r="AM45" s="55">
        <v>4</v>
      </c>
      <c r="AN45" s="55">
        <v>1</v>
      </c>
      <c r="AO45" s="55">
        <v>7</v>
      </c>
      <c r="AP45" s="55">
        <v>1</v>
      </c>
      <c r="AQ45" s="55">
        <v>0.2</v>
      </c>
      <c r="AR45" s="55">
        <v>1</v>
      </c>
      <c r="AS45" s="55">
        <v>1</v>
      </c>
      <c r="AT45" s="55">
        <v>1</v>
      </c>
      <c r="AU45" s="55">
        <v>5</v>
      </c>
      <c r="AV45" s="55">
        <v>4</v>
      </c>
      <c r="AW45" s="55">
        <v>1</v>
      </c>
      <c r="AX45" s="55">
        <v>1</v>
      </c>
      <c r="AY45" s="55">
        <v>2</v>
      </c>
      <c r="AZ45" s="55">
        <v>2</v>
      </c>
      <c r="BA45" s="55">
        <v>0.1111111111111111</v>
      </c>
      <c r="BB45" s="55">
        <v>1</v>
      </c>
      <c r="BC45" s="55">
        <v>4</v>
      </c>
      <c r="BD45" s="55">
        <v>1</v>
      </c>
      <c r="BE45" s="55">
        <v>0.14285714285714285</v>
      </c>
      <c r="BF45" s="55">
        <v>0.5</v>
      </c>
      <c r="BG45" s="55">
        <v>0.16666666666666666</v>
      </c>
      <c r="BH45" s="81">
        <f>GEOMEAN(B45:BF45)</f>
        <v>0.9202804969698527</v>
      </c>
    </row>
    <row r="46" spans="1:60" ht="14.25" customHeight="1" x14ac:dyDescent="0.2">
      <c r="A46" s="5"/>
      <c r="B46" s="55">
        <v>0.33333333333333331</v>
      </c>
      <c r="C46" s="55">
        <v>1</v>
      </c>
      <c r="D46" s="55">
        <v>9</v>
      </c>
      <c r="E46" s="55">
        <v>1</v>
      </c>
      <c r="F46" s="55">
        <v>5</v>
      </c>
      <c r="G46" s="55">
        <v>1</v>
      </c>
      <c r="H46" s="55">
        <v>0.25</v>
      </c>
      <c r="I46" s="55">
        <v>1</v>
      </c>
      <c r="J46" s="55">
        <v>1</v>
      </c>
      <c r="K46" s="55">
        <v>5</v>
      </c>
      <c r="L46" s="55">
        <v>6</v>
      </c>
      <c r="M46" s="55">
        <v>0.2</v>
      </c>
      <c r="N46" s="55">
        <v>1</v>
      </c>
      <c r="O46" s="55">
        <v>1</v>
      </c>
      <c r="P46" s="55">
        <v>0.33333333333333331</v>
      </c>
      <c r="Q46" s="55">
        <v>0.5</v>
      </c>
      <c r="R46" s="55">
        <v>1</v>
      </c>
      <c r="S46" s="55">
        <v>1</v>
      </c>
      <c r="T46" s="55">
        <v>1</v>
      </c>
      <c r="U46" s="55">
        <v>5</v>
      </c>
      <c r="V46" s="55">
        <v>1</v>
      </c>
      <c r="W46" s="55">
        <v>1</v>
      </c>
      <c r="X46" s="55">
        <v>1</v>
      </c>
      <c r="Y46" s="55">
        <v>5</v>
      </c>
      <c r="Z46" s="55">
        <v>2</v>
      </c>
      <c r="AA46" s="55">
        <v>0.2</v>
      </c>
      <c r="AB46" s="55">
        <v>6</v>
      </c>
      <c r="AC46" s="55">
        <v>0.16666666666666666</v>
      </c>
      <c r="AD46" s="55">
        <v>1</v>
      </c>
      <c r="AE46" s="55">
        <v>0.5</v>
      </c>
      <c r="AF46" s="55">
        <v>1</v>
      </c>
      <c r="AG46" s="55">
        <v>1</v>
      </c>
      <c r="AH46" s="55">
        <v>7</v>
      </c>
      <c r="AI46" s="55">
        <v>1</v>
      </c>
      <c r="AJ46" s="55">
        <v>1</v>
      </c>
      <c r="AK46" s="55">
        <v>1</v>
      </c>
      <c r="AL46" s="55">
        <v>0.14285714285714285</v>
      </c>
      <c r="AM46" s="55">
        <v>7</v>
      </c>
      <c r="AN46" s="55">
        <v>5</v>
      </c>
      <c r="AO46" s="55">
        <v>0.16666666666666666</v>
      </c>
      <c r="AP46" s="55">
        <v>7</v>
      </c>
      <c r="AQ46" s="55">
        <v>1</v>
      </c>
      <c r="AR46" s="55">
        <v>3</v>
      </c>
      <c r="AS46" s="55">
        <v>0.2</v>
      </c>
      <c r="AT46" s="55">
        <v>1</v>
      </c>
      <c r="AU46" s="55">
        <v>5</v>
      </c>
      <c r="AV46" s="55">
        <v>4</v>
      </c>
      <c r="AW46" s="55">
        <v>1</v>
      </c>
      <c r="AX46" s="55">
        <v>1</v>
      </c>
      <c r="AY46" s="55">
        <v>0.2</v>
      </c>
      <c r="AZ46" s="55">
        <v>0.5</v>
      </c>
      <c r="BA46" s="55">
        <v>0.1111111111111111</v>
      </c>
      <c r="BB46" s="55">
        <v>1</v>
      </c>
      <c r="BC46" s="55">
        <v>0.25</v>
      </c>
      <c r="BD46" s="55">
        <v>0.33333333333333331</v>
      </c>
      <c r="BE46" s="55">
        <v>0.1111111111111111</v>
      </c>
      <c r="BF46" s="55">
        <v>1</v>
      </c>
      <c r="BG46" s="55">
        <v>4</v>
      </c>
      <c r="BH46" s="81">
        <f>GEOMEAN(B46:BF46)</f>
        <v>0.99901203653419146</v>
      </c>
    </row>
    <row r="47" spans="1:60" ht="14.25" customHeight="1" x14ac:dyDescent="0.2">
      <c r="A47" s="5"/>
      <c r="B47" s="55">
        <v>6</v>
      </c>
      <c r="C47" s="55">
        <v>1</v>
      </c>
      <c r="D47" s="55">
        <v>9</v>
      </c>
      <c r="E47" s="55">
        <v>1</v>
      </c>
      <c r="F47" s="55">
        <v>6</v>
      </c>
      <c r="G47" s="55">
        <v>1</v>
      </c>
      <c r="H47" s="55">
        <v>0.25</v>
      </c>
      <c r="I47" s="55">
        <v>0.5</v>
      </c>
      <c r="J47" s="55">
        <v>5</v>
      </c>
      <c r="K47" s="55">
        <v>0.33333333333333331</v>
      </c>
      <c r="L47" s="55">
        <v>2</v>
      </c>
      <c r="M47" s="55">
        <v>0.25</v>
      </c>
      <c r="N47" s="55">
        <v>1</v>
      </c>
      <c r="O47" s="55">
        <v>5</v>
      </c>
      <c r="P47" s="55">
        <v>1</v>
      </c>
      <c r="Q47" s="55">
        <v>2</v>
      </c>
      <c r="R47" s="55">
        <v>1</v>
      </c>
      <c r="S47" s="55">
        <v>1</v>
      </c>
      <c r="T47" s="55">
        <v>1</v>
      </c>
      <c r="U47" s="55">
        <v>1</v>
      </c>
      <c r="V47" s="55">
        <v>5</v>
      </c>
      <c r="W47" s="55">
        <v>4</v>
      </c>
      <c r="X47" s="55">
        <v>1</v>
      </c>
      <c r="Y47" s="55">
        <v>5</v>
      </c>
      <c r="Z47" s="55">
        <v>2</v>
      </c>
      <c r="AA47" s="55">
        <v>1</v>
      </c>
      <c r="AB47" s="55">
        <v>4</v>
      </c>
      <c r="AC47" s="55">
        <v>0.1111111111111111</v>
      </c>
      <c r="AD47" s="55">
        <v>1</v>
      </c>
      <c r="AE47" s="55">
        <v>2</v>
      </c>
      <c r="AF47" s="55">
        <v>5</v>
      </c>
      <c r="AG47" s="55">
        <v>4</v>
      </c>
      <c r="AH47" s="55">
        <v>9</v>
      </c>
      <c r="AI47" s="55">
        <v>1</v>
      </c>
      <c r="AJ47" s="55">
        <v>1</v>
      </c>
      <c r="AK47" s="55">
        <v>9</v>
      </c>
      <c r="AL47" s="55">
        <v>9</v>
      </c>
      <c r="AM47" s="55">
        <v>0.16666666666666666</v>
      </c>
      <c r="AN47" s="55">
        <v>8</v>
      </c>
      <c r="AO47" s="55">
        <v>0.14285714285714285</v>
      </c>
      <c r="AP47" s="55">
        <v>8</v>
      </c>
      <c r="AQ47" s="55">
        <v>1</v>
      </c>
      <c r="AR47" s="55">
        <v>1</v>
      </c>
      <c r="AS47" s="55">
        <v>1</v>
      </c>
      <c r="AT47" s="55">
        <v>1</v>
      </c>
      <c r="AU47" s="55">
        <v>5</v>
      </c>
      <c r="AV47" s="55">
        <v>0.33333333333333331</v>
      </c>
      <c r="AW47" s="55">
        <v>1</v>
      </c>
      <c r="AX47" s="55">
        <v>1</v>
      </c>
      <c r="AY47" s="55">
        <v>0.25</v>
      </c>
      <c r="AZ47" s="55">
        <v>0.33333333333333331</v>
      </c>
      <c r="BA47" s="55">
        <v>1</v>
      </c>
      <c r="BB47" s="55">
        <v>1</v>
      </c>
      <c r="BC47" s="55">
        <v>4</v>
      </c>
      <c r="BD47" s="55">
        <v>1</v>
      </c>
      <c r="BE47" s="55">
        <v>0.14285714285714285</v>
      </c>
      <c r="BF47" s="55">
        <v>2</v>
      </c>
      <c r="BG47" s="55">
        <v>9</v>
      </c>
      <c r="BH47" s="81">
        <f>GEOMEAN(B47:BF47)</f>
        <v>1.3997851580205882</v>
      </c>
    </row>
    <row r="48" spans="1:60" ht="14.25" customHeight="1" x14ac:dyDescent="0.2"/>
    <row r="49" spans="1:60" ht="14.25" customHeight="1" x14ac:dyDescent="0.2">
      <c r="A49" s="5"/>
      <c r="B49" s="2" t="s">
        <v>141</v>
      </c>
      <c r="C49" s="2" t="s">
        <v>87</v>
      </c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</row>
    <row r="50" spans="1:60" ht="14.25" customHeight="1" x14ac:dyDescent="0.2">
      <c r="A50" s="5"/>
      <c r="B50" s="72" t="s">
        <v>5</v>
      </c>
      <c r="C50" s="72" t="s">
        <v>6</v>
      </c>
      <c r="D50" s="72" t="s">
        <v>7</v>
      </c>
      <c r="E50" s="72" t="s">
        <v>8</v>
      </c>
      <c r="F50" s="72" t="s">
        <v>9</v>
      </c>
      <c r="G50" s="72" t="s">
        <v>10</v>
      </c>
      <c r="H50" s="72" t="s">
        <v>11</v>
      </c>
      <c r="I50" s="72" t="s">
        <v>12</v>
      </c>
      <c r="J50" s="72" t="s">
        <v>13</v>
      </c>
      <c r="K50" s="72" t="s">
        <v>14</v>
      </c>
      <c r="L50" s="72" t="s">
        <v>15</v>
      </c>
      <c r="M50" s="72" t="s">
        <v>16</v>
      </c>
      <c r="N50" s="72" t="s">
        <v>17</v>
      </c>
      <c r="O50" s="72" t="s">
        <v>18</v>
      </c>
      <c r="P50" s="72" t="s">
        <v>19</v>
      </c>
      <c r="Q50" s="72" t="s">
        <v>20</v>
      </c>
      <c r="R50" s="72" t="s">
        <v>21</v>
      </c>
      <c r="S50" s="72" t="s">
        <v>22</v>
      </c>
      <c r="T50" s="72" t="s">
        <v>23</v>
      </c>
      <c r="U50" s="72" t="s">
        <v>24</v>
      </c>
      <c r="V50" s="72" t="s">
        <v>76</v>
      </c>
      <c r="W50" s="72" t="s">
        <v>77</v>
      </c>
      <c r="X50" s="72" t="s">
        <v>78</v>
      </c>
      <c r="Y50" s="72" t="s">
        <v>79</v>
      </c>
      <c r="Z50" s="72" t="s">
        <v>80</v>
      </c>
      <c r="AA50" s="72" t="s">
        <v>81</v>
      </c>
      <c r="AB50" s="72" t="s">
        <v>82</v>
      </c>
      <c r="AC50" s="72" t="s">
        <v>83</v>
      </c>
      <c r="AD50" s="72" t="s">
        <v>105</v>
      </c>
      <c r="AE50" s="72" t="s">
        <v>106</v>
      </c>
      <c r="AF50" s="72" t="s">
        <v>113</v>
      </c>
      <c r="AG50" s="72" t="s">
        <v>114</v>
      </c>
      <c r="AH50" s="72" t="s">
        <v>115</v>
      </c>
      <c r="AI50" s="72" t="s">
        <v>116</v>
      </c>
      <c r="AJ50" s="72" t="s">
        <v>117</v>
      </c>
      <c r="AK50" s="72" t="s">
        <v>118</v>
      </c>
      <c r="AL50" s="72" t="s">
        <v>119</v>
      </c>
      <c r="AM50" s="72" t="s">
        <v>120</v>
      </c>
      <c r="AN50" s="72" t="s">
        <v>121</v>
      </c>
      <c r="AO50" s="72" t="s">
        <v>122</v>
      </c>
      <c r="AP50" s="72" t="s">
        <v>123</v>
      </c>
      <c r="AQ50" s="72" t="s">
        <v>124</v>
      </c>
      <c r="AR50" s="72" t="s">
        <v>125</v>
      </c>
      <c r="AS50" s="72" t="s">
        <v>126</v>
      </c>
      <c r="AT50" s="72" t="s">
        <v>127</v>
      </c>
      <c r="AU50" s="72" t="s">
        <v>128</v>
      </c>
      <c r="AV50" s="72" t="s">
        <v>129</v>
      </c>
      <c r="AW50" s="72" t="s">
        <v>130</v>
      </c>
      <c r="AX50" s="72" t="s">
        <v>131</v>
      </c>
      <c r="AY50" s="72" t="s">
        <v>132</v>
      </c>
      <c r="AZ50" s="72" t="s">
        <v>133</v>
      </c>
      <c r="BA50" s="72" t="s">
        <v>134</v>
      </c>
      <c r="BB50" s="72" t="s">
        <v>135</v>
      </c>
      <c r="BC50" s="72" t="s">
        <v>136</v>
      </c>
      <c r="BD50" s="72" t="s">
        <v>137</v>
      </c>
      <c r="BE50" s="72" t="s">
        <v>138</v>
      </c>
      <c r="BF50" s="72" t="s">
        <v>139</v>
      </c>
      <c r="BG50" s="84" t="s">
        <v>177</v>
      </c>
      <c r="BH50" s="72" t="s">
        <v>25</v>
      </c>
    </row>
    <row r="51" spans="1:60" ht="14.25" customHeight="1" x14ac:dyDescent="0.2">
      <c r="A51" s="5"/>
      <c r="B51" s="55">
        <v>5</v>
      </c>
      <c r="C51" s="55">
        <v>1</v>
      </c>
      <c r="D51" s="55">
        <v>9</v>
      </c>
      <c r="E51" s="55">
        <v>0.5</v>
      </c>
      <c r="F51" s="55">
        <v>5</v>
      </c>
      <c r="G51" s="55">
        <v>0.16666666666666666</v>
      </c>
      <c r="H51" s="55">
        <v>4</v>
      </c>
      <c r="I51" s="55">
        <v>4</v>
      </c>
      <c r="J51" s="55">
        <v>0.2</v>
      </c>
      <c r="K51" s="55">
        <v>3</v>
      </c>
      <c r="L51" s="55">
        <v>9</v>
      </c>
      <c r="M51" s="55">
        <v>0.5</v>
      </c>
      <c r="N51" s="55">
        <v>1</v>
      </c>
      <c r="O51" s="55">
        <v>0.2</v>
      </c>
      <c r="P51" s="55">
        <v>1</v>
      </c>
      <c r="Q51" s="55">
        <v>0.5</v>
      </c>
      <c r="R51" s="55">
        <v>0.33333333333333331</v>
      </c>
      <c r="S51" s="55">
        <v>1</v>
      </c>
      <c r="T51" s="55">
        <v>1</v>
      </c>
      <c r="U51" s="55">
        <v>1</v>
      </c>
      <c r="V51" s="55">
        <v>7</v>
      </c>
      <c r="W51" s="55">
        <v>0.5</v>
      </c>
      <c r="X51" s="55">
        <v>0.33333333333333331</v>
      </c>
      <c r="Y51" s="55">
        <v>0.16666666666666666</v>
      </c>
      <c r="Z51" s="55">
        <v>2</v>
      </c>
      <c r="AA51" s="55">
        <v>1</v>
      </c>
      <c r="AB51" s="55">
        <v>0.125</v>
      </c>
      <c r="AC51" s="55">
        <v>4</v>
      </c>
      <c r="AD51" s="55">
        <v>1</v>
      </c>
      <c r="AE51" s="55">
        <v>1</v>
      </c>
      <c r="AF51" s="55">
        <v>0.2</v>
      </c>
      <c r="AG51" s="55">
        <v>0.33333333333333331</v>
      </c>
      <c r="AH51" s="55">
        <v>0.14285714285714285</v>
      </c>
      <c r="AI51" s="55">
        <v>1</v>
      </c>
      <c r="AJ51" s="55">
        <v>1</v>
      </c>
      <c r="AK51" s="55">
        <v>0.1111111111111111</v>
      </c>
      <c r="AL51" s="55">
        <v>0.1111111111111111</v>
      </c>
      <c r="AM51" s="55">
        <v>4</v>
      </c>
      <c r="AN51" s="55">
        <v>1</v>
      </c>
      <c r="AO51" s="55">
        <v>7</v>
      </c>
      <c r="AP51" s="55">
        <v>1</v>
      </c>
      <c r="AQ51" s="55">
        <v>0.2</v>
      </c>
      <c r="AR51" s="55">
        <v>1</v>
      </c>
      <c r="AS51" s="55">
        <v>1</v>
      </c>
      <c r="AT51" s="55">
        <v>1</v>
      </c>
      <c r="AU51" s="55">
        <v>5</v>
      </c>
      <c r="AV51" s="55">
        <v>4</v>
      </c>
      <c r="AW51" s="55">
        <v>1</v>
      </c>
      <c r="AX51" s="55">
        <v>1</v>
      </c>
      <c r="AY51" s="55">
        <v>2</v>
      </c>
      <c r="AZ51" s="55">
        <v>2</v>
      </c>
      <c r="BA51" s="55">
        <v>0.1111111111111111</v>
      </c>
      <c r="BB51" s="55">
        <v>1</v>
      </c>
      <c r="BC51" s="55">
        <v>4</v>
      </c>
      <c r="BD51" s="55">
        <v>1</v>
      </c>
      <c r="BE51" s="55">
        <v>0.14285714285714285</v>
      </c>
      <c r="BF51" s="55">
        <v>0.5</v>
      </c>
      <c r="BG51" s="55">
        <v>1</v>
      </c>
      <c r="BH51" s="81">
        <f>GEOMEAN(B51:BF51)</f>
        <v>0.9202804969698527</v>
      </c>
    </row>
    <row r="52" spans="1:60" ht="14.25" customHeight="1" x14ac:dyDescent="0.2">
      <c r="A52" s="5"/>
      <c r="B52" s="55">
        <v>5</v>
      </c>
      <c r="C52" s="55">
        <v>1</v>
      </c>
      <c r="D52" s="55">
        <v>9</v>
      </c>
      <c r="E52" s="55">
        <v>1</v>
      </c>
      <c r="F52" s="55">
        <v>1</v>
      </c>
      <c r="G52" s="55">
        <v>2</v>
      </c>
      <c r="H52" s="55">
        <v>0.33333333333333331</v>
      </c>
      <c r="I52" s="55">
        <v>0.2</v>
      </c>
      <c r="J52" s="55">
        <v>5</v>
      </c>
      <c r="K52" s="55">
        <v>3</v>
      </c>
      <c r="L52" s="55">
        <v>0.5</v>
      </c>
      <c r="M52" s="55">
        <v>4</v>
      </c>
      <c r="N52" s="55">
        <v>1</v>
      </c>
      <c r="O52" s="55">
        <v>1</v>
      </c>
      <c r="P52" s="55">
        <v>1</v>
      </c>
      <c r="Q52" s="55">
        <v>1</v>
      </c>
      <c r="R52" s="55">
        <v>0.33333333333333331</v>
      </c>
      <c r="S52" s="55">
        <v>1</v>
      </c>
      <c r="T52" s="55">
        <v>1</v>
      </c>
      <c r="U52" s="55">
        <v>1</v>
      </c>
      <c r="V52" s="55">
        <v>5</v>
      </c>
      <c r="W52" s="55">
        <v>2</v>
      </c>
      <c r="X52" s="55">
        <v>0.5</v>
      </c>
      <c r="Y52" s="55">
        <v>0.25</v>
      </c>
      <c r="Z52" s="55">
        <v>2</v>
      </c>
      <c r="AA52" s="55">
        <v>1</v>
      </c>
      <c r="AB52" s="55">
        <v>7</v>
      </c>
      <c r="AC52" s="55">
        <v>0.16666666666666666</v>
      </c>
      <c r="AD52" s="55">
        <v>1</v>
      </c>
      <c r="AE52" s="55">
        <v>0.125</v>
      </c>
      <c r="AF52" s="55">
        <v>1</v>
      </c>
      <c r="AG52" s="55">
        <v>1</v>
      </c>
      <c r="AH52" s="55">
        <v>1</v>
      </c>
      <c r="AI52" s="55">
        <v>5</v>
      </c>
      <c r="AJ52" s="55">
        <v>1</v>
      </c>
      <c r="AK52" s="55">
        <v>1</v>
      </c>
      <c r="AL52" s="55">
        <v>1</v>
      </c>
      <c r="AM52" s="55">
        <v>0.16666666666666666</v>
      </c>
      <c r="AN52" s="55">
        <v>1</v>
      </c>
      <c r="AO52" s="55">
        <v>0.14285714285714285</v>
      </c>
      <c r="AP52" s="55">
        <v>3</v>
      </c>
      <c r="AQ52" s="55">
        <v>1</v>
      </c>
      <c r="AR52" s="55">
        <v>1</v>
      </c>
      <c r="AS52" s="55">
        <v>1</v>
      </c>
      <c r="AT52" s="55">
        <v>1</v>
      </c>
      <c r="AU52" s="55">
        <v>9</v>
      </c>
      <c r="AV52" s="55">
        <v>4</v>
      </c>
      <c r="AW52" s="55">
        <v>1</v>
      </c>
      <c r="AX52" s="55">
        <v>1</v>
      </c>
      <c r="AY52" s="55">
        <v>3</v>
      </c>
      <c r="AZ52" s="55">
        <v>1</v>
      </c>
      <c r="BA52" s="55">
        <v>0.14285714285714285</v>
      </c>
      <c r="BB52" s="55">
        <v>1</v>
      </c>
      <c r="BC52" s="55">
        <v>6</v>
      </c>
      <c r="BD52" s="55">
        <v>0.33333333333333331</v>
      </c>
      <c r="BE52" s="55">
        <v>7</v>
      </c>
      <c r="BF52" s="55">
        <v>1</v>
      </c>
      <c r="BG52" s="55">
        <v>1</v>
      </c>
      <c r="BH52" s="81">
        <f>GEOMEAN(B52:BF52)</f>
        <v>1.1392480973845536</v>
      </c>
    </row>
    <row r="53" spans="1:60" ht="14.25" customHeight="1" x14ac:dyDescent="0.2">
      <c r="A53" s="5"/>
      <c r="B53" s="55">
        <v>6</v>
      </c>
      <c r="C53" s="55">
        <v>1</v>
      </c>
      <c r="D53" s="55">
        <v>9</v>
      </c>
      <c r="E53" s="55">
        <v>2</v>
      </c>
      <c r="F53" s="55">
        <v>1</v>
      </c>
      <c r="G53" s="55">
        <v>1</v>
      </c>
      <c r="H53" s="55">
        <v>0.25</v>
      </c>
      <c r="I53" s="55">
        <v>0.14285714285714285</v>
      </c>
      <c r="J53" s="55">
        <v>0.2</v>
      </c>
      <c r="K53" s="55">
        <v>1</v>
      </c>
      <c r="L53" s="55">
        <v>3</v>
      </c>
      <c r="M53" s="55">
        <v>9</v>
      </c>
      <c r="N53" s="55">
        <v>1</v>
      </c>
      <c r="O53" s="55">
        <v>4</v>
      </c>
      <c r="P53" s="55">
        <v>1</v>
      </c>
      <c r="Q53" s="55">
        <v>1</v>
      </c>
      <c r="R53" s="55">
        <v>1</v>
      </c>
      <c r="S53" s="55">
        <v>1</v>
      </c>
      <c r="T53" s="55">
        <v>1</v>
      </c>
      <c r="U53" s="55">
        <v>5</v>
      </c>
      <c r="V53" s="55">
        <v>2</v>
      </c>
      <c r="W53" s="55">
        <v>1</v>
      </c>
      <c r="X53" s="55">
        <v>0.25</v>
      </c>
      <c r="Y53" s="55">
        <v>4</v>
      </c>
      <c r="Z53" s="55">
        <v>2</v>
      </c>
      <c r="AA53" s="55">
        <v>1</v>
      </c>
      <c r="AB53" s="55">
        <v>7</v>
      </c>
      <c r="AC53" s="55">
        <v>0.14285714285714285</v>
      </c>
      <c r="AD53" s="55">
        <v>1</v>
      </c>
      <c r="AE53" s="55">
        <v>0.1111111111111111</v>
      </c>
      <c r="AF53" s="55">
        <v>1</v>
      </c>
      <c r="AG53" s="55">
        <v>1</v>
      </c>
      <c r="AH53" s="55">
        <v>1</v>
      </c>
      <c r="AI53" s="55">
        <v>5</v>
      </c>
      <c r="AJ53" s="55">
        <v>1</v>
      </c>
      <c r="AK53" s="55">
        <v>4</v>
      </c>
      <c r="AL53" s="55">
        <v>1</v>
      </c>
      <c r="AM53" s="55">
        <v>5</v>
      </c>
      <c r="AN53" s="55">
        <v>1</v>
      </c>
      <c r="AO53" s="55">
        <v>0.16666666666666666</v>
      </c>
      <c r="AP53" s="55">
        <v>1</v>
      </c>
      <c r="AQ53" s="55">
        <v>1</v>
      </c>
      <c r="AR53" s="55">
        <v>1</v>
      </c>
      <c r="AS53" s="55">
        <v>1</v>
      </c>
      <c r="AT53" s="55">
        <v>1</v>
      </c>
      <c r="AU53" s="55">
        <v>5</v>
      </c>
      <c r="AV53" s="55">
        <v>3</v>
      </c>
      <c r="AW53" s="55">
        <v>1</v>
      </c>
      <c r="AX53" s="55">
        <v>1</v>
      </c>
      <c r="AY53" s="55">
        <v>0.33333333333333331</v>
      </c>
      <c r="AZ53" s="55">
        <v>2</v>
      </c>
      <c r="BA53" s="55">
        <v>1</v>
      </c>
      <c r="BB53" s="55">
        <v>1</v>
      </c>
      <c r="BC53" s="55">
        <v>7</v>
      </c>
      <c r="BD53" s="55">
        <v>1</v>
      </c>
      <c r="BE53" s="55">
        <v>9</v>
      </c>
      <c r="BF53" s="55">
        <v>1</v>
      </c>
      <c r="BG53" s="55">
        <v>1</v>
      </c>
      <c r="BH53" s="81">
        <f>GEOMEAN(B53:BF53)</f>
        <v>1.2892228805476311</v>
      </c>
    </row>
    <row r="54" spans="1:60" ht="14.25" customHeight="1" x14ac:dyDescent="0.2"/>
    <row r="55" spans="1:60" ht="14.25" customHeight="1" x14ac:dyDescent="0.2">
      <c r="B55" s="2" t="s">
        <v>90</v>
      </c>
      <c r="C55" s="2" t="s">
        <v>91</v>
      </c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</row>
    <row r="56" spans="1:60" ht="14.25" customHeight="1" x14ac:dyDescent="0.2">
      <c r="A56" s="5"/>
      <c r="B56" s="72" t="s">
        <v>5</v>
      </c>
      <c r="C56" s="72" t="s">
        <v>6</v>
      </c>
      <c r="D56" s="72" t="s">
        <v>7</v>
      </c>
      <c r="E56" s="72" t="s">
        <v>8</v>
      </c>
      <c r="F56" s="72" t="s">
        <v>9</v>
      </c>
      <c r="G56" s="72" t="s">
        <v>10</v>
      </c>
      <c r="H56" s="72" t="s">
        <v>11</v>
      </c>
      <c r="I56" s="72" t="s">
        <v>12</v>
      </c>
      <c r="J56" s="72" t="s">
        <v>13</v>
      </c>
      <c r="K56" s="72" t="s">
        <v>14</v>
      </c>
      <c r="L56" s="72" t="s">
        <v>15</v>
      </c>
      <c r="M56" s="72" t="s">
        <v>16</v>
      </c>
      <c r="N56" s="72" t="s">
        <v>17</v>
      </c>
      <c r="O56" s="72" t="s">
        <v>18</v>
      </c>
      <c r="P56" s="72" t="s">
        <v>19</v>
      </c>
      <c r="Q56" s="72" t="s">
        <v>20</v>
      </c>
      <c r="R56" s="72" t="s">
        <v>21</v>
      </c>
      <c r="S56" s="72" t="s">
        <v>22</v>
      </c>
      <c r="T56" s="72" t="s">
        <v>23</v>
      </c>
      <c r="U56" s="72" t="s">
        <v>24</v>
      </c>
      <c r="V56" s="72" t="s">
        <v>76</v>
      </c>
      <c r="W56" s="72" t="s">
        <v>77</v>
      </c>
      <c r="X56" s="72" t="s">
        <v>78</v>
      </c>
      <c r="Y56" s="72" t="s">
        <v>79</v>
      </c>
      <c r="Z56" s="72" t="s">
        <v>80</v>
      </c>
      <c r="AA56" s="72" t="s">
        <v>81</v>
      </c>
      <c r="AB56" s="72" t="s">
        <v>82</v>
      </c>
      <c r="AC56" s="72" t="s">
        <v>83</v>
      </c>
      <c r="AD56" s="72" t="s">
        <v>105</v>
      </c>
      <c r="AE56" s="72" t="s">
        <v>106</v>
      </c>
      <c r="AF56" s="72" t="s">
        <v>113</v>
      </c>
      <c r="AG56" s="72" t="s">
        <v>114</v>
      </c>
      <c r="AH56" s="72" t="s">
        <v>115</v>
      </c>
      <c r="AI56" s="72" t="s">
        <v>116</v>
      </c>
      <c r="AJ56" s="72" t="s">
        <v>117</v>
      </c>
      <c r="AK56" s="72" t="s">
        <v>118</v>
      </c>
      <c r="AL56" s="72" t="s">
        <v>119</v>
      </c>
      <c r="AM56" s="72" t="s">
        <v>120</v>
      </c>
      <c r="AN56" s="72" t="s">
        <v>121</v>
      </c>
      <c r="AO56" s="72" t="s">
        <v>122</v>
      </c>
      <c r="AP56" s="72" t="s">
        <v>123</v>
      </c>
      <c r="AQ56" s="72" t="s">
        <v>124</v>
      </c>
      <c r="AR56" s="72" t="s">
        <v>125</v>
      </c>
      <c r="AS56" s="72" t="s">
        <v>126</v>
      </c>
      <c r="AT56" s="72" t="s">
        <v>127</v>
      </c>
      <c r="AU56" s="72" t="s">
        <v>128</v>
      </c>
      <c r="AV56" s="72" t="s">
        <v>129</v>
      </c>
      <c r="AW56" s="72" t="s">
        <v>130</v>
      </c>
      <c r="AX56" s="72" t="s">
        <v>131</v>
      </c>
      <c r="AY56" s="72" t="s">
        <v>132</v>
      </c>
      <c r="AZ56" s="72" t="s">
        <v>133</v>
      </c>
      <c r="BA56" s="72" t="s">
        <v>134</v>
      </c>
      <c r="BB56" s="72" t="s">
        <v>135</v>
      </c>
      <c r="BC56" s="72" t="s">
        <v>136</v>
      </c>
      <c r="BD56" s="72" t="s">
        <v>137</v>
      </c>
      <c r="BE56" s="72" t="s">
        <v>138</v>
      </c>
      <c r="BF56" s="72" t="s">
        <v>139</v>
      </c>
      <c r="BG56" s="84" t="s">
        <v>177</v>
      </c>
      <c r="BH56" s="72" t="s">
        <v>25</v>
      </c>
    </row>
    <row r="57" spans="1:60" ht="14.25" customHeight="1" x14ac:dyDescent="0.2">
      <c r="B57" s="55">
        <v>1</v>
      </c>
      <c r="C57" s="55">
        <v>1</v>
      </c>
      <c r="D57" s="55" t="s">
        <v>148</v>
      </c>
      <c r="E57" s="55" t="s">
        <v>149</v>
      </c>
      <c r="F57" s="55" t="s">
        <v>149</v>
      </c>
      <c r="G57" s="55">
        <v>1</v>
      </c>
      <c r="H57" s="55" t="s">
        <v>150</v>
      </c>
      <c r="I57" s="55">
        <v>1</v>
      </c>
      <c r="J57" s="55" t="s">
        <v>148</v>
      </c>
      <c r="K57" s="55" t="s">
        <v>148</v>
      </c>
      <c r="L57" s="55" t="s">
        <v>151</v>
      </c>
      <c r="M57" s="55" t="s">
        <v>152</v>
      </c>
      <c r="N57" s="55" t="s">
        <v>148</v>
      </c>
      <c r="O57" s="55" t="s">
        <v>149</v>
      </c>
      <c r="P57" s="55">
        <v>1</v>
      </c>
      <c r="Q57" s="55" t="s">
        <v>149</v>
      </c>
      <c r="R57" s="55" t="s">
        <v>148</v>
      </c>
      <c r="S57" s="55">
        <v>1</v>
      </c>
      <c r="T57" s="55" t="s">
        <v>153</v>
      </c>
      <c r="U57" s="55" t="s">
        <v>148</v>
      </c>
      <c r="V57" s="55" t="s">
        <v>149</v>
      </c>
      <c r="W57" s="55">
        <v>1</v>
      </c>
      <c r="X57" s="55" t="s">
        <v>148</v>
      </c>
      <c r="Y57" s="55" t="s">
        <v>148</v>
      </c>
      <c r="Z57" s="55">
        <v>1</v>
      </c>
      <c r="AA57" s="55" t="s">
        <v>151</v>
      </c>
      <c r="AB57" s="55" t="s">
        <v>148</v>
      </c>
      <c r="AC57" s="55" t="s">
        <v>149</v>
      </c>
      <c r="AD57" s="55">
        <v>1</v>
      </c>
      <c r="AE57" s="55" t="s">
        <v>151</v>
      </c>
      <c r="AF57" s="55" t="s">
        <v>153</v>
      </c>
      <c r="AG57" s="55" t="s">
        <v>149</v>
      </c>
      <c r="AH57" s="55" t="s">
        <v>149</v>
      </c>
      <c r="AI57" s="55" t="s">
        <v>153</v>
      </c>
      <c r="AJ57" s="55" t="s">
        <v>148</v>
      </c>
      <c r="AK57" s="55" t="s">
        <v>154</v>
      </c>
      <c r="AL57" s="55" t="s">
        <v>148</v>
      </c>
      <c r="AM57" s="55" t="s">
        <v>153</v>
      </c>
      <c r="AN57" s="55">
        <v>1</v>
      </c>
      <c r="AO57" s="55" t="s">
        <v>148</v>
      </c>
      <c r="AP57" s="55" t="s">
        <v>151</v>
      </c>
      <c r="AQ57" s="55" t="s">
        <v>149</v>
      </c>
      <c r="AR57" s="55" t="s">
        <v>154</v>
      </c>
      <c r="AS57" s="55" t="s">
        <v>148</v>
      </c>
      <c r="AT57" s="55">
        <v>1</v>
      </c>
      <c r="AU57" s="55" t="s">
        <v>151</v>
      </c>
      <c r="AV57" s="55" t="s">
        <v>154</v>
      </c>
      <c r="AW57" s="55">
        <v>1</v>
      </c>
      <c r="AX57" s="55">
        <v>1</v>
      </c>
      <c r="AY57" s="55">
        <v>0.1111111111111111</v>
      </c>
      <c r="AZ57" s="55">
        <v>1</v>
      </c>
      <c r="BA57" s="55" t="s">
        <v>148</v>
      </c>
      <c r="BB57" s="55" t="s">
        <v>148</v>
      </c>
      <c r="BC57" s="55" t="s">
        <v>153</v>
      </c>
      <c r="BD57" s="55" t="s">
        <v>152</v>
      </c>
      <c r="BE57" s="55">
        <v>1</v>
      </c>
      <c r="BF57" s="55" t="s">
        <v>152</v>
      </c>
      <c r="BG57" s="55" t="s">
        <v>149</v>
      </c>
      <c r="BH57" s="81">
        <f>GEOMEAN(B57:BF57)</f>
        <v>0.87168554287173572</v>
      </c>
    </row>
    <row r="58" spans="1:60" ht="14.25" customHeight="1" x14ac:dyDescent="0.2">
      <c r="B58" s="55">
        <v>0.1111111111111111</v>
      </c>
      <c r="C58" s="55">
        <v>1</v>
      </c>
      <c r="D58" s="55" t="s">
        <v>148</v>
      </c>
      <c r="E58" s="55">
        <v>1</v>
      </c>
      <c r="F58" s="55">
        <v>0.16666666666666666</v>
      </c>
      <c r="G58" s="55">
        <v>0.2</v>
      </c>
      <c r="H58" s="55">
        <v>0.16666666666666666</v>
      </c>
      <c r="I58" s="55">
        <v>0.2</v>
      </c>
      <c r="J58" s="55">
        <v>0.2</v>
      </c>
      <c r="K58" s="55" t="s">
        <v>149</v>
      </c>
      <c r="L58" s="55" t="s">
        <v>150</v>
      </c>
      <c r="M58" s="55" t="s">
        <v>151</v>
      </c>
      <c r="N58" s="55" t="s">
        <v>148</v>
      </c>
      <c r="O58" s="55">
        <v>1</v>
      </c>
      <c r="P58" s="55">
        <v>0.1111111111111111</v>
      </c>
      <c r="Q58" s="55" t="s">
        <v>153</v>
      </c>
      <c r="R58" s="55">
        <v>1</v>
      </c>
      <c r="S58" s="55">
        <v>1</v>
      </c>
      <c r="T58" s="55">
        <v>1</v>
      </c>
      <c r="U58" s="55" t="s">
        <v>148</v>
      </c>
      <c r="V58" s="55" t="s">
        <v>155</v>
      </c>
      <c r="W58" s="55">
        <v>0.25</v>
      </c>
      <c r="X58" s="55" t="s">
        <v>152</v>
      </c>
      <c r="Y58" s="55" t="s">
        <v>148</v>
      </c>
      <c r="Z58" s="55">
        <v>0.5</v>
      </c>
      <c r="AA58" s="55">
        <v>0.25</v>
      </c>
      <c r="AB58" s="55" t="s">
        <v>148</v>
      </c>
      <c r="AC58" s="55">
        <v>0.14285714285714285</v>
      </c>
      <c r="AD58" s="55">
        <v>1</v>
      </c>
      <c r="AE58" s="55">
        <v>1</v>
      </c>
      <c r="AF58" s="55" t="s">
        <v>153</v>
      </c>
      <c r="AG58" s="55" t="s">
        <v>152</v>
      </c>
      <c r="AH58" s="55">
        <v>0.14285714285714285</v>
      </c>
      <c r="AI58" s="55">
        <v>0.33333333333333331</v>
      </c>
      <c r="AJ58" s="55" t="s">
        <v>148</v>
      </c>
      <c r="AK58" s="55">
        <v>0.33333333333333331</v>
      </c>
      <c r="AL58" s="55" t="s">
        <v>148</v>
      </c>
      <c r="AM58" s="55">
        <v>0.2</v>
      </c>
      <c r="AN58" s="55">
        <v>0.16666666666666666</v>
      </c>
      <c r="AO58" s="55">
        <v>0.2</v>
      </c>
      <c r="AP58" s="55">
        <v>0.33333333333333331</v>
      </c>
      <c r="AQ58" s="55" t="s">
        <v>151</v>
      </c>
      <c r="AR58" s="55">
        <v>0.5</v>
      </c>
      <c r="AS58" s="55">
        <v>0.1111111111111111</v>
      </c>
      <c r="AT58" s="55">
        <v>0.5</v>
      </c>
      <c r="AU58" s="55">
        <v>0.1111111111111111</v>
      </c>
      <c r="AV58" s="55">
        <v>0.1111111111111111</v>
      </c>
      <c r="AW58" s="55">
        <v>1</v>
      </c>
      <c r="AX58" s="55">
        <v>1</v>
      </c>
      <c r="AY58" s="55">
        <v>0.1111111111111111</v>
      </c>
      <c r="AZ58" s="55">
        <v>0.33333333333333331</v>
      </c>
      <c r="BA58" s="55" t="s">
        <v>148</v>
      </c>
      <c r="BB58" s="55" t="s">
        <v>148</v>
      </c>
      <c r="BC58" s="55">
        <v>0.1111111111111111</v>
      </c>
      <c r="BD58" s="55">
        <v>0.125</v>
      </c>
      <c r="BE58" s="55">
        <v>0.1111111111111111</v>
      </c>
      <c r="BF58" s="55">
        <v>0.25</v>
      </c>
      <c r="BG58" s="55" t="s">
        <v>153</v>
      </c>
      <c r="BH58" s="81">
        <f>GEOMEAN(B58:BF58)</f>
        <v>0.29504627154201668</v>
      </c>
    </row>
    <row r="59" spans="1:60" ht="14.25" customHeight="1" x14ac:dyDescent="0.2">
      <c r="B59" s="55">
        <v>0.1111111111111111</v>
      </c>
      <c r="C59" s="55">
        <v>1</v>
      </c>
      <c r="D59" s="55" t="s">
        <v>148</v>
      </c>
      <c r="E59" s="55" t="s">
        <v>154</v>
      </c>
      <c r="F59" s="55">
        <v>0.125</v>
      </c>
      <c r="G59" s="55">
        <v>0.2</v>
      </c>
      <c r="H59" s="55">
        <v>0.16666666666666666</v>
      </c>
      <c r="I59" s="55">
        <v>0.25</v>
      </c>
      <c r="J59" s="55">
        <v>0.2</v>
      </c>
      <c r="K59" s="55" t="s">
        <v>152</v>
      </c>
      <c r="L59" s="55" t="s">
        <v>152</v>
      </c>
      <c r="M59" s="55">
        <v>0.5</v>
      </c>
      <c r="N59" s="55">
        <v>0.25</v>
      </c>
      <c r="O59" s="55">
        <v>0.14285714285714285</v>
      </c>
      <c r="P59" s="55">
        <v>0.1111111111111111</v>
      </c>
      <c r="Q59" s="55">
        <v>0.33333333333333331</v>
      </c>
      <c r="R59" s="55">
        <v>0.14285714285714285</v>
      </c>
      <c r="S59" s="55">
        <v>1</v>
      </c>
      <c r="T59" s="55">
        <v>0.5</v>
      </c>
      <c r="U59" s="55">
        <v>0.2</v>
      </c>
      <c r="V59" s="55" t="s">
        <v>150</v>
      </c>
      <c r="W59" s="55">
        <v>0.1111111111111111</v>
      </c>
      <c r="X59" s="55">
        <v>0.5</v>
      </c>
      <c r="Y59" s="55">
        <v>0.1111111111111111</v>
      </c>
      <c r="Z59" s="55">
        <v>0.5</v>
      </c>
      <c r="AA59" s="55">
        <v>0.16666666666666666</v>
      </c>
      <c r="AB59" s="55">
        <v>0.1111111111111111</v>
      </c>
      <c r="AC59" s="55">
        <v>0.1111111111111111</v>
      </c>
      <c r="AD59" s="55">
        <v>1</v>
      </c>
      <c r="AE59" s="55">
        <v>0.1111111111111111</v>
      </c>
      <c r="AF59" s="55">
        <v>0.33333333333333331</v>
      </c>
      <c r="AG59" s="55">
        <v>0.1111111111111111</v>
      </c>
      <c r="AH59" s="55">
        <v>0.14285714285714285</v>
      </c>
      <c r="AI59" s="55">
        <v>0.2</v>
      </c>
      <c r="AJ59" s="55">
        <v>0.5</v>
      </c>
      <c r="AK59" s="55">
        <v>0.1111111111111111</v>
      </c>
      <c r="AL59" s="55">
        <v>0.1111111111111111</v>
      </c>
      <c r="AM59" s="55" t="s">
        <v>149</v>
      </c>
      <c r="AN59" s="55">
        <v>0.14285714285714285</v>
      </c>
      <c r="AO59" s="55">
        <v>0.1111111111111111</v>
      </c>
      <c r="AP59" s="55">
        <v>0.1111111111111111</v>
      </c>
      <c r="AQ59" s="55">
        <v>0.16666666666666666</v>
      </c>
      <c r="AR59" s="55">
        <v>0.5</v>
      </c>
      <c r="AS59" s="55">
        <v>0.2</v>
      </c>
      <c r="AT59" s="55">
        <v>0.5</v>
      </c>
      <c r="AU59" s="55">
        <v>0.1111111111111111</v>
      </c>
      <c r="AV59" s="55">
        <v>0.1111111111111111</v>
      </c>
      <c r="AW59" s="55">
        <v>1</v>
      </c>
      <c r="AX59" s="55">
        <v>1</v>
      </c>
      <c r="AY59" s="55">
        <v>0.1111111111111111</v>
      </c>
      <c r="AZ59" s="55">
        <v>0.25</v>
      </c>
      <c r="BA59" s="55">
        <v>0.1111111111111111</v>
      </c>
      <c r="BB59" s="55">
        <v>0.33333333333333331</v>
      </c>
      <c r="BC59" s="55">
        <v>0.1111111111111111</v>
      </c>
      <c r="BD59" s="55">
        <v>0.125</v>
      </c>
      <c r="BE59" s="55">
        <v>0.1111111111111111</v>
      </c>
      <c r="BF59" s="55">
        <v>0.2</v>
      </c>
      <c r="BG59" s="55">
        <v>0.2</v>
      </c>
      <c r="BH59" s="81">
        <f>GEOMEAN(B59:BF59)</f>
        <v>0.21316042269262847</v>
      </c>
    </row>
    <row r="60" spans="1:60" ht="14.25" customHeight="1" x14ac:dyDescent="0.2"/>
    <row r="61" spans="1:60" ht="14.25" customHeight="1" x14ac:dyDescent="0.2">
      <c r="B61" s="2" t="s">
        <v>92</v>
      </c>
      <c r="C61" s="2" t="s">
        <v>97</v>
      </c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</row>
    <row r="62" spans="1:60" ht="14.25" customHeight="1" x14ac:dyDescent="0.2">
      <c r="A62" s="5"/>
      <c r="B62" s="72" t="s">
        <v>5</v>
      </c>
      <c r="C62" s="72" t="s">
        <v>6</v>
      </c>
      <c r="D62" s="72" t="s">
        <v>7</v>
      </c>
      <c r="E62" s="72" t="s">
        <v>8</v>
      </c>
      <c r="F62" s="72" t="s">
        <v>9</v>
      </c>
      <c r="G62" s="72" t="s">
        <v>10</v>
      </c>
      <c r="H62" s="72" t="s">
        <v>11</v>
      </c>
      <c r="I62" s="72" t="s">
        <v>12</v>
      </c>
      <c r="J62" s="72" t="s">
        <v>13</v>
      </c>
      <c r="K62" s="72" t="s">
        <v>14</v>
      </c>
      <c r="L62" s="72" t="s">
        <v>15</v>
      </c>
      <c r="M62" s="72" t="s">
        <v>16</v>
      </c>
      <c r="N62" s="72" t="s">
        <v>17</v>
      </c>
      <c r="O62" s="72" t="s">
        <v>18</v>
      </c>
      <c r="P62" s="72" t="s">
        <v>19</v>
      </c>
      <c r="Q62" s="72" t="s">
        <v>20</v>
      </c>
      <c r="R62" s="72" t="s">
        <v>21</v>
      </c>
      <c r="S62" s="72" t="s">
        <v>22</v>
      </c>
      <c r="T62" s="72" t="s">
        <v>23</v>
      </c>
      <c r="U62" s="72" t="s">
        <v>24</v>
      </c>
      <c r="V62" s="72" t="s">
        <v>76</v>
      </c>
      <c r="W62" s="72" t="s">
        <v>77</v>
      </c>
      <c r="X62" s="72" t="s">
        <v>78</v>
      </c>
      <c r="Y62" s="72" t="s">
        <v>79</v>
      </c>
      <c r="Z62" s="72" t="s">
        <v>80</v>
      </c>
      <c r="AA62" s="72" t="s">
        <v>81</v>
      </c>
      <c r="AB62" s="72" t="s">
        <v>82</v>
      </c>
      <c r="AC62" s="72" t="s">
        <v>83</v>
      </c>
      <c r="AD62" s="72" t="s">
        <v>105</v>
      </c>
      <c r="AE62" s="72" t="s">
        <v>106</v>
      </c>
      <c r="AF62" s="72" t="s">
        <v>113</v>
      </c>
      <c r="AG62" s="72" t="s">
        <v>114</v>
      </c>
      <c r="AH62" s="72" t="s">
        <v>115</v>
      </c>
      <c r="AI62" s="72" t="s">
        <v>116</v>
      </c>
      <c r="AJ62" s="72" t="s">
        <v>117</v>
      </c>
      <c r="AK62" s="72" t="s">
        <v>118</v>
      </c>
      <c r="AL62" s="72" t="s">
        <v>119</v>
      </c>
      <c r="AM62" s="72" t="s">
        <v>120</v>
      </c>
      <c r="AN62" s="72" t="s">
        <v>121</v>
      </c>
      <c r="AO62" s="72" t="s">
        <v>122</v>
      </c>
      <c r="AP62" s="72" t="s">
        <v>123</v>
      </c>
      <c r="AQ62" s="72" t="s">
        <v>124</v>
      </c>
      <c r="AR62" s="72" t="s">
        <v>125</v>
      </c>
      <c r="AS62" s="72" t="s">
        <v>126</v>
      </c>
      <c r="AT62" s="72" t="s">
        <v>127</v>
      </c>
      <c r="AU62" s="72" t="s">
        <v>128</v>
      </c>
      <c r="AV62" s="72" t="s">
        <v>129</v>
      </c>
      <c r="AW62" s="72" t="s">
        <v>130</v>
      </c>
      <c r="AX62" s="72" t="s">
        <v>131</v>
      </c>
      <c r="AY62" s="72" t="s">
        <v>132</v>
      </c>
      <c r="AZ62" s="72" t="s">
        <v>133</v>
      </c>
      <c r="BA62" s="72" t="s">
        <v>134</v>
      </c>
      <c r="BB62" s="72" t="s">
        <v>135</v>
      </c>
      <c r="BC62" s="72" t="s">
        <v>136</v>
      </c>
      <c r="BD62" s="72" t="s">
        <v>137</v>
      </c>
      <c r="BE62" s="72" t="s">
        <v>138</v>
      </c>
      <c r="BF62" s="72" t="s">
        <v>139</v>
      </c>
      <c r="BG62" s="84" t="s">
        <v>177</v>
      </c>
      <c r="BH62" s="72" t="s">
        <v>25</v>
      </c>
    </row>
    <row r="63" spans="1:60" ht="14.25" customHeight="1" x14ac:dyDescent="0.2">
      <c r="B63" s="55">
        <v>1</v>
      </c>
      <c r="C63" s="55">
        <v>1</v>
      </c>
      <c r="D63" s="55" t="s">
        <v>148</v>
      </c>
      <c r="E63" s="55" t="s">
        <v>148</v>
      </c>
      <c r="F63" s="55" t="s">
        <v>151</v>
      </c>
      <c r="G63" s="55" t="s">
        <v>151</v>
      </c>
      <c r="H63" s="55">
        <v>0.16666666666666666</v>
      </c>
      <c r="I63" s="55" t="s">
        <v>154</v>
      </c>
      <c r="J63" s="55" t="s">
        <v>151</v>
      </c>
      <c r="K63" s="55" t="s">
        <v>149</v>
      </c>
      <c r="L63" s="55" t="s">
        <v>148</v>
      </c>
      <c r="M63" s="55">
        <v>0.33333333333333331</v>
      </c>
      <c r="N63" s="55" t="s">
        <v>148</v>
      </c>
      <c r="O63" s="55" t="s">
        <v>149</v>
      </c>
      <c r="P63" s="55">
        <v>1</v>
      </c>
      <c r="Q63" s="55" t="s">
        <v>153</v>
      </c>
      <c r="R63" s="55" t="s">
        <v>148</v>
      </c>
      <c r="S63" s="55">
        <v>1</v>
      </c>
      <c r="T63" s="55" t="s">
        <v>152</v>
      </c>
      <c r="U63" s="55" t="s">
        <v>148</v>
      </c>
      <c r="V63" s="55" t="s">
        <v>153</v>
      </c>
      <c r="W63" s="55" t="s">
        <v>148</v>
      </c>
      <c r="X63" s="55">
        <v>0.1111111111111111</v>
      </c>
      <c r="Y63" s="55" t="s">
        <v>148</v>
      </c>
      <c r="Z63" s="55">
        <v>1</v>
      </c>
      <c r="AA63" s="55" t="s">
        <v>149</v>
      </c>
      <c r="AB63" s="55" t="s">
        <v>148</v>
      </c>
      <c r="AC63" s="55" t="s">
        <v>155</v>
      </c>
      <c r="AD63" s="55">
        <v>1</v>
      </c>
      <c r="AE63" s="55" t="s">
        <v>149</v>
      </c>
      <c r="AF63" s="55" t="s">
        <v>153</v>
      </c>
      <c r="AG63" s="55" t="s">
        <v>149</v>
      </c>
      <c r="AH63" s="55" t="s">
        <v>149</v>
      </c>
      <c r="AI63" s="55" t="s">
        <v>151</v>
      </c>
      <c r="AJ63" s="55" t="s">
        <v>148</v>
      </c>
      <c r="AK63" s="55" t="s">
        <v>148</v>
      </c>
      <c r="AL63" s="55" t="s">
        <v>148</v>
      </c>
      <c r="AM63" s="55">
        <v>0.25</v>
      </c>
      <c r="AN63" s="55" t="s">
        <v>149</v>
      </c>
      <c r="AO63" s="55" t="s">
        <v>148</v>
      </c>
      <c r="AP63" s="55" t="s">
        <v>149</v>
      </c>
      <c r="AQ63" s="55" t="s">
        <v>151</v>
      </c>
      <c r="AR63" s="55" t="s">
        <v>151</v>
      </c>
      <c r="AS63" s="55">
        <v>1</v>
      </c>
      <c r="AT63" s="55">
        <v>1</v>
      </c>
      <c r="AU63" s="55" t="s">
        <v>151</v>
      </c>
      <c r="AV63" s="55" t="s">
        <v>154</v>
      </c>
      <c r="AW63" s="55">
        <v>1</v>
      </c>
      <c r="AX63" s="55">
        <v>1</v>
      </c>
      <c r="AY63" s="55">
        <v>0.1111111111111111</v>
      </c>
      <c r="AZ63" s="55">
        <v>0.5</v>
      </c>
      <c r="BA63" s="55" t="s">
        <v>148</v>
      </c>
      <c r="BB63" s="55">
        <v>1</v>
      </c>
      <c r="BC63" s="55" t="s">
        <v>153</v>
      </c>
      <c r="BD63" s="55" t="s">
        <v>153</v>
      </c>
      <c r="BE63" s="55" t="s">
        <v>149</v>
      </c>
      <c r="BF63" s="55" t="s">
        <v>154</v>
      </c>
      <c r="BG63" s="55" t="s">
        <v>148</v>
      </c>
      <c r="BH63" s="81">
        <f>GEOMEAN(B63:BF63)</f>
        <v>0.57646597100264874</v>
      </c>
    </row>
    <row r="64" spans="1:60" ht="14.25" customHeight="1" x14ac:dyDescent="0.2">
      <c r="B64" s="55">
        <v>1</v>
      </c>
      <c r="C64" s="55">
        <v>1</v>
      </c>
      <c r="D64" s="55" t="s">
        <v>148</v>
      </c>
      <c r="E64" s="55" t="s">
        <v>154</v>
      </c>
      <c r="F64" s="55" t="s">
        <v>150</v>
      </c>
      <c r="G64" s="55">
        <v>0.2</v>
      </c>
      <c r="H64" s="55">
        <v>0.16666666666666666</v>
      </c>
      <c r="I64" s="55">
        <v>0.25</v>
      </c>
      <c r="J64" s="55" t="s">
        <v>151</v>
      </c>
      <c r="K64" s="55">
        <v>0.125</v>
      </c>
      <c r="L64" s="55" t="s">
        <v>150</v>
      </c>
      <c r="M64" s="55" t="s">
        <v>154</v>
      </c>
      <c r="N64" s="55" t="s">
        <v>148</v>
      </c>
      <c r="O64" s="55">
        <v>1</v>
      </c>
      <c r="P64" s="55">
        <v>0.1111111111111111</v>
      </c>
      <c r="Q64" s="55" t="s">
        <v>153</v>
      </c>
      <c r="R64" s="55" t="s">
        <v>148</v>
      </c>
      <c r="S64" s="55">
        <v>1</v>
      </c>
      <c r="T64" s="55">
        <v>1</v>
      </c>
      <c r="U64" s="55" t="s">
        <v>148</v>
      </c>
      <c r="V64" s="55" t="s">
        <v>151</v>
      </c>
      <c r="W64" s="55">
        <v>1</v>
      </c>
      <c r="X64" s="55" t="s">
        <v>152</v>
      </c>
      <c r="Y64" s="55" t="s">
        <v>148</v>
      </c>
      <c r="Z64" s="55">
        <v>1</v>
      </c>
      <c r="AA64" s="55">
        <v>0.16666666666666666</v>
      </c>
      <c r="AB64" s="55" t="s">
        <v>148</v>
      </c>
      <c r="AC64" s="55" t="s">
        <v>155</v>
      </c>
      <c r="AD64" s="55">
        <v>1</v>
      </c>
      <c r="AE64" s="55">
        <v>0.5</v>
      </c>
      <c r="AF64" s="55">
        <v>1</v>
      </c>
      <c r="AG64" s="55">
        <v>0.125</v>
      </c>
      <c r="AH64" s="55">
        <v>0.2</v>
      </c>
      <c r="AI64" s="55">
        <v>1</v>
      </c>
      <c r="AJ64" s="55" t="s">
        <v>148</v>
      </c>
      <c r="AK64" s="55">
        <v>0.25</v>
      </c>
      <c r="AL64" s="55" t="s">
        <v>148</v>
      </c>
      <c r="AM64" s="55" t="s">
        <v>151</v>
      </c>
      <c r="AN64" s="55" t="s">
        <v>149</v>
      </c>
      <c r="AO64" s="55" t="s">
        <v>154</v>
      </c>
      <c r="AP64" s="55" t="s">
        <v>151</v>
      </c>
      <c r="AQ64" s="55" t="s">
        <v>150</v>
      </c>
      <c r="AR64" s="55">
        <v>0.33333333333333331</v>
      </c>
      <c r="AS64" s="55">
        <v>0.2</v>
      </c>
      <c r="AT64" s="55">
        <v>0.5</v>
      </c>
      <c r="AU64" s="55">
        <v>0.1111111111111111</v>
      </c>
      <c r="AV64" s="55">
        <v>0.1111111111111111</v>
      </c>
      <c r="AW64" s="55">
        <v>1</v>
      </c>
      <c r="AX64" s="55">
        <v>1</v>
      </c>
      <c r="AY64" s="55">
        <v>0.16666666666666666</v>
      </c>
      <c r="AZ64" s="55" t="s">
        <v>151</v>
      </c>
      <c r="BA64" s="55" t="s">
        <v>148</v>
      </c>
      <c r="BB64" s="55" t="s">
        <v>154</v>
      </c>
      <c r="BC64" s="55">
        <v>0.1111111111111111</v>
      </c>
      <c r="BD64" s="55">
        <v>0.125</v>
      </c>
      <c r="BE64" s="55" t="s">
        <v>149</v>
      </c>
      <c r="BF64" s="55">
        <v>0.25</v>
      </c>
      <c r="BG64" s="55" t="s">
        <v>151</v>
      </c>
      <c r="BH64" s="81">
        <f>GEOMEAN(B64:BF64)</f>
        <v>0.35764548146392483</v>
      </c>
    </row>
    <row r="65" spans="1:60" ht="14.25" customHeight="1" x14ac:dyDescent="0.2">
      <c r="B65" s="55">
        <v>1</v>
      </c>
      <c r="C65" s="55">
        <v>1</v>
      </c>
      <c r="D65" s="55" t="s">
        <v>148</v>
      </c>
      <c r="E65" s="55" t="s">
        <v>153</v>
      </c>
      <c r="F65" s="55">
        <v>0.125</v>
      </c>
      <c r="G65" s="55">
        <v>0.125</v>
      </c>
      <c r="H65" s="55">
        <v>0.16666666666666666</v>
      </c>
      <c r="I65" s="55">
        <v>0.2</v>
      </c>
      <c r="J65" s="55">
        <v>0.2</v>
      </c>
      <c r="K65" s="55">
        <v>0.25</v>
      </c>
      <c r="L65" s="55" t="s">
        <v>153</v>
      </c>
      <c r="M65" s="55" t="s">
        <v>150</v>
      </c>
      <c r="N65" s="55">
        <v>0.25</v>
      </c>
      <c r="O65" s="55">
        <v>0.14285714285714285</v>
      </c>
      <c r="P65" s="55">
        <v>0.1111111111111111</v>
      </c>
      <c r="Q65" s="55">
        <v>0.5</v>
      </c>
      <c r="R65" s="55">
        <v>0.2</v>
      </c>
      <c r="S65" s="55">
        <v>1</v>
      </c>
      <c r="T65" s="55">
        <v>0.5</v>
      </c>
      <c r="U65" s="55">
        <v>0.2</v>
      </c>
      <c r="V65" s="55" t="s">
        <v>152</v>
      </c>
      <c r="W65" s="55">
        <v>0.1111111111111111</v>
      </c>
      <c r="X65" s="55" t="s">
        <v>150</v>
      </c>
      <c r="Y65" s="55">
        <v>0.1111111111111111</v>
      </c>
      <c r="Z65" s="55">
        <v>1</v>
      </c>
      <c r="AA65" s="55">
        <v>0.2</v>
      </c>
      <c r="AB65" s="55">
        <v>0.1111111111111111</v>
      </c>
      <c r="AC65" s="55">
        <v>0.125</v>
      </c>
      <c r="AD65" s="55">
        <v>1</v>
      </c>
      <c r="AE65" s="55">
        <v>0.1111111111111111</v>
      </c>
      <c r="AF65" s="55">
        <v>0.33333333333333331</v>
      </c>
      <c r="AG65" s="55">
        <v>0.1111111111111111</v>
      </c>
      <c r="AH65" s="55">
        <v>0.2</v>
      </c>
      <c r="AI65" s="55">
        <v>0.33333333333333331</v>
      </c>
      <c r="AJ65" s="55">
        <v>0.5</v>
      </c>
      <c r="AK65" s="55">
        <v>0.1111111111111111</v>
      </c>
      <c r="AL65" s="55">
        <v>0.1111111111111111</v>
      </c>
      <c r="AM65" s="55" t="s">
        <v>154</v>
      </c>
      <c r="AN65" s="55">
        <v>0.14285714285714285</v>
      </c>
      <c r="AO65" s="55">
        <v>0.1111111111111111</v>
      </c>
      <c r="AP65" s="55">
        <v>0.14285714285714285</v>
      </c>
      <c r="AQ65" s="55">
        <v>0.2</v>
      </c>
      <c r="AR65" s="55">
        <v>0.2</v>
      </c>
      <c r="AS65" s="55">
        <v>0.2</v>
      </c>
      <c r="AT65" s="55">
        <v>0.5</v>
      </c>
      <c r="AU65" s="55">
        <v>0.1111111111111111</v>
      </c>
      <c r="AV65" s="55">
        <v>0.1111111111111111</v>
      </c>
      <c r="AW65" s="55">
        <v>1</v>
      </c>
      <c r="AX65" s="55" t="s">
        <v>152</v>
      </c>
      <c r="AY65" s="55">
        <v>0.14285714285714285</v>
      </c>
      <c r="AZ65" s="55" t="s">
        <v>153</v>
      </c>
      <c r="BA65" s="55">
        <v>0.1111111111111111</v>
      </c>
      <c r="BB65" s="55" t="s">
        <v>148</v>
      </c>
      <c r="BC65" s="55">
        <v>0.1111111111111111</v>
      </c>
      <c r="BD65" s="55">
        <v>0.125</v>
      </c>
      <c r="BE65" s="55" t="s">
        <v>149</v>
      </c>
      <c r="BF65" s="55">
        <v>0.2</v>
      </c>
      <c r="BG65" s="55">
        <v>0.2</v>
      </c>
      <c r="BH65" s="81">
        <f>GEOMEAN(B65:BF65)</f>
        <v>0.2169415013211414</v>
      </c>
    </row>
    <row r="66" spans="1:60" ht="14.25" customHeight="1" x14ac:dyDescent="0.2"/>
    <row r="67" spans="1:60" ht="14.25" customHeight="1" x14ac:dyDescent="0.2">
      <c r="B67" s="2" t="s">
        <v>93</v>
      </c>
      <c r="C67" s="2" t="s">
        <v>98</v>
      </c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</row>
    <row r="68" spans="1:60" ht="14.25" customHeight="1" x14ac:dyDescent="0.2">
      <c r="A68" s="5"/>
      <c r="B68" s="72" t="s">
        <v>5</v>
      </c>
      <c r="C68" s="72" t="s">
        <v>6</v>
      </c>
      <c r="D68" s="72" t="s">
        <v>7</v>
      </c>
      <c r="E68" s="72" t="s">
        <v>8</v>
      </c>
      <c r="F68" s="72" t="s">
        <v>9</v>
      </c>
      <c r="G68" s="72" t="s">
        <v>10</v>
      </c>
      <c r="H68" s="72" t="s">
        <v>11</v>
      </c>
      <c r="I68" s="72" t="s">
        <v>12</v>
      </c>
      <c r="J68" s="72" t="s">
        <v>13</v>
      </c>
      <c r="K68" s="72" t="s">
        <v>14</v>
      </c>
      <c r="L68" s="72" t="s">
        <v>15</v>
      </c>
      <c r="M68" s="72" t="s">
        <v>16</v>
      </c>
      <c r="N68" s="72" t="s">
        <v>17</v>
      </c>
      <c r="O68" s="72" t="s">
        <v>18</v>
      </c>
      <c r="P68" s="72" t="s">
        <v>19</v>
      </c>
      <c r="Q68" s="72" t="s">
        <v>20</v>
      </c>
      <c r="R68" s="72" t="s">
        <v>21</v>
      </c>
      <c r="S68" s="72" t="s">
        <v>22</v>
      </c>
      <c r="T68" s="72" t="s">
        <v>23</v>
      </c>
      <c r="U68" s="72" t="s">
        <v>24</v>
      </c>
      <c r="V68" s="72" t="s">
        <v>76</v>
      </c>
      <c r="W68" s="72" t="s">
        <v>77</v>
      </c>
      <c r="X68" s="72" t="s">
        <v>78</v>
      </c>
      <c r="Y68" s="72" t="s">
        <v>79</v>
      </c>
      <c r="Z68" s="72" t="s">
        <v>80</v>
      </c>
      <c r="AA68" s="72" t="s">
        <v>81</v>
      </c>
      <c r="AB68" s="72" t="s">
        <v>82</v>
      </c>
      <c r="AC68" s="72" t="s">
        <v>83</v>
      </c>
      <c r="AD68" s="72" t="s">
        <v>105</v>
      </c>
      <c r="AE68" s="72" t="s">
        <v>106</v>
      </c>
      <c r="AF68" s="72" t="s">
        <v>113</v>
      </c>
      <c r="AG68" s="72" t="s">
        <v>114</v>
      </c>
      <c r="AH68" s="72" t="s">
        <v>115</v>
      </c>
      <c r="AI68" s="72" t="s">
        <v>116</v>
      </c>
      <c r="AJ68" s="72" t="s">
        <v>117</v>
      </c>
      <c r="AK68" s="72" t="s">
        <v>118</v>
      </c>
      <c r="AL68" s="72" t="s">
        <v>119</v>
      </c>
      <c r="AM68" s="72" t="s">
        <v>120</v>
      </c>
      <c r="AN68" s="72" t="s">
        <v>121</v>
      </c>
      <c r="AO68" s="72" t="s">
        <v>122</v>
      </c>
      <c r="AP68" s="72" t="s">
        <v>123</v>
      </c>
      <c r="AQ68" s="72" t="s">
        <v>124</v>
      </c>
      <c r="AR68" s="72" t="s">
        <v>125</v>
      </c>
      <c r="AS68" s="72" t="s">
        <v>126</v>
      </c>
      <c r="AT68" s="72" t="s">
        <v>127</v>
      </c>
      <c r="AU68" s="72" t="s">
        <v>128</v>
      </c>
      <c r="AV68" s="72" t="s">
        <v>129</v>
      </c>
      <c r="AW68" s="72" t="s">
        <v>130</v>
      </c>
      <c r="AX68" s="72" t="s">
        <v>131</v>
      </c>
      <c r="AY68" s="72" t="s">
        <v>132</v>
      </c>
      <c r="AZ68" s="72" t="s">
        <v>133</v>
      </c>
      <c r="BA68" s="72" t="s">
        <v>134</v>
      </c>
      <c r="BB68" s="72" t="s">
        <v>135</v>
      </c>
      <c r="BC68" s="72" t="s">
        <v>136</v>
      </c>
      <c r="BD68" s="72" t="s">
        <v>137</v>
      </c>
      <c r="BE68" s="72" t="s">
        <v>138</v>
      </c>
      <c r="BF68" s="72" t="s">
        <v>139</v>
      </c>
      <c r="BG68" s="84" t="s">
        <v>177</v>
      </c>
      <c r="BH68" s="72" t="s">
        <v>25</v>
      </c>
    </row>
    <row r="69" spans="1:60" ht="14.25" customHeight="1" x14ac:dyDescent="0.2">
      <c r="B69" s="55">
        <v>1</v>
      </c>
      <c r="C69" s="55">
        <v>1</v>
      </c>
      <c r="D69" s="55" t="s">
        <v>148</v>
      </c>
      <c r="E69" s="55" t="s">
        <v>153</v>
      </c>
      <c r="F69" s="55" t="s">
        <v>149</v>
      </c>
      <c r="G69" s="55">
        <v>1</v>
      </c>
      <c r="H69" s="55" t="s">
        <v>149</v>
      </c>
      <c r="I69" s="55" t="s">
        <v>154</v>
      </c>
      <c r="J69" s="55">
        <v>0.2</v>
      </c>
      <c r="K69" s="55" t="s">
        <v>155</v>
      </c>
      <c r="L69" s="55" t="s">
        <v>155</v>
      </c>
      <c r="M69" s="55" t="s">
        <v>152</v>
      </c>
      <c r="N69" s="55" t="s">
        <v>148</v>
      </c>
      <c r="O69" s="55">
        <v>0.2</v>
      </c>
      <c r="P69" s="55">
        <v>1</v>
      </c>
      <c r="Q69" s="55">
        <v>1</v>
      </c>
      <c r="R69" s="55" t="s">
        <v>149</v>
      </c>
      <c r="S69" s="55">
        <v>1</v>
      </c>
      <c r="T69" s="55" t="s">
        <v>152</v>
      </c>
      <c r="U69" s="55" t="s">
        <v>148</v>
      </c>
      <c r="V69" s="55" t="s">
        <v>154</v>
      </c>
      <c r="W69" s="55" t="s">
        <v>151</v>
      </c>
      <c r="X69" s="55" t="s">
        <v>154</v>
      </c>
      <c r="Y69" s="55" t="s">
        <v>148</v>
      </c>
      <c r="Z69" s="55">
        <v>1</v>
      </c>
      <c r="AA69" s="55" t="s">
        <v>149</v>
      </c>
      <c r="AB69" s="55" t="s">
        <v>148</v>
      </c>
      <c r="AC69" s="55" t="s">
        <v>148</v>
      </c>
      <c r="AD69" s="55">
        <v>1</v>
      </c>
      <c r="AE69" s="55" t="s">
        <v>151</v>
      </c>
      <c r="AF69" s="55" t="s">
        <v>153</v>
      </c>
      <c r="AG69" s="55" t="s">
        <v>154</v>
      </c>
      <c r="AH69" s="55" t="s">
        <v>151</v>
      </c>
      <c r="AI69" s="55">
        <v>1</v>
      </c>
      <c r="AJ69" s="55" t="s">
        <v>148</v>
      </c>
      <c r="AK69" s="55" t="s">
        <v>148</v>
      </c>
      <c r="AL69" s="55" t="s">
        <v>148</v>
      </c>
      <c r="AM69" s="55">
        <v>1</v>
      </c>
      <c r="AN69" s="55">
        <v>0.125</v>
      </c>
      <c r="AO69" s="55" t="s">
        <v>148</v>
      </c>
      <c r="AP69" s="55" t="s">
        <v>149</v>
      </c>
      <c r="AQ69" s="55" t="s">
        <v>149</v>
      </c>
      <c r="AR69" s="55">
        <v>1</v>
      </c>
      <c r="AS69" s="55">
        <v>1</v>
      </c>
      <c r="AT69" s="55">
        <v>1</v>
      </c>
      <c r="AU69" s="55" t="s">
        <v>148</v>
      </c>
      <c r="AV69" s="55" t="s">
        <v>151</v>
      </c>
      <c r="AW69" s="55">
        <v>1</v>
      </c>
      <c r="AX69" s="55">
        <v>1</v>
      </c>
      <c r="AY69" s="55">
        <v>0.2</v>
      </c>
      <c r="AZ69" s="55">
        <v>1</v>
      </c>
      <c r="BA69" s="55">
        <v>1</v>
      </c>
      <c r="BB69" s="55" t="s">
        <v>155</v>
      </c>
      <c r="BC69" s="55" t="s">
        <v>153</v>
      </c>
      <c r="BD69" s="55" t="s">
        <v>154</v>
      </c>
      <c r="BE69" s="55" t="s">
        <v>149</v>
      </c>
      <c r="BF69" s="55" t="s">
        <v>151</v>
      </c>
      <c r="BG69" s="55">
        <v>1</v>
      </c>
      <c r="BH69" s="81">
        <f>GEOMEAN(B69:BF69)</f>
        <v>0.71968567300115205</v>
      </c>
    </row>
    <row r="70" spans="1:60" ht="14.25" customHeight="1" x14ac:dyDescent="0.2">
      <c r="B70" s="55">
        <v>1</v>
      </c>
      <c r="C70" s="55">
        <v>1</v>
      </c>
      <c r="D70" s="55" t="s">
        <v>148</v>
      </c>
      <c r="E70" s="55" t="s">
        <v>152</v>
      </c>
      <c r="F70" s="55">
        <v>1</v>
      </c>
      <c r="G70" s="55">
        <v>1</v>
      </c>
      <c r="H70" s="55">
        <v>0.2</v>
      </c>
      <c r="I70" s="55" t="s">
        <v>154</v>
      </c>
      <c r="J70" s="55">
        <v>0.2</v>
      </c>
      <c r="K70" s="55" t="s">
        <v>151</v>
      </c>
      <c r="L70" s="55" t="s">
        <v>153</v>
      </c>
      <c r="M70" s="55">
        <v>0.16666666666666666</v>
      </c>
      <c r="N70" s="55" t="s">
        <v>148</v>
      </c>
      <c r="O70" s="55" t="s">
        <v>151</v>
      </c>
      <c r="P70" s="55">
        <v>0.1111111111111111</v>
      </c>
      <c r="Q70" s="55">
        <v>1</v>
      </c>
      <c r="R70" s="55" t="s">
        <v>153</v>
      </c>
      <c r="S70" s="55">
        <v>1</v>
      </c>
      <c r="T70" s="55" t="s">
        <v>153</v>
      </c>
      <c r="U70" s="55" t="s">
        <v>148</v>
      </c>
      <c r="V70" s="55" t="s">
        <v>151</v>
      </c>
      <c r="W70" s="55" t="s">
        <v>154</v>
      </c>
      <c r="X70" s="55">
        <v>0.25</v>
      </c>
      <c r="Y70" s="55" t="s">
        <v>148</v>
      </c>
      <c r="Z70" s="55">
        <v>0.5</v>
      </c>
      <c r="AA70" s="55" t="s">
        <v>150</v>
      </c>
      <c r="AB70" s="55" t="s">
        <v>151</v>
      </c>
      <c r="AC70" s="55" t="s">
        <v>150</v>
      </c>
      <c r="AD70" s="55">
        <v>1</v>
      </c>
      <c r="AE70" s="55">
        <v>0.33333333333333331</v>
      </c>
      <c r="AF70" s="55" t="s">
        <v>153</v>
      </c>
      <c r="AG70" s="55">
        <v>1</v>
      </c>
      <c r="AH70" s="55">
        <v>0.2</v>
      </c>
      <c r="AI70" s="55">
        <v>1</v>
      </c>
      <c r="AJ70" s="55" t="s">
        <v>148</v>
      </c>
      <c r="AK70" s="55">
        <v>0.16666666666666666</v>
      </c>
      <c r="AL70" s="55" t="s">
        <v>148</v>
      </c>
      <c r="AM70" s="55" t="s">
        <v>151</v>
      </c>
      <c r="AN70" s="55">
        <v>0.2</v>
      </c>
      <c r="AO70" s="55">
        <v>0.5</v>
      </c>
      <c r="AP70" s="55" t="s">
        <v>151</v>
      </c>
      <c r="AQ70" s="55" t="s">
        <v>151</v>
      </c>
      <c r="AR70" s="55">
        <v>0.2</v>
      </c>
      <c r="AS70" s="55">
        <v>0.2</v>
      </c>
      <c r="AT70" s="55">
        <v>0.5</v>
      </c>
      <c r="AU70" s="55">
        <v>0.1111111111111111</v>
      </c>
      <c r="AV70" s="55">
        <v>0.2</v>
      </c>
      <c r="AW70" s="55">
        <v>1</v>
      </c>
      <c r="AX70" s="55">
        <v>1</v>
      </c>
      <c r="AY70" s="55">
        <v>0.1111111111111111</v>
      </c>
      <c r="AZ70" s="55">
        <v>1</v>
      </c>
      <c r="BA70" s="55">
        <v>1</v>
      </c>
      <c r="BB70" s="55" t="s">
        <v>148</v>
      </c>
      <c r="BC70" s="55">
        <v>0.1111111111111111</v>
      </c>
      <c r="BD70" s="55">
        <v>0.125</v>
      </c>
      <c r="BE70" s="55" t="s">
        <v>148</v>
      </c>
      <c r="BF70" s="55">
        <v>1</v>
      </c>
      <c r="BG70" s="55">
        <v>1</v>
      </c>
      <c r="BH70" s="81">
        <f>GEOMEAN(B70:BF70)</f>
        <v>0.39945881230067887</v>
      </c>
    </row>
    <row r="71" spans="1:60" ht="14.25" customHeight="1" x14ac:dyDescent="0.2">
      <c r="B71" s="55">
        <v>1</v>
      </c>
      <c r="C71" s="55">
        <v>1</v>
      </c>
      <c r="D71" s="55" t="s">
        <v>148</v>
      </c>
      <c r="E71" s="55">
        <v>1</v>
      </c>
      <c r="F71" s="55">
        <v>0.125</v>
      </c>
      <c r="G71" s="55">
        <v>1</v>
      </c>
      <c r="H71" s="55">
        <v>0.2</v>
      </c>
      <c r="I71" s="55">
        <v>0.25</v>
      </c>
      <c r="J71" s="55">
        <v>0.2</v>
      </c>
      <c r="K71" s="55" t="s">
        <v>148</v>
      </c>
      <c r="L71" s="55" t="s">
        <v>153</v>
      </c>
      <c r="M71" s="55" t="s">
        <v>153</v>
      </c>
      <c r="N71" s="55">
        <v>0.25</v>
      </c>
      <c r="O71" s="55" t="s">
        <v>151</v>
      </c>
      <c r="P71" s="55">
        <v>0.1111111111111111</v>
      </c>
      <c r="Q71" s="55">
        <v>1</v>
      </c>
      <c r="R71" s="55">
        <v>0.33333333333333331</v>
      </c>
      <c r="S71" s="55">
        <v>1</v>
      </c>
      <c r="T71" s="55">
        <v>0.5</v>
      </c>
      <c r="U71" s="55">
        <v>0.2</v>
      </c>
      <c r="V71" s="55" t="s">
        <v>150</v>
      </c>
      <c r="W71" s="55">
        <v>0.1111111111111111</v>
      </c>
      <c r="X71" s="55" t="s">
        <v>153</v>
      </c>
      <c r="Y71" s="55">
        <v>0.1111111111111111</v>
      </c>
      <c r="Z71" s="55">
        <v>0.5</v>
      </c>
      <c r="AA71" s="55">
        <v>0.16666666666666666</v>
      </c>
      <c r="AB71" s="55">
        <v>0.1111111111111111</v>
      </c>
      <c r="AC71" s="55">
        <v>0.125</v>
      </c>
      <c r="AD71" s="55">
        <v>1</v>
      </c>
      <c r="AE71" s="55">
        <v>0.1111111111111111</v>
      </c>
      <c r="AF71" s="55">
        <v>0.2</v>
      </c>
      <c r="AG71" s="55">
        <v>0.2</v>
      </c>
      <c r="AH71" s="55">
        <v>0.2</v>
      </c>
      <c r="AI71" s="55">
        <v>1</v>
      </c>
      <c r="AJ71" s="55">
        <v>0.5</v>
      </c>
      <c r="AK71" s="55">
        <v>0.1111111111111111</v>
      </c>
      <c r="AL71" s="55">
        <v>0.1111111111111111</v>
      </c>
      <c r="AM71" s="55">
        <v>0.5</v>
      </c>
      <c r="AN71" s="55" t="s">
        <v>155</v>
      </c>
      <c r="AO71" s="55">
        <v>0.1111111111111111</v>
      </c>
      <c r="AP71" s="55">
        <v>0.14285714285714285</v>
      </c>
      <c r="AQ71" s="55">
        <v>0.16666666666666666</v>
      </c>
      <c r="AR71" s="55">
        <v>0.2</v>
      </c>
      <c r="AS71" s="55">
        <v>0.2</v>
      </c>
      <c r="AT71" s="55">
        <v>0.5</v>
      </c>
      <c r="AU71" s="55">
        <v>0.1111111111111111</v>
      </c>
      <c r="AV71" s="55">
        <v>0.1111111111111111</v>
      </c>
      <c r="AW71" s="55">
        <v>1</v>
      </c>
      <c r="AX71" s="55">
        <v>1</v>
      </c>
      <c r="AY71" s="55">
        <v>0.1111111111111111</v>
      </c>
      <c r="AZ71" s="55">
        <v>1</v>
      </c>
      <c r="BA71" s="55">
        <v>1</v>
      </c>
      <c r="BB71" s="55">
        <v>0.33333333333333331</v>
      </c>
      <c r="BC71" s="55">
        <v>0.1111111111111111</v>
      </c>
      <c r="BD71" s="55">
        <v>0.125</v>
      </c>
      <c r="BE71" s="55" t="s">
        <v>148</v>
      </c>
      <c r="BF71" s="55">
        <v>0.2</v>
      </c>
      <c r="BG71" s="55">
        <v>1</v>
      </c>
      <c r="BH71" s="81">
        <f>GEOMEAN(B71:BF71)</f>
        <v>0.2802767147181825</v>
      </c>
    </row>
    <row r="72" spans="1:60" ht="14.25" customHeight="1" x14ac:dyDescent="0.2"/>
    <row r="73" spans="1:60" ht="14.25" customHeight="1" x14ac:dyDescent="0.2">
      <c r="B73" s="2" t="s">
        <v>94</v>
      </c>
      <c r="C73" s="2" t="s">
        <v>99</v>
      </c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</row>
    <row r="74" spans="1:60" ht="14.25" customHeight="1" x14ac:dyDescent="0.2">
      <c r="A74" s="5"/>
      <c r="B74" s="72" t="s">
        <v>5</v>
      </c>
      <c r="C74" s="72" t="s">
        <v>6</v>
      </c>
      <c r="D74" s="72" t="s">
        <v>7</v>
      </c>
      <c r="E74" s="72" t="s">
        <v>8</v>
      </c>
      <c r="F74" s="72" t="s">
        <v>9</v>
      </c>
      <c r="G74" s="72" t="s">
        <v>10</v>
      </c>
      <c r="H74" s="72" t="s">
        <v>11</v>
      </c>
      <c r="I74" s="72" t="s">
        <v>12</v>
      </c>
      <c r="J74" s="72" t="s">
        <v>13</v>
      </c>
      <c r="K74" s="72" t="s">
        <v>14</v>
      </c>
      <c r="L74" s="72" t="s">
        <v>15</v>
      </c>
      <c r="M74" s="72" t="s">
        <v>16</v>
      </c>
      <c r="N74" s="72" t="s">
        <v>17</v>
      </c>
      <c r="O74" s="72" t="s">
        <v>18</v>
      </c>
      <c r="P74" s="72" t="s">
        <v>19</v>
      </c>
      <c r="Q74" s="72" t="s">
        <v>20</v>
      </c>
      <c r="R74" s="72" t="s">
        <v>21</v>
      </c>
      <c r="S74" s="72" t="s">
        <v>22</v>
      </c>
      <c r="T74" s="72" t="s">
        <v>23</v>
      </c>
      <c r="U74" s="72" t="s">
        <v>24</v>
      </c>
      <c r="V74" s="72" t="s">
        <v>76</v>
      </c>
      <c r="W74" s="72" t="s">
        <v>77</v>
      </c>
      <c r="X74" s="72" t="s">
        <v>78</v>
      </c>
      <c r="Y74" s="72" t="s">
        <v>79</v>
      </c>
      <c r="Z74" s="72" t="s">
        <v>80</v>
      </c>
      <c r="AA74" s="72" t="s">
        <v>81</v>
      </c>
      <c r="AB74" s="72" t="s">
        <v>82</v>
      </c>
      <c r="AC74" s="72" t="s">
        <v>83</v>
      </c>
      <c r="AD74" s="72" t="s">
        <v>105</v>
      </c>
      <c r="AE74" s="72" t="s">
        <v>106</v>
      </c>
      <c r="AF74" s="72" t="s">
        <v>113</v>
      </c>
      <c r="AG74" s="72" t="s">
        <v>114</v>
      </c>
      <c r="AH74" s="72" t="s">
        <v>115</v>
      </c>
      <c r="AI74" s="72" t="s">
        <v>116</v>
      </c>
      <c r="AJ74" s="72" t="s">
        <v>117</v>
      </c>
      <c r="AK74" s="72" t="s">
        <v>118</v>
      </c>
      <c r="AL74" s="72" t="s">
        <v>119</v>
      </c>
      <c r="AM74" s="72" t="s">
        <v>120</v>
      </c>
      <c r="AN74" s="72" t="s">
        <v>121</v>
      </c>
      <c r="AO74" s="72" t="s">
        <v>122</v>
      </c>
      <c r="AP74" s="72" t="s">
        <v>123</v>
      </c>
      <c r="AQ74" s="72" t="s">
        <v>124</v>
      </c>
      <c r="AR74" s="72" t="s">
        <v>125</v>
      </c>
      <c r="AS74" s="72" t="s">
        <v>126</v>
      </c>
      <c r="AT74" s="72" t="s">
        <v>127</v>
      </c>
      <c r="AU74" s="72" t="s">
        <v>128</v>
      </c>
      <c r="AV74" s="72" t="s">
        <v>129</v>
      </c>
      <c r="AW74" s="72" t="s">
        <v>130</v>
      </c>
      <c r="AX74" s="72" t="s">
        <v>131</v>
      </c>
      <c r="AY74" s="72" t="s">
        <v>132</v>
      </c>
      <c r="AZ74" s="72" t="s">
        <v>133</v>
      </c>
      <c r="BA74" s="72" t="s">
        <v>134</v>
      </c>
      <c r="BB74" s="72" t="s">
        <v>135</v>
      </c>
      <c r="BC74" s="72" t="s">
        <v>136</v>
      </c>
      <c r="BD74" s="72" t="s">
        <v>137</v>
      </c>
      <c r="BE74" s="72" t="s">
        <v>138</v>
      </c>
      <c r="BF74" s="72" t="s">
        <v>139</v>
      </c>
      <c r="BG74" s="84" t="s">
        <v>177</v>
      </c>
      <c r="BH74" s="72" t="s">
        <v>25</v>
      </c>
    </row>
    <row r="75" spans="1:60" ht="14.25" customHeight="1" x14ac:dyDescent="0.2">
      <c r="B75" s="55">
        <v>1</v>
      </c>
      <c r="C75" s="55">
        <v>1</v>
      </c>
      <c r="D75" s="55" t="s">
        <v>148</v>
      </c>
      <c r="E75" s="55">
        <v>1</v>
      </c>
      <c r="F75" s="55" t="s">
        <v>150</v>
      </c>
      <c r="G75" s="55">
        <v>0.16666666666666666</v>
      </c>
      <c r="H75" s="55">
        <v>0.16666666666666666</v>
      </c>
      <c r="I75" s="55">
        <v>0.2</v>
      </c>
      <c r="J75" s="55">
        <v>0.2</v>
      </c>
      <c r="K75" s="55" t="s">
        <v>149</v>
      </c>
      <c r="L75" s="55" t="s">
        <v>155</v>
      </c>
      <c r="M75" s="55">
        <v>0.16666666666666666</v>
      </c>
      <c r="N75" s="55">
        <v>0.25</v>
      </c>
      <c r="O75" s="55">
        <v>0.14285714285714285</v>
      </c>
      <c r="P75" s="55">
        <v>1</v>
      </c>
      <c r="Q75" s="55">
        <v>0.2</v>
      </c>
      <c r="R75" s="55" t="s">
        <v>153</v>
      </c>
      <c r="S75" s="55">
        <v>1</v>
      </c>
      <c r="T75" s="55" t="s">
        <v>152</v>
      </c>
      <c r="U75" s="55">
        <v>0.1111111111111111</v>
      </c>
      <c r="V75" s="55" t="s">
        <v>149</v>
      </c>
      <c r="W75" s="55">
        <v>0.5</v>
      </c>
      <c r="X75" s="55" t="s">
        <v>152</v>
      </c>
      <c r="Y75" s="55">
        <v>0.1111111111111111</v>
      </c>
      <c r="Z75" s="55">
        <v>1</v>
      </c>
      <c r="AA75" s="55">
        <v>1</v>
      </c>
      <c r="AB75" s="55" t="s">
        <v>148</v>
      </c>
      <c r="AC75" s="55">
        <v>0.25</v>
      </c>
      <c r="AD75" s="55">
        <v>1</v>
      </c>
      <c r="AE75" s="55">
        <v>1</v>
      </c>
      <c r="AF75" s="55">
        <v>0.33333333333333331</v>
      </c>
      <c r="AG75" s="55">
        <v>0.16666666666666666</v>
      </c>
      <c r="AH75" s="55">
        <v>0.2</v>
      </c>
      <c r="AI75" s="55">
        <v>0.14285714285714285</v>
      </c>
      <c r="AJ75" s="55" t="s">
        <v>148</v>
      </c>
      <c r="AK75" s="55">
        <v>0.1111111111111111</v>
      </c>
      <c r="AL75" s="55">
        <v>0.14285714285714285</v>
      </c>
      <c r="AM75" s="55">
        <v>1</v>
      </c>
      <c r="AN75" s="55">
        <v>0.33333333333333331</v>
      </c>
      <c r="AO75" s="55">
        <v>1</v>
      </c>
      <c r="AP75" s="55">
        <v>0.1111111111111111</v>
      </c>
      <c r="AQ75" s="55" t="s">
        <v>150</v>
      </c>
      <c r="AR75" s="55">
        <v>0.1111111111111111</v>
      </c>
      <c r="AS75" s="55">
        <v>0.2</v>
      </c>
      <c r="AT75" s="55">
        <v>1</v>
      </c>
      <c r="AU75" s="55">
        <v>0.2</v>
      </c>
      <c r="AV75" s="55">
        <v>0.25</v>
      </c>
      <c r="AW75" s="55">
        <v>1</v>
      </c>
      <c r="AX75" s="55">
        <v>1</v>
      </c>
      <c r="AY75" s="55">
        <v>0.1111111111111111</v>
      </c>
      <c r="AZ75" s="55" t="s">
        <v>153</v>
      </c>
      <c r="BA75" s="55">
        <v>0.1111111111111111</v>
      </c>
      <c r="BB75" s="55" t="s">
        <v>148</v>
      </c>
      <c r="BC75" s="55">
        <v>1</v>
      </c>
      <c r="BD75" s="55" t="s">
        <v>154</v>
      </c>
      <c r="BE75" s="55">
        <v>1</v>
      </c>
      <c r="BF75" s="55">
        <v>0.33333333333333331</v>
      </c>
      <c r="BG75" s="55">
        <v>0.1111111111111111</v>
      </c>
      <c r="BH75" s="81">
        <f>GEOMEAN(B75:BF75)</f>
        <v>0.34157697982699203</v>
      </c>
    </row>
    <row r="76" spans="1:60" ht="14.25" customHeight="1" x14ac:dyDescent="0.2">
      <c r="B76" s="55">
        <v>1</v>
      </c>
      <c r="C76" s="55">
        <v>1</v>
      </c>
      <c r="D76" s="55" t="s">
        <v>148</v>
      </c>
      <c r="E76" s="55">
        <v>1</v>
      </c>
      <c r="F76" s="55">
        <v>0.2</v>
      </c>
      <c r="G76" s="55">
        <v>0.1111111111111111</v>
      </c>
      <c r="H76" s="55">
        <v>0.16666666666666666</v>
      </c>
      <c r="I76" s="55">
        <v>0.16666666666666666</v>
      </c>
      <c r="J76" s="55">
        <v>0.2</v>
      </c>
      <c r="K76" s="55" t="s">
        <v>153</v>
      </c>
      <c r="L76" s="55" t="s">
        <v>150</v>
      </c>
      <c r="M76" s="55" t="s">
        <v>154</v>
      </c>
      <c r="N76" s="55">
        <v>0.25</v>
      </c>
      <c r="O76" s="55">
        <v>0.14285714285714285</v>
      </c>
      <c r="P76" s="55">
        <v>0.1111111111111111</v>
      </c>
      <c r="Q76" s="55">
        <v>0.14285714285714285</v>
      </c>
      <c r="R76" s="55">
        <v>0.33333333333333331</v>
      </c>
      <c r="S76" s="55">
        <v>1</v>
      </c>
      <c r="T76" s="55">
        <v>1</v>
      </c>
      <c r="U76" s="55">
        <v>0.1111111111111111</v>
      </c>
      <c r="V76" s="55" t="s">
        <v>154</v>
      </c>
      <c r="W76" s="55">
        <v>0.1111111111111111</v>
      </c>
      <c r="X76" s="55">
        <v>0.33333333333333331</v>
      </c>
      <c r="Y76" s="55">
        <v>0.1111111111111111</v>
      </c>
      <c r="Z76" s="55">
        <v>0.33333333333333331</v>
      </c>
      <c r="AA76" s="55">
        <v>1</v>
      </c>
      <c r="AB76" s="55" t="s">
        <v>148</v>
      </c>
      <c r="AC76" s="55">
        <v>0.125</v>
      </c>
      <c r="AD76" s="55">
        <v>1</v>
      </c>
      <c r="AE76" s="55">
        <v>0.33333333333333331</v>
      </c>
      <c r="AF76" s="55">
        <v>0.33333333333333331</v>
      </c>
      <c r="AG76" s="55">
        <v>0.1111111111111111</v>
      </c>
      <c r="AH76" s="55">
        <v>0.14285714285714285</v>
      </c>
      <c r="AI76" s="55">
        <v>0.2</v>
      </c>
      <c r="AJ76" s="55" t="s">
        <v>148</v>
      </c>
      <c r="AK76" s="55">
        <v>0.1111111111111111</v>
      </c>
      <c r="AL76" s="55">
        <v>0.14285714285714285</v>
      </c>
      <c r="AM76" s="55">
        <v>0.5</v>
      </c>
      <c r="AN76" s="55">
        <v>0.2</v>
      </c>
      <c r="AO76" s="55">
        <v>0.1111111111111111</v>
      </c>
      <c r="AP76" s="55">
        <v>0.1111111111111111</v>
      </c>
      <c r="AQ76" s="55" t="s">
        <v>150</v>
      </c>
      <c r="AR76" s="55">
        <v>0.14285714285714285</v>
      </c>
      <c r="AS76" s="55">
        <v>0.2</v>
      </c>
      <c r="AT76" s="55">
        <v>0.5</v>
      </c>
      <c r="AU76" s="55">
        <v>0.1111111111111111</v>
      </c>
      <c r="AV76" s="55">
        <v>0.1111111111111111</v>
      </c>
      <c r="AW76" s="55">
        <v>1</v>
      </c>
      <c r="AX76" s="55">
        <v>1</v>
      </c>
      <c r="AY76" s="55">
        <v>0.1111111111111111</v>
      </c>
      <c r="AZ76" s="55" t="s">
        <v>152</v>
      </c>
      <c r="BA76" s="55">
        <v>0.1111111111111111</v>
      </c>
      <c r="BB76" s="55">
        <v>0.5</v>
      </c>
      <c r="BC76" s="55">
        <v>0.1111111111111111</v>
      </c>
      <c r="BD76" s="55">
        <v>0.125</v>
      </c>
      <c r="BE76" s="55">
        <v>0.1111111111111111</v>
      </c>
      <c r="BF76" s="55">
        <v>0.2</v>
      </c>
      <c r="BG76" s="55">
        <v>0.1111111111111111</v>
      </c>
      <c r="BH76" s="81">
        <f>GEOMEAN(B76:BF76)</f>
        <v>0.23729455846717309</v>
      </c>
    </row>
    <row r="77" spans="1:60" ht="14.25" customHeight="1" x14ac:dyDescent="0.2">
      <c r="B77" s="55">
        <v>1</v>
      </c>
      <c r="C77" s="55">
        <v>1</v>
      </c>
      <c r="D77" s="55" t="s">
        <v>148</v>
      </c>
      <c r="E77" s="55">
        <v>1</v>
      </c>
      <c r="F77" s="55">
        <v>0.14285714285714285</v>
      </c>
      <c r="G77" s="55">
        <v>0.14285714285714285</v>
      </c>
      <c r="H77" s="55">
        <v>0.16666666666666666</v>
      </c>
      <c r="I77" s="55">
        <v>0.25</v>
      </c>
      <c r="J77" s="55">
        <v>0.2</v>
      </c>
      <c r="K77" s="55">
        <v>0.33333333333333331</v>
      </c>
      <c r="L77" s="55">
        <v>1</v>
      </c>
      <c r="M77" s="55">
        <v>1</v>
      </c>
      <c r="N77" s="55">
        <v>0.25</v>
      </c>
      <c r="O77" s="55" t="s">
        <v>149</v>
      </c>
      <c r="P77" s="55">
        <v>0.1111111111111111</v>
      </c>
      <c r="Q77" s="55" t="s">
        <v>152</v>
      </c>
      <c r="R77" s="55">
        <v>1</v>
      </c>
      <c r="S77" s="55">
        <v>0.1111111111111111</v>
      </c>
      <c r="T77" s="55">
        <v>0.5</v>
      </c>
      <c r="U77" s="55" t="s">
        <v>148</v>
      </c>
      <c r="V77" s="55" t="s">
        <v>154</v>
      </c>
      <c r="W77" s="55">
        <v>0.1111111111111111</v>
      </c>
      <c r="X77" s="55">
        <v>0.125</v>
      </c>
      <c r="Y77" s="55" t="s">
        <v>151</v>
      </c>
      <c r="Z77" s="55">
        <v>0.33333333333333331</v>
      </c>
      <c r="AA77" s="55">
        <v>1</v>
      </c>
      <c r="AB77" s="55">
        <v>0.14285714285714285</v>
      </c>
      <c r="AC77" s="55" t="s">
        <v>149</v>
      </c>
      <c r="AD77" s="55">
        <v>1</v>
      </c>
      <c r="AE77" s="55">
        <v>0.1111111111111111</v>
      </c>
      <c r="AF77" s="55">
        <v>0.33333333333333331</v>
      </c>
      <c r="AG77" s="55" t="s">
        <v>149</v>
      </c>
      <c r="AH77" s="55">
        <v>0.14285714285714285</v>
      </c>
      <c r="AI77" s="55">
        <v>0.33333333333333331</v>
      </c>
      <c r="AJ77" s="55">
        <v>0.5</v>
      </c>
      <c r="AK77" s="55" t="s">
        <v>148</v>
      </c>
      <c r="AL77" s="55">
        <v>0.14285714285714285</v>
      </c>
      <c r="AM77" s="55">
        <v>1</v>
      </c>
      <c r="AN77" s="55" t="s">
        <v>153</v>
      </c>
      <c r="AO77" s="55">
        <v>0.1111111111111111</v>
      </c>
      <c r="AP77" s="55" t="s">
        <v>155</v>
      </c>
      <c r="AQ77" s="55" t="s">
        <v>150</v>
      </c>
      <c r="AR77" s="55" t="s">
        <v>150</v>
      </c>
      <c r="AS77" s="55">
        <v>0.2</v>
      </c>
      <c r="AT77" s="55">
        <v>0.5</v>
      </c>
      <c r="AU77" s="55">
        <v>0.1111111111111111</v>
      </c>
      <c r="AV77" s="55">
        <v>0.33333333333333331</v>
      </c>
      <c r="AW77" s="55">
        <v>1</v>
      </c>
      <c r="AX77" s="55">
        <v>1</v>
      </c>
      <c r="AY77" s="55" t="s">
        <v>148</v>
      </c>
      <c r="AZ77" s="55">
        <v>0.5</v>
      </c>
      <c r="BA77" s="55">
        <v>0.1111111111111111</v>
      </c>
      <c r="BB77" s="55" t="s">
        <v>148</v>
      </c>
      <c r="BC77" s="55">
        <v>0.1111111111111111</v>
      </c>
      <c r="BD77" s="55">
        <v>0.125</v>
      </c>
      <c r="BE77" s="55">
        <v>0.1111111111111111</v>
      </c>
      <c r="BF77" s="55">
        <v>0.2</v>
      </c>
      <c r="BG77" s="55">
        <v>0.33333333333333331</v>
      </c>
      <c r="BH77" s="81">
        <f>GEOMEAN(B77:BF77)</f>
        <v>0.29465596128098437</v>
      </c>
    </row>
    <row r="78" spans="1:60" ht="14.25" customHeight="1" x14ac:dyDescent="0.2"/>
    <row r="79" spans="1:60" ht="14.25" customHeight="1" x14ac:dyDescent="0.2">
      <c r="B79" s="2" t="s">
        <v>95</v>
      </c>
      <c r="C79" s="2" t="s">
        <v>100</v>
      </c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</row>
    <row r="80" spans="1:60" ht="14.25" customHeight="1" x14ac:dyDescent="0.2">
      <c r="A80" s="5"/>
      <c r="B80" s="72" t="s">
        <v>5</v>
      </c>
      <c r="C80" s="72" t="s">
        <v>6</v>
      </c>
      <c r="D80" s="72" t="s">
        <v>7</v>
      </c>
      <c r="E80" s="72" t="s">
        <v>8</v>
      </c>
      <c r="F80" s="72" t="s">
        <v>9</v>
      </c>
      <c r="G80" s="72" t="s">
        <v>10</v>
      </c>
      <c r="H80" s="72" t="s">
        <v>11</v>
      </c>
      <c r="I80" s="72" t="s">
        <v>12</v>
      </c>
      <c r="J80" s="72" t="s">
        <v>13</v>
      </c>
      <c r="K80" s="72" t="s">
        <v>14</v>
      </c>
      <c r="L80" s="72" t="s">
        <v>15</v>
      </c>
      <c r="M80" s="72" t="s">
        <v>16</v>
      </c>
      <c r="N80" s="72" t="s">
        <v>17</v>
      </c>
      <c r="O80" s="72" t="s">
        <v>18</v>
      </c>
      <c r="P80" s="72" t="s">
        <v>19</v>
      </c>
      <c r="Q80" s="72" t="s">
        <v>20</v>
      </c>
      <c r="R80" s="72" t="s">
        <v>21</v>
      </c>
      <c r="S80" s="72" t="s">
        <v>22</v>
      </c>
      <c r="T80" s="72" t="s">
        <v>23</v>
      </c>
      <c r="U80" s="72" t="s">
        <v>24</v>
      </c>
      <c r="V80" s="72" t="s">
        <v>76</v>
      </c>
      <c r="W80" s="72" t="s">
        <v>77</v>
      </c>
      <c r="X80" s="72" t="s">
        <v>78</v>
      </c>
      <c r="Y80" s="72" t="s">
        <v>79</v>
      </c>
      <c r="Z80" s="72" t="s">
        <v>80</v>
      </c>
      <c r="AA80" s="72" t="s">
        <v>81</v>
      </c>
      <c r="AB80" s="72" t="s">
        <v>82</v>
      </c>
      <c r="AC80" s="72" t="s">
        <v>83</v>
      </c>
      <c r="AD80" s="72" t="s">
        <v>105</v>
      </c>
      <c r="AE80" s="72" t="s">
        <v>106</v>
      </c>
      <c r="AF80" s="72" t="s">
        <v>113</v>
      </c>
      <c r="AG80" s="72" t="s">
        <v>114</v>
      </c>
      <c r="AH80" s="72" t="s">
        <v>115</v>
      </c>
      <c r="AI80" s="72" t="s">
        <v>116</v>
      </c>
      <c r="AJ80" s="72" t="s">
        <v>117</v>
      </c>
      <c r="AK80" s="72" t="s">
        <v>118</v>
      </c>
      <c r="AL80" s="72" t="s">
        <v>119</v>
      </c>
      <c r="AM80" s="72" t="s">
        <v>120</v>
      </c>
      <c r="AN80" s="72" t="s">
        <v>121</v>
      </c>
      <c r="AO80" s="72" t="s">
        <v>122</v>
      </c>
      <c r="AP80" s="72" t="s">
        <v>123</v>
      </c>
      <c r="AQ80" s="72" t="s">
        <v>124</v>
      </c>
      <c r="AR80" s="72" t="s">
        <v>125</v>
      </c>
      <c r="AS80" s="72" t="s">
        <v>126</v>
      </c>
      <c r="AT80" s="72" t="s">
        <v>127</v>
      </c>
      <c r="AU80" s="72" t="s">
        <v>128</v>
      </c>
      <c r="AV80" s="72" t="s">
        <v>129</v>
      </c>
      <c r="AW80" s="72" t="s">
        <v>130</v>
      </c>
      <c r="AX80" s="72" t="s">
        <v>131</v>
      </c>
      <c r="AY80" s="72" t="s">
        <v>132</v>
      </c>
      <c r="AZ80" s="72" t="s">
        <v>133</v>
      </c>
      <c r="BA80" s="72" t="s">
        <v>134</v>
      </c>
      <c r="BB80" s="72" t="s">
        <v>135</v>
      </c>
      <c r="BC80" s="72" t="s">
        <v>136</v>
      </c>
      <c r="BD80" s="72" t="s">
        <v>137</v>
      </c>
      <c r="BE80" s="72" t="s">
        <v>138</v>
      </c>
      <c r="BF80" s="72" t="s">
        <v>139</v>
      </c>
      <c r="BG80" s="84" t="s">
        <v>177</v>
      </c>
      <c r="BH80" s="72" t="s">
        <v>25</v>
      </c>
    </row>
    <row r="81" spans="1:60" ht="14.25" customHeight="1" x14ac:dyDescent="0.2">
      <c r="B81" s="55">
        <v>1</v>
      </c>
      <c r="C81" s="55">
        <v>1</v>
      </c>
      <c r="D81" s="55" t="s">
        <v>148</v>
      </c>
      <c r="E81" s="55">
        <v>1</v>
      </c>
      <c r="F81" s="55" t="s">
        <v>153</v>
      </c>
      <c r="G81" s="55">
        <v>0.25</v>
      </c>
      <c r="H81" s="55">
        <v>0.2</v>
      </c>
      <c r="I81" s="55">
        <v>0.33333333333333331</v>
      </c>
      <c r="J81" s="55">
        <v>0.2</v>
      </c>
      <c r="K81" s="55">
        <v>0.14285714285714285</v>
      </c>
      <c r="L81" s="55" t="s">
        <v>149</v>
      </c>
      <c r="M81" s="55" t="s">
        <v>152</v>
      </c>
      <c r="N81" s="55">
        <v>0.25</v>
      </c>
      <c r="O81" s="55" t="s">
        <v>148</v>
      </c>
      <c r="P81" s="55">
        <v>1</v>
      </c>
      <c r="Q81" s="55">
        <v>0.1111111111111111</v>
      </c>
      <c r="R81" s="55" t="s">
        <v>153</v>
      </c>
      <c r="S81" s="55">
        <v>1</v>
      </c>
      <c r="T81" s="55" t="s">
        <v>152</v>
      </c>
      <c r="U81" s="55">
        <v>0.1111111111111111</v>
      </c>
      <c r="V81" s="55" t="s">
        <v>149</v>
      </c>
      <c r="W81" s="55">
        <v>0.33333333333333331</v>
      </c>
      <c r="X81" s="55" t="s">
        <v>155</v>
      </c>
      <c r="Y81" s="55">
        <v>0.1111111111111111</v>
      </c>
      <c r="Z81" s="55">
        <v>1</v>
      </c>
      <c r="AA81" s="55">
        <v>1</v>
      </c>
      <c r="AB81" s="55" t="s">
        <v>148</v>
      </c>
      <c r="AC81" s="55">
        <v>0.16666666666666666</v>
      </c>
      <c r="AD81" s="55">
        <v>1</v>
      </c>
      <c r="AE81" s="55" t="s">
        <v>151</v>
      </c>
      <c r="AF81" s="55">
        <v>0.2</v>
      </c>
      <c r="AG81" s="55">
        <v>0.25</v>
      </c>
      <c r="AH81" s="55">
        <v>0.14285714285714285</v>
      </c>
      <c r="AI81" s="55">
        <v>0.14285714285714285</v>
      </c>
      <c r="AJ81" s="55" t="s">
        <v>148</v>
      </c>
      <c r="AK81" s="55">
        <v>0.1111111111111111</v>
      </c>
      <c r="AL81" s="55">
        <v>0.2</v>
      </c>
      <c r="AM81" s="55">
        <v>1</v>
      </c>
      <c r="AN81" s="55">
        <v>0.125</v>
      </c>
      <c r="AO81" s="55">
        <v>0.1111111111111111</v>
      </c>
      <c r="AP81" s="55">
        <v>0.33333333333333331</v>
      </c>
      <c r="AQ81" s="55">
        <v>1</v>
      </c>
      <c r="AR81" s="55">
        <v>0.2</v>
      </c>
      <c r="AS81" s="55">
        <v>0.2</v>
      </c>
      <c r="AT81" s="55">
        <v>1</v>
      </c>
      <c r="AU81" s="55">
        <v>0.2</v>
      </c>
      <c r="AV81" s="55">
        <v>0.33333333333333331</v>
      </c>
      <c r="AW81" s="55">
        <v>1</v>
      </c>
      <c r="AX81" s="55">
        <v>1</v>
      </c>
      <c r="AY81" s="55">
        <v>0.1111111111111111</v>
      </c>
      <c r="AZ81" s="55">
        <v>1</v>
      </c>
      <c r="BA81" s="55">
        <v>0.1111111111111111</v>
      </c>
      <c r="BB81" s="55" t="s">
        <v>154</v>
      </c>
      <c r="BC81" s="55" t="s">
        <v>153</v>
      </c>
      <c r="BD81" s="55" t="s">
        <v>154</v>
      </c>
      <c r="BE81" s="55">
        <v>1</v>
      </c>
      <c r="BF81" s="55">
        <v>0.33333333333333331</v>
      </c>
      <c r="BG81" s="55">
        <v>0.1111111111111111</v>
      </c>
      <c r="BH81" s="81">
        <f>GEOMEAN(B81:BF81)</f>
        <v>0.33440013768716231</v>
      </c>
    </row>
    <row r="82" spans="1:60" ht="14.25" customHeight="1" x14ac:dyDescent="0.2">
      <c r="B82" s="55">
        <v>1</v>
      </c>
      <c r="C82" s="55">
        <v>1</v>
      </c>
      <c r="D82" s="55" t="s">
        <v>148</v>
      </c>
      <c r="E82" s="55" t="s">
        <v>152</v>
      </c>
      <c r="F82" s="55">
        <v>0.16666666666666666</v>
      </c>
      <c r="G82" s="55">
        <v>0.2</v>
      </c>
      <c r="H82" s="55">
        <v>0.14285714285714285</v>
      </c>
      <c r="I82" s="55">
        <v>0.25</v>
      </c>
      <c r="J82" s="55">
        <v>0.2</v>
      </c>
      <c r="K82" s="55">
        <v>0.125</v>
      </c>
      <c r="L82" s="55" t="s">
        <v>152</v>
      </c>
      <c r="M82" s="55" t="s">
        <v>152</v>
      </c>
      <c r="N82" s="55">
        <v>0.25</v>
      </c>
      <c r="O82" s="55" t="s">
        <v>148</v>
      </c>
      <c r="P82" s="55">
        <v>0.1111111111111111</v>
      </c>
      <c r="Q82" s="55">
        <v>0.1111111111111111</v>
      </c>
      <c r="R82" s="55">
        <v>0.33333333333333331</v>
      </c>
      <c r="S82" s="55">
        <v>1</v>
      </c>
      <c r="T82" s="55" t="s">
        <v>152</v>
      </c>
      <c r="U82" s="55">
        <v>0.1111111111111111</v>
      </c>
      <c r="V82" s="55" t="s">
        <v>154</v>
      </c>
      <c r="W82" s="55">
        <v>0.125</v>
      </c>
      <c r="X82" s="55" t="s">
        <v>152</v>
      </c>
      <c r="Y82" s="55">
        <v>0.1111111111111111</v>
      </c>
      <c r="Z82" s="55">
        <v>0.33333333333333331</v>
      </c>
      <c r="AA82" s="55">
        <v>0.16666666666666666</v>
      </c>
      <c r="AB82" s="55" t="s">
        <v>148</v>
      </c>
      <c r="AC82" s="55">
        <v>0.14285714285714285</v>
      </c>
      <c r="AD82" s="55">
        <v>1</v>
      </c>
      <c r="AE82" s="55">
        <v>0.33333333333333331</v>
      </c>
      <c r="AF82" s="55">
        <v>0.2</v>
      </c>
      <c r="AG82" s="55">
        <v>0.125</v>
      </c>
      <c r="AH82" s="55">
        <v>0.14285714285714285</v>
      </c>
      <c r="AI82" s="55">
        <v>0.2</v>
      </c>
      <c r="AJ82" s="55" t="s">
        <v>148</v>
      </c>
      <c r="AK82" s="55">
        <v>0.1111111111111111</v>
      </c>
      <c r="AL82" s="55">
        <v>0.2</v>
      </c>
      <c r="AM82" s="55">
        <v>0.2</v>
      </c>
      <c r="AN82" s="55">
        <v>0.2</v>
      </c>
      <c r="AO82" s="55">
        <v>0.1111111111111111</v>
      </c>
      <c r="AP82" s="55">
        <v>0.33333333333333331</v>
      </c>
      <c r="AQ82" s="55">
        <v>1</v>
      </c>
      <c r="AR82" s="55">
        <v>0.2</v>
      </c>
      <c r="AS82" s="55">
        <v>0.2</v>
      </c>
      <c r="AT82" s="55">
        <v>0.5</v>
      </c>
      <c r="AU82" s="55">
        <v>0.1111111111111111</v>
      </c>
      <c r="AV82" s="55">
        <v>0.1111111111111111</v>
      </c>
      <c r="AW82" s="55">
        <v>1</v>
      </c>
      <c r="AX82" s="55">
        <v>1</v>
      </c>
      <c r="AY82" s="55">
        <v>0.1111111111111111</v>
      </c>
      <c r="AZ82" s="55">
        <v>1</v>
      </c>
      <c r="BA82" s="55">
        <v>0.1111111111111111</v>
      </c>
      <c r="BB82" s="55">
        <v>0.25</v>
      </c>
      <c r="BC82" s="55">
        <v>0.1111111111111111</v>
      </c>
      <c r="BD82" s="55">
        <v>0.125</v>
      </c>
      <c r="BE82" s="55">
        <v>1</v>
      </c>
      <c r="BF82" s="55">
        <v>0.14285714285714285</v>
      </c>
      <c r="BG82" s="55">
        <v>0.2</v>
      </c>
      <c r="BH82" s="81">
        <f>GEOMEAN(B82:BF82)</f>
        <v>0.23740301432893468</v>
      </c>
    </row>
    <row r="83" spans="1:60" ht="14.25" customHeight="1" x14ac:dyDescent="0.2">
      <c r="B83" s="55">
        <v>1</v>
      </c>
      <c r="C83" s="55">
        <v>1</v>
      </c>
      <c r="D83" s="55" t="s">
        <v>148</v>
      </c>
      <c r="E83" s="55">
        <v>1</v>
      </c>
      <c r="F83" s="55">
        <v>0.16666666666666666</v>
      </c>
      <c r="G83" s="55">
        <v>0.125</v>
      </c>
      <c r="H83" s="55">
        <v>0.2</v>
      </c>
      <c r="I83" s="55">
        <v>0.16666666666666666</v>
      </c>
      <c r="J83" s="55">
        <v>0.2</v>
      </c>
      <c r="K83" s="55" t="s">
        <v>154</v>
      </c>
      <c r="L83" s="55" t="s">
        <v>148</v>
      </c>
      <c r="M83" s="55" t="s">
        <v>152</v>
      </c>
      <c r="N83" s="55" t="s">
        <v>148</v>
      </c>
      <c r="O83" s="55">
        <v>0.1111111111111111</v>
      </c>
      <c r="P83" s="55">
        <v>0.1111111111111111</v>
      </c>
      <c r="Q83" s="55" t="s">
        <v>148</v>
      </c>
      <c r="R83" s="55">
        <v>0.33333333333333331</v>
      </c>
      <c r="S83" s="55">
        <v>0.25</v>
      </c>
      <c r="T83" s="55">
        <v>0.5</v>
      </c>
      <c r="U83" s="55">
        <v>0.1111111111111111</v>
      </c>
      <c r="V83" s="55" t="s">
        <v>154</v>
      </c>
      <c r="W83" s="55">
        <v>1</v>
      </c>
      <c r="X83" s="55" t="s">
        <v>154</v>
      </c>
      <c r="Y83" s="55" t="s">
        <v>148</v>
      </c>
      <c r="Z83" s="55">
        <v>0.5</v>
      </c>
      <c r="AA83" s="55" t="s">
        <v>149</v>
      </c>
      <c r="AB83" s="55" t="s">
        <v>148</v>
      </c>
      <c r="AC83" s="55">
        <v>0.2</v>
      </c>
      <c r="AD83" s="55">
        <v>1</v>
      </c>
      <c r="AE83" s="55">
        <v>0.1111111111111111</v>
      </c>
      <c r="AF83" s="55" t="s">
        <v>153</v>
      </c>
      <c r="AG83" s="55" t="s">
        <v>152</v>
      </c>
      <c r="AH83" s="55" t="s">
        <v>149</v>
      </c>
      <c r="AI83" s="55">
        <v>1</v>
      </c>
      <c r="AJ83" s="55">
        <v>0.5</v>
      </c>
      <c r="AK83" s="55" t="s">
        <v>148</v>
      </c>
      <c r="AL83" s="55" t="s">
        <v>149</v>
      </c>
      <c r="AM83" s="55">
        <v>0.5</v>
      </c>
      <c r="AN83" s="55">
        <v>0.25</v>
      </c>
      <c r="AO83" s="55" t="s">
        <v>148</v>
      </c>
      <c r="AP83" s="55" t="s">
        <v>151</v>
      </c>
      <c r="AQ83" s="55">
        <v>1</v>
      </c>
      <c r="AR83" s="55" t="s">
        <v>154</v>
      </c>
      <c r="AS83" s="55">
        <v>0.2</v>
      </c>
      <c r="AT83" s="55">
        <v>0.5</v>
      </c>
      <c r="AU83" s="55">
        <v>0.1111111111111111</v>
      </c>
      <c r="AV83" s="55" t="s">
        <v>153</v>
      </c>
      <c r="AW83" s="55">
        <v>1</v>
      </c>
      <c r="AX83" s="55">
        <v>1</v>
      </c>
      <c r="AY83" s="55" t="s">
        <v>148</v>
      </c>
      <c r="AZ83" s="55">
        <v>0.33333333333333331</v>
      </c>
      <c r="BA83" s="55" t="s">
        <v>148</v>
      </c>
      <c r="BB83" s="55">
        <v>0.25</v>
      </c>
      <c r="BC83" s="55">
        <v>0.125</v>
      </c>
      <c r="BD83" s="55">
        <v>0.125</v>
      </c>
      <c r="BE83" s="55">
        <v>1</v>
      </c>
      <c r="BF83" s="55">
        <v>1</v>
      </c>
      <c r="BG83" s="55" t="s">
        <v>151</v>
      </c>
      <c r="BH83" s="81">
        <f>GEOMEAN(B83:BF83)</f>
        <v>0.34677705775150436</v>
      </c>
    </row>
    <row r="84" spans="1:60" ht="14.25" customHeight="1" x14ac:dyDescent="0.2"/>
    <row r="85" spans="1:60" ht="14.25" customHeight="1" x14ac:dyDescent="0.2">
      <c r="B85" s="2" t="s">
        <v>96</v>
      </c>
      <c r="C85" s="2" t="s">
        <v>101</v>
      </c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</row>
    <row r="86" spans="1:60" ht="14.25" customHeight="1" x14ac:dyDescent="0.2">
      <c r="A86" s="5"/>
      <c r="B86" s="72" t="s">
        <v>5</v>
      </c>
      <c r="C86" s="72" t="s">
        <v>6</v>
      </c>
      <c r="D86" s="72" t="s">
        <v>7</v>
      </c>
      <c r="E86" s="72" t="s">
        <v>8</v>
      </c>
      <c r="F86" s="72" t="s">
        <v>9</v>
      </c>
      <c r="G86" s="72" t="s">
        <v>10</v>
      </c>
      <c r="H86" s="72" t="s">
        <v>11</v>
      </c>
      <c r="I86" s="72" t="s">
        <v>12</v>
      </c>
      <c r="J86" s="72" t="s">
        <v>13</v>
      </c>
      <c r="K86" s="72" t="s">
        <v>14</v>
      </c>
      <c r="L86" s="72" t="s">
        <v>15</v>
      </c>
      <c r="M86" s="72" t="s">
        <v>16</v>
      </c>
      <c r="N86" s="72" t="s">
        <v>17</v>
      </c>
      <c r="O86" s="72" t="s">
        <v>18</v>
      </c>
      <c r="P86" s="72" t="s">
        <v>19</v>
      </c>
      <c r="Q86" s="72" t="s">
        <v>20</v>
      </c>
      <c r="R86" s="72" t="s">
        <v>21</v>
      </c>
      <c r="S86" s="72" t="s">
        <v>22</v>
      </c>
      <c r="T86" s="72" t="s">
        <v>23</v>
      </c>
      <c r="U86" s="72" t="s">
        <v>24</v>
      </c>
      <c r="V86" s="72" t="s">
        <v>76</v>
      </c>
      <c r="W86" s="72" t="s">
        <v>77</v>
      </c>
      <c r="X86" s="72" t="s">
        <v>78</v>
      </c>
      <c r="Y86" s="72" t="s">
        <v>79</v>
      </c>
      <c r="Z86" s="72" t="s">
        <v>80</v>
      </c>
      <c r="AA86" s="72" t="s">
        <v>81</v>
      </c>
      <c r="AB86" s="72" t="s">
        <v>82</v>
      </c>
      <c r="AC86" s="72" t="s">
        <v>83</v>
      </c>
      <c r="AD86" s="72" t="s">
        <v>105</v>
      </c>
      <c r="AE86" s="72" t="s">
        <v>106</v>
      </c>
      <c r="AF86" s="72" t="s">
        <v>113</v>
      </c>
      <c r="AG86" s="72" t="s">
        <v>114</v>
      </c>
      <c r="AH86" s="72" t="s">
        <v>115</v>
      </c>
      <c r="AI86" s="72" t="s">
        <v>116</v>
      </c>
      <c r="AJ86" s="72" t="s">
        <v>117</v>
      </c>
      <c r="AK86" s="72" t="s">
        <v>118</v>
      </c>
      <c r="AL86" s="72" t="s">
        <v>119</v>
      </c>
      <c r="AM86" s="72" t="s">
        <v>120</v>
      </c>
      <c r="AN86" s="72" t="s">
        <v>121</v>
      </c>
      <c r="AO86" s="72" t="s">
        <v>122</v>
      </c>
      <c r="AP86" s="72" t="s">
        <v>123</v>
      </c>
      <c r="AQ86" s="72" t="s">
        <v>124</v>
      </c>
      <c r="AR86" s="72" t="s">
        <v>125</v>
      </c>
      <c r="AS86" s="72" t="s">
        <v>126</v>
      </c>
      <c r="AT86" s="72" t="s">
        <v>127</v>
      </c>
      <c r="AU86" s="72" t="s">
        <v>128</v>
      </c>
      <c r="AV86" s="72" t="s">
        <v>129</v>
      </c>
      <c r="AW86" s="72" t="s">
        <v>130</v>
      </c>
      <c r="AX86" s="72" t="s">
        <v>131</v>
      </c>
      <c r="AY86" s="72" t="s">
        <v>132</v>
      </c>
      <c r="AZ86" s="72" t="s">
        <v>133</v>
      </c>
      <c r="BA86" s="72" t="s">
        <v>134</v>
      </c>
      <c r="BB86" s="72" t="s">
        <v>135</v>
      </c>
      <c r="BC86" s="72" t="s">
        <v>136</v>
      </c>
      <c r="BD86" s="72" t="s">
        <v>137</v>
      </c>
      <c r="BE86" s="72" t="s">
        <v>138</v>
      </c>
      <c r="BF86" s="72" t="s">
        <v>139</v>
      </c>
      <c r="BG86" s="84" t="s">
        <v>177</v>
      </c>
      <c r="BH86" s="72" t="s">
        <v>25</v>
      </c>
    </row>
    <row r="87" spans="1:60" ht="14.25" customHeight="1" x14ac:dyDescent="0.2">
      <c r="B87" s="55">
        <v>1</v>
      </c>
      <c r="C87" s="55">
        <v>1</v>
      </c>
      <c r="D87" s="55" t="s">
        <v>148</v>
      </c>
      <c r="E87" s="55">
        <v>0.33333333333333331</v>
      </c>
      <c r="F87" s="55" t="s">
        <v>151</v>
      </c>
      <c r="G87" s="55">
        <v>0.33333333333333331</v>
      </c>
      <c r="H87" s="55" t="s">
        <v>149</v>
      </c>
      <c r="I87" s="55">
        <v>0.16666666666666666</v>
      </c>
      <c r="J87" s="55">
        <v>0.2</v>
      </c>
      <c r="K87" s="55" t="s">
        <v>152</v>
      </c>
      <c r="L87" s="55" t="s">
        <v>154</v>
      </c>
      <c r="M87" s="55" t="s">
        <v>153</v>
      </c>
      <c r="N87" s="55" t="s">
        <v>148</v>
      </c>
      <c r="O87" s="55">
        <v>0.14285714285714285</v>
      </c>
      <c r="P87" s="55">
        <v>0.1111111111111111</v>
      </c>
      <c r="Q87" s="55">
        <v>0.5</v>
      </c>
      <c r="R87" s="55" t="s">
        <v>153</v>
      </c>
      <c r="S87" s="55" t="s">
        <v>153</v>
      </c>
      <c r="T87" s="55" t="s">
        <v>152</v>
      </c>
      <c r="U87" s="55">
        <v>0.1111111111111111</v>
      </c>
      <c r="V87" s="55">
        <v>0.2</v>
      </c>
      <c r="W87" s="55">
        <v>0.33333333333333331</v>
      </c>
      <c r="X87" s="55" t="s">
        <v>154</v>
      </c>
      <c r="Y87" s="55">
        <v>0.1111111111111111</v>
      </c>
      <c r="Z87" s="55">
        <v>1</v>
      </c>
      <c r="AA87" s="55">
        <v>0.25</v>
      </c>
      <c r="AB87" s="55" t="s">
        <v>148</v>
      </c>
      <c r="AC87" s="55">
        <v>0.33333333333333331</v>
      </c>
      <c r="AD87" s="55">
        <v>1</v>
      </c>
      <c r="AE87" s="55" t="s">
        <v>151</v>
      </c>
      <c r="AF87" s="55">
        <v>0.2</v>
      </c>
      <c r="AG87" s="55">
        <v>0.33333333333333331</v>
      </c>
      <c r="AH87" s="55">
        <v>0.25</v>
      </c>
      <c r="AI87" s="55">
        <v>0.2</v>
      </c>
      <c r="AJ87" s="55" t="s">
        <v>148</v>
      </c>
      <c r="AK87" s="55">
        <v>0.33333333333333331</v>
      </c>
      <c r="AL87" s="55">
        <v>0.1111111111111111</v>
      </c>
      <c r="AM87" s="55">
        <v>0.33333333333333331</v>
      </c>
      <c r="AN87" s="55">
        <v>0.125</v>
      </c>
      <c r="AO87" s="55">
        <v>0.1111111111111111</v>
      </c>
      <c r="AP87" s="55">
        <v>0.1111111111111111</v>
      </c>
      <c r="AQ87" s="55">
        <v>1</v>
      </c>
      <c r="AR87" s="55">
        <v>0.2</v>
      </c>
      <c r="AS87" s="55">
        <v>0.2</v>
      </c>
      <c r="AT87" s="55">
        <v>1</v>
      </c>
      <c r="AU87" s="55">
        <v>0.1111111111111111</v>
      </c>
      <c r="AV87" s="55">
        <v>0.33333333333333331</v>
      </c>
      <c r="AW87" s="55">
        <v>1</v>
      </c>
      <c r="AX87" s="55">
        <v>1</v>
      </c>
      <c r="AY87" s="55">
        <v>0.1111111111111111</v>
      </c>
      <c r="AZ87" s="55">
        <v>1</v>
      </c>
      <c r="BA87" s="55">
        <v>0.1111111111111111</v>
      </c>
      <c r="BB87" s="55">
        <v>0.16666666666666666</v>
      </c>
      <c r="BC87" s="55">
        <v>0.16666666666666666</v>
      </c>
      <c r="BD87" s="55" t="s">
        <v>154</v>
      </c>
      <c r="BE87" s="55">
        <v>1</v>
      </c>
      <c r="BF87" s="55">
        <v>0.2</v>
      </c>
      <c r="BG87" s="55">
        <v>0.1111111111111111</v>
      </c>
      <c r="BH87" s="81">
        <f>GEOMEAN(B87:BF87)</f>
        <v>0.28516850686483225</v>
      </c>
    </row>
    <row r="88" spans="1:60" ht="14.25" customHeight="1" x14ac:dyDescent="0.2">
      <c r="B88" s="55">
        <v>1</v>
      </c>
      <c r="C88" s="55">
        <v>1</v>
      </c>
      <c r="D88" s="55" t="s">
        <v>148</v>
      </c>
      <c r="E88" s="55">
        <v>1</v>
      </c>
      <c r="F88" s="55">
        <v>0.14285714285714285</v>
      </c>
      <c r="G88" s="55">
        <v>0.16666666666666666</v>
      </c>
      <c r="H88" s="55">
        <v>0.14285714285714285</v>
      </c>
      <c r="I88" s="55">
        <v>0.16666666666666666</v>
      </c>
      <c r="J88" s="55">
        <v>0.2</v>
      </c>
      <c r="K88" s="55">
        <v>0.14285714285714285</v>
      </c>
      <c r="L88" s="55">
        <v>0.33333333333333331</v>
      </c>
      <c r="M88" s="55">
        <v>0.2</v>
      </c>
      <c r="N88" s="55">
        <v>1</v>
      </c>
      <c r="O88" s="55">
        <v>0.14285714285714285</v>
      </c>
      <c r="P88" s="55">
        <v>0.1111111111111111</v>
      </c>
      <c r="Q88" s="55">
        <v>0.5</v>
      </c>
      <c r="R88" s="55">
        <v>1</v>
      </c>
      <c r="S88" s="55">
        <v>0.1111111111111111</v>
      </c>
      <c r="T88" s="55" t="s">
        <v>152</v>
      </c>
      <c r="U88" s="55">
        <v>0.1111111111111111</v>
      </c>
      <c r="V88" s="55" t="s">
        <v>152</v>
      </c>
      <c r="W88" s="55">
        <v>0.16666666666666666</v>
      </c>
      <c r="X88" s="55">
        <v>0.25</v>
      </c>
      <c r="Y88" s="55">
        <v>0.1111111111111111</v>
      </c>
      <c r="Z88" s="55">
        <v>1</v>
      </c>
      <c r="AA88" s="55">
        <v>0.25</v>
      </c>
      <c r="AB88" s="55" t="s">
        <v>148</v>
      </c>
      <c r="AC88" s="55">
        <v>0.2</v>
      </c>
      <c r="AD88" s="55">
        <v>1</v>
      </c>
      <c r="AE88" s="55">
        <v>0.33333333333333331</v>
      </c>
      <c r="AF88" s="55">
        <v>0.33333333333333331</v>
      </c>
      <c r="AG88" s="55">
        <v>0.14285714285714285</v>
      </c>
      <c r="AH88" s="55">
        <v>0.2</v>
      </c>
      <c r="AI88" s="55">
        <v>0.2</v>
      </c>
      <c r="AJ88" s="55" t="s">
        <v>148</v>
      </c>
      <c r="AK88" s="55">
        <v>0.2</v>
      </c>
      <c r="AL88" s="55">
        <v>0.2</v>
      </c>
      <c r="AM88" s="55">
        <v>0.5</v>
      </c>
      <c r="AN88" s="55">
        <v>0.16666666666666666</v>
      </c>
      <c r="AO88" s="55">
        <v>0.1111111111111111</v>
      </c>
      <c r="AP88" s="55">
        <v>0.1111111111111111</v>
      </c>
      <c r="AQ88" s="55">
        <v>1</v>
      </c>
      <c r="AR88" s="55">
        <v>0.16666666666666666</v>
      </c>
      <c r="AS88" s="55">
        <v>0.2</v>
      </c>
      <c r="AT88" s="55">
        <v>0.5</v>
      </c>
      <c r="AU88" s="55">
        <v>0.1111111111111111</v>
      </c>
      <c r="AV88" s="55">
        <v>0.1111111111111111</v>
      </c>
      <c r="AW88" s="55">
        <v>1</v>
      </c>
      <c r="AX88" s="55">
        <v>1</v>
      </c>
      <c r="AY88" s="55">
        <v>0.1111111111111111</v>
      </c>
      <c r="AZ88" s="55" t="s">
        <v>154</v>
      </c>
      <c r="BA88" s="55">
        <v>0.1111111111111111</v>
      </c>
      <c r="BB88" s="55">
        <v>0.16666666666666666</v>
      </c>
      <c r="BC88" s="55">
        <v>0.1111111111111111</v>
      </c>
      <c r="BD88" s="55">
        <v>0.125</v>
      </c>
      <c r="BE88" s="55">
        <v>1</v>
      </c>
      <c r="BF88" s="55">
        <v>0.2</v>
      </c>
      <c r="BG88" s="55">
        <v>0.1111111111111111</v>
      </c>
      <c r="BH88" s="81">
        <f>GEOMEAN(B88:BF88)</f>
        <v>0.25665157862334104</v>
      </c>
    </row>
    <row r="89" spans="1:60" ht="14.25" customHeight="1" x14ac:dyDescent="0.2">
      <c r="B89" s="55" t="s">
        <v>152</v>
      </c>
      <c r="C89" s="55">
        <v>1</v>
      </c>
      <c r="D89" s="55" t="s">
        <v>148</v>
      </c>
      <c r="E89" s="55">
        <v>1</v>
      </c>
      <c r="F89" s="55">
        <v>0.16666666666666666</v>
      </c>
      <c r="G89" s="55">
        <v>0.16666666666666666</v>
      </c>
      <c r="H89" s="55">
        <v>0.14285714285714285</v>
      </c>
      <c r="I89" s="55">
        <v>0.16666666666666666</v>
      </c>
      <c r="J89" s="55">
        <v>0.2</v>
      </c>
      <c r="K89" s="55" t="s">
        <v>151</v>
      </c>
      <c r="L89" s="55" t="s">
        <v>153</v>
      </c>
      <c r="M89" s="55" t="s">
        <v>152</v>
      </c>
      <c r="N89" s="55">
        <v>1</v>
      </c>
      <c r="O89" s="55" t="s">
        <v>149</v>
      </c>
      <c r="P89" s="55">
        <v>0.1111111111111111</v>
      </c>
      <c r="Q89" s="55">
        <v>1</v>
      </c>
      <c r="R89" s="55" t="s">
        <v>153</v>
      </c>
      <c r="S89" s="55">
        <v>0.1111111111111111</v>
      </c>
      <c r="T89" s="55">
        <v>0.5</v>
      </c>
      <c r="U89" s="55" t="s">
        <v>148</v>
      </c>
      <c r="V89" s="55">
        <v>0.33333333333333331</v>
      </c>
      <c r="W89" s="55">
        <v>0.125</v>
      </c>
      <c r="X89" s="55" t="s">
        <v>150</v>
      </c>
      <c r="Y89" s="55">
        <v>0.1111111111111111</v>
      </c>
      <c r="Z89" s="55" t="s">
        <v>154</v>
      </c>
      <c r="AA89" s="55" t="s">
        <v>150</v>
      </c>
      <c r="AB89" s="55" t="s">
        <v>148</v>
      </c>
      <c r="AC89" s="55">
        <v>0.16666666666666666</v>
      </c>
      <c r="AD89" s="55">
        <v>1</v>
      </c>
      <c r="AE89" s="55">
        <v>0.1111111111111111</v>
      </c>
      <c r="AF89" s="55" t="s">
        <v>151</v>
      </c>
      <c r="AG89" s="55" t="s">
        <v>153</v>
      </c>
      <c r="AH89" s="55">
        <v>0.2</v>
      </c>
      <c r="AI89" s="55">
        <v>1</v>
      </c>
      <c r="AJ89" s="55">
        <v>0.5</v>
      </c>
      <c r="AK89" s="55">
        <v>1</v>
      </c>
      <c r="AL89" s="55" t="s">
        <v>148</v>
      </c>
      <c r="AM89" s="55">
        <v>0.33333333333333331</v>
      </c>
      <c r="AN89" s="55" t="s">
        <v>155</v>
      </c>
      <c r="AO89" s="55" t="s">
        <v>148</v>
      </c>
      <c r="AP89" s="55" t="s">
        <v>153</v>
      </c>
      <c r="AQ89" s="55">
        <v>1</v>
      </c>
      <c r="AR89" s="55">
        <v>0.33333333333333331</v>
      </c>
      <c r="AS89" s="55">
        <v>0.2</v>
      </c>
      <c r="AT89" s="55">
        <v>0.5</v>
      </c>
      <c r="AU89" s="55" t="s">
        <v>148</v>
      </c>
      <c r="AV89" s="55" t="s">
        <v>153</v>
      </c>
      <c r="AW89" s="55">
        <v>1</v>
      </c>
      <c r="AX89" s="55">
        <v>1</v>
      </c>
      <c r="AY89" s="55" t="s">
        <v>150</v>
      </c>
      <c r="AZ89" s="55" t="s">
        <v>153</v>
      </c>
      <c r="BA89" s="55">
        <v>0.1111111111111111</v>
      </c>
      <c r="BB89" s="55" t="s">
        <v>150</v>
      </c>
      <c r="BC89" s="55" t="s">
        <v>154</v>
      </c>
      <c r="BD89" s="55">
        <v>0.125</v>
      </c>
      <c r="BE89" s="55">
        <v>1</v>
      </c>
      <c r="BF89" s="55" t="s">
        <v>152</v>
      </c>
      <c r="BG89" s="55" t="s">
        <v>153</v>
      </c>
      <c r="BH89" s="81">
        <f>GEOMEAN(B89:BF89)</f>
        <v>0.34064196240914801</v>
      </c>
    </row>
    <row r="90" spans="1:60" ht="14.25" customHeight="1" x14ac:dyDescent="0.2"/>
    <row r="91" spans="1:60" ht="14.25" customHeight="1" x14ac:dyDescent="0.2">
      <c r="B91" s="2" t="s">
        <v>143</v>
      </c>
      <c r="C91" s="2" t="s">
        <v>101</v>
      </c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</row>
    <row r="92" spans="1:60" ht="14.25" customHeight="1" x14ac:dyDescent="0.2">
      <c r="A92" s="5"/>
      <c r="B92" s="72" t="s">
        <v>5</v>
      </c>
      <c r="C92" s="72" t="s">
        <v>6</v>
      </c>
      <c r="D92" s="72" t="s">
        <v>7</v>
      </c>
      <c r="E92" s="72" t="s">
        <v>8</v>
      </c>
      <c r="F92" s="72" t="s">
        <v>9</v>
      </c>
      <c r="G92" s="72" t="s">
        <v>10</v>
      </c>
      <c r="H92" s="72" t="s">
        <v>11</v>
      </c>
      <c r="I92" s="72" t="s">
        <v>12</v>
      </c>
      <c r="J92" s="72" t="s">
        <v>13</v>
      </c>
      <c r="K92" s="72" t="s">
        <v>14</v>
      </c>
      <c r="L92" s="72" t="s">
        <v>15</v>
      </c>
      <c r="M92" s="72" t="s">
        <v>16</v>
      </c>
      <c r="N92" s="72" t="s">
        <v>17</v>
      </c>
      <c r="O92" s="72" t="s">
        <v>18</v>
      </c>
      <c r="P92" s="72" t="s">
        <v>19</v>
      </c>
      <c r="Q92" s="72" t="s">
        <v>20</v>
      </c>
      <c r="R92" s="72" t="s">
        <v>21</v>
      </c>
      <c r="S92" s="72" t="s">
        <v>22</v>
      </c>
      <c r="T92" s="72" t="s">
        <v>23</v>
      </c>
      <c r="U92" s="72" t="s">
        <v>24</v>
      </c>
      <c r="V92" s="72" t="s">
        <v>76</v>
      </c>
      <c r="W92" s="72" t="s">
        <v>77</v>
      </c>
      <c r="X92" s="72" t="s">
        <v>78</v>
      </c>
      <c r="Y92" s="72" t="s">
        <v>79</v>
      </c>
      <c r="Z92" s="72" t="s">
        <v>80</v>
      </c>
      <c r="AA92" s="72" t="s">
        <v>81</v>
      </c>
      <c r="AB92" s="72" t="s">
        <v>82</v>
      </c>
      <c r="AC92" s="72" t="s">
        <v>83</v>
      </c>
      <c r="AD92" s="72" t="s">
        <v>105</v>
      </c>
      <c r="AE92" s="72" t="s">
        <v>106</v>
      </c>
      <c r="AF92" s="72" t="s">
        <v>113</v>
      </c>
      <c r="AG92" s="72" t="s">
        <v>114</v>
      </c>
      <c r="AH92" s="72" t="s">
        <v>115</v>
      </c>
      <c r="AI92" s="72" t="s">
        <v>116</v>
      </c>
      <c r="AJ92" s="72" t="s">
        <v>117</v>
      </c>
      <c r="AK92" s="72" t="s">
        <v>118</v>
      </c>
      <c r="AL92" s="72" t="s">
        <v>119</v>
      </c>
      <c r="AM92" s="72" t="s">
        <v>120</v>
      </c>
      <c r="AN92" s="72" t="s">
        <v>121</v>
      </c>
      <c r="AO92" s="72" t="s">
        <v>122</v>
      </c>
      <c r="AP92" s="72" t="s">
        <v>123</v>
      </c>
      <c r="AQ92" s="72" t="s">
        <v>124</v>
      </c>
      <c r="AR92" s="72" t="s">
        <v>125</v>
      </c>
      <c r="AS92" s="72" t="s">
        <v>126</v>
      </c>
      <c r="AT92" s="72" t="s">
        <v>127</v>
      </c>
      <c r="AU92" s="72" t="s">
        <v>128</v>
      </c>
      <c r="AV92" s="72" t="s">
        <v>129</v>
      </c>
      <c r="AW92" s="72" t="s">
        <v>130</v>
      </c>
      <c r="AX92" s="72" t="s">
        <v>131</v>
      </c>
      <c r="AY92" s="72" t="s">
        <v>132</v>
      </c>
      <c r="AZ92" s="72" t="s">
        <v>133</v>
      </c>
      <c r="BA92" s="72" t="s">
        <v>134</v>
      </c>
      <c r="BB92" s="72" t="s">
        <v>135</v>
      </c>
      <c r="BC92" s="72" t="s">
        <v>136</v>
      </c>
      <c r="BD92" s="72" t="s">
        <v>137</v>
      </c>
      <c r="BE92" s="72" t="s">
        <v>138</v>
      </c>
      <c r="BF92" s="72" t="s">
        <v>139</v>
      </c>
      <c r="BG92" s="84" t="s">
        <v>177</v>
      </c>
      <c r="BH92" s="72" t="s">
        <v>25</v>
      </c>
    </row>
    <row r="93" spans="1:60" ht="14.25" customHeight="1" x14ac:dyDescent="0.2">
      <c r="B93" s="55">
        <v>1</v>
      </c>
      <c r="C93" s="55" t="s">
        <v>148</v>
      </c>
      <c r="D93" s="55" t="s">
        <v>148</v>
      </c>
      <c r="E93" s="55" t="s">
        <v>152</v>
      </c>
      <c r="F93" s="55" t="s">
        <v>149</v>
      </c>
      <c r="G93" s="55" t="s">
        <v>149</v>
      </c>
      <c r="H93" s="55" t="s">
        <v>149</v>
      </c>
      <c r="I93" s="55" t="s">
        <v>151</v>
      </c>
      <c r="J93" s="55" t="s">
        <v>151</v>
      </c>
      <c r="K93" s="55" t="s">
        <v>151</v>
      </c>
      <c r="L93" s="55" t="s">
        <v>149</v>
      </c>
      <c r="M93" s="55">
        <v>0.16666666666666666</v>
      </c>
      <c r="N93" s="55" t="s">
        <v>148</v>
      </c>
      <c r="O93" s="55" t="s">
        <v>150</v>
      </c>
      <c r="P93" s="55">
        <v>1</v>
      </c>
      <c r="Q93" s="55">
        <v>1</v>
      </c>
      <c r="R93" s="55" t="s">
        <v>148</v>
      </c>
      <c r="S93" s="55">
        <v>1</v>
      </c>
      <c r="T93" s="55" t="s">
        <v>152</v>
      </c>
      <c r="U93" s="55" t="s">
        <v>148</v>
      </c>
      <c r="V93" s="55" t="s">
        <v>151</v>
      </c>
      <c r="W93" s="55" t="s">
        <v>148</v>
      </c>
      <c r="X93" s="55" t="s">
        <v>152</v>
      </c>
      <c r="Y93" s="55" t="s">
        <v>148</v>
      </c>
      <c r="Z93" s="55" t="s">
        <v>149</v>
      </c>
      <c r="AA93" s="55" t="s">
        <v>149</v>
      </c>
      <c r="AB93" s="55" t="s">
        <v>149</v>
      </c>
      <c r="AC93" s="55" t="s">
        <v>148</v>
      </c>
      <c r="AD93" s="55">
        <v>1</v>
      </c>
      <c r="AE93" s="55" t="s">
        <v>148</v>
      </c>
      <c r="AF93" s="55" t="s">
        <v>151</v>
      </c>
      <c r="AG93" s="55" t="s">
        <v>150</v>
      </c>
      <c r="AH93" s="55" t="s">
        <v>151</v>
      </c>
      <c r="AI93" s="55" t="s">
        <v>151</v>
      </c>
      <c r="AJ93" s="55" t="s">
        <v>148</v>
      </c>
      <c r="AK93" s="55" t="s">
        <v>148</v>
      </c>
      <c r="AL93" s="55" t="s">
        <v>148</v>
      </c>
      <c r="AM93" s="55">
        <v>1</v>
      </c>
      <c r="AN93" s="55" t="s">
        <v>155</v>
      </c>
      <c r="AO93" s="55" t="s">
        <v>148</v>
      </c>
      <c r="AP93" s="55" t="s">
        <v>149</v>
      </c>
      <c r="AQ93" s="55">
        <v>1</v>
      </c>
      <c r="AR93" s="55" t="s">
        <v>148</v>
      </c>
      <c r="AS93" s="55">
        <v>0.2</v>
      </c>
      <c r="AT93" s="55" t="s">
        <v>152</v>
      </c>
      <c r="AU93" s="55" t="s">
        <v>148</v>
      </c>
      <c r="AV93" s="55" t="s">
        <v>150</v>
      </c>
      <c r="AW93" s="55">
        <v>1</v>
      </c>
      <c r="AX93" s="55">
        <v>1</v>
      </c>
      <c r="AY93" s="55">
        <v>0.1111111111111111</v>
      </c>
      <c r="AZ93" s="55">
        <v>1</v>
      </c>
      <c r="BA93" s="55" t="s">
        <v>148</v>
      </c>
      <c r="BB93" s="55" t="s">
        <v>148</v>
      </c>
      <c r="BC93" s="55" t="s">
        <v>150</v>
      </c>
      <c r="BD93" s="55" t="s">
        <v>150</v>
      </c>
      <c r="BE93" s="55" t="s">
        <v>148</v>
      </c>
      <c r="BF93" s="55" t="s">
        <v>151</v>
      </c>
      <c r="BG93" s="55" t="s">
        <v>151</v>
      </c>
      <c r="BH93" s="81">
        <f>GEOMEAN(B93:BF93)</f>
        <v>0.65008780343998407</v>
      </c>
    </row>
    <row r="94" spans="1:60" ht="14.25" customHeight="1" x14ac:dyDescent="0.2">
      <c r="B94" s="55">
        <v>1</v>
      </c>
      <c r="C94" s="55" t="s">
        <v>148</v>
      </c>
      <c r="D94" s="55" t="s">
        <v>148</v>
      </c>
      <c r="E94" s="55">
        <v>1</v>
      </c>
      <c r="F94" s="55" t="s">
        <v>150</v>
      </c>
      <c r="G94" s="55" t="s">
        <v>149</v>
      </c>
      <c r="H94" s="55">
        <v>0.14285714285714285</v>
      </c>
      <c r="I94" s="55" t="s">
        <v>150</v>
      </c>
      <c r="J94" s="55" t="s">
        <v>151</v>
      </c>
      <c r="K94" s="55">
        <v>1</v>
      </c>
      <c r="L94" s="55" t="s">
        <v>151</v>
      </c>
      <c r="M94" s="55" t="s">
        <v>154</v>
      </c>
      <c r="N94" s="55" t="s">
        <v>148</v>
      </c>
      <c r="O94" s="55" t="s">
        <v>149</v>
      </c>
      <c r="P94" s="55">
        <v>1</v>
      </c>
      <c r="Q94" s="55">
        <v>1</v>
      </c>
      <c r="R94" s="55" t="s">
        <v>148</v>
      </c>
      <c r="S94" s="55">
        <v>1</v>
      </c>
      <c r="T94" s="55" t="s">
        <v>152</v>
      </c>
      <c r="U94" s="55">
        <v>0.1111111111111111</v>
      </c>
      <c r="V94" s="55" t="s">
        <v>151</v>
      </c>
      <c r="W94" s="55">
        <v>1</v>
      </c>
      <c r="X94" s="55">
        <v>1</v>
      </c>
      <c r="Y94" s="55" t="s">
        <v>148</v>
      </c>
      <c r="Z94" s="55" t="s">
        <v>153</v>
      </c>
      <c r="AA94" s="55" t="s">
        <v>150</v>
      </c>
      <c r="AB94" s="55" t="s">
        <v>148</v>
      </c>
      <c r="AC94" s="55" t="s">
        <v>149</v>
      </c>
      <c r="AD94" s="55">
        <v>1</v>
      </c>
      <c r="AE94" s="55" t="s">
        <v>148</v>
      </c>
      <c r="AF94" s="55" t="s">
        <v>153</v>
      </c>
      <c r="AG94" s="55" t="s">
        <v>153</v>
      </c>
      <c r="AH94" s="55" t="s">
        <v>150</v>
      </c>
      <c r="AI94" s="55" t="s">
        <v>153</v>
      </c>
      <c r="AJ94" s="55" t="s">
        <v>148</v>
      </c>
      <c r="AK94" s="55">
        <v>0.25</v>
      </c>
      <c r="AL94" s="55" t="s">
        <v>148</v>
      </c>
      <c r="AM94" s="55">
        <v>0.33333333333333331</v>
      </c>
      <c r="AN94" s="55" t="s">
        <v>155</v>
      </c>
      <c r="AO94" s="55" t="s">
        <v>148</v>
      </c>
      <c r="AP94" s="55" t="s">
        <v>149</v>
      </c>
      <c r="AQ94" s="55">
        <v>1</v>
      </c>
      <c r="AR94" s="55" t="s">
        <v>148</v>
      </c>
      <c r="AS94" s="55">
        <v>0.2</v>
      </c>
      <c r="AT94" s="55">
        <v>1</v>
      </c>
      <c r="AU94" s="55" t="s">
        <v>148</v>
      </c>
      <c r="AV94" s="55" t="s">
        <v>153</v>
      </c>
      <c r="AW94" s="55">
        <v>1</v>
      </c>
      <c r="AX94" s="55">
        <v>1</v>
      </c>
      <c r="AY94" s="55">
        <v>0.1111111111111111</v>
      </c>
      <c r="AZ94" s="55">
        <v>0.33333333333333331</v>
      </c>
      <c r="BA94" s="55" t="s">
        <v>148</v>
      </c>
      <c r="BB94" s="55" t="s">
        <v>148</v>
      </c>
      <c r="BC94" s="55" t="s">
        <v>151</v>
      </c>
      <c r="BD94" s="55">
        <v>0.2</v>
      </c>
      <c r="BE94" s="55" t="s">
        <v>148</v>
      </c>
      <c r="BF94" s="55" t="s">
        <v>153</v>
      </c>
      <c r="BG94" s="55" t="s">
        <v>151</v>
      </c>
      <c r="BH94" s="81">
        <f>GEOMEAN(B94:BF94)</f>
        <v>0.53480909274153043</v>
      </c>
    </row>
    <row r="95" spans="1:60" ht="14.25" customHeight="1" x14ac:dyDescent="0.2">
      <c r="B95" s="55">
        <v>1</v>
      </c>
      <c r="C95" s="55" t="s">
        <v>148</v>
      </c>
      <c r="D95" s="55" t="s">
        <v>148</v>
      </c>
      <c r="E95" s="55">
        <v>1</v>
      </c>
      <c r="F95" s="55">
        <v>0.16666666666666666</v>
      </c>
      <c r="G95" s="55">
        <v>0.1111111111111111</v>
      </c>
      <c r="H95" s="55">
        <v>0.2</v>
      </c>
      <c r="I95" s="55">
        <v>0.14285714285714285</v>
      </c>
      <c r="J95" s="55">
        <v>0.2</v>
      </c>
      <c r="K95" s="55" t="s">
        <v>155</v>
      </c>
      <c r="L95" s="55">
        <v>1</v>
      </c>
      <c r="M95" s="55" t="s">
        <v>153</v>
      </c>
      <c r="N95" s="55">
        <v>0.1111111111111111</v>
      </c>
      <c r="O95" s="55">
        <v>0.14285714285714285</v>
      </c>
      <c r="P95" s="55">
        <v>0.1111111111111111</v>
      </c>
      <c r="Q95" s="55">
        <v>1</v>
      </c>
      <c r="R95" s="55">
        <v>0.2</v>
      </c>
      <c r="S95" s="55">
        <v>1</v>
      </c>
      <c r="T95" s="55">
        <v>0.5</v>
      </c>
      <c r="U95" s="55">
        <v>0.125</v>
      </c>
      <c r="V95" s="55" t="s">
        <v>153</v>
      </c>
      <c r="W95" s="55">
        <v>0.125</v>
      </c>
      <c r="X95" s="55">
        <v>0.5</v>
      </c>
      <c r="Y95" s="55">
        <v>0.1111111111111111</v>
      </c>
      <c r="Z95" s="55">
        <v>0.25</v>
      </c>
      <c r="AA95" s="55">
        <v>0.25</v>
      </c>
      <c r="AB95" s="55" t="s">
        <v>155</v>
      </c>
      <c r="AC95" s="55">
        <v>0.2</v>
      </c>
      <c r="AD95" s="55">
        <v>1</v>
      </c>
      <c r="AE95" s="55">
        <v>0.1111111111111111</v>
      </c>
      <c r="AF95" s="55">
        <v>0.33333333333333331</v>
      </c>
      <c r="AG95" s="55">
        <v>0.1111111111111111</v>
      </c>
      <c r="AH95" s="55">
        <v>0.2</v>
      </c>
      <c r="AI95" s="55">
        <v>0.33333333333333331</v>
      </c>
      <c r="AJ95" s="55">
        <v>0.5</v>
      </c>
      <c r="AK95" s="55">
        <v>0.1111111111111111</v>
      </c>
      <c r="AL95" s="55">
        <v>0.1111111111111111</v>
      </c>
      <c r="AM95" s="55">
        <v>0.33333333333333331</v>
      </c>
      <c r="AN95" s="55">
        <v>0.16666666666666666</v>
      </c>
      <c r="AO95" s="55">
        <v>0.1111111111111111</v>
      </c>
      <c r="AP95" s="55">
        <v>0.14285714285714285</v>
      </c>
      <c r="AQ95" s="55">
        <v>1</v>
      </c>
      <c r="AR95" s="55">
        <v>0.14285714285714285</v>
      </c>
      <c r="AS95" s="55">
        <v>0.2</v>
      </c>
      <c r="AT95" s="55">
        <v>0.5</v>
      </c>
      <c r="AU95" s="55">
        <v>0.1111111111111111</v>
      </c>
      <c r="AV95" s="55">
        <v>0.1111111111111111</v>
      </c>
      <c r="AW95" s="55">
        <v>1</v>
      </c>
      <c r="AX95" s="55">
        <v>1</v>
      </c>
      <c r="AY95" s="55" t="s">
        <v>148</v>
      </c>
      <c r="AZ95" s="55" t="s">
        <v>152</v>
      </c>
      <c r="BA95" s="55">
        <v>0.1111111111111111</v>
      </c>
      <c r="BB95" s="55">
        <v>0.1111111111111111</v>
      </c>
      <c r="BC95" s="55">
        <v>0.14285714285714285</v>
      </c>
      <c r="BD95" s="55">
        <v>0.2</v>
      </c>
      <c r="BE95" s="55">
        <v>0.1111111111111111</v>
      </c>
      <c r="BF95" s="55">
        <v>0.25</v>
      </c>
      <c r="BG95" s="55">
        <v>0.2</v>
      </c>
      <c r="BH95" s="81">
        <f>GEOMEAN(B95:BF95)</f>
        <v>0.24099256364482141</v>
      </c>
    </row>
    <row r="96" spans="1:60" ht="14.25" customHeight="1" x14ac:dyDescent="0.2"/>
    <row r="97" spans="1:60" ht="14.25" customHeight="1" x14ac:dyDescent="0.2">
      <c r="B97" s="2" t="s">
        <v>144</v>
      </c>
      <c r="C97" s="2" t="s">
        <v>101</v>
      </c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</row>
    <row r="98" spans="1:60" ht="14.25" customHeight="1" x14ac:dyDescent="0.2">
      <c r="A98" s="5"/>
      <c r="B98" s="72" t="s">
        <v>5</v>
      </c>
      <c r="C98" s="72" t="s">
        <v>6</v>
      </c>
      <c r="D98" s="72" t="s">
        <v>7</v>
      </c>
      <c r="E98" s="72" t="s">
        <v>8</v>
      </c>
      <c r="F98" s="72" t="s">
        <v>9</v>
      </c>
      <c r="G98" s="72" t="s">
        <v>10</v>
      </c>
      <c r="H98" s="72" t="s">
        <v>11</v>
      </c>
      <c r="I98" s="72" t="s">
        <v>12</v>
      </c>
      <c r="J98" s="72" t="s">
        <v>13</v>
      </c>
      <c r="K98" s="72" t="s">
        <v>14</v>
      </c>
      <c r="L98" s="72" t="s">
        <v>15</v>
      </c>
      <c r="M98" s="72" t="s">
        <v>16</v>
      </c>
      <c r="N98" s="72" t="s">
        <v>17</v>
      </c>
      <c r="O98" s="72" t="s">
        <v>18</v>
      </c>
      <c r="P98" s="72" t="s">
        <v>19</v>
      </c>
      <c r="Q98" s="72" t="s">
        <v>20</v>
      </c>
      <c r="R98" s="72" t="s">
        <v>21</v>
      </c>
      <c r="S98" s="72" t="s">
        <v>22</v>
      </c>
      <c r="T98" s="72" t="s">
        <v>23</v>
      </c>
      <c r="U98" s="72" t="s">
        <v>24</v>
      </c>
      <c r="V98" s="72" t="s">
        <v>76</v>
      </c>
      <c r="W98" s="72" t="s">
        <v>77</v>
      </c>
      <c r="X98" s="72" t="s">
        <v>78</v>
      </c>
      <c r="Y98" s="72" t="s">
        <v>79</v>
      </c>
      <c r="Z98" s="72" t="s">
        <v>80</v>
      </c>
      <c r="AA98" s="72" t="s">
        <v>81</v>
      </c>
      <c r="AB98" s="72" t="s">
        <v>82</v>
      </c>
      <c r="AC98" s="72" t="s">
        <v>83</v>
      </c>
      <c r="AD98" s="72" t="s">
        <v>105</v>
      </c>
      <c r="AE98" s="72" t="s">
        <v>106</v>
      </c>
      <c r="AF98" s="72" t="s">
        <v>113</v>
      </c>
      <c r="AG98" s="72" t="s">
        <v>114</v>
      </c>
      <c r="AH98" s="72" t="s">
        <v>115</v>
      </c>
      <c r="AI98" s="72" t="s">
        <v>116</v>
      </c>
      <c r="AJ98" s="72" t="s">
        <v>117</v>
      </c>
      <c r="AK98" s="72" t="s">
        <v>118</v>
      </c>
      <c r="AL98" s="72" t="s">
        <v>119</v>
      </c>
      <c r="AM98" s="72" t="s">
        <v>120</v>
      </c>
      <c r="AN98" s="72" t="s">
        <v>121</v>
      </c>
      <c r="AO98" s="72" t="s">
        <v>122</v>
      </c>
      <c r="AP98" s="72" t="s">
        <v>123</v>
      </c>
      <c r="AQ98" s="72" t="s">
        <v>124</v>
      </c>
      <c r="AR98" s="72" t="s">
        <v>125</v>
      </c>
      <c r="AS98" s="72" t="s">
        <v>126</v>
      </c>
      <c r="AT98" s="72" t="s">
        <v>127</v>
      </c>
      <c r="AU98" s="72" t="s">
        <v>128</v>
      </c>
      <c r="AV98" s="72" t="s">
        <v>129</v>
      </c>
      <c r="AW98" s="72" t="s">
        <v>130</v>
      </c>
      <c r="AX98" s="72" t="s">
        <v>131</v>
      </c>
      <c r="AY98" s="72" t="s">
        <v>132</v>
      </c>
      <c r="AZ98" s="72" t="s">
        <v>133</v>
      </c>
      <c r="BA98" s="72" t="s">
        <v>134</v>
      </c>
      <c r="BB98" s="72" t="s">
        <v>135</v>
      </c>
      <c r="BC98" s="72" t="s">
        <v>136</v>
      </c>
      <c r="BD98" s="72" t="s">
        <v>137</v>
      </c>
      <c r="BE98" s="72" t="s">
        <v>138</v>
      </c>
      <c r="BF98" s="72" t="s">
        <v>139</v>
      </c>
      <c r="BG98" s="84" t="s">
        <v>177</v>
      </c>
      <c r="BH98" s="72" t="s">
        <v>25</v>
      </c>
    </row>
    <row r="99" spans="1:60" ht="14.25" customHeight="1" x14ac:dyDescent="0.2">
      <c r="B99" s="55">
        <v>1</v>
      </c>
      <c r="C99" s="55" t="s">
        <v>148</v>
      </c>
      <c r="D99" s="55" t="s">
        <v>148</v>
      </c>
      <c r="E99" s="55" t="s">
        <v>152</v>
      </c>
      <c r="F99" s="55" t="s">
        <v>151</v>
      </c>
      <c r="G99" s="55">
        <v>0.33333333333333331</v>
      </c>
      <c r="H99" s="55" t="s">
        <v>151</v>
      </c>
      <c r="I99" s="55" t="s">
        <v>151</v>
      </c>
      <c r="J99" s="55">
        <v>1</v>
      </c>
      <c r="K99" s="55">
        <v>0.25</v>
      </c>
      <c r="L99" s="55" t="s">
        <v>155</v>
      </c>
      <c r="M99" s="55" t="s">
        <v>155</v>
      </c>
      <c r="N99" s="55" t="s">
        <v>148</v>
      </c>
      <c r="O99" s="55">
        <v>1</v>
      </c>
      <c r="P99" s="55">
        <v>1</v>
      </c>
      <c r="Q99" s="55">
        <v>1</v>
      </c>
      <c r="R99" s="55" t="s">
        <v>149</v>
      </c>
      <c r="S99" s="55">
        <v>1</v>
      </c>
      <c r="T99" s="55" t="s">
        <v>152</v>
      </c>
      <c r="U99" s="55" t="s">
        <v>148</v>
      </c>
      <c r="V99" s="55">
        <v>0.25</v>
      </c>
      <c r="W99" s="55" t="s">
        <v>150</v>
      </c>
      <c r="X99" s="55" t="s">
        <v>152</v>
      </c>
      <c r="Y99" s="55" t="s">
        <v>148</v>
      </c>
      <c r="Z99" s="55" t="s">
        <v>153</v>
      </c>
      <c r="AA99" s="55" t="s">
        <v>150</v>
      </c>
      <c r="AB99" s="55" t="s">
        <v>155</v>
      </c>
      <c r="AC99" s="55">
        <v>1</v>
      </c>
      <c r="AD99" s="55">
        <v>1</v>
      </c>
      <c r="AE99" s="55" t="s">
        <v>148</v>
      </c>
      <c r="AF99" s="55" t="s">
        <v>151</v>
      </c>
      <c r="AG99" s="55" t="s">
        <v>155</v>
      </c>
      <c r="AH99" s="55" t="s">
        <v>153</v>
      </c>
      <c r="AI99" s="55" t="s">
        <v>151</v>
      </c>
      <c r="AJ99" s="55" t="s">
        <v>148</v>
      </c>
      <c r="AK99" s="55" t="s">
        <v>148</v>
      </c>
      <c r="AL99" s="55" t="s">
        <v>148</v>
      </c>
      <c r="AM99" s="55">
        <v>0.25</v>
      </c>
      <c r="AN99" s="55" t="s">
        <v>155</v>
      </c>
      <c r="AO99" s="55" t="s">
        <v>148</v>
      </c>
      <c r="AP99" s="55" t="s">
        <v>153</v>
      </c>
      <c r="AQ99" s="55">
        <v>1</v>
      </c>
      <c r="AR99" s="55" t="s">
        <v>150</v>
      </c>
      <c r="AS99" s="55" t="s">
        <v>151</v>
      </c>
      <c r="AT99" s="55" t="s">
        <v>152</v>
      </c>
      <c r="AU99" s="55" t="s">
        <v>149</v>
      </c>
      <c r="AV99" s="55" t="s">
        <v>151</v>
      </c>
      <c r="AW99" s="55">
        <v>1</v>
      </c>
      <c r="AX99" s="55">
        <v>1</v>
      </c>
      <c r="AY99" s="55">
        <v>0.1111111111111111</v>
      </c>
      <c r="AZ99" s="55" t="s">
        <v>153</v>
      </c>
      <c r="BA99" s="55" t="s">
        <v>148</v>
      </c>
      <c r="BB99" s="55" t="s">
        <v>148</v>
      </c>
      <c r="BC99" s="55" t="s">
        <v>150</v>
      </c>
      <c r="BD99" s="55" t="s">
        <v>150</v>
      </c>
      <c r="BE99" s="55" t="s">
        <v>148</v>
      </c>
      <c r="BF99" s="55">
        <v>1</v>
      </c>
      <c r="BG99" s="55" t="s">
        <v>148</v>
      </c>
      <c r="BH99" s="81">
        <f>GEOMEAN(B99:BF99)</f>
        <v>0.64499485549308733</v>
      </c>
    </row>
    <row r="100" spans="1:60" ht="14.25" customHeight="1" x14ac:dyDescent="0.2">
      <c r="B100" s="55">
        <v>1</v>
      </c>
      <c r="C100" s="55" t="s">
        <v>148</v>
      </c>
      <c r="D100" s="55" t="s">
        <v>148</v>
      </c>
      <c r="E100" s="55">
        <v>0.5</v>
      </c>
      <c r="F100" s="55" t="s">
        <v>151</v>
      </c>
      <c r="G100" s="55">
        <v>0.5</v>
      </c>
      <c r="H100" s="55">
        <v>0.125</v>
      </c>
      <c r="I100" s="55">
        <v>0.2</v>
      </c>
      <c r="J100" s="55">
        <v>0.2</v>
      </c>
      <c r="K100" s="55" t="s">
        <v>154</v>
      </c>
      <c r="L100" s="55" t="s">
        <v>153</v>
      </c>
      <c r="M100" s="55" t="s">
        <v>154</v>
      </c>
      <c r="N100" s="55" t="s">
        <v>148</v>
      </c>
      <c r="O100" s="55">
        <v>1</v>
      </c>
      <c r="P100" s="55">
        <v>1</v>
      </c>
      <c r="Q100" s="55">
        <v>1</v>
      </c>
      <c r="R100" s="55">
        <v>1</v>
      </c>
      <c r="S100" s="55">
        <v>1</v>
      </c>
      <c r="T100" s="55" t="s">
        <v>152</v>
      </c>
      <c r="U100" s="55" t="s">
        <v>148</v>
      </c>
      <c r="V100" s="55">
        <v>1</v>
      </c>
      <c r="W100" s="55">
        <v>1</v>
      </c>
      <c r="X100" s="55" t="s">
        <v>151</v>
      </c>
      <c r="Y100" s="55" t="s">
        <v>148</v>
      </c>
      <c r="Z100" s="55" t="s">
        <v>153</v>
      </c>
      <c r="AA100" s="55" t="s">
        <v>150</v>
      </c>
      <c r="AB100" s="55" t="s">
        <v>155</v>
      </c>
      <c r="AC100" s="55">
        <v>1</v>
      </c>
      <c r="AD100" s="55">
        <v>1</v>
      </c>
      <c r="AE100" s="55" t="s">
        <v>148</v>
      </c>
      <c r="AF100" s="55" t="s">
        <v>153</v>
      </c>
      <c r="AG100" s="55" t="s">
        <v>152</v>
      </c>
      <c r="AH100" s="55">
        <v>0.2</v>
      </c>
      <c r="AI100" s="55" t="s">
        <v>153</v>
      </c>
      <c r="AJ100" s="55">
        <v>0.5</v>
      </c>
      <c r="AK100" s="55" t="s">
        <v>148</v>
      </c>
      <c r="AL100" s="55" t="s">
        <v>148</v>
      </c>
      <c r="AM100" s="55" t="s">
        <v>149</v>
      </c>
      <c r="AN100" s="55" t="s">
        <v>155</v>
      </c>
      <c r="AO100" s="55" t="s">
        <v>148</v>
      </c>
      <c r="AP100" s="55">
        <v>0.2</v>
      </c>
      <c r="AQ100" s="55">
        <v>1</v>
      </c>
      <c r="AR100" s="55" t="s">
        <v>154</v>
      </c>
      <c r="AS100" s="55">
        <v>0.2</v>
      </c>
      <c r="AT100" s="55">
        <v>1</v>
      </c>
      <c r="AU100" s="55">
        <v>0.14285714285714285</v>
      </c>
      <c r="AV100" s="55" t="s">
        <v>153</v>
      </c>
      <c r="AW100" s="55">
        <v>1</v>
      </c>
      <c r="AX100" s="55">
        <v>1</v>
      </c>
      <c r="AY100" s="55">
        <v>0.1111111111111111</v>
      </c>
      <c r="AZ100" s="55" t="s">
        <v>153</v>
      </c>
      <c r="BA100" s="55" t="s">
        <v>148</v>
      </c>
      <c r="BB100" s="55" t="s">
        <v>148</v>
      </c>
      <c r="BC100" s="55" t="s">
        <v>151</v>
      </c>
      <c r="BD100" s="55">
        <v>0.5</v>
      </c>
      <c r="BE100" s="55" t="s">
        <v>148</v>
      </c>
      <c r="BF100" s="55">
        <v>1</v>
      </c>
      <c r="BG100" s="55" t="s">
        <v>151</v>
      </c>
      <c r="BH100" s="81">
        <f>GEOMEAN(B100:BF100)</f>
        <v>0.53195396956464691</v>
      </c>
    </row>
    <row r="101" spans="1:60" ht="14.25" customHeight="1" x14ac:dyDescent="0.2">
      <c r="B101" s="55">
        <v>1</v>
      </c>
      <c r="C101" s="55" t="s">
        <v>148</v>
      </c>
      <c r="D101" s="55" t="s">
        <v>148</v>
      </c>
      <c r="E101" s="55" t="s">
        <v>154</v>
      </c>
      <c r="F101" s="55">
        <v>0.16666666666666666</v>
      </c>
      <c r="G101" s="55">
        <v>0.5</v>
      </c>
      <c r="H101" s="55">
        <v>0.125</v>
      </c>
      <c r="I101" s="55">
        <v>0.2</v>
      </c>
      <c r="J101" s="55" t="s">
        <v>151</v>
      </c>
      <c r="K101" s="55">
        <v>0.25</v>
      </c>
      <c r="L101" s="55" t="s">
        <v>155</v>
      </c>
      <c r="M101" s="55" t="s">
        <v>152</v>
      </c>
      <c r="N101" s="55">
        <v>0.1111111111111111</v>
      </c>
      <c r="O101" s="55">
        <v>1</v>
      </c>
      <c r="P101" s="55">
        <v>1</v>
      </c>
      <c r="Q101" s="55">
        <v>1</v>
      </c>
      <c r="R101" s="55">
        <v>0.2</v>
      </c>
      <c r="S101" s="55">
        <v>1</v>
      </c>
      <c r="T101" s="55">
        <v>0.5</v>
      </c>
      <c r="U101" s="55">
        <v>0.1111111111111111</v>
      </c>
      <c r="V101" s="55" t="s">
        <v>154</v>
      </c>
      <c r="W101" s="55">
        <v>0.25</v>
      </c>
      <c r="X101" s="55">
        <v>0.16666666666666666</v>
      </c>
      <c r="Y101" s="55" t="s">
        <v>148</v>
      </c>
      <c r="Z101" s="55">
        <v>0.25</v>
      </c>
      <c r="AA101" s="55">
        <v>0.2</v>
      </c>
      <c r="AB101" s="55" t="s">
        <v>151</v>
      </c>
      <c r="AC101" s="55">
        <v>1</v>
      </c>
      <c r="AD101" s="55">
        <v>1</v>
      </c>
      <c r="AE101" s="55">
        <v>0.1111111111111111</v>
      </c>
      <c r="AF101" s="55">
        <v>0.33333333333333331</v>
      </c>
      <c r="AG101" s="55">
        <v>0.1111111111111111</v>
      </c>
      <c r="AH101" s="55">
        <v>0.2</v>
      </c>
      <c r="AI101" s="55">
        <v>1</v>
      </c>
      <c r="AJ101" s="55">
        <v>0.5</v>
      </c>
      <c r="AK101" s="55">
        <v>0.1111111111111111</v>
      </c>
      <c r="AL101" s="55">
        <v>0.1111111111111111</v>
      </c>
      <c r="AM101" s="55">
        <v>0.2</v>
      </c>
      <c r="AN101" s="55">
        <v>0.14285714285714285</v>
      </c>
      <c r="AO101" s="55">
        <v>0.1111111111111111</v>
      </c>
      <c r="AP101" s="55">
        <v>0.2</v>
      </c>
      <c r="AQ101" s="55">
        <v>1</v>
      </c>
      <c r="AR101" s="55">
        <v>0.33333333333333331</v>
      </c>
      <c r="AS101" s="55">
        <v>0.2</v>
      </c>
      <c r="AT101" s="55">
        <v>1</v>
      </c>
      <c r="AU101" s="55">
        <v>0.1111111111111111</v>
      </c>
      <c r="AV101" s="55">
        <v>0.1111111111111111</v>
      </c>
      <c r="AW101" s="55">
        <v>1</v>
      </c>
      <c r="AX101" s="55">
        <v>1</v>
      </c>
      <c r="AY101" s="55" t="s">
        <v>148</v>
      </c>
      <c r="AZ101" s="55" t="s">
        <v>150</v>
      </c>
      <c r="BA101" s="55">
        <v>0.1111111111111111</v>
      </c>
      <c r="BB101" s="55">
        <v>0.1111111111111111</v>
      </c>
      <c r="BC101" s="55">
        <v>0.14285714285714285</v>
      </c>
      <c r="BD101" s="55">
        <v>0.1111111111111111</v>
      </c>
      <c r="BE101" s="55">
        <v>0.1111111111111111</v>
      </c>
      <c r="BF101" s="55">
        <v>1</v>
      </c>
      <c r="BG101" s="55">
        <v>0.2</v>
      </c>
      <c r="BH101" s="81">
        <f>GEOMEAN(B101:BF101)</f>
        <v>0.28451668886421533</v>
      </c>
    </row>
    <row r="102" spans="1:60" ht="14.25" customHeight="1" x14ac:dyDescent="0.2"/>
    <row r="103" spans="1:60" ht="14.25" customHeight="1" x14ac:dyDescent="0.2">
      <c r="B103" s="2" t="s">
        <v>145</v>
      </c>
      <c r="C103" s="2" t="s">
        <v>101</v>
      </c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</row>
    <row r="104" spans="1:60" ht="14.25" customHeight="1" x14ac:dyDescent="0.2">
      <c r="A104" s="5"/>
      <c r="B104" s="72" t="s">
        <v>5</v>
      </c>
      <c r="C104" s="72" t="s">
        <v>6</v>
      </c>
      <c r="D104" s="72" t="s">
        <v>7</v>
      </c>
      <c r="E104" s="72" t="s">
        <v>8</v>
      </c>
      <c r="F104" s="72" t="s">
        <v>9</v>
      </c>
      <c r="G104" s="72" t="s">
        <v>10</v>
      </c>
      <c r="H104" s="72" t="s">
        <v>11</v>
      </c>
      <c r="I104" s="72" t="s">
        <v>12</v>
      </c>
      <c r="J104" s="72" t="s">
        <v>13</v>
      </c>
      <c r="K104" s="72" t="s">
        <v>14</v>
      </c>
      <c r="L104" s="72" t="s">
        <v>15</v>
      </c>
      <c r="M104" s="72" t="s">
        <v>16</v>
      </c>
      <c r="N104" s="72" t="s">
        <v>17</v>
      </c>
      <c r="O104" s="72" t="s">
        <v>18</v>
      </c>
      <c r="P104" s="72" t="s">
        <v>19</v>
      </c>
      <c r="Q104" s="72" t="s">
        <v>20</v>
      </c>
      <c r="R104" s="72" t="s">
        <v>21</v>
      </c>
      <c r="S104" s="72" t="s">
        <v>22</v>
      </c>
      <c r="T104" s="72" t="s">
        <v>23</v>
      </c>
      <c r="U104" s="72" t="s">
        <v>24</v>
      </c>
      <c r="V104" s="72" t="s">
        <v>76</v>
      </c>
      <c r="W104" s="72" t="s">
        <v>77</v>
      </c>
      <c r="X104" s="72" t="s">
        <v>78</v>
      </c>
      <c r="Y104" s="72" t="s">
        <v>79</v>
      </c>
      <c r="Z104" s="72" t="s">
        <v>80</v>
      </c>
      <c r="AA104" s="72" t="s">
        <v>81</v>
      </c>
      <c r="AB104" s="72" t="s">
        <v>82</v>
      </c>
      <c r="AC104" s="72" t="s">
        <v>83</v>
      </c>
      <c r="AD104" s="72" t="s">
        <v>105</v>
      </c>
      <c r="AE104" s="72" t="s">
        <v>106</v>
      </c>
      <c r="AF104" s="72" t="s">
        <v>113</v>
      </c>
      <c r="AG104" s="72" t="s">
        <v>114</v>
      </c>
      <c r="AH104" s="72" t="s">
        <v>115</v>
      </c>
      <c r="AI104" s="72" t="s">
        <v>116</v>
      </c>
      <c r="AJ104" s="72" t="s">
        <v>117</v>
      </c>
      <c r="AK104" s="72" t="s">
        <v>118</v>
      </c>
      <c r="AL104" s="72" t="s">
        <v>119</v>
      </c>
      <c r="AM104" s="72" t="s">
        <v>120</v>
      </c>
      <c r="AN104" s="72" t="s">
        <v>121</v>
      </c>
      <c r="AO104" s="72" t="s">
        <v>122</v>
      </c>
      <c r="AP104" s="72" t="s">
        <v>123</v>
      </c>
      <c r="AQ104" s="72" t="s">
        <v>124</v>
      </c>
      <c r="AR104" s="72" t="s">
        <v>125</v>
      </c>
      <c r="AS104" s="72" t="s">
        <v>126</v>
      </c>
      <c r="AT104" s="72" t="s">
        <v>127</v>
      </c>
      <c r="AU104" s="72" t="s">
        <v>128</v>
      </c>
      <c r="AV104" s="72" t="s">
        <v>129</v>
      </c>
      <c r="AW104" s="72" t="s">
        <v>130</v>
      </c>
      <c r="AX104" s="72" t="s">
        <v>131</v>
      </c>
      <c r="AY104" s="72" t="s">
        <v>132</v>
      </c>
      <c r="AZ104" s="72" t="s">
        <v>133</v>
      </c>
      <c r="BA104" s="72" t="s">
        <v>134</v>
      </c>
      <c r="BB104" s="72" t="s">
        <v>135</v>
      </c>
      <c r="BC104" s="72" t="s">
        <v>136</v>
      </c>
      <c r="BD104" s="72" t="s">
        <v>137</v>
      </c>
      <c r="BE104" s="72" t="s">
        <v>138</v>
      </c>
      <c r="BF104" s="72" t="s">
        <v>139</v>
      </c>
      <c r="BG104" s="84" t="s">
        <v>177</v>
      </c>
      <c r="BH104" s="72" t="s">
        <v>25</v>
      </c>
    </row>
    <row r="105" spans="1:60" ht="14.25" customHeight="1" x14ac:dyDescent="0.2">
      <c r="B105" s="55">
        <v>1</v>
      </c>
      <c r="C105" s="55" t="s">
        <v>148</v>
      </c>
      <c r="D105" s="55" t="s">
        <v>148</v>
      </c>
      <c r="E105" s="55">
        <v>1</v>
      </c>
      <c r="F105" s="55" t="s">
        <v>151</v>
      </c>
      <c r="G105" s="55">
        <v>1</v>
      </c>
      <c r="H105" s="55" t="s">
        <v>150</v>
      </c>
      <c r="I105" s="55" t="s">
        <v>149</v>
      </c>
      <c r="J105" s="55">
        <v>0.2</v>
      </c>
      <c r="K105" s="55">
        <v>0.125</v>
      </c>
      <c r="L105" s="55" t="s">
        <v>153</v>
      </c>
      <c r="M105" s="55">
        <v>0.16666666666666666</v>
      </c>
      <c r="N105" s="55" t="s">
        <v>148</v>
      </c>
      <c r="O105" s="55" t="s">
        <v>150</v>
      </c>
      <c r="P105" s="55">
        <v>1</v>
      </c>
      <c r="Q105" s="55">
        <v>1</v>
      </c>
      <c r="R105" s="55" t="s">
        <v>148</v>
      </c>
      <c r="S105" s="55">
        <v>1</v>
      </c>
      <c r="T105" s="55" t="s">
        <v>152</v>
      </c>
      <c r="U105" s="55" t="s">
        <v>148</v>
      </c>
      <c r="V105" s="55">
        <v>0.16666666666666666</v>
      </c>
      <c r="W105" s="55">
        <v>1</v>
      </c>
      <c r="X105" s="55" t="s">
        <v>155</v>
      </c>
      <c r="Y105" s="55" t="s">
        <v>148</v>
      </c>
      <c r="Z105" s="55">
        <v>1</v>
      </c>
      <c r="AA105" s="55" t="s">
        <v>149</v>
      </c>
      <c r="AB105" s="55" t="s">
        <v>148</v>
      </c>
      <c r="AC105" s="55" t="s">
        <v>154</v>
      </c>
      <c r="AD105" s="55">
        <v>1</v>
      </c>
      <c r="AE105" s="55" t="s">
        <v>148</v>
      </c>
      <c r="AF105" s="55" t="s">
        <v>151</v>
      </c>
      <c r="AG105" s="55" t="s">
        <v>149</v>
      </c>
      <c r="AH105" s="55">
        <v>0.33333333333333331</v>
      </c>
      <c r="AI105" s="55">
        <v>1</v>
      </c>
      <c r="AJ105" s="55" t="s">
        <v>148</v>
      </c>
      <c r="AK105" s="55">
        <v>1</v>
      </c>
      <c r="AL105" s="55">
        <v>1</v>
      </c>
      <c r="AM105" s="55">
        <v>0.25</v>
      </c>
      <c r="AN105" s="55" t="s">
        <v>150</v>
      </c>
      <c r="AO105" s="55" t="s">
        <v>148</v>
      </c>
      <c r="AP105" s="55" t="s">
        <v>149</v>
      </c>
      <c r="AQ105" s="55">
        <v>1</v>
      </c>
      <c r="AR105" s="55" t="s">
        <v>151</v>
      </c>
      <c r="AS105" s="55" t="s">
        <v>151</v>
      </c>
      <c r="AT105" s="55">
        <v>1</v>
      </c>
      <c r="AU105" s="55" t="s">
        <v>149</v>
      </c>
      <c r="AV105" s="55" t="s">
        <v>154</v>
      </c>
      <c r="AW105" s="55">
        <v>1</v>
      </c>
      <c r="AX105" s="55">
        <v>1</v>
      </c>
      <c r="AY105" s="55">
        <v>0.1111111111111111</v>
      </c>
      <c r="AZ105" s="55" t="s">
        <v>152</v>
      </c>
      <c r="BA105" s="55" t="s">
        <v>148</v>
      </c>
      <c r="BB105" s="55" t="s">
        <v>148</v>
      </c>
      <c r="BC105" s="55" t="s">
        <v>151</v>
      </c>
      <c r="BD105" s="55" t="s">
        <v>150</v>
      </c>
      <c r="BE105" s="55" t="s">
        <v>148</v>
      </c>
      <c r="BF105" s="55">
        <v>1</v>
      </c>
      <c r="BG105" s="55">
        <v>1</v>
      </c>
      <c r="BH105" s="81">
        <f>GEOMEAN(B105:BF105)</f>
        <v>0.6076808814633412</v>
      </c>
    </row>
    <row r="106" spans="1:60" ht="14.25" customHeight="1" x14ac:dyDescent="0.2">
      <c r="B106" s="55">
        <v>1</v>
      </c>
      <c r="C106" s="55" t="s">
        <v>148</v>
      </c>
      <c r="D106" s="55" t="s">
        <v>148</v>
      </c>
      <c r="E106" s="55">
        <v>1</v>
      </c>
      <c r="F106" s="55">
        <v>1</v>
      </c>
      <c r="G106" s="55">
        <v>1</v>
      </c>
      <c r="H106" s="55">
        <v>0.14285714285714285</v>
      </c>
      <c r="I106" s="55" t="s">
        <v>151</v>
      </c>
      <c r="J106" s="55">
        <v>1</v>
      </c>
      <c r="K106" s="55" t="s">
        <v>155</v>
      </c>
      <c r="L106" s="55">
        <v>0.33333333333333331</v>
      </c>
      <c r="M106" s="55" t="s">
        <v>151</v>
      </c>
      <c r="N106" s="55" t="s">
        <v>148</v>
      </c>
      <c r="O106" s="55" t="s">
        <v>150</v>
      </c>
      <c r="P106" s="55">
        <v>1</v>
      </c>
      <c r="Q106" s="55">
        <v>1</v>
      </c>
      <c r="R106" s="55" t="s">
        <v>153</v>
      </c>
      <c r="S106" s="55">
        <v>1</v>
      </c>
      <c r="T106" s="55" t="s">
        <v>152</v>
      </c>
      <c r="U106" s="55">
        <v>0.1111111111111111</v>
      </c>
      <c r="V106" s="55" t="s">
        <v>150</v>
      </c>
      <c r="W106" s="55">
        <v>1</v>
      </c>
      <c r="X106" s="55" t="s">
        <v>149</v>
      </c>
      <c r="Y106" s="55" t="s">
        <v>148</v>
      </c>
      <c r="Z106" s="55">
        <v>1</v>
      </c>
      <c r="AA106" s="55" t="s">
        <v>149</v>
      </c>
      <c r="AB106" s="55" t="s">
        <v>148</v>
      </c>
      <c r="AC106" s="55">
        <v>0.25</v>
      </c>
      <c r="AD106" s="55">
        <v>1</v>
      </c>
      <c r="AE106" s="55" t="s">
        <v>148</v>
      </c>
      <c r="AF106" s="55" t="s">
        <v>153</v>
      </c>
      <c r="AG106" s="55">
        <v>1</v>
      </c>
      <c r="AH106" s="55">
        <v>0.33333333333333331</v>
      </c>
      <c r="AI106" s="55" t="s">
        <v>153</v>
      </c>
      <c r="AJ106" s="55">
        <v>0.5</v>
      </c>
      <c r="AK106" s="55">
        <v>0.25</v>
      </c>
      <c r="AL106" s="55">
        <v>0.14285714285714285</v>
      </c>
      <c r="AM106" s="55">
        <v>0.33333333333333331</v>
      </c>
      <c r="AN106" s="55" t="s">
        <v>150</v>
      </c>
      <c r="AO106" s="55">
        <v>0.1111111111111111</v>
      </c>
      <c r="AP106" s="55" t="s">
        <v>151</v>
      </c>
      <c r="AQ106" s="55">
        <v>1</v>
      </c>
      <c r="AR106" s="55">
        <v>1</v>
      </c>
      <c r="AS106" s="55">
        <v>0.2</v>
      </c>
      <c r="AT106" s="55">
        <v>1</v>
      </c>
      <c r="AU106" s="55" t="s">
        <v>149</v>
      </c>
      <c r="AV106" s="55">
        <v>0.33333333333333331</v>
      </c>
      <c r="AW106" s="55">
        <v>1</v>
      </c>
      <c r="AX106" s="55">
        <v>1</v>
      </c>
      <c r="AY106" s="55">
        <v>0.1111111111111111</v>
      </c>
      <c r="AZ106" s="55" t="s">
        <v>153</v>
      </c>
      <c r="BA106" s="55" t="s">
        <v>148</v>
      </c>
      <c r="BB106" s="55" t="s">
        <v>148</v>
      </c>
      <c r="BC106" s="55">
        <v>0.1111111111111111</v>
      </c>
      <c r="BD106" s="55">
        <v>1</v>
      </c>
      <c r="BE106" s="55">
        <v>0.1111111111111111</v>
      </c>
      <c r="BF106" s="55">
        <v>1</v>
      </c>
      <c r="BG106" s="55">
        <v>1</v>
      </c>
      <c r="BH106" s="81">
        <f>GEOMEAN(B106:BF106)</f>
        <v>0.48865190832583982</v>
      </c>
    </row>
    <row r="107" spans="1:60" ht="14.25" customHeight="1" x14ac:dyDescent="0.2">
      <c r="B107" s="55">
        <v>1</v>
      </c>
      <c r="C107" s="55" t="s">
        <v>148</v>
      </c>
      <c r="D107" s="55" t="s">
        <v>148</v>
      </c>
      <c r="E107" s="55">
        <v>1</v>
      </c>
      <c r="F107" s="55">
        <v>0.16666666666666666</v>
      </c>
      <c r="G107" s="55">
        <v>1</v>
      </c>
      <c r="H107" s="55">
        <v>0.2</v>
      </c>
      <c r="I107" s="55">
        <v>0.2</v>
      </c>
      <c r="J107" s="55">
        <v>0.2</v>
      </c>
      <c r="K107" s="55">
        <v>1</v>
      </c>
      <c r="L107" s="55" t="s">
        <v>153</v>
      </c>
      <c r="M107" s="55">
        <v>0.16666666666666666</v>
      </c>
      <c r="N107" s="55">
        <v>0.1111111111111111</v>
      </c>
      <c r="O107" s="55">
        <v>0.16666666666666666</v>
      </c>
      <c r="P107" s="55">
        <v>1</v>
      </c>
      <c r="Q107" s="55">
        <v>1</v>
      </c>
      <c r="R107" s="55">
        <v>0.33333333333333331</v>
      </c>
      <c r="S107" s="55">
        <v>1</v>
      </c>
      <c r="T107" s="55">
        <v>0.5</v>
      </c>
      <c r="U107" s="55">
        <v>0.1111111111111111</v>
      </c>
      <c r="V107" s="55">
        <v>1</v>
      </c>
      <c r="W107" s="55">
        <v>1</v>
      </c>
      <c r="X107" s="55">
        <v>0.33333333333333331</v>
      </c>
      <c r="Y107" s="55">
        <v>0.1111111111111111</v>
      </c>
      <c r="Z107" s="55">
        <v>1</v>
      </c>
      <c r="AA107" s="55">
        <v>0.16666666666666666</v>
      </c>
      <c r="AB107" s="55" t="s">
        <v>148</v>
      </c>
      <c r="AC107" s="55">
        <v>0.33333333333333331</v>
      </c>
      <c r="AD107" s="55">
        <v>1</v>
      </c>
      <c r="AE107" s="55">
        <v>0.1111111111111111</v>
      </c>
      <c r="AF107" s="55">
        <v>0.33333333333333331</v>
      </c>
      <c r="AG107" s="55">
        <v>0.1111111111111111</v>
      </c>
      <c r="AH107" s="55">
        <v>0.33333333333333331</v>
      </c>
      <c r="AI107" s="55">
        <v>0.33333333333333331</v>
      </c>
      <c r="AJ107" s="55">
        <v>0.5</v>
      </c>
      <c r="AK107" s="55">
        <v>0.2</v>
      </c>
      <c r="AL107" s="55">
        <v>0.14285714285714285</v>
      </c>
      <c r="AM107" s="55">
        <v>1</v>
      </c>
      <c r="AN107" s="55">
        <v>0.25</v>
      </c>
      <c r="AO107" s="55">
        <v>0.1111111111111111</v>
      </c>
      <c r="AP107" s="55">
        <v>0.14285714285714285</v>
      </c>
      <c r="AQ107" s="55">
        <v>1</v>
      </c>
      <c r="AR107" s="55">
        <v>0.25</v>
      </c>
      <c r="AS107" s="55">
        <v>0.2</v>
      </c>
      <c r="AT107" s="55">
        <v>1</v>
      </c>
      <c r="AU107" s="55">
        <v>0.1111111111111111</v>
      </c>
      <c r="AV107" s="55">
        <v>0.1111111111111111</v>
      </c>
      <c r="AW107" s="55">
        <v>1</v>
      </c>
      <c r="AX107" s="55">
        <v>1</v>
      </c>
      <c r="AY107" s="55" t="s">
        <v>148</v>
      </c>
      <c r="AZ107" s="55" t="s">
        <v>149</v>
      </c>
      <c r="BA107" s="55">
        <v>0.1111111111111111</v>
      </c>
      <c r="BB107" s="55">
        <v>0.1111111111111111</v>
      </c>
      <c r="BC107" s="55">
        <v>0.125</v>
      </c>
      <c r="BD107" s="55">
        <v>0.25</v>
      </c>
      <c r="BE107" s="55">
        <v>0.1111111111111111</v>
      </c>
      <c r="BF107" s="55">
        <v>1</v>
      </c>
      <c r="BG107" s="55">
        <v>1</v>
      </c>
      <c r="BH107" s="81">
        <f>GEOMEAN(B107:BF107)</f>
        <v>0.32390973167080661</v>
      </c>
    </row>
    <row r="108" spans="1:60" ht="14.25" customHeight="1" x14ac:dyDescent="0.2"/>
    <row r="109" spans="1:60" ht="14.25" customHeight="1" x14ac:dyDescent="0.2">
      <c r="B109" s="2" t="s">
        <v>146</v>
      </c>
      <c r="C109" s="2" t="s">
        <v>101</v>
      </c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</row>
    <row r="110" spans="1:60" ht="14.25" customHeight="1" x14ac:dyDescent="0.2">
      <c r="A110" s="5"/>
      <c r="B110" s="72" t="s">
        <v>5</v>
      </c>
      <c r="C110" s="72" t="s">
        <v>6</v>
      </c>
      <c r="D110" s="72" t="s">
        <v>7</v>
      </c>
      <c r="E110" s="72" t="s">
        <v>8</v>
      </c>
      <c r="F110" s="72" t="s">
        <v>9</v>
      </c>
      <c r="G110" s="72" t="s">
        <v>10</v>
      </c>
      <c r="H110" s="72" t="s">
        <v>11</v>
      </c>
      <c r="I110" s="72" t="s">
        <v>12</v>
      </c>
      <c r="J110" s="72" t="s">
        <v>13</v>
      </c>
      <c r="K110" s="72" t="s">
        <v>14</v>
      </c>
      <c r="L110" s="72" t="s">
        <v>15</v>
      </c>
      <c r="M110" s="72" t="s">
        <v>16</v>
      </c>
      <c r="N110" s="72" t="s">
        <v>17</v>
      </c>
      <c r="O110" s="72" t="s">
        <v>18</v>
      </c>
      <c r="P110" s="72" t="s">
        <v>19</v>
      </c>
      <c r="Q110" s="72" t="s">
        <v>20</v>
      </c>
      <c r="R110" s="72" t="s">
        <v>21</v>
      </c>
      <c r="S110" s="72" t="s">
        <v>22</v>
      </c>
      <c r="T110" s="72" t="s">
        <v>23</v>
      </c>
      <c r="U110" s="72" t="s">
        <v>24</v>
      </c>
      <c r="V110" s="72" t="s">
        <v>76</v>
      </c>
      <c r="W110" s="72" t="s">
        <v>77</v>
      </c>
      <c r="X110" s="72" t="s">
        <v>78</v>
      </c>
      <c r="Y110" s="72" t="s">
        <v>79</v>
      </c>
      <c r="Z110" s="72" t="s">
        <v>80</v>
      </c>
      <c r="AA110" s="72" t="s">
        <v>81</v>
      </c>
      <c r="AB110" s="72" t="s">
        <v>82</v>
      </c>
      <c r="AC110" s="72" t="s">
        <v>83</v>
      </c>
      <c r="AD110" s="72" t="s">
        <v>105</v>
      </c>
      <c r="AE110" s="72" t="s">
        <v>106</v>
      </c>
      <c r="AF110" s="72" t="s">
        <v>113</v>
      </c>
      <c r="AG110" s="72" t="s">
        <v>114</v>
      </c>
      <c r="AH110" s="72" t="s">
        <v>115</v>
      </c>
      <c r="AI110" s="72" t="s">
        <v>116</v>
      </c>
      <c r="AJ110" s="72" t="s">
        <v>117</v>
      </c>
      <c r="AK110" s="72" t="s">
        <v>118</v>
      </c>
      <c r="AL110" s="72" t="s">
        <v>119</v>
      </c>
      <c r="AM110" s="72" t="s">
        <v>120</v>
      </c>
      <c r="AN110" s="72" t="s">
        <v>121</v>
      </c>
      <c r="AO110" s="72" t="s">
        <v>122</v>
      </c>
      <c r="AP110" s="72" t="s">
        <v>123</v>
      </c>
      <c r="AQ110" s="72" t="s">
        <v>124</v>
      </c>
      <c r="AR110" s="72" t="s">
        <v>125</v>
      </c>
      <c r="AS110" s="72" t="s">
        <v>126</v>
      </c>
      <c r="AT110" s="72" t="s">
        <v>127</v>
      </c>
      <c r="AU110" s="72" t="s">
        <v>128</v>
      </c>
      <c r="AV110" s="72" t="s">
        <v>129</v>
      </c>
      <c r="AW110" s="72" t="s">
        <v>130</v>
      </c>
      <c r="AX110" s="72" t="s">
        <v>131</v>
      </c>
      <c r="AY110" s="72" t="s">
        <v>132</v>
      </c>
      <c r="AZ110" s="72" t="s">
        <v>133</v>
      </c>
      <c r="BA110" s="72" t="s">
        <v>134</v>
      </c>
      <c r="BB110" s="72" t="s">
        <v>135</v>
      </c>
      <c r="BC110" s="72" t="s">
        <v>136</v>
      </c>
      <c r="BD110" s="72" t="s">
        <v>137</v>
      </c>
      <c r="BE110" s="72" t="s">
        <v>138</v>
      </c>
      <c r="BF110" s="72" t="s">
        <v>139</v>
      </c>
      <c r="BG110" s="84" t="s">
        <v>177</v>
      </c>
      <c r="BH110" s="72" t="s">
        <v>25</v>
      </c>
    </row>
    <row r="111" spans="1:60" ht="14.25" customHeight="1" x14ac:dyDescent="0.2">
      <c r="B111" s="55">
        <v>1</v>
      </c>
      <c r="C111" s="55" t="s">
        <v>148</v>
      </c>
      <c r="D111" s="55" t="s">
        <v>148</v>
      </c>
      <c r="E111" s="55" t="s">
        <v>154</v>
      </c>
      <c r="F111" s="55">
        <v>1</v>
      </c>
      <c r="G111" s="55">
        <v>0.14285714285714285</v>
      </c>
      <c r="H111" s="55" t="s">
        <v>150</v>
      </c>
      <c r="I111" s="55" t="s">
        <v>150</v>
      </c>
      <c r="J111" s="55">
        <v>0.2</v>
      </c>
      <c r="K111" s="55" t="s">
        <v>154</v>
      </c>
      <c r="L111" s="55" t="s">
        <v>148</v>
      </c>
      <c r="M111" s="55" t="s">
        <v>153</v>
      </c>
      <c r="N111" s="55">
        <v>1</v>
      </c>
      <c r="O111" s="55">
        <v>0.16666666666666666</v>
      </c>
      <c r="P111" s="55">
        <v>1</v>
      </c>
      <c r="Q111" s="55">
        <v>1</v>
      </c>
      <c r="R111" s="55">
        <v>0.1111111111111111</v>
      </c>
      <c r="S111" s="55">
        <v>1</v>
      </c>
      <c r="T111" s="55" t="s">
        <v>152</v>
      </c>
      <c r="U111" s="55">
        <v>0.1111111111111111</v>
      </c>
      <c r="V111" s="55" t="s">
        <v>154</v>
      </c>
      <c r="W111" s="55">
        <v>1</v>
      </c>
      <c r="X111" s="55" t="s">
        <v>154</v>
      </c>
      <c r="Y111" s="55">
        <v>0.1111111111111111</v>
      </c>
      <c r="Z111" s="55">
        <v>0.2</v>
      </c>
      <c r="AA111" s="55">
        <v>0.2</v>
      </c>
      <c r="AB111" s="55" t="s">
        <v>148</v>
      </c>
      <c r="AC111" s="55">
        <v>0.5</v>
      </c>
      <c r="AD111" s="55">
        <v>1</v>
      </c>
      <c r="AE111" s="55">
        <v>1</v>
      </c>
      <c r="AF111" s="55">
        <v>0.33333333333333331</v>
      </c>
      <c r="AG111" s="55" t="s">
        <v>151</v>
      </c>
      <c r="AH111" s="55">
        <v>0.33333333333333331</v>
      </c>
      <c r="AI111" s="55">
        <v>0.33333333333333331</v>
      </c>
      <c r="AJ111" s="55">
        <v>0.5</v>
      </c>
      <c r="AK111" s="55">
        <v>0.25</v>
      </c>
      <c r="AL111" s="55" t="s">
        <v>151</v>
      </c>
      <c r="AM111" s="55">
        <v>0.5</v>
      </c>
      <c r="AN111" s="55">
        <v>0.125</v>
      </c>
      <c r="AO111" s="55" t="s">
        <v>148</v>
      </c>
      <c r="AP111" s="55">
        <v>0.25</v>
      </c>
      <c r="AQ111" s="55">
        <v>1</v>
      </c>
      <c r="AR111" s="55">
        <v>0.33333333333333331</v>
      </c>
      <c r="AS111" s="55">
        <v>1</v>
      </c>
      <c r="AT111" s="55">
        <v>1</v>
      </c>
      <c r="AU111" s="55" t="s">
        <v>151</v>
      </c>
      <c r="AV111" s="55">
        <v>1</v>
      </c>
      <c r="AW111" s="55">
        <v>1</v>
      </c>
      <c r="AX111" s="55">
        <v>1</v>
      </c>
      <c r="AY111" s="55">
        <v>0.1111111111111111</v>
      </c>
      <c r="AZ111" s="55" t="s">
        <v>153</v>
      </c>
      <c r="BA111" s="55">
        <v>0.16666666666666666</v>
      </c>
      <c r="BB111" s="55" t="s">
        <v>148</v>
      </c>
      <c r="BC111" s="55">
        <v>1</v>
      </c>
      <c r="BD111" s="55">
        <v>1</v>
      </c>
      <c r="BE111" s="55">
        <v>1</v>
      </c>
      <c r="BF111" s="55">
        <v>1</v>
      </c>
      <c r="BG111" s="55">
        <v>1</v>
      </c>
      <c r="BH111" s="81">
        <f>GEOMEAN(B111:BF111)</f>
        <v>0.45778861257384423</v>
      </c>
    </row>
    <row r="112" spans="1:60" ht="14.25" customHeight="1" x14ac:dyDescent="0.2">
      <c r="B112" s="55">
        <v>1</v>
      </c>
      <c r="C112" s="55" t="s">
        <v>148</v>
      </c>
      <c r="D112" s="55" t="s">
        <v>148</v>
      </c>
      <c r="E112" s="55">
        <v>0.16666666666666666</v>
      </c>
      <c r="F112" s="55">
        <v>1</v>
      </c>
      <c r="G112" s="55">
        <v>0.25</v>
      </c>
      <c r="H112" s="55">
        <v>0.16666666666666666</v>
      </c>
      <c r="I112" s="55" t="s">
        <v>151</v>
      </c>
      <c r="J112" s="55">
        <v>0.2</v>
      </c>
      <c r="K112" s="55">
        <v>0.5</v>
      </c>
      <c r="L112" s="55" t="s">
        <v>150</v>
      </c>
      <c r="M112" s="55">
        <v>0.16666666666666666</v>
      </c>
      <c r="N112" s="55">
        <v>0.1111111111111111</v>
      </c>
      <c r="O112" s="55">
        <v>0.25</v>
      </c>
      <c r="P112" s="55">
        <v>1</v>
      </c>
      <c r="Q112" s="55">
        <v>1</v>
      </c>
      <c r="R112" s="55">
        <v>0.14285714285714285</v>
      </c>
      <c r="S112" s="55">
        <v>1</v>
      </c>
      <c r="T112" s="55" t="s">
        <v>152</v>
      </c>
      <c r="U112" s="55">
        <v>0.1111111111111111</v>
      </c>
      <c r="V112" s="55">
        <v>0.33333333333333331</v>
      </c>
      <c r="W112" s="55">
        <v>1</v>
      </c>
      <c r="X112" s="55" t="s">
        <v>154</v>
      </c>
      <c r="Y112" s="55">
        <v>0.1111111111111111</v>
      </c>
      <c r="Z112" s="55">
        <v>0.25</v>
      </c>
      <c r="AA112" s="55">
        <v>0.16666666666666666</v>
      </c>
      <c r="AB112" s="55" t="s">
        <v>148</v>
      </c>
      <c r="AC112" s="55">
        <v>0.16666666666666666</v>
      </c>
      <c r="AD112" s="55">
        <v>1</v>
      </c>
      <c r="AE112" s="55">
        <v>1</v>
      </c>
      <c r="AF112" s="55">
        <v>0.33333333333333331</v>
      </c>
      <c r="AG112" s="55" t="s">
        <v>150</v>
      </c>
      <c r="AH112" s="55">
        <v>0.2</v>
      </c>
      <c r="AI112" s="55">
        <v>1</v>
      </c>
      <c r="AJ112" s="55">
        <v>0.5</v>
      </c>
      <c r="AK112" s="55">
        <v>0.1111111111111111</v>
      </c>
      <c r="AL112" s="55" t="s">
        <v>151</v>
      </c>
      <c r="AM112" s="55">
        <v>0.25</v>
      </c>
      <c r="AN112" s="55">
        <v>1</v>
      </c>
      <c r="AO112" s="55" t="s">
        <v>148</v>
      </c>
      <c r="AP112" s="55">
        <v>0.33333333333333331</v>
      </c>
      <c r="AQ112" s="55">
        <v>1</v>
      </c>
      <c r="AR112" s="55">
        <v>0.14285714285714285</v>
      </c>
      <c r="AS112" s="55">
        <v>1</v>
      </c>
      <c r="AT112" s="55">
        <v>1</v>
      </c>
      <c r="AU112" s="55">
        <v>0.1111111111111111</v>
      </c>
      <c r="AV112" s="55">
        <v>0.33333333333333331</v>
      </c>
      <c r="AW112" s="55">
        <v>1</v>
      </c>
      <c r="AX112" s="55">
        <v>1</v>
      </c>
      <c r="AY112" s="55">
        <v>0.125</v>
      </c>
      <c r="AZ112" s="55" t="s">
        <v>154</v>
      </c>
      <c r="BA112" s="55">
        <v>0.16666666666666666</v>
      </c>
      <c r="BB112" s="55" t="s">
        <v>148</v>
      </c>
      <c r="BC112" s="55">
        <v>0.1111111111111111</v>
      </c>
      <c r="BD112" s="55">
        <v>1</v>
      </c>
      <c r="BE112" s="55">
        <v>0.1111111111111111</v>
      </c>
      <c r="BF112" s="55">
        <v>1</v>
      </c>
      <c r="BG112" s="55">
        <v>1</v>
      </c>
      <c r="BH112" s="81">
        <f>GEOMEAN(B112:BF112)</f>
        <v>0.35465699556687752</v>
      </c>
    </row>
    <row r="113" spans="1:60" ht="14.25" customHeight="1" x14ac:dyDescent="0.2">
      <c r="B113" s="55">
        <v>1</v>
      </c>
      <c r="C113" s="55" t="s">
        <v>148</v>
      </c>
      <c r="D113" s="55" t="s">
        <v>148</v>
      </c>
      <c r="E113" s="55">
        <v>0.2</v>
      </c>
      <c r="F113" s="55">
        <v>1</v>
      </c>
      <c r="G113" s="55">
        <v>1</v>
      </c>
      <c r="H113" s="55">
        <v>0.2</v>
      </c>
      <c r="I113" s="55" t="s">
        <v>151</v>
      </c>
      <c r="J113" s="55">
        <v>0.2</v>
      </c>
      <c r="K113" s="55">
        <v>0.25</v>
      </c>
      <c r="L113" s="55">
        <v>1</v>
      </c>
      <c r="M113" s="55" t="s">
        <v>152</v>
      </c>
      <c r="N113" s="55">
        <v>0.1111111111111111</v>
      </c>
      <c r="O113" s="55" t="s">
        <v>150</v>
      </c>
      <c r="P113" s="55">
        <v>1</v>
      </c>
      <c r="Q113" s="55">
        <v>1</v>
      </c>
      <c r="R113" s="55" t="s">
        <v>151</v>
      </c>
      <c r="S113" s="55">
        <v>1</v>
      </c>
      <c r="T113" s="55">
        <v>0.5</v>
      </c>
      <c r="U113" s="55" t="s">
        <v>148</v>
      </c>
      <c r="V113" s="55" t="s">
        <v>150</v>
      </c>
      <c r="W113" s="55">
        <v>1</v>
      </c>
      <c r="X113" s="55" t="s">
        <v>154</v>
      </c>
      <c r="Y113" s="55" t="s">
        <v>148</v>
      </c>
      <c r="Z113" s="55">
        <v>1</v>
      </c>
      <c r="AA113" s="55" t="s">
        <v>150</v>
      </c>
      <c r="AB113" s="55" t="s">
        <v>148</v>
      </c>
      <c r="AC113" s="55">
        <v>0.2</v>
      </c>
      <c r="AD113" s="55">
        <v>1</v>
      </c>
      <c r="AE113" s="55">
        <v>1</v>
      </c>
      <c r="AF113" s="55">
        <v>1</v>
      </c>
      <c r="AG113" s="55">
        <v>0.2</v>
      </c>
      <c r="AH113" s="55">
        <v>0.2</v>
      </c>
      <c r="AI113" s="55">
        <v>1</v>
      </c>
      <c r="AJ113" s="55">
        <v>0.5</v>
      </c>
      <c r="AK113" s="55">
        <v>0.33333333333333331</v>
      </c>
      <c r="AL113" s="55">
        <v>0.2</v>
      </c>
      <c r="AM113" s="55">
        <v>0.33333333333333331</v>
      </c>
      <c r="AN113" s="55" t="s">
        <v>155</v>
      </c>
      <c r="AO113" s="55">
        <v>0.1111111111111111</v>
      </c>
      <c r="AP113" s="55">
        <v>0.2</v>
      </c>
      <c r="AQ113" s="55">
        <v>1</v>
      </c>
      <c r="AR113" s="55">
        <v>0.33333333333333331</v>
      </c>
      <c r="AS113" s="55">
        <v>1</v>
      </c>
      <c r="AT113" s="55">
        <v>1</v>
      </c>
      <c r="AU113" s="55">
        <v>0.1111111111111111</v>
      </c>
      <c r="AV113" s="55">
        <v>0.33333333333333331</v>
      </c>
      <c r="AW113" s="55">
        <v>1</v>
      </c>
      <c r="AX113" s="55">
        <v>1</v>
      </c>
      <c r="AY113" s="55" t="s">
        <v>148</v>
      </c>
      <c r="AZ113" s="55" t="s">
        <v>150</v>
      </c>
      <c r="BA113" s="55" t="s">
        <v>155</v>
      </c>
      <c r="BB113" s="55">
        <v>0.1111111111111111</v>
      </c>
      <c r="BC113" s="55" t="s">
        <v>154</v>
      </c>
      <c r="BD113" s="55">
        <v>0.16666666666666666</v>
      </c>
      <c r="BE113" s="55">
        <v>0.1111111111111111</v>
      </c>
      <c r="BF113" s="55">
        <v>1</v>
      </c>
      <c r="BG113" s="55">
        <v>1</v>
      </c>
      <c r="BH113" s="81">
        <f>GEOMEAN(B113:BF113)</f>
        <v>0.44020683265360855</v>
      </c>
    </row>
    <row r="114" spans="1:60" ht="14.25" customHeight="1" x14ac:dyDescent="0.2"/>
    <row r="115" spans="1:60" ht="14.25" customHeight="1" x14ac:dyDescent="0.2">
      <c r="B115" s="2" t="s">
        <v>147</v>
      </c>
      <c r="C115" s="2" t="s">
        <v>101</v>
      </c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</row>
    <row r="116" spans="1:60" ht="14.25" customHeight="1" x14ac:dyDescent="0.2">
      <c r="A116" s="5"/>
      <c r="B116" s="72" t="s">
        <v>5</v>
      </c>
      <c r="C116" s="72" t="s">
        <v>6</v>
      </c>
      <c r="D116" s="72" t="s">
        <v>7</v>
      </c>
      <c r="E116" s="72" t="s">
        <v>8</v>
      </c>
      <c r="F116" s="72" t="s">
        <v>9</v>
      </c>
      <c r="G116" s="72" t="s">
        <v>10</v>
      </c>
      <c r="H116" s="72" t="s">
        <v>11</v>
      </c>
      <c r="I116" s="72" t="s">
        <v>12</v>
      </c>
      <c r="J116" s="72" t="s">
        <v>13</v>
      </c>
      <c r="K116" s="72" t="s">
        <v>14</v>
      </c>
      <c r="L116" s="72" t="s">
        <v>15</v>
      </c>
      <c r="M116" s="72" t="s">
        <v>16</v>
      </c>
      <c r="N116" s="72" t="s">
        <v>17</v>
      </c>
      <c r="O116" s="72" t="s">
        <v>18</v>
      </c>
      <c r="P116" s="72" t="s">
        <v>19</v>
      </c>
      <c r="Q116" s="72" t="s">
        <v>20</v>
      </c>
      <c r="R116" s="72" t="s">
        <v>21</v>
      </c>
      <c r="S116" s="72" t="s">
        <v>22</v>
      </c>
      <c r="T116" s="72" t="s">
        <v>23</v>
      </c>
      <c r="U116" s="72" t="s">
        <v>24</v>
      </c>
      <c r="V116" s="72" t="s">
        <v>76</v>
      </c>
      <c r="W116" s="72" t="s">
        <v>77</v>
      </c>
      <c r="X116" s="72" t="s">
        <v>78</v>
      </c>
      <c r="Y116" s="72" t="s">
        <v>79</v>
      </c>
      <c r="Z116" s="72" t="s">
        <v>80</v>
      </c>
      <c r="AA116" s="72" t="s">
        <v>81</v>
      </c>
      <c r="AB116" s="72" t="s">
        <v>82</v>
      </c>
      <c r="AC116" s="72" t="s">
        <v>83</v>
      </c>
      <c r="AD116" s="72" t="s">
        <v>105</v>
      </c>
      <c r="AE116" s="72" t="s">
        <v>106</v>
      </c>
      <c r="AF116" s="72" t="s">
        <v>113</v>
      </c>
      <c r="AG116" s="72" t="s">
        <v>114</v>
      </c>
      <c r="AH116" s="72" t="s">
        <v>115</v>
      </c>
      <c r="AI116" s="72" t="s">
        <v>116</v>
      </c>
      <c r="AJ116" s="72" t="s">
        <v>117</v>
      </c>
      <c r="AK116" s="72" t="s">
        <v>118</v>
      </c>
      <c r="AL116" s="72" t="s">
        <v>119</v>
      </c>
      <c r="AM116" s="72" t="s">
        <v>120</v>
      </c>
      <c r="AN116" s="72" t="s">
        <v>121</v>
      </c>
      <c r="AO116" s="72" t="s">
        <v>122</v>
      </c>
      <c r="AP116" s="72" t="s">
        <v>123</v>
      </c>
      <c r="AQ116" s="72" t="s">
        <v>124</v>
      </c>
      <c r="AR116" s="72" t="s">
        <v>125</v>
      </c>
      <c r="AS116" s="72" t="s">
        <v>126</v>
      </c>
      <c r="AT116" s="72" t="s">
        <v>127</v>
      </c>
      <c r="AU116" s="72" t="s">
        <v>128</v>
      </c>
      <c r="AV116" s="72" t="s">
        <v>129</v>
      </c>
      <c r="AW116" s="72" t="s">
        <v>130</v>
      </c>
      <c r="AX116" s="72" t="s">
        <v>131</v>
      </c>
      <c r="AY116" s="72" t="s">
        <v>132</v>
      </c>
      <c r="AZ116" s="72" t="s">
        <v>133</v>
      </c>
      <c r="BA116" s="72" t="s">
        <v>134</v>
      </c>
      <c r="BB116" s="72" t="s">
        <v>135</v>
      </c>
      <c r="BC116" s="72" t="s">
        <v>136</v>
      </c>
      <c r="BD116" s="72" t="s">
        <v>137</v>
      </c>
      <c r="BE116" s="72" t="s">
        <v>138</v>
      </c>
      <c r="BF116" s="72" t="s">
        <v>139</v>
      </c>
      <c r="BG116" s="84" t="s">
        <v>177</v>
      </c>
      <c r="BH116" s="72" t="s">
        <v>25</v>
      </c>
    </row>
    <row r="117" spans="1:60" ht="14.25" customHeight="1" x14ac:dyDescent="0.2">
      <c r="B117" s="55">
        <v>1</v>
      </c>
      <c r="C117" s="55" t="s">
        <v>148</v>
      </c>
      <c r="D117" s="55" t="s">
        <v>148</v>
      </c>
      <c r="E117" s="55" t="s">
        <v>153</v>
      </c>
      <c r="F117" s="55">
        <v>1</v>
      </c>
      <c r="G117" s="55" t="s">
        <v>149</v>
      </c>
      <c r="H117" s="55" t="s">
        <v>151</v>
      </c>
      <c r="I117" s="55" t="s">
        <v>149</v>
      </c>
      <c r="J117" s="55">
        <v>1</v>
      </c>
      <c r="K117" s="55" t="s">
        <v>150</v>
      </c>
      <c r="L117" s="55" t="s">
        <v>148</v>
      </c>
      <c r="M117" s="55">
        <v>0.5</v>
      </c>
      <c r="N117" s="55" t="s">
        <v>148</v>
      </c>
      <c r="O117" s="55" t="s">
        <v>150</v>
      </c>
      <c r="P117" s="55">
        <v>1</v>
      </c>
      <c r="Q117" s="55">
        <v>0.5</v>
      </c>
      <c r="R117" s="55">
        <v>1</v>
      </c>
      <c r="S117" s="55">
        <v>1</v>
      </c>
      <c r="T117" s="55" t="s">
        <v>152</v>
      </c>
      <c r="U117" s="55" t="s">
        <v>148</v>
      </c>
      <c r="V117" s="55">
        <v>1</v>
      </c>
      <c r="W117" s="55" t="s">
        <v>151</v>
      </c>
      <c r="X117" s="55" t="s">
        <v>150</v>
      </c>
      <c r="Y117" s="55" t="s">
        <v>148</v>
      </c>
      <c r="Z117" s="55" t="s">
        <v>151</v>
      </c>
      <c r="AA117" s="55" t="s">
        <v>150</v>
      </c>
      <c r="AB117" s="55" t="s">
        <v>148</v>
      </c>
      <c r="AC117" s="55" t="s">
        <v>154</v>
      </c>
      <c r="AD117" s="55">
        <v>1</v>
      </c>
      <c r="AE117" s="55" t="s">
        <v>151</v>
      </c>
      <c r="AF117" s="55" t="s">
        <v>151</v>
      </c>
      <c r="AG117" s="55" t="s">
        <v>151</v>
      </c>
      <c r="AH117" s="55" t="s">
        <v>149</v>
      </c>
      <c r="AI117" s="55" t="s">
        <v>151</v>
      </c>
      <c r="AJ117" s="55" t="s">
        <v>148</v>
      </c>
      <c r="AK117" s="55">
        <v>1</v>
      </c>
      <c r="AL117" s="55" t="s">
        <v>148</v>
      </c>
      <c r="AM117" s="55">
        <v>0.16666666666666666</v>
      </c>
      <c r="AN117" s="55" t="s">
        <v>149</v>
      </c>
      <c r="AO117" s="55">
        <v>1</v>
      </c>
      <c r="AP117" s="55">
        <v>0.2</v>
      </c>
      <c r="AQ117" s="55">
        <v>1</v>
      </c>
      <c r="AR117" s="55" t="s">
        <v>150</v>
      </c>
      <c r="AS117" s="55" t="s">
        <v>151</v>
      </c>
      <c r="AT117" s="55">
        <v>1</v>
      </c>
      <c r="AU117" s="55" t="s">
        <v>151</v>
      </c>
      <c r="AV117" s="55" t="s">
        <v>154</v>
      </c>
      <c r="AW117" s="55">
        <v>1</v>
      </c>
      <c r="AX117" s="55">
        <v>1</v>
      </c>
      <c r="AY117" s="55">
        <v>0.1111111111111111</v>
      </c>
      <c r="AZ117" s="55" t="s">
        <v>149</v>
      </c>
      <c r="BA117" s="55" t="s">
        <v>148</v>
      </c>
      <c r="BB117" s="55" t="s">
        <v>148</v>
      </c>
      <c r="BC117" s="55" t="s">
        <v>153</v>
      </c>
      <c r="BD117" s="55">
        <v>1</v>
      </c>
      <c r="BE117" s="55" t="s">
        <v>148</v>
      </c>
      <c r="BF117" s="55">
        <v>1</v>
      </c>
      <c r="BG117" s="55">
        <v>7</v>
      </c>
      <c r="BH117" s="81">
        <f>GEOMEAN(B117:BF117)</f>
        <v>0.71705298777694015</v>
      </c>
    </row>
    <row r="118" spans="1:60" ht="14.25" customHeight="1" x14ac:dyDescent="0.2">
      <c r="B118" s="55">
        <v>1</v>
      </c>
      <c r="C118" s="55" t="s">
        <v>148</v>
      </c>
      <c r="D118" s="55" t="s">
        <v>148</v>
      </c>
      <c r="E118" s="55" t="s">
        <v>154</v>
      </c>
      <c r="F118" s="55">
        <v>1</v>
      </c>
      <c r="G118" s="55" t="s">
        <v>150</v>
      </c>
      <c r="H118" s="55">
        <v>0.2</v>
      </c>
      <c r="I118" s="55" t="s">
        <v>150</v>
      </c>
      <c r="J118" s="55">
        <v>0.2</v>
      </c>
      <c r="K118" s="55" t="s">
        <v>155</v>
      </c>
      <c r="L118" s="55" t="s">
        <v>154</v>
      </c>
      <c r="M118" s="55" t="s">
        <v>151</v>
      </c>
      <c r="N118" s="55" t="s">
        <v>148</v>
      </c>
      <c r="O118" s="55" t="s">
        <v>150</v>
      </c>
      <c r="P118" s="55">
        <v>1</v>
      </c>
      <c r="Q118" s="55">
        <v>1</v>
      </c>
      <c r="R118" s="55" t="s">
        <v>153</v>
      </c>
      <c r="S118" s="55">
        <v>1</v>
      </c>
      <c r="T118" s="55">
        <v>1</v>
      </c>
      <c r="U118" s="55" t="s">
        <v>148</v>
      </c>
      <c r="V118" s="55" t="s">
        <v>153</v>
      </c>
      <c r="W118" s="55" t="s">
        <v>152</v>
      </c>
      <c r="X118" s="55">
        <v>0.33333333333333331</v>
      </c>
      <c r="Y118" s="55" t="s">
        <v>148</v>
      </c>
      <c r="Z118" s="55" t="s">
        <v>154</v>
      </c>
      <c r="AA118" s="55" t="s">
        <v>149</v>
      </c>
      <c r="AB118" s="55" t="s">
        <v>148</v>
      </c>
      <c r="AC118" s="55" t="s">
        <v>154</v>
      </c>
      <c r="AD118" s="55">
        <v>1</v>
      </c>
      <c r="AE118" s="55" t="s">
        <v>151</v>
      </c>
      <c r="AF118" s="55" t="s">
        <v>153</v>
      </c>
      <c r="AG118" s="55" t="s">
        <v>152</v>
      </c>
      <c r="AH118" s="55" t="s">
        <v>149</v>
      </c>
      <c r="AI118" s="55">
        <v>0.33333333333333331</v>
      </c>
      <c r="AJ118" s="55" t="s">
        <v>148</v>
      </c>
      <c r="AK118" s="55">
        <v>0.33333333333333331</v>
      </c>
      <c r="AL118" s="55" t="s">
        <v>148</v>
      </c>
      <c r="AM118" s="55">
        <v>0.14285714285714285</v>
      </c>
      <c r="AN118" s="55">
        <v>1</v>
      </c>
      <c r="AO118" s="55" t="s">
        <v>148</v>
      </c>
      <c r="AP118" s="55">
        <v>0.25</v>
      </c>
      <c r="AQ118" s="55">
        <v>1</v>
      </c>
      <c r="AR118" s="55" t="s">
        <v>151</v>
      </c>
      <c r="AS118" s="55">
        <v>0.2</v>
      </c>
      <c r="AT118" s="55">
        <v>1</v>
      </c>
      <c r="AU118" s="55" t="s">
        <v>148</v>
      </c>
      <c r="AV118" s="55">
        <v>1</v>
      </c>
      <c r="AW118" s="55">
        <v>1</v>
      </c>
      <c r="AX118" s="55">
        <v>1</v>
      </c>
      <c r="AY118" s="55">
        <v>0.1111111111111111</v>
      </c>
      <c r="AZ118" s="55" t="s">
        <v>151</v>
      </c>
      <c r="BA118" s="55" t="s">
        <v>148</v>
      </c>
      <c r="BB118" s="55" t="s">
        <v>148</v>
      </c>
      <c r="BC118" s="55">
        <v>0.25</v>
      </c>
      <c r="BD118" s="55">
        <v>1</v>
      </c>
      <c r="BE118" s="55">
        <v>0.1111111111111111</v>
      </c>
      <c r="BF118" s="55">
        <v>1</v>
      </c>
      <c r="BG118" s="55">
        <v>3</v>
      </c>
      <c r="BH118" s="81">
        <f>GEOMEAN(B118:BF118)</f>
        <v>0.51532096888684442</v>
      </c>
    </row>
    <row r="119" spans="1:60" ht="14.25" customHeight="1" x14ac:dyDescent="0.2">
      <c r="B119" s="55">
        <v>1</v>
      </c>
      <c r="C119" s="55" t="s">
        <v>148</v>
      </c>
      <c r="D119" s="55" t="s">
        <v>148</v>
      </c>
      <c r="E119" s="55">
        <v>1</v>
      </c>
      <c r="F119" s="55">
        <v>1</v>
      </c>
      <c r="G119" s="55">
        <v>0.25</v>
      </c>
      <c r="H119" s="55">
        <v>0.2</v>
      </c>
      <c r="I119" s="55">
        <v>0.5</v>
      </c>
      <c r="J119" s="55">
        <v>0.2</v>
      </c>
      <c r="K119" s="55">
        <v>0.33333333333333331</v>
      </c>
      <c r="L119" s="55">
        <v>0.33333333333333331</v>
      </c>
      <c r="M119" s="55" t="s">
        <v>152</v>
      </c>
      <c r="N119" s="55">
        <v>0.1111111111111111</v>
      </c>
      <c r="O119" s="55">
        <v>0.16666666666666666</v>
      </c>
      <c r="P119" s="55">
        <v>1</v>
      </c>
      <c r="Q119" s="55" t="s">
        <v>154</v>
      </c>
      <c r="R119" s="55">
        <v>0.33333333333333331</v>
      </c>
      <c r="S119" s="55">
        <v>1</v>
      </c>
      <c r="T119" s="55">
        <v>0.5</v>
      </c>
      <c r="U119" s="55">
        <v>0.1111111111111111</v>
      </c>
      <c r="V119" s="55">
        <v>0.2</v>
      </c>
      <c r="W119" s="55">
        <v>0.2</v>
      </c>
      <c r="X119" s="55">
        <v>0.25</v>
      </c>
      <c r="Y119" s="55" t="s">
        <v>148</v>
      </c>
      <c r="Z119" s="55">
        <v>0.25</v>
      </c>
      <c r="AA119" s="55">
        <v>0.2</v>
      </c>
      <c r="AB119" s="55" t="s">
        <v>148</v>
      </c>
      <c r="AC119" s="55">
        <v>0.25</v>
      </c>
      <c r="AD119" s="55">
        <v>1</v>
      </c>
      <c r="AE119" s="55">
        <v>0.1111111111111111</v>
      </c>
      <c r="AF119" s="55">
        <v>0.33333333333333331</v>
      </c>
      <c r="AG119" s="55">
        <v>0.1111111111111111</v>
      </c>
      <c r="AH119" s="55">
        <v>0.2</v>
      </c>
      <c r="AI119" s="55">
        <v>0.33333333333333331</v>
      </c>
      <c r="AJ119" s="55">
        <v>0.5</v>
      </c>
      <c r="AK119" s="55">
        <v>0.25</v>
      </c>
      <c r="AL119" s="55">
        <v>0.1111111111111111</v>
      </c>
      <c r="AM119" s="55">
        <v>0.2</v>
      </c>
      <c r="AN119" s="55">
        <v>0.14285714285714285</v>
      </c>
      <c r="AO119" s="55">
        <v>0.1111111111111111</v>
      </c>
      <c r="AP119" s="55">
        <v>0.2</v>
      </c>
      <c r="AQ119" s="55">
        <v>1</v>
      </c>
      <c r="AR119" s="55">
        <v>0.25</v>
      </c>
      <c r="AS119" s="55">
        <v>0.2</v>
      </c>
      <c r="AT119" s="55">
        <v>1</v>
      </c>
      <c r="AU119" s="55">
        <v>0.1111111111111111</v>
      </c>
      <c r="AV119" s="55">
        <v>0.25</v>
      </c>
      <c r="AW119" s="55">
        <v>1</v>
      </c>
      <c r="AX119" s="55">
        <v>1</v>
      </c>
      <c r="AY119" s="55" t="s">
        <v>148</v>
      </c>
      <c r="AZ119" s="55" t="s">
        <v>151</v>
      </c>
      <c r="BA119" s="55">
        <v>0.1111111111111111</v>
      </c>
      <c r="BB119" s="55">
        <v>0.1111111111111111</v>
      </c>
      <c r="BC119" s="55">
        <v>0.125</v>
      </c>
      <c r="BD119" s="55">
        <v>0.25</v>
      </c>
      <c r="BE119" s="55">
        <v>0.1111111111111111</v>
      </c>
      <c r="BF119" s="55">
        <v>1</v>
      </c>
      <c r="BG119" s="55">
        <v>1</v>
      </c>
      <c r="BH119" s="81">
        <f>GEOMEAN(B119:BF119)</f>
        <v>0.28833985889649383</v>
      </c>
    </row>
    <row r="120" spans="1:60" ht="14.25" customHeight="1" x14ac:dyDescent="0.2"/>
    <row r="121" spans="1:60" ht="14.25" customHeight="1" x14ac:dyDescent="0.2">
      <c r="B121" s="2" t="s">
        <v>142</v>
      </c>
      <c r="C121" s="2" t="s">
        <v>101</v>
      </c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</row>
    <row r="122" spans="1:60" ht="14.25" customHeight="1" x14ac:dyDescent="0.2">
      <c r="A122" s="5"/>
      <c r="B122" s="72" t="s">
        <v>5</v>
      </c>
      <c r="C122" s="72" t="s">
        <v>6</v>
      </c>
      <c r="D122" s="72" t="s">
        <v>7</v>
      </c>
      <c r="E122" s="72" t="s">
        <v>8</v>
      </c>
      <c r="F122" s="72" t="s">
        <v>9</v>
      </c>
      <c r="G122" s="72" t="s">
        <v>10</v>
      </c>
      <c r="H122" s="72" t="s">
        <v>11</v>
      </c>
      <c r="I122" s="72" t="s">
        <v>12</v>
      </c>
      <c r="J122" s="72" t="s">
        <v>13</v>
      </c>
      <c r="K122" s="72" t="s">
        <v>14</v>
      </c>
      <c r="L122" s="72" t="s">
        <v>15</v>
      </c>
      <c r="M122" s="72" t="s">
        <v>16</v>
      </c>
      <c r="N122" s="72" t="s">
        <v>17</v>
      </c>
      <c r="O122" s="72" t="s">
        <v>18</v>
      </c>
      <c r="P122" s="72" t="s">
        <v>19</v>
      </c>
      <c r="Q122" s="72" t="s">
        <v>20</v>
      </c>
      <c r="R122" s="72" t="s">
        <v>21</v>
      </c>
      <c r="S122" s="72" t="s">
        <v>22</v>
      </c>
      <c r="T122" s="72" t="s">
        <v>23</v>
      </c>
      <c r="U122" s="72" t="s">
        <v>24</v>
      </c>
      <c r="V122" s="72" t="s">
        <v>76</v>
      </c>
      <c r="W122" s="72" t="s">
        <v>77</v>
      </c>
      <c r="X122" s="72" t="s">
        <v>78</v>
      </c>
      <c r="Y122" s="72" t="s">
        <v>79</v>
      </c>
      <c r="Z122" s="72" t="s">
        <v>80</v>
      </c>
      <c r="AA122" s="72" t="s">
        <v>81</v>
      </c>
      <c r="AB122" s="72" t="s">
        <v>82</v>
      </c>
      <c r="AC122" s="72" t="s">
        <v>83</v>
      </c>
      <c r="AD122" s="72" t="s">
        <v>105</v>
      </c>
      <c r="AE122" s="72" t="s">
        <v>106</v>
      </c>
      <c r="AF122" s="72" t="s">
        <v>113</v>
      </c>
      <c r="AG122" s="72" t="s">
        <v>114</v>
      </c>
      <c r="AH122" s="72" t="s">
        <v>115</v>
      </c>
      <c r="AI122" s="72" t="s">
        <v>116</v>
      </c>
      <c r="AJ122" s="72" t="s">
        <v>117</v>
      </c>
      <c r="AK122" s="72" t="s">
        <v>118</v>
      </c>
      <c r="AL122" s="72" t="s">
        <v>119</v>
      </c>
      <c r="AM122" s="72" t="s">
        <v>120</v>
      </c>
      <c r="AN122" s="72" t="s">
        <v>121</v>
      </c>
      <c r="AO122" s="72" t="s">
        <v>122</v>
      </c>
      <c r="AP122" s="72" t="s">
        <v>123</v>
      </c>
      <c r="AQ122" s="72" t="s">
        <v>124</v>
      </c>
      <c r="AR122" s="72" t="s">
        <v>125</v>
      </c>
      <c r="AS122" s="72" t="s">
        <v>126</v>
      </c>
      <c r="AT122" s="72" t="s">
        <v>127</v>
      </c>
      <c r="AU122" s="72" t="s">
        <v>128</v>
      </c>
      <c r="AV122" s="72" t="s">
        <v>129</v>
      </c>
      <c r="AW122" s="72" t="s">
        <v>130</v>
      </c>
      <c r="AX122" s="72" t="s">
        <v>131</v>
      </c>
      <c r="AY122" s="72" t="s">
        <v>132</v>
      </c>
      <c r="AZ122" s="72" t="s">
        <v>133</v>
      </c>
      <c r="BA122" s="72" t="s">
        <v>134</v>
      </c>
      <c r="BB122" s="72" t="s">
        <v>135</v>
      </c>
      <c r="BC122" s="72" t="s">
        <v>136</v>
      </c>
      <c r="BD122" s="72" t="s">
        <v>137</v>
      </c>
      <c r="BE122" s="72" t="s">
        <v>138</v>
      </c>
      <c r="BF122" s="72" t="s">
        <v>139</v>
      </c>
      <c r="BG122" s="84" t="s">
        <v>177</v>
      </c>
      <c r="BH122" s="72" t="s">
        <v>25</v>
      </c>
    </row>
    <row r="123" spans="1:60" ht="14.25" customHeight="1" x14ac:dyDescent="0.2">
      <c r="B123" s="55">
        <v>1</v>
      </c>
      <c r="C123" s="55" t="s">
        <v>148</v>
      </c>
      <c r="D123" s="55" t="s">
        <v>148</v>
      </c>
      <c r="E123" s="55" t="s">
        <v>153</v>
      </c>
      <c r="F123" s="55">
        <v>1</v>
      </c>
      <c r="G123" s="55">
        <v>0.1111111111111111</v>
      </c>
      <c r="H123" s="55" t="s">
        <v>149</v>
      </c>
      <c r="I123" s="55" t="s">
        <v>154</v>
      </c>
      <c r="J123" s="55" t="s">
        <v>151</v>
      </c>
      <c r="K123" s="55" t="s">
        <v>150</v>
      </c>
      <c r="L123" s="55" t="s">
        <v>148</v>
      </c>
      <c r="M123" s="55" t="s">
        <v>153</v>
      </c>
      <c r="N123" s="55" t="s">
        <v>148</v>
      </c>
      <c r="O123" s="55">
        <v>1</v>
      </c>
      <c r="P123" s="55">
        <v>1</v>
      </c>
      <c r="Q123" s="55">
        <v>1</v>
      </c>
      <c r="R123" s="55">
        <v>0.2</v>
      </c>
      <c r="S123" s="55">
        <v>1</v>
      </c>
      <c r="T123" s="55" t="s">
        <v>152</v>
      </c>
      <c r="U123" s="55" t="s">
        <v>148</v>
      </c>
      <c r="V123" s="55" t="s">
        <v>154</v>
      </c>
      <c r="W123" s="55" t="s">
        <v>151</v>
      </c>
      <c r="X123" s="55" t="s">
        <v>151</v>
      </c>
      <c r="Y123" s="55" t="s">
        <v>148</v>
      </c>
      <c r="Z123" s="55" t="s">
        <v>154</v>
      </c>
      <c r="AA123" s="55">
        <v>1</v>
      </c>
      <c r="AB123" s="55" t="s">
        <v>148</v>
      </c>
      <c r="AC123" s="55" t="s">
        <v>150</v>
      </c>
      <c r="AD123" s="55">
        <v>1</v>
      </c>
      <c r="AE123" s="55" t="s">
        <v>153</v>
      </c>
      <c r="AF123" s="55" t="s">
        <v>151</v>
      </c>
      <c r="AG123" s="55" t="s">
        <v>152</v>
      </c>
      <c r="AH123" s="55" t="s">
        <v>151</v>
      </c>
      <c r="AI123" s="55">
        <v>0.33333333333333331</v>
      </c>
      <c r="AJ123" s="55" t="s">
        <v>148</v>
      </c>
      <c r="AK123" s="55" t="s">
        <v>154</v>
      </c>
      <c r="AL123" s="55">
        <v>1</v>
      </c>
      <c r="AM123" s="55">
        <v>0.5</v>
      </c>
      <c r="AN123" s="55" t="s">
        <v>155</v>
      </c>
      <c r="AO123" s="55" t="s">
        <v>148</v>
      </c>
      <c r="AP123" s="55">
        <v>0.33333333333333331</v>
      </c>
      <c r="AQ123" s="55">
        <v>1</v>
      </c>
      <c r="AR123" s="55">
        <v>1</v>
      </c>
      <c r="AS123" s="55">
        <v>1</v>
      </c>
      <c r="AT123" s="55">
        <v>1</v>
      </c>
      <c r="AU123" s="55" t="s">
        <v>151</v>
      </c>
      <c r="AV123" s="55" t="s">
        <v>154</v>
      </c>
      <c r="AW123" s="55">
        <v>1</v>
      </c>
      <c r="AX123" s="55">
        <v>1</v>
      </c>
      <c r="AY123" s="55">
        <v>0.2</v>
      </c>
      <c r="AZ123" s="55" t="s">
        <v>150</v>
      </c>
      <c r="BA123" s="55" t="s">
        <v>148</v>
      </c>
      <c r="BB123" s="55" t="s">
        <v>148</v>
      </c>
      <c r="BC123" s="55">
        <v>1</v>
      </c>
      <c r="BD123" s="55">
        <v>1</v>
      </c>
      <c r="BE123" s="55" t="s">
        <v>148</v>
      </c>
      <c r="BF123" s="55">
        <v>1</v>
      </c>
      <c r="BG123" s="55">
        <v>1</v>
      </c>
      <c r="BH123" s="81">
        <f>GEOMEAN(B123:BF123)</f>
        <v>0.7074396123539719</v>
      </c>
    </row>
    <row r="124" spans="1:60" ht="14.25" customHeight="1" x14ac:dyDescent="0.2">
      <c r="B124" s="55">
        <v>1</v>
      </c>
      <c r="C124" s="55" t="s">
        <v>148</v>
      </c>
      <c r="D124" s="55" t="s">
        <v>148</v>
      </c>
      <c r="E124" s="55" t="s">
        <v>154</v>
      </c>
      <c r="F124" s="55">
        <v>1</v>
      </c>
      <c r="G124" s="55">
        <v>0.16666666666666666</v>
      </c>
      <c r="H124" s="55">
        <v>0.25</v>
      </c>
      <c r="I124" s="55" t="s">
        <v>150</v>
      </c>
      <c r="J124" s="55">
        <v>0.2</v>
      </c>
      <c r="K124" s="55">
        <v>0.1111111111111111</v>
      </c>
      <c r="L124" s="55" t="s">
        <v>151</v>
      </c>
      <c r="M124" s="55">
        <v>0.2</v>
      </c>
      <c r="N124" s="55" t="s">
        <v>148</v>
      </c>
      <c r="O124" s="55">
        <v>1</v>
      </c>
      <c r="P124" s="55">
        <v>1</v>
      </c>
      <c r="Q124" s="55">
        <v>1</v>
      </c>
      <c r="R124" s="55">
        <v>0.33333333333333331</v>
      </c>
      <c r="S124" s="55">
        <v>1</v>
      </c>
      <c r="T124" s="55" t="s">
        <v>152</v>
      </c>
      <c r="U124" s="55" t="s">
        <v>148</v>
      </c>
      <c r="V124" s="55" t="s">
        <v>153</v>
      </c>
      <c r="W124" s="55">
        <v>0.14285714285714285</v>
      </c>
      <c r="X124" s="55" t="s">
        <v>149</v>
      </c>
      <c r="Y124" s="55" t="s">
        <v>148</v>
      </c>
      <c r="Z124" s="55">
        <v>0.5</v>
      </c>
      <c r="AA124" s="55">
        <v>1</v>
      </c>
      <c r="AB124" s="55" t="s">
        <v>148</v>
      </c>
      <c r="AC124" s="55" t="s">
        <v>151</v>
      </c>
      <c r="AD124" s="55">
        <v>1</v>
      </c>
      <c r="AE124" s="55" t="s">
        <v>153</v>
      </c>
      <c r="AF124" s="55" t="s">
        <v>153</v>
      </c>
      <c r="AG124" s="55">
        <v>0.25</v>
      </c>
      <c r="AH124" s="55" t="s">
        <v>151</v>
      </c>
      <c r="AI124" s="55" t="s">
        <v>153</v>
      </c>
      <c r="AJ124" s="55" t="s">
        <v>148</v>
      </c>
      <c r="AK124" s="55">
        <v>0.1111111111111111</v>
      </c>
      <c r="AL124" s="55">
        <v>1</v>
      </c>
      <c r="AM124" s="55" t="s">
        <v>151</v>
      </c>
      <c r="AN124" s="55" t="s">
        <v>155</v>
      </c>
      <c r="AO124" s="55" t="s">
        <v>148</v>
      </c>
      <c r="AP124" s="55">
        <v>0.33333333333333331</v>
      </c>
      <c r="AQ124" s="55">
        <v>1</v>
      </c>
      <c r="AR124" s="55">
        <v>0.2</v>
      </c>
      <c r="AS124" s="55">
        <v>1</v>
      </c>
      <c r="AT124" s="55">
        <v>1</v>
      </c>
      <c r="AU124" s="55">
        <v>0.14285714285714285</v>
      </c>
      <c r="AV124" s="55" t="s">
        <v>153</v>
      </c>
      <c r="AW124" s="55">
        <v>1</v>
      </c>
      <c r="AX124" s="55">
        <v>1</v>
      </c>
      <c r="AY124" s="55">
        <v>0.1111111111111111</v>
      </c>
      <c r="AZ124" s="55" t="s">
        <v>150</v>
      </c>
      <c r="BA124" s="55" t="s">
        <v>148</v>
      </c>
      <c r="BB124" s="55" t="s">
        <v>148</v>
      </c>
      <c r="BC124" s="55">
        <v>0.1111111111111111</v>
      </c>
      <c r="BD124" s="55">
        <v>1</v>
      </c>
      <c r="BE124" s="55">
        <v>0.1111111111111111</v>
      </c>
      <c r="BF124" s="55">
        <v>1</v>
      </c>
      <c r="BG124" s="55">
        <v>1</v>
      </c>
      <c r="BH124" s="81">
        <f>GEOMEAN(B124:BF124)</f>
        <v>0.42793647075497349</v>
      </c>
    </row>
    <row r="125" spans="1:60" ht="14.25" customHeight="1" x14ac:dyDescent="0.2">
      <c r="B125" s="55">
        <v>1</v>
      </c>
      <c r="C125" s="55" t="s">
        <v>148</v>
      </c>
      <c r="D125" s="55" t="s">
        <v>148</v>
      </c>
      <c r="E125" s="55">
        <v>1</v>
      </c>
      <c r="F125" s="55">
        <v>1</v>
      </c>
      <c r="G125" s="55">
        <v>0.2</v>
      </c>
      <c r="H125" s="55">
        <v>0.125</v>
      </c>
      <c r="I125" s="55">
        <v>0.25</v>
      </c>
      <c r="J125" s="55">
        <v>0.2</v>
      </c>
      <c r="K125" s="55" t="s">
        <v>148</v>
      </c>
      <c r="L125" s="55">
        <v>0.5</v>
      </c>
      <c r="M125" s="55" t="s">
        <v>152</v>
      </c>
      <c r="N125" s="55">
        <v>0.1111111111111111</v>
      </c>
      <c r="O125" s="55">
        <v>1</v>
      </c>
      <c r="P125" s="55">
        <v>1</v>
      </c>
      <c r="Q125" s="55">
        <v>1</v>
      </c>
      <c r="R125" s="55">
        <v>1</v>
      </c>
      <c r="S125" s="55">
        <v>1</v>
      </c>
      <c r="T125" s="55">
        <v>0.5</v>
      </c>
      <c r="U125" s="55">
        <v>0.1111111111111111</v>
      </c>
      <c r="V125" s="55">
        <v>1</v>
      </c>
      <c r="W125" s="55">
        <v>0.2</v>
      </c>
      <c r="X125" s="55">
        <v>0.33333333333333331</v>
      </c>
      <c r="Y125" s="55">
        <v>0.1111111111111111</v>
      </c>
      <c r="Z125" s="55">
        <v>0.33333333333333331</v>
      </c>
      <c r="AA125" s="55">
        <v>1</v>
      </c>
      <c r="AB125" s="55" t="s">
        <v>148</v>
      </c>
      <c r="AC125" s="55">
        <v>0.16666666666666666</v>
      </c>
      <c r="AD125" s="55">
        <v>1</v>
      </c>
      <c r="AE125" s="55">
        <v>0.14285714285714285</v>
      </c>
      <c r="AF125" s="55">
        <v>0.33333333333333331</v>
      </c>
      <c r="AG125" s="55">
        <v>0.14285714285714285</v>
      </c>
      <c r="AH125" s="55">
        <v>0.2</v>
      </c>
      <c r="AI125" s="55">
        <v>1</v>
      </c>
      <c r="AJ125" s="55">
        <v>0.5</v>
      </c>
      <c r="AK125" s="55">
        <v>0.1111111111111111</v>
      </c>
      <c r="AL125" s="55">
        <v>1</v>
      </c>
      <c r="AM125" s="55">
        <v>0.2</v>
      </c>
      <c r="AN125" s="55">
        <v>0.16666666666666666</v>
      </c>
      <c r="AO125" s="55">
        <v>0.1111111111111111</v>
      </c>
      <c r="AP125" s="55">
        <v>0.33333333333333331</v>
      </c>
      <c r="AQ125" s="55">
        <v>1</v>
      </c>
      <c r="AR125" s="55">
        <v>0.2</v>
      </c>
      <c r="AS125" s="55">
        <v>1</v>
      </c>
      <c r="AT125" s="55">
        <v>1</v>
      </c>
      <c r="AU125" s="55" t="s">
        <v>149</v>
      </c>
      <c r="AV125" s="55">
        <v>0.25</v>
      </c>
      <c r="AW125" s="55">
        <v>1</v>
      </c>
      <c r="AX125" s="55">
        <v>1</v>
      </c>
      <c r="AY125" s="55" t="s">
        <v>148</v>
      </c>
      <c r="AZ125" s="55" t="s">
        <v>152</v>
      </c>
      <c r="BA125" s="55">
        <v>0.1111111111111111</v>
      </c>
      <c r="BB125" s="55">
        <v>0.1111111111111111</v>
      </c>
      <c r="BC125" s="55">
        <v>0.1111111111111111</v>
      </c>
      <c r="BD125" s="55">
        <v>0.16666666666666666</v>
      </c>
      <c r="BE125" s="55">
        <v>0.1111111111111111</v>
      </c>
      <c r="BF125" s="55">
        <v>1</v>
      </c>
      <c r="BG125" s="55">
        <v>1</v>
      </c>
      <c r="BH125" s="81">
        <f>GEOMEAN(B125:BF125)</f>
        <v>0.36026637207534684</v>
      </c>
    </row>
    <row r="126" spans="1:60" ht="14.25" customHeight="1" x14ac:dyDescent="0.2"/>
    <row r="127" spans="1:60" ht="14.25" customHeight="1" x14ac:dyDescent="0.25">
      <c r="B127" s="2" t="s">
        <v>88</v>
      </c>
      <c r="C127" s="2" t="s">
        <v>103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ht="14.25" customHeight="1" x14ac:dyDescent="0.2">
      <c r="A128" s="5"/>
      <c r="B128" s="72" t="s">
        <v>5</v>
      </c>
      <c r="C128" s="72" t="s">
        <v>6</v>
      </c>
      <c r="D128" s="72" t="s">
        <v>7</v>
      </c>
      <c r="E128" s="72" t="s">
        <v>8</v>
      </c>
      <c r="F128" s="72" t="s">
        <v>9</v>
      </c>
      <c r="G128" s="72" t="s">
        <v>10</v>
      </c>
      <c r="H128" s="72" t="s">
        <v>11</v>
      </c>
      <c r="I128" s="72" t="s">
        <v>12</v>
      </c>
      <c r="J128" s="72" t="s">
        <v>13</v>
      </c>
      <c r="K128" s="72" t="s">
        <v>14</v>
      </c>
      <c r="L128" s="72" t="s">
        <v>15</v>
      </c>
      <c r="M128" s="72" t="s">
        <v>16</v>
      </c>
      <c r="N128" s="72" t="s">
        <v>17</v>
      </c>
      <c r="O128" s="72" t="s">
        <v>18</v>
      </c>
      <c r="P128" s="72" t="s">
        <v>19</v>
      </c>
      <c r="Q128" s="72" t="s">
        <v>20</v>
      </c>
      <c r="R128" s="72" t="s">
        <v>21</v>
      </c>
      <c r="S128" s="72" t="s">
        <v>22</v>
      </c>
      <c r="T128" s="72" t="s">
        <v>23</v>
      </c>
      <c r="U128" s="72" t="s">
        <v>24</v>
      </c>
      <c r="V128" s="72" t="s">
        <v>76</v>
      </c>
      <c r="W128" s="72" t="s">
        <v>77</v>
      </c>
      <c r="X128" s="72" t="s">
        <v>78</v>
      </c>
      <c r="Y128" s="72" t="s">
        <v>79</v>
      </c>
      <c r="Z128" s="72" t="s">
        <v>80</v>
      </c>
      <c r="AA128" s="72" t="s">
        <v>81</v>
      </c>
      <c r="AB128" s="72" t="s">
        <v>82</v>
      </c>
      <c r="AC128" s="72" t="s">
        <v>83</v>
      </c>
      <c r="AD128" s="72" t="s">
        <v>105</v>
      </c>
      <c r="AE128" s="72" t="s">
        <v>106</v>
      </c>
      <c r="AF128" s="72" t="s">
        <v>113</v>
      </c>
      <c r="AG128" s="72" t="s">
        <v>114</v>
      </c>
      <c r="AH128" s="72" t="s">
        <v>115</v>
      </c>
      <c r="AI128" s="72" t="s">
        <v>116</v>
      </c>
      <c r="AJ128" s="72" t="s">
        <v>117</v>
      </c>
      <c r="AK128" s="72" t="s">
        <v>118</v>
      </c>
      <c r="AL128" s="72" t="s">
        <v>119</v>
      </c>
      <c r="AM128" s="72" t="s">
        <v>120</v>
      </c>
      <c r="AN128" s="72" t="s">
        <v>121</v>
      </c>
      <c r="AO128" s="72" t="s">
        <v>122</v>
      </c>
      <c r="AP128" s="72" t="s">
        <v>123</v>
      </c>
      <c r="AQ128" s="72" t="s">
        <v>124</v>
      </c>
      <c r="AR128" s="72" t="s">
        <v>125</v>
      </c>
      <c r="AS128" s="72" t="s">
        <v>126</v>
      </c>
      <c r="AT128" s="72" t="s">
        <v>127</v>
      </c>
      <c r="AU128" s="72" t="s">
        <v>128</v>
      </c>
      <c r="AV128" s="72" t="s">
        <v>129</v>
      </c>
      <c r="AW128" s="72" t="s">
        <v>130</v>
      </c>
      <c r="AX128" s="72" t="s">
        <v>131</v>
      </c>
      <c r="AY128" s="72" t="s">
        <v>132</v>
      </c>
      <c r="AZ128" s="72" t="s">
        <v>133</v>
      </c>
      <c r="BA128" s="72" t="s">
        <v>134</v>
      </c>
      <c r="BB128" s="72" t="s">
        <v>135</v>
      </c>
      <c r="BC128" s="72" t="s">
        <v>136</v>
      </c>
      <c r="BD128" s="72" t="s">
        <v>137</v>
      </c>
      <c r="BE128" s="72" t="s">
        <v>138</v>
      </c>
      <c r="BF128" s="72" t="s">
        <v>139</v>
      </c>
      <c r="BG128" s="84" t="s">
        <v>177</v>
      </c>
      <c r="BH128" s="72" t="s">
        <v>25</v>
      </c>
    </row>
    <row r="129" spans="1:61" ht="14.25" customHeight="1" x14ac:dyDescent="0.2">
      <c r="A129" s="64"/>
      <c r="B129" s="55">
        <v>1</v>
      </c>
      <c r="C129" s="55" t="s">
        <v>148</v>
      </c>
      <c r="D129" s="55" t="s">
        <v>148</v>
      </c>
      <c r="E129" s="55" t="s">
        <v>153</v>
      </c>
      <c r="F129" s="55">
        <v>1</v>
      </c>
      <c r="G129" s="55">
        <v>1</v>
      </c>
      <c r="H129" s="55" t="s">
        <v>149</v>
      </c>
      <c r="I129" s="55">
        <v>0.2</v>
      </c>
      <c r="J129" s="55" t="s">
        <v>151</v>
      </c>
      <c r="K129" s="55">
        <v>1</v>
      </c>
      <c r="L129" s="55" t="s">
        <v>149</v>
      </c>
      <c r="M129" s="55" t="s">
        <v>152</v>
      </c>
      <c r="N129" s="55" t="s">
        <v>148</v>
      </c>
      <c r="O129" s="55" t="s">
        <v>149</v>
      </c>
      <c r="P129" s="55">
        <v>1</v>
      </c>
      <c r="Q129" s="55">
        <v>1</v>
      </c>
      <c r="R129" s="55" t="s">
        <v>149</v>
      </c>
      <c r="S129" s="55">
        <v>1</v>
      </c>
      <c r="T129" s="55" t="s">
        <v>152</v>
      </c>
      <c r="U129" s="55" t="s">
        <v>148</v>
      </c>
      <c r="V129" s="55" t="s">
        <v>154</v>
      </c>
      <c r="W129" s="55" t="s">
        <v>148</v>
      </c>
      <c r="X129" s="55" t="s">
        <v>149</v>
      </c>
      <c r="Y129" s="55" t="s">
        <v>148</v>
      </c>
      <c r="Z129" s="55">
        <v>1</v>
      </c>
      <c r="AA129" s="55" t="s">
        <v>149</v>
      </c>
      <c r="AB129" s="55" t="s">
        <v>148</v>
      </c>
      <c r="AC129" s="55" t="s">
        <v>155</v>
      </c>
      <c r="AD129" s="55">
        <v>1</v>
      </c>
      <c r="AE129" s="55" t="s">
        <v>148</v>
      </c>
      <c r="AF129" s="55" t="s">
        <v>151</v>
      </c>
      <c r="AG129" s="55" t="s">
        <v>150</v>
      </c>
      <c r="AH129" s="55" t="s">
        <v>153</v>
      </c>
      <c r="AI129" s="55">
        <v>1</v>
      </c>
      <c r="AJ129" s="55" t="s">
        <v>148</v>
      </c>
      <c r="AK129" s="55" t="s">
        <v>155</v>
      </c>
      <c r="AL129" s="55" t="s">
        <v>148</v>
      </c>
      <c r="AM129" s="55">
        <v>0.5</v>
      </c>
      <c r="AN129" s="55" t="s">
        <v>149</v>
      </c>
      <c r="AO129" s="55" t="s">
        <v>148</v>
      </c>
      <c r="AP129" s="55" t="s">
        <v>153</v>
      </c>
      <c r="AQ129" s="55">
        <v>1</v>
      </c>
      <c r="AR129" s="55">
        <v>1</v>
      </c>
      <c r="AS129" s="55">
        <v>1</v>
      </c>
      <c r="AT129" s="55">
        <v>1</v>
      </c>
      <c r="AU129" s="55" t="s">
        <v>149</v>
      </c>
      <c r="AV129" s="55" t="s">
        <v>151</v>
      </c>
      <c r="AW129" s="55">
        <v>1</v>
      </c>
      <c r="AX129" s="55">
        <v>1</v>
      </c>
      <c r="AY129" s="55">
        <v>0.1111111111111111</v>
      </c>
      <c r="AZ129" s="55" t="s">
        <v>154</v>
      </c>
      <c r="BA129" s="55" t="s">
        <v>148</v>
      </c>
      <c r="BB129" s="55" t="s">
        <v>148</v>
      </c>
      <c r="BC129" s="55">
        <v>1</v>
      </c>
      <c r="BD129" s="55" t="s">
        <v>150</v>
      </c>
      <c r="BE129" s="55">
        <v>1</v>
      </c>
      <c r="BF129" s="55" t="s">
        <v>153</v>
      </c>
      <c r="BG129" s="55"/>
      <c r="BH129" s="81">
        <f>GEOMEAN(B129:BF129)</f>
        <v>0.80712506220302616</v>
      </c>
      <c r="BI129" s="5"/>
    </row>
    <row r="130" spans="1:61" ht="14.25" customHeight="1" x14ac:dyDescent="0.2">
      <c r="A130" s="64"/>
      <c r="B130" s="55">
        <v>1</v>
      </c>
      <c r="C130" s="55" t="s">
        <v>148</v>
      </c>
      <c r="D130" s="55" t="s">
        <v>148</v>
      </c>
      <c r="E130" s="55" t="s">
        <v>151</v>
      </c>
      <c r="F130" s="55">
        <v>1</v>
      </c>
      <c r="G130" s="55">
        <v>1</v>
      </c>
      <c r="H130" s="55">
        <v>0.16666666666666666</v>
      </c>
      <c r="I130" s="55" t="s">
        <v>150</v>
      </c>
      <c r="J130" s="55">
        <v>0.2</v>
      </c>
      <c r="K130" s="55" t="s">
        <v>150</v>
      </c>
      <c r="L130" s="55" t="s">
        <v>151</v>
      </c>
      <c r="M130" s="55" t="s">
        <v>153</v>
      </c>
      <c r="N130" s="55" t="s">
        <v>148</v>
      </c>
      <c r="O130" s="55" t="s">
        <v>149</v>
      </c>
      <c r="P130" s="55">
        <v>1</v>
      </c>
      <c r="Q130" s="55">
        <v>1</v>
      </c>
      <c r="R130" s="55" t="s">
        <v>151</v>
      </c>
      <c r="S130" s="55">
        <v>1</v>
      </c>
      <c r="T130" s="55" t="s">
        <v>152</v>
      </c>
      <c r="U130" s="55" t="s">
        <v>148</v>
      </c>
      <c r="V130" s="55" t="s">
        <v>153</v>
      </c>
      <c r="W130" s="55">
        <v>1</v>
      </c>
      <c r="X130" s="55" t="s">
        <v>149</v>
      </c>
      <c r="Y130" s="55" t="s">
        <v>148</v>
      </c>
      <c r="Z130" s="55">
        <v>1</v>
      </c>
      <c r="AA130" s="55" t="s">
        <v>150</v>
      </c>
      <c r="AB130" s="55" t="s">
        <v>148</v>
      </c>
      <c r="AC130" s="55" t="s">
        <v>150</v>
      </c>
      <c r="AD130" s="55">
        <v>1</v>
      </c>
      <c r="AE130" s="55" t="s">
        <v>148</v>
      </c>
      <c r="AF130" s="55" t="s">
        <v>151</v>
      </c>
      <c r="AG130" s="55" t="s">
        <v>154</v>
      </c>
      <c r="AH130" s="55">
        <v>0.2</v>
      </c>
      <c r="AI130" s="55">
        <v>1</v>
      </c>
      <c r="AJ130" s="55" t="s">
        <v>148</v>
      </c>
      <c r="AK130" s="55">
        <v>1</v>
      </c>
      <c r="AL130" s="55" t="s">
        <v>148</v>
      </c>
      <c r="AM130" s="55">
        <v>1</v>
      </c>
      <c r="AN130" s="55" t="s">
        <v>149</v>
      </c>
      <c r="AO130" s="55" t="s">
        <v>148</v>
      </c>
      <c r="AP130" s="55">
        <v>0.5</v>
      </c>
      <c r="AQ130" s="55">
        <v>1</v>
      </c>
      <c r="AR130" s="55">
        <v>0.2</v>
      </c>
      <c r="AS130" s="55">
        <v>1</v>
      </c>
      <c r="AT130" s="55">
        <v>1</v>
      </c>
      <c r="AU130" s="55">
        <v>0.1111111111111111</v>
      </c>
      <c r="AV130" s="55" t="s">
        <v>153</v>
      </c>
      <c r="AW130" s="55">
        <v>1</v>
      </c>
      <c r="AX130" s="55">
        <v>1</v>
      </c>
      <c r="AY130" s="55">
        <v>0.1111111111111111</v>
      </c>
      <c r="AZ130" s="55" t="s">
        <v>154</v>
      </c>
      <c r="BA130" s="55" t="s">
        <v>148</v>
      </c>
      <c r="BB130" s="55" t="s">
        <v>148</v>
      </c>
      <c r="BC130" s="55">
        <v>0.1111111111111111</v>
      </c>
      <c r="BD130" s="55">
        <v>0.16666666666666666</v>
      </c>
      <c r="BE130" s="55">
        <v>1</v>
      </c>
      <c r="BF130" s="55">
        <v>0.2</v>
      </c>
      <c r="BG130" s="55"/>
      <c r="BH130" s="81">
        <f>GEOMEAN(B130:BF130)</f>
        <v>0.53898114159168553</v>
      </c>
      <c r="BI130" s="5"/>
    </row>
    <row r="131" spans="1:61" ht="14.25" customHeight="1" x14ac:dyDescent="0.2">
      <c r="A131" s="64"/>
      <c r="B131" s="55">
        <v>1</v>
      </c>
      <c r="C131" s="55" t="s">
        <v>148</v>
      </c>
      <c r="D131" s="55" t="s">
        <v>148</v>
      </c>
      <c r="E131" s="55">
        <v>0.33333333333333331</v>
      </c>
      <c r="F131" s="55">
        <v>1</v>
      </c>
      <c r="G131" s="55" t="s">
        <v>151</v>
      </c>
      <c r="H131" s="55">
        <v>0.16666666666666666</v>
      </c>
      <c r="I131" s="55">
        <v>0.2</v>
      </c>
      <c r="J131" s="55">
        <v>0.2</v>
      </c>
      <c r="K131" s="55">
        <v>0.33333333333333331</v>
      </c>
      <c r="L131" s="55">
        <v>0.5</v>
      </c>
      <c r="M131" s="55">
        <v>0.33333333333333331</v>
      </c>
      <c r="N131" s="55">
        <v>0.1111111111111111</v>
      </c>
      <c r="O131" s="55">
        <v>0.16666666666666666</v>
      </c>
      <c r="P131" s="55">
        <v>0.1111111111111111</v>
      </c>
      <c r="Q131" s="55">
        <v>1</v>
      </c>
      <c r="R131" s="55">
        <v>0.33333333333333331</v>
      </c>
      <c r="S131" s="55">
        <v>0.16666666666666666</v>
      </c>
      <c r="T131" s="55">
        <v>0.5</v>
      </c>
      <c r="U131" s="55">
        <v>0.1111111111111111</v>
      </c>
      <c r="V131" s="55">
        <v>1</v>
      </c>
      <c r="W131" s="55">
        <v>1</v>
      </c>
      <c r="X131" s="55" t="s">
        <v>149</v>
      </c>
      <c r="Y131" s="55" t="s">
        <v>148</v>
      </c>
      <c r="Z131" s="55">
        <v>1</v>
      </c>
      <c r="AA131" s="55">
        <v>0.16666666666666666</v>
      </c>
      <c r="AB131" s="55">
        <v>0.16666666666666666</v>
      </c>
      <c r="AC131" s="55">
        <v>0.125</v>
      </c>
      <c r="AD131" s="55">
        <v>1</v>
      </c>
      <c r="AE131" s="55">
        <v>0.1111111111111111</v>
      </c>
      <c r="AF131" s="55" t="s">
        <v>153</v>
      </c>
      <c r="AG131" s="55">
        <v>0.1111111111111111</v>
      </c>
      <c r="AH131" s="55">
        <v>0.2</v>
      </c>
      <c r="AI131" s="55">
        <v>1</v>
      </c>
      <c r="AJ131" s="55">
        <v>0.5</v>
      </c>
      <c r="AK131" s="55">
        <v>0.1111111111111111</v>
      </c>
      <c r="AL131" s="55">
        <v>0.1111111111111111</v>
      </c>
      <c r="AM131" s="55">
        <v>1</v>
      </c>
      <c r="AN131" s="55">
        <v>0.2</v>
      </c>
      <c r="AO131" s="55">
        <v>0.1111111111111111</v>
      </c>
      <c r="AP131" s="55">
        <v>0.25</v>
      </c>
      <c r="AQ131" s="55">
        <v>1</v>
      </c>
      <c r="AR131" s="55">
        <v>0.2</v>
      </c>
      <c r="AS131" s="55">
        <v>1</v>
      </c>
      <c r="AT131" s="55">
        <v>1</v>
      </c>
      <c r="AU131" s="55">
        <v>0.1111111111111111</v>
      </c>
      <c r="AV131" s="55">
        <v>0.1111111111111111</v>
      </c>
      <c r="AW131" s="55">
        <v>1</v>
      </c>
      <c r="AX131" s="55">
        <v>1</v>
      </c>
      <c r="AY131" s="55" t="s">
        <v>148</v>
      </c>
      <c r="AZ131" s="55" t="s">
        <v>151</v>
      </c>
      <c r="BA131" s="55">
        <v>0.1111111111111111</v>
      </c>
      <c r="BB131" s="55">
        <v>0.1111111111111111</v>
      </c>
      <c r="BC131" s="55">
        <v>0.1111111111111111</v>
      </c>
      <c r="BD131" s="55">
        <v>0.1111111111111111</v>
      </c>
      <c r="BE131" s="55">
        <v>0.1111111111111111</v>
      </c>
      <c r="BF131" s="55">
        <v>0.2</v>
      </c>
      <c r="BG131" s="55"/>
      <c r="BH131" s="81">
        <f>GEOMEAN(B131:BF131)</f>
        <v>0.28496870265228064</v>
      </c>
      <c r="BI131" s="5"/>
    </row>
    <row r="132" spans="1:61" ht="14.25" customHeight="1" x14ac:dyDescent="0.2">
      <c r="BH132" s="8"/>
    </row>
    <row r="133" spans="1:61" s="60" customFormat="1" ht="14.25" customHeight="1" x14ac:dyDescent="0.25">
      <c r="B133" s="2" t="s">
        <v>89</v>
      </c>
      <c r="C133" s="2" t="s">
        <v>104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79"/>
    </row>
    <row r="134" spans="1:61" ht="14.25" customHeight="1" x14ac:dyDescent="0.2">
      <c r="A134" s="5"/>
      <c r="B134" s="72" t="s">
        <v>5</v>
      </c>
      <c r="C134" s="72" t="s">
        <v>6</v>
      </c>
      <c r="D134" s="72" t="s">
        <v>7</v>
      </c>
      <c r="E134" s="72" t="s">
        <v>8</v>
      </c>
      <c r="F134" s="72" t="s">
        <v>9</v>
      </c>
      <c r="G134" s="72" t="s">
        <v>10</v>
      </c>
      <c r="H134" s="72" t="s">
        <v>11</v>
      </c>
      <c r="I134" s="72" t="s">
        <v>12</v>
      </c>
      <c r="J134" s="72" t="s">
        <v>13</v>
      </c>
      <c r="K134" s="72" t="s">
        <v>14</v>
      </c>
      <c r="L134" s="72" t="s">
        <v>15</v>
      </c>
      <c r="M134" s="72" t="s">
        <v>16</v>
      </c>
      <c r="N134" s="72" t="s">
        <v>17</v>
      </c>
      <c r="O134" s="72" t="s">
        <v>18</v>
      </c>
      <c r="P134" s="72" t="s">
        <v>19</v>
      </c>
      <c r="Q134" s="72" t="s">
        <v>20</v>
      </c>
      <c r="R134" s="72" t="s">
        <v>21</v>
      </c>
      <c r="S134" s="72" t="s">
        <v>22</v>
      </c>
      <c r="T134" s="72" t="s">
        <v>23</v>
      </c>
      <c r="U134" s="72" t="s">
        <v>24</v>
      </c>
      <c r="V134" s="72" t="s">
        <v>76</v>
      </c>
      <c r="W134" s="72" t="s">
        <v>77</v>
      </c>
      <c r="X134" s="72" t="s">
        <v>78</v>
      </c>
      <c r="Y134" s="72" t="s">
        <v>79</v>
      </c>
      <c r="Z134" s="72" t="s">
        <v>80</v>
      </c>
      <c r="AA134" s="72" t="s">
        <v>81</v>
      </c>
      <c r="AB134" s="72" t="s">
        <v>82</v>
      </c>
      <c r="AC134" s="72" t="s">
        <v>83</v>
      </c>
      <c r="AD134" s="72" t="s">
        <v>105</v>
      </c>
      <c r="AE134" s="72" t="s">
        <v>106</v>
      </c>
      <c r="AF134" s="72" t="s">
        <v>113</v>
      </c>
      <c r="AG134" s="72" t="s">
        <v>114</v>
      </c>
      <c r="AH134" s="72" t="s">
        <v>115</v>
      </c>
      <c r="AI134" s="72" t="s">
        <v>116</v>
      </c>
      <c r="AJ134" s="72" t="s">
        <v>117</v>
      </c>
      <c r="AK134" s="72" t="s">
        <v>118</v>
      </c>
      <c r="AL134" s="72" t="s">
        <v>119</v>
      </c>
      <c r="AM134" s="72" t="s">
        <v>120</v>
      </c>
      <c r="AN134" s="72" t="s">
        <v>121</v>
      </c>
      <c r="AO134" s="72" t="s">
        <v>122</v>
      </c>
      <c r="AP134" s="72" t="s">
        <v>123</v>
      </c>
      <c r="AQ134" s="72" t="s">
        <v>124</v>
      </c>
      <c r="AR134" s="72" t="s">
        <v>125</v>
      </c>
      <c r="AS134" s="72" t="s">
        <v>126</v>
      </c>
      <c r="AT134" s="72" t="s">
        <v>127</v>
      </c>
      <c r="AU134" s="72" t="s">
        <v>128</v>
      </c>
      <c r="AV134" s="72" t="s">
        <v>129</v>
      </c>
      <c r="AW134" s="72" t="s">
        <v>130</v>
      </c>
      <c r="AX134" s="72" t="s">
        <v>131</v>
      </c>
      <c r="AY134" s="72" t="s">
        <v>132</v>
      </c>
      <c r="AZ134" s="72" t="s">
        <v>133</v>
      </c>
      <c r="BA134" s="72" t="s">
        <v>134</v>
      </c>
      <c r="BB134" s="72" t="s">
        <v>135</v>
      </c>
      <c r="BC134" s="72" t="s">
        <v>136</v>
      </c>
      <c r="BD134" s="72" t="s">
        <v>137</v>
      </c>
      <c r="BE134" s="72" t="s">
        <v>138</v>
      </c>
      <c r="BF134" s="72" t="s">
        <v>139</v>
      </c>
      <c r="BG134" s="84" t="s">
        <v>177</v>
      </c>
      <c r="BH134" s="72" t="s">
        <v>25</v>
      </c>
    </row>
    <row r="135" spans="1:61" ht="14.25" customHeight="1" x14ac:dyDescent="0.2">
      <c r="A135" s="5"/>
      <c r="B135" s="55">
        <v>1</v>
      </c>
      <c r="C135" s="55" t="s">
        <v>148</v>
      </c>
      <c r="D135" s="55" t="s">
        <v>148</v>
      </c>
      <c r="E135" s="55" t="s">
        <v>154</v>
      </c>
      <c r="F135" s="55">
        <v>0.14285714285714285</v>
      </c>
      <c r="G135" s="55">
        <v>0.5</v>
      </c>
      <c r="H135" s="55" t="s">
        <v>155</v>
      </c>
      <c r="I135" s="55">
        <v>1</v>
      </c>
      <c r="J135" s="55">
        <v>1</v>
      </c>
      <c r="K135" s="55" t="s">
        <v>154</v>
      </c>
      <c r="L135" s="55" t="s">
        <v>148</v>
      </c>
      <c r="M135" s="55" t="s">
        <v>152</v>
      </c>
      <c r="N135" s="55" t="s">
        <v>148</v>
      </c>
      <c r="O135" s="55">
        <v>0.2</v>
      </c>
      <c r="P135" s="55">
        <v>1</v>
      </c>
      <c r="Q135" s="55">
        <v>1</v>
      </c>
      <c r="R135" s="55">
        <v>1</v>
      </c>
      <c r="S135" s="55" t="s">
        <v>152</v>
      </c>
      <c r="T135" s="55" t="s">
        <v>152</v>
      </c>
      <c r="U135" s="55">
        <v>0.2</v>
      </c>
      <c r="V135" s="55" t="s">
        <v>151</v>
      </c>
      <c r="W135" s="55">
        <v>1</v>
      </c>
      <c r="X135" s="55" t="s">
        <v>155</v>
      </c>
      <c r="Y135" s="55">
        <v>0.1111111111111111</v>
      </c>
      <c r="Z135" s="55">
        <v>0.33333333333333331</v>
      </c>
      <c r="AA135" s="55" t="s">
        <v>150</v>
      </c>
      <c r="AB135" s="55" t="s">
        <v>148</v>
      </c>
      <c r="AC135" s="55">
        <v>0.14285714285714285</v>
      </c>
      <c r="AD135" s="55">
        <v>1</v>
      </c>
      <c r="AE135" s="55">
        <v>0.1111111111111111</v>
      </c>
      <c r="AF135" s="55">
        <v>0.2</v>
      </c>
      <c r="AG135" s="55">
        <v>0.16666666666666666</v>
      </c>
      <c r="AH135" s="55">
        <v>0.2</v>
      </c>
      <c r="AI135" s="55">
        <v>0.33333333333333331</v>
      </c>
      <c r="AJ135" s="55" t="s">
        <v>148</v>
      </c>
      <c r="AK135" s="55">
        <v>0.25</v>
      </c>
      <c r="AL135" s="55">
        <v>0.14285714285714285</v>
      </c>
      <c r="AM135" s="55">
        <v>0.33333333333333331</v>
      </c>
      <c r="AN135" s="55">
        <v>0.125</v>
      </c>
      <c r="AO135" s="55">
        <v>0.1111111111111111</v>
      </c>
      <c r="AP135" s="55">
        <v>0.14285714285714285</v>
      </c>
      <c r="AQ135" s="55">
        <v>1</v>
      </c>
      <c r="AR135" s="55">
        <v>0.16666666666666666</v>
      </c>
      <c r="AS135" s="55">
        <v>0.2</v>
      </c>
      <c r="AT135" s="55">
        <v>1</v>
      </c>
      <c r="AU135" s="55">
        <v>0.1111111111111111</v>
      </c>
      <c r="AV135" s="55">
        <v>0.25</v>
      </c>
      <c r="AW135" s="55">
        <v>1</v>
      </c>
      <c r="AX135" s="55">
        <v>1</v>
      </c>
      <c r="AY135" s="55">
        <v>0.1111111111111111</v>
      </c>
      <c r="AZ135" s="55" t="s">
        <v>153</v>
      </c>
      <c r="BA135" s="55">
        <v>0.1111111111111111</v>
      </c>
      <c r="BB135" s="55">
        <v>0.16666666666666666</v>
      </c>
      <c r="BC135" s="55">
        <v>1</v>
      </c>
      <c r="BD135" s="55" t="s">
        <v>152</v>
      </c>
      <c r="BE135" s="55">
        <v>1</v>
      </c>
      <c r="BF135" s="55">
        <v>0.5</v>
      </c>
      <c r="BG135" s="55"/>
      <c r="BH135" s="81">
        <f>GEOMEAN(B135:BF135)</f>
        <v>0.33350732894247226</v>
      </c>
      <c r="BI135" s="5"/>
    </row>
    <row r="136" spans="1:61" ht="14.25" customHeight="1" x14ac:dyDescent="0.2">
      <c r="A136" s="5"/>
      <c r="B136" s="55">
        <v>1</v>
      </c>
      <c r="C136" s="55" t="s">
        <v>148</v>
      </c>
      <c r="D136" s="55" t="s">
        <v>148</v>
      </c>
      <c r="E136" s="55">
        <v>0.14285714285714285</v>
      </c>
      <c r="F136" s="55">
        <v>0.125</v>
      </c>
      <c r="G136" s="55">
        <v>0.33333333333333331</v>
      </c>
      <c r="H136" s="55">
        <v>0.16666666666666666</v>
      </c>
      <c r="I136" s="55">
        <v>0.16666666666666666</v>
      </c>
      <c r="J136" s="55">
        <v>0.2</v>
      </c>
      <c r="K136" s="55">
        <v>0.5</v>
      </c>
      <c r="L136" s="55" t="s">
        <v>154</v>
      </c>
      <c r="M136" s="55">
        <v>0.25</v>
      </c>
      <c r="N136" s="55" t="s">
        <v>148</v>
      </c>
      <c r="O136" s="55">
        <v>0.2</v>
      </c>
      <c r="P136" s="55">
        <v>0.1111111111111111</v>
      </c>
      <c r="Q136" s="55">
        <v>1</v>
      </c>
      <c r="R136" s="55">
        <v>0.33333333333333331</v>
      </c>
      <c r="S136" s="55">
        <v>0.1111111111111111</v>
      </c>
      <c r="T136" s="55" t="s">
        <v>152</v>
      </c>
      <c r="U136" s="55">
        <v>0.1111111111111111</v>
      </c>
      <c r="V136" s="55">
        <v>0.2</v>
      </c>
      <c r="W136" s="55">
        <v>1</v>
      </c>
      <c r="X136" s="55" t="s">
        <v>151</v>
      </c>
      <c r="Y136" s="55">
        <v>0.1111111111111111</v>
      </c>
      <c r="Z136" s="55">
        <v>0.5</v>
      </c>
      <c r="AA136" s="55" t="s">
        <v>150</v>
      </c>
      <c r="AB136" s="55" t="s">
        <v>148</v>
      </c>
      <c r="AC136" s="55">
        <v>0.14285714285714285</v>
      </c>
      <c r="AD136" s="55">
        <v>1</v>
      </c>
      <c r="AE136" s="55">
        <v>0.1111111111111111</v>
      </c>
      <c r="AF136" s="55">
        <v>0.33333333333333331</v>
      </c>
      <c r="AG136" s="55">
        <v>0.1111111111111111</v>
      </c>
      <c r="AH136" s="55">
        <v>0.2</v>
      </c>
      <c r="AI136" s="55">
        <v>0.33333333333333331</v>
      </c>
      <c r="AJ136" s="55" t="s">
        <v>148</v>
      </c>
      <c r="AK136" s="55">
        <v>0.1111111111111111</v>
      </c>
      <c r="AL136" s="55">
        <v>0.1111111111111111</v>
      </c>
      <c r="AM136" s="55" t="s">
        <v>154</v>
      </c>
      <c r="AN136" s="55">
        <v>0.16666666666666666</v>
      </c>
      <c r="AO136" s="55">
        <v>0.1111111111111111</v>
      </c>
      <c r="AP136" s="55">
        <v>0.14285714285714285</v>
      </c>
      <c r="AQ136" s="55">
        <v>1</v>
      </c>
      <c r="AR136" s="55">
        <v>0.16666666666666666</v>
      </c>
      <c r="AS136" s="55">
        <v>0.2</v>
      </c>
      <c r="AT136" s="55">
        <v>1</v>
      </c>
      <c r="AU136" s="55">
        <v>0.1111111111111111</v>
      </c>
      <c r="AV136" s="55">
        <v>0.1111111111111111</v>
      </c>
      <c r="AW136" s="55">
        <v>1</v>
      </c>
      <c r="AX136" s="55">
        <v>1</v>
      </c>
      <c r="AY136" s="55">
        <v>0.1111111111111111</v>
      </c>
      <c r="AZ136" s="55">
        <v>1</v>
      </c>
      <c r="BA136" s="55">
        <v>0.1111111111111111</v>
      </c>
      <c r="BB136" s="55">
        <v>0.1111111111111111</v>
      </c>
      <c r="BC136" s="55">
        <v>0.1111111111111111</v>
      </c>
      <c r="BD136" s="55">
        <v>0.16666666666666666</v>
      </c>
      <c r="BE136" s="55">
        <v>0.1111111111111111</v>
      </c>
      <c r="BF136" s="55">
        <v>0.16666666666666666</v>
      </c>
      <c r="BG136" s="55"/>
      <c r="BH136" s="81">
        <f>GEOMEAN(B136:BF136)</f>
        <v>0.23018221801090438</v>
      </c>
      <c r="BI136" s="5"/>
    </row>
    <row r="137" spans="1:61" ht="14.25" customHeight="1" x14ac:dyDescent="0.2">
      <c r="A137" s="5"/>
      <c r="B137" s="55">
        <v>1</v>
      </c>
      <c r="C137" s="55" t="s">
        <v>148</v>
      </c>
      <c r="D137" s="55" t="s">
        <v>148</v>
      </c>
      <c r="E137" s="55">
        <v>0.14285714285714285</v>
      </c>
      <c r="F137" s="55" t="s">
        <v>154</v>
      </c>
      <c r="G137" s="55">
        <v>0.5</v>
      </c>
      <c r="H137" s="55">
        <v>0.16666666666666666</v>
      </c>
      <c r="I137" s="55">
        <v>0.16666666666666666</v>
      </c>
      <c r="J137" s="55">
        <v>0.16666666666666666</v>
      </c>
      <c r="K137" s="55" t="s">
        <v>154</v>
      </c>
      <c r="L137" s="55">
        <v>0.33333333333333331</v>
      </c>
      <c r="M137" s="55" t="s">
        <v>152</v>
      </c>
      <c r="N137" s="55">
        <v>0.1111111111111111</v>
      </c>
      <c r="O137" s="55" t="s">
        <v>150</v>
      </c>
      <c r="P137" s="55">
        <v>0.1111111111111111</v>
      </c>
      <c r="Q137" s="55">
        <v>1</v>
      </c>
      <c r="R137" s="55">
        <v>0.33333333333333331</v>
      </c>
      <c r="S137" s="55">
        <v>0.1111111111111111</v>
      </c>
      <c r="T137" s="55">
        <v>0.5</v>
      </c>
      <c r="U137" s="55">
        <v>0.1111111111111111</v>
      </c>
      <c r="V137" s="55" t="s">
        <v>153</v>
      </c>
      <c r="W137" s="55">
        <v>1</v>
      </c>
      <c r="X137" s="55">
        <v>0.2</v>
      </c>
      <c r="Y137" s="55" t="s">
        <v>150</v>
      </c>
      <c r="Z137" s="55">
        <v>0.33333333333333331</v>
      </c>
      <c r="AA137" s="55" t="s">
        <v>151</v>
      </c>
      <c r="AB137" s="55" t="s">
        <v>148</v>
      </c>
      <c r="AC137" s="55" t="s">
        <v>155</v>
      </c>
      <c r="AD137" s="55">
        <v>1</v>
      </c>
      <c r="AE137" s="55" t="s">
        <v>148</v>
      </c>
      <c r="AF137" s="55" t="s">
        <v>153</v>
      </c>
      <c r="AG137" s="55">
        <v>0.1111111111111111</v>
      </c>
      <c r="AH137" s="55" t="s">
        <v>153</v>
      </c>
      <c r="AI137" s="55">
        <v>0.33333333333333331</v>
      </c>
      <c r="AJ137" s="55">
        <v>0.5</v>
      </c>
      <c r="AK137" s="55" t="s">
        <v>154</v>
      </c>
      <c r="AL137" s="55" t="s">
        <v>149</v>
      </c>
      <c r="AM137" s="55" t="s">
        <v>152</v>
      </c>
      <c r="AN137" s="55" t="s">
        <v>155</v>
      </c>
      <c r="AO137" s="55" t="s">
        <v>148</v>
      </c>
      <c r="AP137" s="55" t="s">
        <v>153</v>
      </c>
      <c r="AQ137" s="55">
        <v>1</v>
      </c>
      <c r="AR137" s="55" t="s">
        <v>150</v>
      </c>
      <c r="AS137" s="55">
        <v>0.2</v>
      </c>
      <c r="AT137" s="55">
        <v>1</v>
      </c>
      <c r="AU137" s="55">
        <v>0.1111111111111111</v>
      </c>
      <c r="AV137" s="55" t="s">
        <v>154</v>
      </c>
      <c r="AW137" s="55">
        <v>1</v>
      </c>
      <c r="AX137" s="55">
        <v>1</v>
      </c>
      <c r="AY137" s="55" t="s">
        <v>148</v>
      </c>
      <c r="AZ137" s="55" t="s">
        <v>151</v>
      </c>
      <c r="BA137" s="55" t="s">
        <v>148</v>
      </c>
      <c r="BB137" s="55" t="s">
        <v>148</v>
      </c>
      <c r="BC137" s="55">
        <v>0.1111111111111111</v>
      </c>
      <c r="BD137" s="55">
        <v>0.125</v>
      </c>
      <c r="BE137" s="55">
        <v>0.1111111111111111</v>
      </c>
      <c r="BF137" s="55">
        <v>0.5</v>
      </c>
      <c r="BG137" s="55"/>
      <c r="BH137" s="81">
        <f>GEOMEAN(B137:BF137)</f>
        <v>0.29960171476668401</v>
      </c>
      <c r="BI137" s="5"/>
    </row>
    <row r="138" spans="1:61" ht="14.25" customHeight="1" x14ac:dyDescent="0.2"/>
    <row r="139" spans="1:61" s="60" customFormat="1" ht="14.25" customHeight="1" x14ac:dyDescent="0.25">
      <c r="B139" s="2" t="s">
        <v>156</v>
      </c>
      <c r="C139" s="2" t="s">
        <v>104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79"/>
    </row>
    <row r="140" spans="1:61" ht="14.25" customHeight="1" x14ac:dyDescent="0.2">
      <c r="A140" s="5"/>
      <c r="B140" s="72" t="s">
        <v>5</v>
      </c>
      <c r="C140" s="72" t="s">
        <v>6</v>
      </c>
      <c r="D140" s="72" t="s">
        <v>7</v>
      </c>
      <c r="E140" s="72" t="s">
        <v>8</v>
      </c>
      <c r="F140" s="72" t="s">
        <v>9</v>
      </c>
      <c r="G140" s="72" t="s">
        <v>10</v>
      </c>
      <c r="H140" s="72" t="s">
        <v>11</v>
      </c>
      <c r="I140" s="72" t="s">
        <v>12</v>
      </c>
      <c r="J140" s="72" t="s">
        <v>13</v>
      </c>
      <c r="K140" s="72" t="s">
        <v>14</v>
      </c>
      <c r="L140" s="72" t="s">
        <v>15</v>
      </c>
      <c r="M140" s="72" t="s">
        <v>16</v>
      </c>
      <c r="N140" s="72" t="s">
        <v>17</v>
      </c>
      <c r="O140" s="72" t="s">
        <v>18</v>
      </c>
      <c r="P140" s="72" t="s">
        <v>19</v>
      </c>
      <c r="Q140" s="72" t="s">
        <v>20</v>
      </c>
      <c r="R140" s="72" t="s">
        <v>21</v>
      </c>
      <c r="S140" s="72" t="s">
        <v>22</v>
      </c>
      <c r="T140" s="72" t="s">
        <v>23</v>
      </c>
      <c r="U140" s="72" t="s">
        <v>24</v>
      </c>
      <c r="V140" s="72" t="s">
        <v>76</v>
      </c>
      <c r="W140" s="72" t="s">
        <v>77</v>
      </c>
      <c r="X140" s="72" t="s">
        <v>78</v>
      </c>
      <c r="Y140" s="72" t="s">
        <v>79</v>
      </c>
      <c r="Z140" s="72" t="s">
        <v>80</v>
      </c>
      <c r="AA140" s="72" t="s">
        <v>81</v>
      </c>
      <c r="AB140" s="72" t="s">
        <v>82</v>
      </c>
      <c r="AC140" s="72" t="s">
        <v>83</v>
      </c>
      <c r="AD140" s="72" t="s">
        <v>105</v>
      </c>
      <c r="AE140" s="72" t="s">
        <v>106</v>
      </c>
      <c r="AF140" s="72" t="s">
        <v>113</v>
      </c>
      <c r="AG140" s="72" t="s">
        <v>114</v>
      </c>
      <c r="AH140" s="72" t="s">
        <v>115</v>
      </c>
      <c r="AI140" s="72" t="s">
        <v>116</v>
      </c>
      <c r="AJ140" s="72" t="s">
        <v>117</v>
      </c>
      <c r="AK140" s="72" t="s">
        <v>118</v>
      </c>
      <c r="AL140" s="72" t="s">
        <v>119</v>
      </c>
      <c r="AM140" s="72" t="s">
        <v>120</v>
      </c>
      <c r="AN140" s="72" t="s">
        <v>121</v>
      </c>
      <c r="AO140" s="72" t="s">
        <v>122</v>
      </c>
      <c r="AP140" s="72" t="s">
        <v>123</v>
      </c>
      <c r="AQ140" s="72" t="s">
        <v>124</v>
      </c>
      <c r="AR140" s="72" t="s">
        <v>125</v>
      </c>
      <c r="AS140" s="72" t="s">
        <v>126</v>
      </c>
      <c r="AT140" s="72" t="s">
        <v>127</v>
      </c>
      <c r="AU140" s="72" t="s">
        <v>128</v>
      </c>
      <c r="AV140" s="72" t="s">
        <v>129</v>
      </c>
      <c r="AW140" s="72" t="s">
        <v>130</v>
      </c>
      <c r="AX140" s="72" t="s">
        <v>131</v>
      </c>
      <c r="AY140" s="72" t="s">
        <v>132</v>
      </c>
      <c r="AZ140" s="72" t="s">
        <v>133</v>
      </c>
      <c r="BA140" s="72" t="s">
        <v>134</v>
      </c>
      <c r="BB140" s="72" t="s">
        <v>135</v>
      </c>
      <c r="BC140" s="72" t="s">
        <v>136</v>
      </c>
      <c r="BD140" s="72" t="s">
        <v>137</v>
      </c>
      <c r="BE140" s="72" t="s">
        <v>138</v>
      </c>
      <c r="BF140" s="72" t="s">
        <v>139</v>
      </c>
      <c r="BG140" s="84" t="s">
        <v>177</v>
      </c>
      <c r="BH140" s="72" t="s">
        <v>25</v>
      </c>
    </row>
    <row r="141" spans="1:61" ht="14.25" customHeight="1" x14ac:dyDescent="0.2">
      <c r="A141" s="5"/>
      <c r="B141" s="55">
        <v>1</v>
      </c>
      <c r="C141" s="55" t="s">
        <v>148</v>
      </c>
      <c r="D141" s="55" t="s">
        <v>148</v>
      </c>
      <c r="E141" s="55">
        <v>1</v>
      </c>
      <c r="F141" s="55" t="s">
        <v>154</v>
      </c>
      <c r="G141" s="55" t="s">
        <v>154</v>
      </c>
      <c r="H141" s="55">
        <v>0.2</v>
      </c>
      <c r="I141" s="55">
        <v>0.16666666666666666</v>
      </c>
      <c r="J141" s="55" t="s">
        <v>151</v>
      </c>
      <c r="K141" s="55">
        <v>0.33333333333333331</v>
      </c>
      <c r="L141" s="55" t="s">
        <v>148</v>
      </c>
      <c r="M141" s="55" t="s">
        <v>151</v>
      </c>
      <c r="N141" s="55" t="s">
        <v>148</v>
      </c>
      <c r="O141" s="55" t="s">
        <v>150</v>
      </c>
      <c r="P141" s="55" t="s">
        <v>149</v>
      </c>
      <c r="Q141" s="55">
        <v>1</v>
      </c>
      <c r="R141" s="55" t="s">
        <v>148</v>
      </c>
      <c r="S141" s="55" t="s">
        <v>152</v>
      </c>
      <c r="T141" s="55" t="s">
        <v>152</v>
      </c>
      <c r="U141" s="55" t="s">
        <v>148</v>
      </c>
      <c r="V141" s="55" t="s">
        <v>151</v>
      </c>
      <c r="W141" s="55">
        <v>1</v>
      </c>
      <c r="X141" s="55" t="s">
        <v>149</v>
      </c>
      <c r="Y141" s="55" t="s">
        <v>148</v>
      </c>
      <c r="Z141" s="55" t="s">
        <v>154</v>
      </c>
      <c r="AA141" s="55" t="s">
        <v>150</v>
      </c>
      <c r="AB141" s="55" t="s">
        <v>151</v>
      </c>
      <c r="AC141" s="55" t="s">
        <v>148</v>
      </c>
      <c r="AD141" s="55">
        <v>1</v>
      </c>
      <c r="AE141" s="55" t="s">
        <v>148</v>
      </c>
      <c r="AF141" s="55" t="s">
        <v>149</v>
      </c>
      <c r="AG141" s="55" t="s">
        <v>151</v>
      </c>
      <c r="AH141" s="55" t="s">
        <v>153</v>
      </c>
      <c r="AI141" s="55" t="s">
        <v>153</v>
      </c>
      <c r="AJ141" s="55" t="s">
        <v>148</v>
      </c>
      <c r="AK141" s="55" t="s">
        <v>152</v>
      </c>
      <c r="AL141" s="55" t="s">
        <v>148</v>
      </c>
      <c r="AM141" s="55">
        <v>0.5</v>
      </c>
      <c r="AN141" s="55" t="s">
        <v>149</v>
      </c>
      <c r="AO141" s="55" t="s">
        <v>148</v>
      </c>
      <c r="AP141" s="55" t="s">
        <v>151</v>
      </c>
      <c r="AQ141" s="55">
        <v>1</v>
      </c>
      <c r="AR141" s="55" t="s">
        <v>154</v>
      </c>
      <c r="AS141" s="55" t="s">
        <v>151</v>
      </c>
      <c r="AT141" s="55">
        <v>1</v>
      </c>
      <c r="AU141" s="55" t="s">
        <v>149</v>
      </c>
      <c r="AV141" s="55" t="s">
        <v>149</v>
      </c>
      <c r="AW141" s="55">
        <v>1</v>
      </c>
      <c r="AX141" s="55">
        <v>1</v>
      </c>
      <c r="AY141" s="55">
        <v>0.1111111111111111</v>
      </c>
      <c r="AZ141" s="55" t="s">
        <v>153</v>
      </c>
      <c r="BA141" s="55" t="s">
        <v>148</v>
      </c>
      <c r="BB141" s="55" t="s">
        <v>148</v>
      </c>
      <c r="BC141" s="55" t="s">
        <v>151</v>
      </c>
      <c r="BD141" s="55" t="s">
        <v>151</v>
      </c>
      <c r="BE141" s="55" t="s">
        <v>148</v>
      </c>
      <c r="BF141" s="55" t="s">
        <v>153</v>
      </c>
      <c r="BG141" s="55"/>
      <c r="BH141" s="81">
        <f>GEOMEAN(B141:BF141)</f>
        <v>0.58985997425796499</v>
      </c>
      <c r="BI141" s="5"/>
    </row>
    <row r="142" spans="1:61" ht="14.25" customHeight="1" x14ac:dyDescent="0.2">
      <c r="A142" s="5"/>
      <c r="B142" s="55">
        <v>1</v>
      </c>
      <c r="C142" s="55" t="s">
        <v>148</v>
      </c>
      <c r="D142" s="55" t="s">
        <v>148</v>
      </c>
      <c r="E142" s="55">
        <v>1</v>
      </c>
      <c r="F142" s="55" t="s">
        <v>151</v>
      </c>
      <c r="G142" s="55" t="s">
        <v>154</v>
      </c>
      <c r="H142" s="55">
        <v>0.2</v>
      </c>
      <c r="I142" s="55">
        <v>0.14285714285714285</v>
      </c>
      <c r="J142" s="55">
        <v>0.2</v>
      </c>
      <c r="K142" s="55">
        <v>0.125</v>
      </c>
      <c r="L142" s="55" t="s">
        <v>154</v>
      </c>
      <c r="M142" s="55" t="s">
        <v>153</v>
      </c>
      <c r="N142" s="55" t="s">
        <v>148</v>
      </c>
      <c r="O142" s="55" t="s">
        <v>150</v>
      </c>
      <c r="P142" s="55">
        <v>1</v>
      </c>
      <c r="Q142" s="55">
        <v>1</v>
      </c>
      <c r="R142" s="55" t="s">
        <v>151</v>
      </c>
      <c r="S142" s="55">
        <v>1</v>
      </c>
      <c r="T142" s="55">
        <v>1</v>
      </c>
      <c r="U142" s="55">
        <v>0.1111111111111111</v>
      </c>
      <c r="V142" s="55" t="s">
        <v>152</v>
      </c>
      <c r="W142" s="55">
        <v>1</v>
      </c>
      <c r="X142" s="55" t="s">
        <v>150</v>
      </c>
      <c r="Y142" s="55" t="s">
        <v>148</v>
      </c>
      <c r="Z142" s="55">
        <v>1</v>
      </c>
      <c r="AA142" s="55" t="s">
        <v>150</v>
      </c>
      <c r="AB142" s="55" t="s">
        <v>149</v>
      </c>
      <c r="AC142" s="55" t="s">
        <v>148</v>
      </c>
      <c r="AD142" s="55">
        <v>1</v>
      </c>
      <c r="AE142" s="55" t="s">
        <v>148</v>
      </c>
      <c r="AF142" s="55" t="s">
        <v>151</v>
      </c>
      <c r="AG142" s="55">
        <v>0.33333333333333331</v>
      </c>
      <c r="AH142" s="55" t="s">
        <v>153</v>
      </c>
      <c r="AI142" s="55" t="s">
        <v>153</v>
      </c>
      <c r="AJ142" s="55" t="s">
        <v>148</v>
      </c>
      <c r="AK142" s="55">
        <v>0.1111111111111111</v>
      </c>
      <c r="AL142" s="55" t="s">
        <v>148</v>
      </c>
      <c r="AM142" s="55" t="s">
        <v>152</v>
      </c>
      <c r="AN142" s="55">
        <v>1</v>
      </c>
      <c r="AO142" s="55" t="s">
        <v>148</v>
      </c>
      <c r="AP142" s="55" t="s">
        <v>153</v>
      </c>
      <c r="AQ142" s="55">
        <v>1</v>
      </c>
      <c r="AR142" s="55">
        <v>0.25</v>
      </c>
      <c r="AS142" s="55" t="s">
        <v>151</v>
      </c>
      <c r="AT142" s="55">
        <v>1</v>
      </c>
      <c r="AU142" s="55">
        <v>0.1111111111111111</v>
      </c>
      <c r="AV142" s="55" t="s">
        <v>153</v>
      </c>
      <c r="AW142" s="55">
        <v>1</v>
      </c>
      <c r="AX142" s="55">
        <v>1</v>
      </c>
      <c r="AY142" s="55">
        <v>0.1111111111111111</v>
      </c>
      <c r="AZ142" s="55" t="s">
        <v>152</v>
      </c>
      <c r="BA142" s="55" t="s">
        <v>148</v>
      </c>
      <c r="BB142" s="55" t="s">
        <v>148</v>
      </c>
      <c r="BC142" s="55">
        <v>0.25</v>
      </c>
      <c r="BD142" s="55">
        <v>0.5</v>
      </c>
      <c r="BE142" s="55">
        <v>0.1111111111111111</v>
      </c>
      <c r="BF142" s="55" t="s">
        <v>152</v>
      </c>
      <c r="BG142" s="55"/>
      <c r="BH142" s="81">
        <f>GEOMEAN(B142:BF142)</f>
        <v>0.42988046553634135</v>
      </c>
      <c r="BI142" s="5"/>
    </row>
    <row r="143" spans="1:61" ht="14.25" customHeight="1" x14ac:dyDescent="0.2">
      <c r="A143" s="5"/>
      <c r="B143" s="55">
        <v>1</v>
      </c>
      <c r="C143" s="55" t="s">
        <v>148</v>
      </c>
      <c r="D143" s="55" t="s">
        <v>148</v>
      </c>
      <c r="E143" s="55">
        <v>1</v>
      </c>
      <c r="F143" s="55">
        <v>0.16666666666666666</v>
      </c>
      <c r="G143" s="55" t="s">
        <v>153</v>
      </c>
      <c r="H143" s="55">
        <v>0.16666666666666666</v>
      </c>
      <c r="I143" s="55">
        <v>0.14285714285714285</v>
      </c>
      <c r="J143" s="55">
        <v>0.2</v>
      </c>
      <c r="K143" s="55">
        <v>0.1111111111111111</v>
      </c>
      <c r="L143" s="55">
        <v>0.33333333333333331</v>
      </c>
      <c r="M143" s="55">
        <v>0.5</v>
      </c>
      <c r="N143" s="55">
        <v>0.1111111111111111</v>
      </c>
      <c r="O143" s="55">
        <v>0.16666666666666666</v>
      </c>
      <c r="P143" s="55">
        <v>0.125</v>
      </c>
      <c r="Q143" s="55">
        <v>1</v>
      </c>
      <c r="R143" s="55">
        <v>0.25</v>
      </c>
      <c r="S143" s="55">
        <v>0.2</v>
      </c>
      <c r="T143" s="55">
        <v>0.5</v>
      </c>
      <c r="U143" s="55">
        <v>0.1111111111111111</v>
      </c>
      <c r="V143" s="55">
        <v>0.16666666666666666</v>
      </c>
      <c r="W143" s="55">
        <v>1</v>
      </c>
      <c r="X143" s="55" t="s">
        <v>148</v>
      </c>
      <c r="Y143" s="55">
        <v>0.1111111111111111</v>
      </c>
      <c r="Z143" s="55">
        <v>0.25</v>
      </c>
      <c r="AA143" s="55">
        <v>0.16666666666666666</v>
      </c>
      <c r="AB143" s="55">
        <v>0.1111111111111111</v>
      </c>
      <c r="AC143" s="55">
        <v>0.125</v>
      </c>
      <c r="AD143" s="55">
        <v>1</v>
      </c>
      <c r="AE143" s="55">
        <v>0.1111111111111111</v>
      </c>
      <c r="AF143" s="55">
        <v>0.33333333333333331</v>
      </c>
      <c r="AG143" s="55">
        <v>0.125</v>
      </c>
      <c r="AH143" s="55">
        <v>0.2</v>
      </c>
      <c r="AI143" s="55">
        <v>0.33333333333333331</v>
      </c>
      <c r="AJ143" s="55">
        <v>0.5</v>
      </c>
      <c r="AK143" s="55">
        <v>0.25</v>
      </c>
      <c r="AL143" s="55">
        <v>0.1111111111111111</v>
      </c>
      <c r="AM143" s="55" t="s">
        <v>150</v>
      </c>
      <c r="AN143" s="55">
        <v>0.25</v>
      </c>
      <c r="AO143" s="55" t="s">
        <v>148</v>
      </c>
      <c r="AP143" s="55">
        <v>0.2</v>
      </c>
      <c r="AQ143" s="55">
        <v>1</v>
      </c>
      <c r="AR143" s="55">
        <v>0.25</v>
      </c>
      <c r="AS143" s="55">
        <v>0.2</v>
      </c>
      <c r="AT143" s="55">
        <v>1</v>
      </c>
      <c r="AU143" s="55">
        <v>0.1111111111111111</v>
      </c>
      <c r="AV143" s="55">
        <v>0.1111111111111111</v>
      </c>
      <c r="AW143" s="55">
        <v>1</v>
      </c>
      <c r="AX143" s="55">
        <v>1</v>
      </c>
      <c r="AY143" s="55">
        <v>0.1111111111111111</v>
      </c>
      <c r="AZ143" s="55" t="s">
        <v>154</v>
      </c>
      <c r="BA143" s="55">
        <v>0.1111111111111111</v>
      </c>
      <c r="BB143" s="55">
        <v>0.1111111111111111</v>
      </c>
      <c r="BC143" s="55">
        <v>0.14285714285714285</v>
      </c>
      <c r="BD143" s="55">
        <v>0.25</v>
      </c>
      <c r="BE143" s="55">
        <v>0.1111111111111111</v>
      </c>
      <c r="BF143" s="55">
        <v>0.5</v>
      </c>
      <c r="BG143" s="55"/>
      <c r="BH143" s="81">
        <f>GEOMEAN(B143:BF143)</f>
        <v>0.24617198487010911</v>
      </c>
      <c r="BI143" s="5"/>
    </row>
    <row r="144" spans="1:61" ht="14.25" x14ac:dyDescent="0.2"/>
    <row r="145" spans="1:61" s="60" customFormat="1" ht="14.25" customHeight="1" x14ac:dyDescent="0.25">
      <c r="B145" s="2" t="s">
        <v>157</v>
      </c>
      <c r="C145" s="2" t="s">
        <v>104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79"/>
    </row>
    <row r="146" spans="1:61" ht="14.25" customHeight="1" x14ac:dyDescent="0.2">
      <c r="A146" s="5"/>
      <c r="B146" s="72" t="s">
        <v>5</v>
      </c>
      <c r="C146" s="72" t="s">
        <v>6</v>
      </c>
      <c r="D146" s="72" t="s">
        <v>7</v>
      </c>
      <c r="E146" s="72" t="s">
        <v>8</v>
      </c>
      <c r="F146" s="72" t="s">
        <v>9</v>
      </c>
      <c r="G146" s="72" t="s">
        <v>10</v>
      </c>
      <c r="H146" s="72" t="s">
        <v>11</v>
      </c>
      <c r="I146" s="72" t="s">
        <v>12</v>
      </c>
      <c r="J146" s="72" t="s">
        <v>13</v>
      </c>
      <c r="K146" s="72" t="s">
        <v>14</v>
      </c>
      <c r="L146" s="72" t="s">
        <v>15</v>
      </c>
      <c r="M146" s="72" t="s">
        <v>16</v>
      </c>
      <c r="N146" s="72" t="s">
        <v>17</v>
      </c>
      <c r="O146" s="72" t="s">
        <v>18</v>
      </c>
      <c r="P146" s="72" t="s">
        <v>19</v>
      </c>
      <c r="Q146" s="72" t="s">
        <v>20</v>
      </c>
      <c r="R146" s="72" t="s">
        <v>21</v>
      </c>
      <c r="S146" s="72" t="s">
        <v>22</v>
      </c>
      <c r="T146" s="72" t="s">
        <v>23</v>
      </c>
      <c r="U146" s="72" t="s">
        <v>24</v>
      </c>
      <c r="V146" s="72" t="s">
        <v>76</v>
      </c>
      <c r="W146" s="72" t="s">
        <v>77</v>
      </c>
      <c r="X146" s="72" t="s">
        <v>78</v>
      </c>
      <c r="Y146" s="72" t="s">
        <v>79</v>
      </c>
      <c r="Z146" s="72" t="s">
        <v>80</v>
      </c>
      <c r="AA146" s="72" t="s">
        <v>81</v>
      </c>
      <c r="AB146" s="72" t="s">
        <v>82</v>
      </c>
      <c r="AC146" s="72" t="s">
        <v>83</v>
      </c>
      <c r="AD146" s="72" t="s">
        <v>105</v>
      </c>
      <c r="AE146" s="72" t="s">
        <v>106</v>
      </c>
      <c r="AF146" s="72" t="s">
        <v>113</v>
      </c>
      <c r="AG146" s="72" t="s">
        <v>114</v>
      </c>
      <c r="AH146" s="72" t="s">
        <v>115</v>
      </c>
      <c r="AI146" s="72" t="s">
        <v>116</v>
      </c>
      <c r="AJ146" s="72" t="s">
        <v>117</v>
      </c>
      <c r="AK146" s="72" t="s">
        <v>118</v>
      </c>
      <c r="AL146" s="72" t="s">
        <v>119</v>
      </c>
      <c r="AM146" s="72" t="s">
        <v>120</v>
      </c>
      <c r="AN146" s="72" t="s">
        <v>121</v>
      </c>
      <c r="AO146" s="72" t="s">
        <v>122</v>
      </c>
      <c r="AP146" s="72" t="s">
        <v>123</v>
      </c>
      <c r="AQ146" s="72" t="s">
        <v>124</v>
      </c>
      <c r="AR146" s="72" t="s">
        <v>125</v>
      </c>
      <c r="AS146" s="72" t="s">
        <v>126</v>
      </c>
      <c r="AT146" s="72" t="s">
        <v>127</v>
      </c>
      <c r="AU146" s="72" t="s">
        <v>128</v>
      </c>
      <c r="AV146" s="72" t="s">
        <v>129</v>
      </c>
      <c r="AW146" s="72" t="s">
        <v>130</v>
      </c>
      <c r="AX146" s="72" t="s">
        <v>131</v>
      </c>
      <c r="AY146" s="72" t="s">
        <v>132</v>
      </c>
      <c r="AZ146" s="72" t="s">
        <v>133</v>
      </c>
      <c r="BA146" s="72" t="s">
        <v>134</v>
      </c>
      <c r="BB146" s="72" t="s">
        <v>135</v>
      </c>
      <c r="BC146" s="72" t="s">
        <v>136</v>
      </c>
      <c r="BD146" s="72" t="s">
        <v>137</v>
      </c>
      <c r="BE146" s="72" t="s">
        <v>138</v>
      </c>
      <c r="BF146" s="72" t="s">
        <v>139</v>
      </c>
      <c r="BG146" s="84" t="s">
        <v>177</v>
      </c>
      <c r="BH146" s="72" t="s">
        <v>25</v>
      </c>
    </row>
    <row r="147" spans="1:61" ht="14.25" customHeight="1" x14ac:dyDescent="0.2">
      <c r="A147" s="5"/>
      <c r="B147" s="55">
        <v>1</v>
      </c>
      <c r="C147" s="55" t="s">
        <v>148</v>
      </c>
      <c r="D147" s="55" t="s">
        <v>148</v>
      </c>
      <c r="E147" s="55">
        <v>0.14285714285714285</v>
      </c>
      <c r="F147" s="55">
        <v>1</v>
      </c>
      <c r="G147" s="55">
        <v>1</v>
      </c>
      <c r="H147" s="55" t="s">
        <v>149</v>
      </c>
      <c r="I147" s="55">
        <v>0.14285714285714285</v>
      </c>
      <c r="J147" s="55">
        <v>1</v>
      </c>
      <c r="K147" s="55">
        <v>0.14285714285714285</v>
      </c>
      <c r="L147" s="55" t="s">
        <v>155</v>
      </c>
      <c r="M147" s="55">
        <v>0.25</v>
      </c>
      <c r="N147" s="55" t="s">
        <v>148</v>
      </c>
      <c r="O147" s="55">
        <v>0.16666666666666666</v>
      </c>
      <c r="P147" s="55" t="s">
        <v>155</v>
      </c>
      <c r="Q147" s="55">
        <v>1</v>
      </c>
      <c r="R147" s="55">
        <v>0.2</v>
      </c>
      <c r="S147" s="55">
        <v>1</v>
      </c>
      <c r="T147" s="55" t="s">
        <v>152</v>
      </c>
      <c r="U147" s="55" t="s">
        <v>148</v>
      </c>
      <c r="V147" s="55" t="s">
        <v>151</v>
      </c>
      <c r="W147" s="55">
        <v>0.33333333333333331</v>
      </c>
      <c r="X147" s="55">
        <v>0.125</v>
      </c>
      <c r="Y147" s="55">
        <v>0.1111111111111111</v>
      </c>
      <c r="Z147" s="55">
        <v>0.16666666666666666</v>
      </c>
      <c r="AA147" s="55">
        <v>1</v>
      </c>
      <c r="AB147" s="55" t="s">
        <v>148</v>
      </c>
      <c r="AC147" s="55" t="s">
        <v>152</v>
      </c>
      <c r="AD147" s="55">
        <v>1</v>
      </c>
      <c r="AE147" s="55">
        <v>0.1111111111111111</v>
      </c>
      <c r="AF147" s="55">
        <v>0.2</v>
      </c>
      <c r="AG147" s="55" t="s">
        <v>154</v>
      </c>
      <c r="AH147" s="55">
        <v>0.2</v>
      </c>
      <c r="AI147" s="55">
        <v>0.2</v>
      </c>
      <c r="AJ147" s="55" t="s">
        <v>148</v>
      </c>
      <c r="AK147" s="55">
        <v>1</v>
      </c>
      <c r="AL147" s="55">
        <v>0.14285714285714285</v>
      </c>
      <c r="AM147" s="55" t="s">
        <v>151</v>
      </c>
      <c r="AN147" s="55">
        <v>0.125</v>
      </c>
      <c r="AO147" s="55" t="s">
        <v>148</v>
      </c>
      <c r="AP147" s="55" t="s">
        <v>152</v>
      </c>
      <c r="AQ147" s="55">
        <v>1</v>
      </c>
      <c r="AR147" s="55">
        <v>0.2</v>
      </c>
      <c r="AS147" s="55">
        <v>1</v>
      </c>
      <c r="AT147" s="55">
        <v>1</v>
      </c>
      <c r="AU147" s="55">
        <v>0.1111111111111111</v>
      </c>
      <c r="AV147" s="55" t="s">
        <v>152</v>
      </c>
      <c r="AW147" s="55">
        <v>1</v>
      </c>
      <c r="AX147" s="55">
        <v>1</v>
      </c>
      <c r="AY147" s="55">
        <v>0.1111111111111111</v>
      </c>
      <c r="AZ147" s="55" t="s">
        <v>152</v>
      </c>
      <c r="BA147" s="55">
        <v>1</v>
      </c>
      <c r="BB147" s="55">
        <v>0.1111111111111111</v>
      </c>
      <c r="BC147" s="55">
        <v>0.1111111111111111</v>
      </c>
      <c r="BD147" s="55" t="s">
        <v>154</v>
      </c>
      <c r="BE147" s="55">
        <v>1</v>
      </c>
      <c r="BF147" s="55">
        <v>0.5</v>
      </c>
      <c r="BG147" s="55"/>
      <c r="BH147" s="81">
        <f>GEOMEAN(B147:BF147)</f>
        <v>0.34961895861415376</v>
      </c>
      <c r="BI147" s="5"/>
    </row>
    <row r="148" spans="1:61" ht="14.25" customHeight="1" x14ac:dyDescent="0.2">
      <c r="A148" s="5"/>
      <c r="B148" s="55">
        <v>1</v>
      </c>
      <c r="C148" s="55" t="s">
        <v>148</v>
      </c>
      <c r="D148" s="55" t="s">
        <v>148</v>
      </c>
      <c r="E148" s="55">
        <v>0.2</v>
      </c>
      <c r="F148" s="55">
        <v>1</v>
      </c>
      <c r="G148" s="55">
        <v>1</v>
      </c>
      <c r="H148" s="55">
        <v>0.16666666666666666</v>
      </c>
      <c r="I148" s="55">
        <v>0.33333333333333331</v>
      </c>
      <c r="J148" s="55">
        <v>0.2</v>
      </c>
      <c r="K148" s="55">
        <v>0.1111111111111111</v>
      </c>
      <c r="L148" s="55" t="s">
        <v>153</v>
      </c>
      <c r="M148" s="55">
        <v>0.16666666666666666</v>
      </c>
      <c r="N148" s="55" t="s">
        <v>148</v>
      </c>
      <c r="O148" s="55">
        <v>0.16666666666666666</v>
      </c>
      <c r="P148" s="55">
        <v>1</v>
      </c>
      <c r="Q148" s="55">
        <v>1</v>
      </c>
      <c r="R148" s="55">
        <v>0.2</v>
      </c>
      <c r="S148" s="55">
        <v>1</v>
      </c>
      <c r="T148" s="55" t="s">
        <v>152</v>
      </c>
      <c r="U148" s="55">
        <v>0.1111111111111111</v>
      </c>
      <c r="V148" s="55" t="s">
        <v>154</v>
      </c>
      <c r="W148" s="55">
        <v>0.16666666666666666</v>
      </c>
      <c r="X148" s="55">
        <v>0.1111111111111111</v>
      </c>
      <c r="Y148" s="55">
        <v>0.1111111111111111</v>
      </c>
      <c r="Z148" s="55">
        <v>0.33333333333333331</v>
      </c>
      <c r="AA148" s="55">
        <v>1</v>
      </c>
      <c r="AB148" s="55" t="s">
        <v>148</v>
      </c>
      <c r="AC148" s="55" t="s">
        <v>152</v>
      </c>
      <c r="AD148" s="55">
        <v>1</v>
      </c>
      <c r="AE148" s="55">
        <v>0.1111111111111111</v>
      </c>
      <c r="AF148" s="55">
        <v>0.33333333333333331</v>
      </c>
      <c r="AG148" s="55">
        <v>0.25</v>
      </c>
      <c r="AH148" s="55">
        <v>0.2</v>
      </c>
      <c r="AI148" s="55">
        <v>0.33333333333333331</v>
      </c>
      <c r="AJ148" s="55" t="s">
        <v>148</v>
      </c>
      <c r="AK148" s="55">
        <v>0.1111111111111111</v>
      </c>
      <c r="AL148" s="55">
        <v>0.14285714285714285</v>
      </c>
      <c r="AM148" s="55" t="s">
        <v>153</v>
      </c>
      <c r="AN148" s="55">
        <v>0.2</v>
      </c>
      <c r="AO148" s="55" t="s">
        <v>148</v>
      </c>
      <c r="AP148" s="55">
        <v>0.33333333333333331</v>
      </c>
      <c r="AQ148" s="55">
        <v>1</v>
      </c>
      <c r="AR148" s="55">
        <v>0.25</v>
      </c>
      <c r="AS148" s="55">
        <v>1</v>
      </c>
      <c r="AT148" s="55">
        <v>1</v>
      </c>
      <c r="AU148" s="55">
        <v>0.1111111111111111</v>
      </c>
      <c r="AV148" s="55">
        <v>0.5</v>
      </c>
      <c r="AW148" s="55">
        <v>1</v>
      </c>
      <c r="AX148" s="55">
        <v>1</v>
      </c>
      <c r="AY148" s="55">
        <v>0.1111111111111111</v>
      </c>
      <c r="AZ148" s="55">
        <v>1</v>
      </c>
      <c r="BA148" s="55">
        <v>1</v>
      </c>
      <c r="BB148" s="55">
        <v>0.1111111111111111</v>
      </c>
      <c r="BC148" s="55">
        <v>0.1111111111111111</v>
      </c>
      <c r="BD148" s="55">
        <v>0.16666666666666666</v>
      </c>
      <c r="BE148" s="55">
        <v>0.1111111111111111</v>
      </c>
      <c r="BF148" s="55">
        <v>0.25</v>
      </c>
      <c r="BG148" s="55"/>
      <c r="BH148" s="81">
        <f>GEOMEAN(B148:BF148)</f>
        <v>0.31276150973738848</v>
      </c>
      <c r="BI148" s="5"/>
    </row>
    <row r="149" spans="1:61" ht="14.25" customHeight="1" x14ac:dyDescent="0.2">
      <c r="A149" s="5"/>
      <c r="B149" s="55">
        <v>1</v>
      </c>
      <c r="C149" s="55" t="s">
        <v>148</v>
      </c>
      <c r="D149" s="55" t="s">
        <v>148</v>
      </c>
      <c r="E149" s="55" t="s">
        <v>153</v>
      </c>
      <c r="F149" s="55">
        <v>1</v>
      </c>
      <c r="G149" s="55">
        <v>1</v>
      </c>
      <c r="H149" s="55">
        <v>0.125</v>
      </c>
      <c r="I149" s="55">
        <v>0.16666666666666666</v>
      </c>
      <c r="J149" s="55">
        <v>0.2</v>
      </c>
      <c r="K149" s="55">
        <v>0.33333333333333331</v>
      </c>
      <c r="L149" s="55">
        <v>0.33333333333333331</v>
      </c>
      <c r="M149" s="55" t="s">
        <v>153</v>
      </c>
      <c r="N149" s="55">
        <v>0.1111111111111111</v>
      </c>
      <c r="O149" s="55">
        <v>0.16666666666666666</v>
      </c>
      <c r="P149" s="55">
        <v>1</v>
      </c>
      <c r="Q149" s="55">
        <v>1</v>
      </c>
      <c r="R149" s="55">
        <v>1</v>
      </c>
      <c r="S149" s="55">
        <v>1</v>
      </c>
      <c r="T149" s="55">
        <v>1</v>
      </c>
      <c r="U149" s="55">
        <v>0.1111111111111111</v>
      </c>
      <c r="V149" s="55">
        <v>0.16666666666666666</v>
      </c>
      <c r="W149" s="55">
        <v>0.33333333333333331</v>
      </c>
      <c r="X149" s="55" t="s">
        <v>148</v>
      </c>
      <c r="Y149" s="55" t="s">
        <v>148</v>
      </c>
      <c r="Z149" s="55" t="s">
        <v>153</v>
      </c>
      <c r="AA149" s="55">
        <v>1</v>
      </c>
      <c r="AB149" s="55">
        <v>0.14285714285714285</v>
      </c>
      <c r="AC149" s="55">
        <v>0.33333333333333331</v>
      </c>
      <c r="AD149" s="55">
        <v>1</v>
      </c>
      <c r="AE149" s="55" t="s">
        <v>148</v>
      </c>
      <c r="AF149" s="55" t="s">
        <v>153</v>
      </c>
      <c r="AG149" s="55">
        <v>0.125</v>
      </c>
      <c r="AH149" s="55" t="s">
        <v>154</v>
      </c>
      <c r="AI149" s="55">
        <v>1</v>
      </c>
      <c r="AJ149" s="55">
        <v>0.5</v>
      </c>
      <c r="AK149" s="55">
        <v>0.1111111111111111</v>
      </c>
      <c r="AL149" s="55">
        <v>1</v>
      </c>
      <c r="AM149" s="55" t="s">
        <v>151</v>
      </c>
      <c r="AN149" s="55" t="s">
        <v>155</v>
      </c>
      <c r="AO149" s="55">
        <v>0.1111111111111111</v>
      </c>
      <c r="AP149" s="55">
        <v>0.5</v>
      </c>
      <c r="AQ149" s="55">
        <v>1</v>
      </c>
      <c r="AR149" s="55" t="s">
        <v>152</v>
      </c>
      <c r="AS149" s="55">
        <v>1</v>
      </c>
      <c r="AT149" s="55">
        <v>1</v>
      </c>
      <c r="AU149" s="55" t="s">
        <v>148</v>
      </c>
      <c r="AV149" s="55">
        <v>0.5</v>
      </c>
      <c r="AW149" s="55">
        <v>1</v>
      </c>
      <c r="AX149" s="55">
        <v>1</v>
      </c>
      <c r="AY149" s="55" t="s">
        <v>148</v>
      </c>
      <c r="AZ149" s="55" t="s">
        <v>154</v>
      </c>
      <c r="BA149" s="55">
        <v>1</v>
      </c>
      <c r="BB149" s="55" t="s">
        <v>148</v>
      </c>
      <c r="BC149" s="55">
        <v>0.1111111111111111</v>
      </c>
      <c r="BD149" s="55">
        <v>0.1111111111111111</v>
      </c>
      <c r="BE149" s="55">
        <v>0.1111111111111111</v>
      </c>
      <c r="BF149" s="55">
        <v>0.25</v>
      </c>
      <c r="BG149" s="55"/>
      <c r="BH149" s="81">
        <f>GEOMEAN(B149:BF149)</f>
        <v>0.40322657011883484</v>
      </c>
      <c r="BI149" s="5"/>
    </row>
    <row r="150" spans="1:61" ht="14.25" customHeight="1" x14ac:dyDescent="0.2"/>
    <row r="151" spans="1:61" ht="14.25" customHeight="1" x14ac:dyDescent="0.2"/>
    <row r="152" spans="1:61" ht="14.25" customHeight="1" x14ac:dyDescent="0.2"/>
    <row r="153" spans="1:61" ht="14.25" customHeight="1" x14ac:dyDescent="0.2"/>
    <row r="154" spans="1:61" ht="14.25" customHeight="1" x14ac:dyDescent="0.2"/>
    <row r="155" spans="1:61" ht="14.25" customHeight="1" x14ac:dyDescent="0.2"/>
    <row r="156" spans="1:61" ht="14.25" customHeight="1" x14ac:dyDescent="0.2"/>
    <row r="157" spans="1:61" ht="14.25" customHeight="1" x14ac:dyDescent="0.2"/>
    <row r="158" spans="1:61" ht="14.25" customHeight="1" x14ac:dyDescent="0.2"/>
    <row r="159" spans="1:61" ht="14.25" customHeight="1" x14ac:dyDescent="0.2"/>
    <row r="160" spans="1:61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</sheetData>
  <phoneticPr fontId="20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000"/>
  <sheetViews>
    <sheetView showGridLines="0" tabSelected="1" topLeftCell="A27" zoomScale="115" zoomScaleNormal="115" workbookViewId="0">
      <selection activeCell="I49" sqref="I49"/>
    </sheetView>
  </sheetViews>
  <sheetFormatPr defaultColWidth="12.625" defaultRowHeight="15" customHeight="1" x14ac:dyDescent="0.2"/>
  <cols>
    <col min="1" max="8" width="7.625" customWidth="1"/>
    <col min="9" max="9" width="12" customWidth="1"/>
    <col min="10" max="10" width="8.625" customWidth="1"/>
    <col min="11" max="26" width="7.625" customWidth="1"/>
  </cols>
  <sheetData>
    <row r="1" spans="2:15" ht="14.25" customHeight="1" x14ac:dyDescent="0.2"/>
    <row r="2" spans="2:15" ht="20.25" customHeight="1" x14ac:dyDescent="0.2">
      <c r="D2" s="9" t="s">
        <v>26</v>
      </c>
    </row>
    <row r="3" spans="2:15" ht="14.25" customHeight="1" x14ac:dyDescent="0.2"/>
    <row r="4" spans="2:15" ht="14.25" customHeight="1" x14ac:dyDescent="0.3">
      <c r="B4" s="10" t="s">
        <v>27</v>
      </c>
      <c r="C4" s="11"/>
      <c r="D4" s="11"/>
    </row>
    <row r="5" spans="2:15" ht="14.25" customHeight="1" x14ac:dyDescent="0.2">
      <c r="B5" s="2" t="s">
        <v>28</v>
      </c>
    </row>
    <row r="6" spans="2:15" ht="14.25" customHeight="1" x14ac:dyDescent="0.25">
      <c r="B6" s="12" t="s">
        <v>29</v>
      </c>
    </row>
    <row r="7" spans="2:15" ht="14.25" customHeight="1" x14ac:dyDescent="0.25">
      <c r="B7" s="3" t="s">
        <v>30</v>
      </c>
    </row>
    <row r="8" spans="2:15" ht="14.25" customHeight="1" x14ac:dyDescent="0.2">
      <c r="B8" s="2" t="s">
        <v>31</v>
      </c>
    </row>
    <row r="9" spans="2:15" ht="14.25" customHeight="1" x14ac:dyDescent="0.2">
      <c r="B9" s="2" t="s">
        <v>32</v>
      </c>
    </row>
    <row r="10" spans="2:15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5" ht="14.25" customHeight="1" x14ac:dyDescent="0.2">
      <c r="B11" s="14" t="s">
        <v>33</v>
      </c>
      <c r="C11" s="15" t="s">
        <v>34</v>
      </c>
      <c r="D11" s="15" t="s">
        <v>35</v>
      </c>
      <c r="E11" s="15" t="s">
        <v>36</v>
      </c>
      <c r="F11" s="16" t="s">
        <v>37</v>
      </c>
      <c r="O11" s="17"/>
    </row>
    <row r="12" spans="2:15" ht="14.25" customHeight="1" x14ac:dyDescent="0.2">
      <c r="B12" s="18" t="s">
        <v>34</v>
      </c>
      <c r="C12" s="19">
        <v>1</v>
      </c>
      <c r="D12" s="6">
        <f>GeometricMean!BH8</f>
        <v>1.5652642731502957</v>
      </c>
      <c r="E12" s="6">
        <f>GeometricMean!BH12</f>
        <v>1.3336213955289353</v>
      </c>
      <c r="F12" s="20">
        <f>GeometricMean!BH16</f>
        <v>1.2081671949052473</v>
      </c>
    </row>
    <row r="13" spans="2:15" ht="14.25" customHeight="1" x14ac:dyDescent="0.2">
      <c r="B13" s="18" t="s">
        <v>35</v>
      </c>
      <c r="C13" s="21">
        <f>IF(ISBLANK($D12)," ",1/$D12)</f>
        <v>0.63886975327646833</v>
      </c>
      <c r="D13" s="19">
        <v>1</v>
      </c>
      <c r="E13" s="6">
        <f>GeometricMean!BH20</f>
        <v>1.6914567873162398</v>
      </c>
      <c r="F13" s="20">
        <f>GeometricMean!BH24</f>
        <v>1.3454219297838432</v>
      </c>
    </row>
    <row r="14" spans="2:15" ht="14.25" customHeight="1" x14ac:dyDescent="0.2">
      <c r="B14" s="18" t="s">
        <v>36</v>
      </c>
      <c r="C14" s="21">
        <f>IF(ISBLANK($E12)," ",1/$E12)</f>
        <v>0.74983800001452749</v>
      </c>
      <c r="D14" s="21">
        <f>IF(ISBLANK($E13)," ",1/$E13)</f>
        <v>0.59120635389489085</v>
      </c>
      <c r="E14" s="19">
        <v>1</v>
      </c>
      <c r="F14" s="20">
        <f>GeometricMean!BH28</f>
        <v>0.9550200304459554</v>
      </c>
    </row>
    <row r="15" spans="2:15" ht="14.25" customHeight="1" x14ac:dyDescent="0.2">
      <c r="B15" s="18" t="s">
        <v>37</v>
      </c>
      <c r="C15" s="21">
        <f>IF(ISBLANK($F12)," ",1/$F12)</f>
        <v>0.8277000105754625</v>
      </c>
      <c r="D15" s="21">
        <f>IF(ISBLANK($F13)," ",1/$F13)</f>
        <v>0.74326126091958455</v>
      </c>
      <c r="E15" s="21">
        <f>IF(ISBLANK($F14)," ",1/$F14)</f>
        <v>1.0470984567025685</v>
      </c>
      <c r="F15" s="19">
        <v>1</v>
      </c>
    </row>
    <row r="16" spans="2:15" ht="18.75" x14ac:dyDescent="0.2">
      <c r="B16" s="22" t="s">
        <v>38</v>
      </c>
      <c r="C16" s="23">
        <f>SUM(C12:C15)</f>
        <v>3.2164077638664583</v>
      </c>
      <c r="D16" s="23">
        <f>SUM(D12:D15)</f>
        <v>3.8997318879647711</v>
      </c>
      <c r="E16" s="23">
        <f>SUM(E12:E15)</f>
        <v>5.0721766395477434</v>
      </c>
      <c r="F16" s="23">
        <f>SUM(F12:F15)</f>
        <v>4.508609155135046</v>
      </c>
      <c r="H16" s="24" t="s">
        <v>39</v>
      </c>
    </row>
    <row r="17" spans="2:9" ht="14.25" customHeight="1" x14ac:dyDescent="0.25">
      <c r="I17" s="25" t="s">
        <v>40</v>
      </c>
    </row>
    <row r="18" spans="2:9" ht="14.25" customHeight="1" x14ac:dyDescent="0.25">
      <c r="I18" s="7" t="s">
        <v>41</v>
      </c>
    </row>
    <row r="19" spans="2:9" ht="14.25" customHeight="1" x14ac:dyDescent="0.2"/>
    <row r="20" spans="2:9" ht="14.25" customHeight="1" x14ac:dyDescent="0.2"/>
    <row r="21" spans="2:9" ht="24" x14ac:dyDescent="0.2">
      <c r="B21" s="14" t="s">
        <v>33</v>
      </c>
      <c r="C21" s="15" t="s">
        <v>34</v>
      </c>
      <c r="D21" s="15" t="s">
        <v>35</v>
      </c>
      <c r="E21" s="15" t="s">
        <v>36</v>
      </c>
      <c r="F21" s="15" t="s">
        <v>37</v>
      </c>
      <c r="G21" s="26" t="s">
        <v>38</v>
      </c>
      <c r="H21" s="27" t="s">
        <v>42</v>
      </c>
      <c r="I21" s="28" t="s">
        <v>43</v>
      </c>
    </row>
    <row r="22" spans="2:9" ht="14.25" customHeight="1" x14ac:dyDescent="0.2">
      <c r="B22" s="18" t="s">
        <v>34</v>
      </c>
      <c r="C22" s="29">
        <f>IF(ISBLANK($C12)," ",$C12/$C16)</f>
        <v>0.31090585318010033</v>
      </c>
      <c r="D22" s="29">
        <f>IF(ISBLANK($D12)," ",$D12/$D16)</f>
        <v>0.40137740699071256</v>
      </c>
      <c r="E22" s="29">
        <f>IF(ISBLANK($E12)," ",$E12/$E16)</f>
        <v>0.26292881543806934</v>
      </c>
      <c r="F22" s="29">
        <f>IF(ISBLANK($F12)," ",$F12/$F16)</f>
        <v>0.26796893528222876</v>
      </c>
      <c r="G22" s="30">
        <f>SUM(C22:F22)</f>
        <v>1.243181010891111</v>
      </c>
      <c r="H22" s="31">
        <f>AVERAGE(C22:F22)</f>
        <v>0.31079525272277775</v>
      </c>
      <c r="I22" s="30" cm="1">
        <f t="array" ref="I22">MMULT(C12:F12,H22:H25)/H22</f>
        <v>4.0714892443997259</v>
      </c>
    </row>
    <row r="23" spans="2:9" ht="14.25" customHeight="1" x14ac:dyDescent="0.2">
      <c r="B23" s="18" t="s">
        <v>35</v>
      </c>
      <c r="C23" s="29">
        <f>IF(ISBLANK($D12)," ",$C13/$C16)</f>
        <v>0.19862834571338062</v>
      </c>
      <c r="D23" s="29">
        <f>IF(ISBLANK($D13)," ",$D13/$D16)</f>
        <v>0.25642788497490515</v>
      </c>
      <c r="E23" s="29">
        <f>IF(ISBLANK($E13)," ",$E13/$E16)</f>
        <v>0.33347750039459534</v>
      </c>
      <c r="F23" s="29">
        <f>IF(ISBLANK($F13)," ",$F13/$F16)</f>
        <v>0.29841174594863368</v>
      </c>
      <c r="G23" s="30">
        <f t="shared" ref="G23" si="0">SUM(C23:F23)</f>
        <v>1.0869454770315148</v>
      </c>
      <c r="H23" s="31">
        <f>AVERAGE(C23:F23)</f>
        <v>0.2717363692578787</v>
      </c>
      <c r="I23" s="30" cm="1">
        <f t="array" ref="I23">MMULT(C13:F13,H22:H25)/H23</f>
        <v>4.050350999797212</v>
      </c>
    </row>
    <row r="24" spans="2:9" ht="14.25" customHeight="1" x14ac:dyDescent="0.2">
      <c r="B24" s="18" t="s">
        <v>36</v>
      </c>
      <c r="C24" s="29">
        <f>IF(ISBLANK($E12)," ",$C14/$C16)</f>
        <v>0.23312902314137679</v>
      </c>
      <c r="D24" s="29">
        <f>IF(ISBLANK($E13)," ",$D14/$D16)</f>
        <v>0.15160179491299214</v>
      </c>
      <c r="E24" s="29">
        <f>IF(ISBLANK($E14)," ",$E14/$E16)</f>
        <v>0.19715401711427072</v>
      </c>
      <c r="F24" s="29">
        <f>IF(ISBLANK($F14)," ",$F14/$F16)</f>
        <v>0.21182142820214137</v>
      </c>
      <c r="G24" s="30"/>
      <c r="H24" s="31">
        <f>AVERAGE(C24:F24)</f>
        <v>0.19842656584269525</v>
      </c>
      <c r="I24" s="30" cm="1">
        <f t="array" ref="I24">MMULT(C14:F14,H22:H25)/H24</f>
        <v>4.0383415364708224</v>
      </c>
    </row>
    <row r="25" spans="2:9" ht="14.25" customHeight="1" x14ac:dyDescent="0.2">
      <c r="B25" s="18" t="s">
        <v>37</v>
      </c>
      <c r="C25" s="29">
        <f>IF(ISBLANK($F12)," ",$C15/$C16)</f>
        <v>0.25733677796514226</v>
      </c>
      <c r="D25" s="29">
        <f>IF(ISBLANK($F13)," ",$D15/$D16)</f>
        <v>0.19059291312139018</v>
      </c>
      <c r="E25" s="29">
        <f>IF(ISBLANK($F14)," ",$E15/$E16)</f>
        <v>0.20643966705306466</v>
      </c>
      <c r="F25" s="29">
        <f>IF(ISBLANK($F15)," ",$F15/$F16)</f>
        <v>0.22179789056699617</v>
      </c>
      <c r="G25" s="32"/>
      <c r="H25" s="31">
        <f t="shared" ref="H24:H25" si="1">AVERAGE(C25:F25)</f>
        <v>0.21904181217664831</v>
      </c>
      <c r="I25" s="30" cm="1">
        <f t="array" ref="I25">MMULT(C15:F15,H22:H25)/H25</f>
        <v>4.0450282284121402</v>
      </c>
    </row>
    <row r="26" spans="2:9" ht="14.25" customHeight="1" x14ac:dyDescent="0.2">
      <c r="B26" s="22" t="s">
        <v>38</v>
      </c>
      <c r="C26" s="33">
        <f>SUM(C22:C25)</f>
        <v>1</v>
      </c>
      <c r="D26" s="33">
        <f t="shared" ref="D26:F26" si="2">SUM(D22:D25)</f>
        <v>1</v>
      </c>
      <c r="E26" s="33">
        <f t="shared" si="2"/>
        <v>1</v>
      </c>
      <c r="F26" s="34">
        <f t="shared" si="2"/>
        <v>1</v>
      </c>
      <c r="G26" s="35"/>
      <c r="H26" s="35"/>
    </row>
    <row r="27" spans="2:9" ht="14.25" customHeight="1" x14ac:dyDescent="0.2"/>
    <row r="28" spans="2:9" ht="18.75" x14ac:dyDescent="0.2">
      <c r="B28" s="24" t="s">
        <v>44</v>
      </c>
      <c r="H28" s="2" t="s">
        <v>45</v>
      </c>
    </row>
    <row r="29" spans="2:9" ht="14.25" customHeight="1" x14ac:dyDescent="0.2">
      <c r="B29" s="2" t="s">
        <v>46</v>
      </c>
    </row>
    <row r="30" spans="2:9" ht="14.25" customHeight="1" x14ac:dyDescent="0.25">
      <c r="B30" s="25" t="s">
        <v>47</v>
      </c>
    </row>
    <row r="31" spans="2:9" ht="14.25" customHeight="1" x14ac:dyDescent="0.25">
      <c r="B31" s="25" t="s">
        <v>48</v>
      </c>
    </row>
    <row r="32" spans="2:9" ht="14.25" customHeight="1" x14ac:dyDescent="0.25">
      <c r="B32" s="25" t="s">
        <v>49</v>
      </c>
    </row>
    <row r="33" spans="2:12" ht="14.25" customHeight="1" x14ac:dyDescent="0.2"/>
    <row r="34" spans="2:12" ht="14.25" customHeight="1" x14ac:dyDescent="0.25">
      <c r="B34" s="25" t="s">
        <v>50</v>
      </c>
    </row>
    <row r="35" spans="2:12" ht="14.25" customHeight="1" x14ac:dyDescent="0.2">
      <c r="B35" s="99" t="s">
        <v>51</v>
      </c>
      <c r="C35" s="37">
        <v>4</v>
      </c>
    </row>
    <row r="36" spans="2:12" ht="14.25" customHeight="1" x14ac:dyDescent="0.2"/>
    <row r="37" spans="2:12" ht="14.25" customHeight="1" x14ac:dyDescent="0.2">
      <c r="B37" s="38" t="s">
        <v>52</v>
      </c>
      <c r="C37" s="39">
        <f>AVERAGE(I22:I25)</f>
        <v>4.0513025022699756</v>
      </c>
    </row>
    <row r="38" spans="2:12" ht="14.25" customHeight="1" x14ac:dyDescent="0.2"/>
    <row r="39" spans="2:12" ht="14.25" customHeight="1" x14ac:dyDescent="0.2"/>
    <row r="40" spans="2:12" ht="14.25" customHeight="1" x14ac:dyDescent="0.25">
      <c r="B40" s="25" t="s">
        <v>53</v>
      </c>
    </row>
    <row r="41" spans="2:12" ht="14.25" customHeight="1" x14ac:dyDescent="0.2">
      <c r="B41" s="40" t="s">
        <v>54</v>
      </c>
      <c r="C41" s="41">
        <v>1</v>
      </c>
      <c r="D41" s="41">
        <v>2</v>
      </c>
      <c r="E41" s="41">
        <v>3</v>
      </c>
      <c r="F41" s="41">
        <v>4</v>
      </c>
      <c r="G41" s="41">
        <v>5</v>
      </c>
      <c r="H41" s="41">
        <v>6</v>
      </c>
      <c r="I41" s="41">
        <v>7</v>
      </c>
      <c r="J41" s="41">
        <v>8</v>
      </c>
      <c r="K41" s="41">
        <v>9</v>
      </c>
      <c r="L41" s="42">
        <v>10</v>
      </c>
    </row>
    <row r="42" spans="2:12" ht="14.25" customHeight="1" x14ac:dyDescent="0.2">
      <c r="B42" s="43" t="s">
        <v>55</v>
      </c>
      <c r="C42" s="44">
        <v>0</v>
      </c>
      <c r="D42" s="44">
        <v>0</v>
      </c>
      <c r="E42" s="44">
        <v>0.57999999999999996</v>
      </c>
      <c r="F42" s="44">
        <v>0.9</v>
      </c>
      <c r="G42" s="44">
        <v>1.1200000000000001</v>
      </c>
      <c r="H42" s="44">
        <v>1.24</v>
      </c>
      <c r="I42" s="44">
        <v>1.32</v>
      </c>
      <c r="J42" s="44">
        <v>1.41</v>
      </c>
      <c r="K42" s="44">
        <v>1.46</v>
      </c>
      <c r="L42" s="45">
        <v>1.49</v>
      </c>
    </row>
    <row r="43" spans="2:12" ht="14.25" customHeight="1" x14ac:dyDescent="0.2"/>
    <row r="44" spans="2:12" ht="14.25" customHeight="1" x14ac:dyDescent="0.25">
      <c r="B44" s="25" t="s">
        <v>56</v>
      </c>
    </row>
    <row r="45" spans="2:12" ht="14.25" customHeight="1" x14ac:dyDescent="0.2">
      <c r="B45" s="14" t="s">
        <v>57</v>
      </c>
      <c r="C45" s="46">
        <f>IF(ISBLANK($C35),"",($C37-$C35)/($C35-1))</f>
        <v>1.7100834089991857E-2</v>
      </c>
      <c r="F45" s="2" t="s">
        <v>58</v>
      </c>
    </row>
    <row r="46" spans="2:12" ht="14.25" customHeight="1" x14ac:dyDescent="0.25">
      <c r="B46" s="47" t="s">
        <v>59</v>
      </c>
      <c r="C46" s="20">
        <v>0.9</v>
      </c>
      <c r="F46" s="25" t="s">
        <v>60</v>
      </c>
    </row>
    <row r="47" spans="2:12" ht="14.25" customHeight="1" x14ac:dyDescent="0.25">
      <c r="B47" s="48" t="s">
        <v>61</v>
      </c>
      <c r="C47" s="49">
        <f>IF(ISBLANK($C35),"",$C45/$C46)</f>
        <v>1.9000926766657617E-2</v>
      </c>
      <c r="D47" s="50" t="s">
        <v>62</v>
      </c>
      <c r="F47" s="25" t="s">
        <v>63</v>
      </c>
    </row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996"/>
  <sheetViews>
    <sheetView showGridLines="0" topLeftCell="A10" zoomScale="115" zoomScaleNormal="115" workbookViewId="0">
      <selection activeCell="C32" sqref="C32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GeometricMean!BH33</f>
        <v>1.4242899344415698</v>
      </c>
      <c r="E12" s="55">
        <f>GeometricMean!BH34</f>
        <v>1.9659794435004569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0.70210423862335036</v>
      </c>
      <c r="D13" s="58">
        <v>1</v>
      </c>
      <c r="E13" s="55">
        <f>GeometricMean!BH35</f>
        <v>1.6148904177582166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0.50865231745225392</v>
      </c>
      <c r="D14" s="56">
        <f>1/E13</f>
        <v>0.61923706339665785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2.2107565560756042</v>
      </c>
      <c r="D15" s="67">
        <f>SUM(D12:D14)</f>
        <v>3.0435269978382276</v>
      </c>
      <c r="E15" s="67">
        <f>SUM(E12:E14)</f>
        <v>4.5808698612586731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24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0.45233383895291351</v>
      </c>
      <c r="D20" s="29">
        <f>IF(ISBLANK($D12)," ",$D12/$D$15)</f>
        <v>0.46797348453068494</v>
      </c>
      <c r="E20" s="29">
        <f>IF(ISBLANK($E12)," ",$E12/$E$15)</f>
        <v>0.42917164273255959</v>
      </c>
      <c r="F20" s="29"/>
      <c r="G20" s="52"/>
      <c r="H20" s="30">
        <f>SUM(C20:G20)</f>
        <v>1.3494789662161581</v>
      </c>
      <c r="I20" s="31">
        <f>AVERAGE(H20/3)</f>
        <v>0.4498263220720527</v>
      </c>
      <c r="J20" s="30">
        <f>MMULT(C12:E12,I20:I22)/I20</f>
        <v>3.0036736666393007</v>
      </c>
    </row>
    <row r="21" spans="2:10" ht="14.25" customHeight="1" x14ac:dyDescent="0.2">
      <c r="B21" s="18" t="s">
        <v>35</v>
      </c>
      <c r="C21" s="29">
        <f>IF(ISBLANK($C13)," ",$C13/$C15)</f>
        <v>0.31758550560161253</v>
      </c>
      <c r="D21" s="29">
        <f t="shared" ref="D21:D22" si="0">IF(ISBLANK($D13)," ",$D13/$D$15)</f>
        <v>0.32856616705233282</v>
      </c>
      <c r="E21" s="29">
        <f>IF(ISBLANK($E13)," ",$E13/$E$15)</f>
        <v>0.35252920660673331</v>
      </c>
      <c r="F21" s="29"/>
      <c r="G21" s="52"/>
      <c r="H21" s="30">
        <f>SUM(C21:G21)</f>
        <v>0.99868087926067872</v>
      </c>
      <c r="I21" s="31">
        <f>AVERAGE(H21/3)</f>
        <v>0.33289362642022624</v>
      </c>
      <c r="J21" s="30">
        <f>MMULT(C13:E13,I20:I22)/I21</f>
        <v>3.00276721333005</v>
      </c>
    </row>
    <row r="22" spans="2:10" ht="14.25" customHeight="1" thickBot="1" x14ac:dyDescent="0.25">
      <c r="B22" s="18" t="s">
        <v>36</v>
      </c>
      <c r="C22" s="29">
        <f>IF(ISBLANK($C14)," ",$C14/$C15)</f>
        <v>0.23008065544547404</v>
      </c>
      <c r="D22" s="29">
        <f t="shared" si="0"/>
        <v>0.20346034841698227</v>
      </c>
      <c r="E22" s="29">
        <f>IF(ISBLANK($E14)," ",$E14/$E$15)</f>
        <v>0.21829915066070721</v>
      </c>
      <c r="F22" s="29"/>
      <c r="G22" s="52"/>
      <c r="H22" s="30">
        <f t="shared" ref="H22" si="1">SUM(C22:G22)</f>
        <v>0.65184015452316357</v>
      </c>
      <c r="I22" s="31">
        <f>AVERAGE(H22/3)</f>
        <v>0.2172800515077212</v>
      </c>
      <c r="J22" s="30">
        <f>MMULT(C14:E14,I20:I22)/I22</f>
        <v>3.0017726883014961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2">SUM(D20:D22)</f>
        <v>1</v>
      </c>
      <c r="E23" s="33">
        <f t="shared" si="2"/>
        <v>1.0000000000000002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3.0027378560902824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1.3689280451412156E-3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64</v>
      </c>
    </row>
    <row r="43" spans="2:12" ht="14.25" customHeight="1" thickBot="1" x14ac:dyDescent="0.3">
      <c r="B43" s="48" t="s">
        <v>61</v>
      </c>
      <c r="C43" s="49">
        <f>IF(ISBLANK($C32),"",$C41/$C42)</f>
        <v>2.3602207674848544E-3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honeticPr fontId="20" type="noConversion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6537-3364-4055-9FB4-5DD3774C04DF}">
  <dimension ref="B1:L996"/>
  <sheetViews>
    <sheetView showGridLines="0" topLeftCell="A25" zoomScale="145" zoomScaleNormal="145" workbookViewId="0">
      <selection activeCell="M25" sqref="M25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GeometricMean!BH39</f>
        <v>2.3295629087841663</v>
      </c>
      <c r="E12" s="55">
        <f>GeometricMean!BH40</f>
        <v>1.4343692060575739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0.42926507639234135</v>
      </c>
      <c r="D13" s="58">
        <v>1</v>
      </c>
      <c r="E13" s="55">
        <f>GeometricMean!BH41</f>
        <v>1.041137715803184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0.69717057210712396</v>
      </c>
      <c r="D14" s="56">
        <f>1/E13</f>
        <v>0.960487728780963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2.1264356484994655</v>
      </c>
      <c r="D15" s="67">
        <f>SUM(D12:D14)</f>
        <v>4.2900506375651295</v>
      </c>
      <c r="E15" s="67">
        <f>SUM(E12:E14)</f>
        <v>3.4755069218607577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24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0.47027052086229704</v>
      </c>
      <c r="D20" s="29">
        <f>IF(ISBLANK($D12)," ",$D12/$D$15)</f>
        <v>0.54301524750913854</v>
      </c>
      <c r="E20" s="29">
        <f>IF(ISBLANK($E12)," ",$E12/$E$15)</f>
        <v>0.41270791234379833</v>
      </c>
      <c r="F20" s="29"/>
      <c r="G20" s="52"/>
      <c r="H20" s="30">
        <f>SUM(C20:G20)</f>
        <v>1.425993680715234</v>
      </c>
      <c r="I20" s="31">
        <f>AVERAGE(H20/3)</f>
        <v>0.47533122690507801</v>
      </c>
      <c r="J20" s="30">
        <f>MMULT(C12:E12,I20:I22)/I20</f>
        <v>3.0443674293227101</v>
      </c>
    </row>
    <row r="21" spans="2:10" ht="14.25" customHeight="1" x14ac:dyDescent="0.2">
      <c r="B21" s="18" t="s">
        <v>35</v>
      </c>
      <c r="C21" s="29">
        <f>IF(ISBLANK($C13)," ",$C13/$C15)</f>
        <v>0.2018707110630201</v>
      </c>
      <c r="D21" s="29">
        <f t="shared" ref="D21:D22" si="0">IF(ISBLANK($D13)," ",$D13/$D$15)</f>
        <v>0.23309748170421649</v>
      </c>
      <c r="E21" s="29">
        <f>IF(ISBLANK($E13)," ",$E13/$E$15)</f>
        <v>0.29956427629433913</v>
      </c>
      <c r="F21" s="29"/>
      <c r="G21" s="52"/>
      <c r="H21" s="30">
        <f t="shared" ref="H21:H22" si="1">SUM(C21:G21)</f>
        <v>0.73453246906157577</v>
      </c>
      <c r="I21" s="31">
        <f t="shared" ref="I21:I22" si="2">AVERAGE(H21/3)</f>
        <v>0.24484415635385859</v>
      </c>
      <c r="J21" s="30">
        <f>MMULT(C13:E13,I20:I22)/I21</f>
        <v>3.0232423150521273</v>
      </c>
    </row>
    <row r="22" spans="2:10" ht="14.25" customHeight="1" thickBot="1" x14ac:dyDescent="0.25">
      <c r="B22" s="18" t="s">
        <v>36</v>
      </c>
      <c r="C22" s="29">
        <f>IF(ISBLANK($C14)," ",$C14/$C15)</f>
        <v>0.32785876807468278</v>
      </c>
      <c r="D22" s="29">
        <f t="shared" si="0"/>
        <v>0.22388727078664497</v>
      </c>
      <c r="E22" s="29">
        <f>IF(ISBLANK($E14)," ",$E14/$E$15)</f>
        <v>0.28772781136186265</v>
      </c>
      <c r="F22" s="29"/>
      <c r="G22" s="52"/>
      <c r="H22" s="30">
        <f t="shared" si="1"/>
        <v>0.83947385022319043</v>
      </c>
      <c r="I22" s="31">
        <f t="shared" si="2"/>
        <v>0.27982461674106346</v>
      </c>
      <c r="J22" s="30">
        <f>MMULT(C14:E14,I20:I22)/I22</f>
        <v>3.0246851675943436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1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3.0307649706563935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1.5382485328196749E-2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2.6521526427925431E-2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B849-4F3C-4DBE-A0AD-46103A00CFD5}">
  <dimension ref="B1:L996"/>
  <sheetViews>
    <sheetView showGridLines="0" topLeftCell="A24" zoomScale="145" zoomScaleNormal="145" workbookViewId="0">
      <selection activeCell="E47" sqref="E47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GeometricMean!BH45</f>
        <v>0.9202804969698527</v>
      </c>
      <c r="E12" s="55">
        <f>GeometricMean!BH46</f>
        <v>0.99901203653419146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1.0866252227365836</v>
      </c>
      <c r="D13" s="58">
        <v>1</v>
      </c>
      <c r="E13" s="55">
        <f>GeometricMean!BH47</f>
        <v>1.3997851580205882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1.0009889405028953</v>
      </c>
      <c r="D14" s="56">
        <f>1/E13</f>
        <v>0.71439534436418983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3.0876141632394791</v>
      </c>
      <c r="D15" s="67">
        <f>SUM(D12:D14)</f>
        <v>2.6346758413340425</v>
      </c>
      <c r="E15" s="67">
        <f>SUM(E12:E14)</f>
        <v>3.3987971945547795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24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0.3238746641033719</v>
      </c>
      <c r="D20" s="29">
        <f>IF(ISBLANK($D12)," ",$D12/$D$15)</f>
        <v>0.34929553098413718</v>
      </c>
      <c r="E20" s="29">
        <f>IF(ISBLANK($E12)," ",$E12/$E$15)</f>
        <v>0.29393105247194828</v>
      </c>
      <c r="F20" s="29"/>
      <c r="G20" s="52"/>
      <c r="H20" s="30">
        <f>SUM(C20:G20)</f>
        <v>0.96710124755945737</v>
      </c>
      <c r="I20" s="31">
        <f>AVERAGE(H20/3)</f>
        <v>0.3223670825198191</v>
      </c>
      <c r="J20" s="30">
        <f>MMULT(C12:E12,I20:I22)/I20</f>
        <v>3.0068985780501252</v>
      </c>
    </row>
    <row r="21" spans="2:10" ht="14.25" customHeight="1" x14ac:dyDescent="0.2">
      <c r="B21" s="18" t="s">
        <v>35</v>
      </c>
      <c r="C21" s="29">
        <f>IF(ISBLANK($C13)," ",$C13/$C15)</f>
        <v>0.35193037902006269</v>
      </c>
      <c r="D21" s="29">
        <f t="shared" ref="D21:D22" si="0">IF(ISBLANK($D13)," ",$D13/$D$15)</f>
        <v>0.37955333415653125</v>
      </c>
      <c r="E21" s="29">
        <f>IF(ISBLANK($E13)," ",$E13/$E$15)</f>
        <v>0.41184721473325536</v>
      </c>
      <c r="F21" s="29"/>
      <c r="G21" s="52"/>
      <c r="H21" s="30">
        <f t="shared" ref="H21:H22" si="1">SUM(C21:G21)</f>
        <v>1.1433309279098491</v>
      </c>
      <c r="I21" s="31">
        <f t="shared" ref="I21:I22" si="2">AVERAGE(H21/3)</f>
        <v>0.38111030930328305</v>
      </c>
      <c r="J21" s="30">
        <f>MMULT(C13:E13,I20:I22)/I21</f>
        <v>3.0082378516309105</v>
      </c>
    </row>
    <row r="22" spans="2:10" ht="14.25" customHeight="1" thickBot="1" x14ac:dyDescent="0.25">
      <c r="B22" s="18" t="s">
        <v>36</v>
      </c>
      <c r="C22" s="29">
        <f>IF(ISBLANK($C14)," ",$C14/$C15)</f>
        <v>0.32419495687656535</v>
      </c>
      <c r="D22" s="29">
        <f t="shared" si="0"/>
        <v>0.27115113485933157</v>
      </c>
      <c r="E22" s="29">
        <f>IF(ISBLANK($E14)," ",$E14/$E$15)</f>
        <v>0.29422173279479641</v>
      </c>
      <c r="F22" s="29"/>
      <c r="G22" s="52"/>
      <c r="H22" s="30">
        <f t="shared" si="1"/>
        <v>0.88956782453069327</v>
      </c>
      <c r="I22" s="31">
        <f t="shared" si="2"/>
        <v>0.29652260817689774</v>
      </c>
      <c r="J22" s="30">
        <f>MMULT(C14:E14,I20:I22)/I22</f>
        <v>3.0064214283622297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1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3.0071859526810889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3.5929763405444515E-3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6.1947867940421583E-3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EAB1-4501-4077-B728-3F12AC860968}">
  <dimension ref="B1:L996"/>
  <sheetViews>
    <sheetView showGridLines="0" topLeftCell="A28" zoomScale="175" zoomScaleNormal="175" workbookViewId="0">
      <selection activeCell="C42" sqref="C42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GeometricMean!BH51</f>
        <v>0.9202804969698527</v>
      </c>
      <c r="E12" s="55">
        <f>GeometricMean!BH52</f>
        <v>1.1392480973845536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1.0866252227365836</v>
      </c>
      <c r="D13" s="58">
        <v>1</v>
      </c>
      <c r="E13" s="55">
        <f>GeometricMean!BH53</f>
        <v>1.2892228805476311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0.87777192895539213</v>
      </c>
      <c r="D14" s="56">
        <f>1/E13</f>
        <v>0.77566107078027025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2.9643971516919758</v>
      </c>
      <c r="D15" s="67">
        <f>SUM(D12:D14)</f>
        <v>2.6959415677501228</v>
      </c>
      <c r="E15" s="67">
        <f>SUM(E12:E14)</f>
        <v>3.4284709779321849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24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0.337336715975872</v>
      </c>
      <c r="D20" s="29">
        <f>IF(ISBLANK($D12)," ",$D12/$D$15)</f>
        <v>0.34135773118327101</v>
      </c>
      <c r="E20" s="29">
        <f>IF(ISBLANK($E12)," ",$E12/$E$15)</f>
        <v>0.3322904305497924</v>
      </c>
      <c r="F20" s="29"/>
      <c r="G20" s="52"/>
      <c r="H20" s="30">
        <f>SUM(C20:G20)</f>
        <v>1.0109848777089354</v>
      </c>
      <c r="I20" s="31">
        <f>AVERAGE(H20/3)</f>
        <v>0.33699495923631179</v>
      </c>
      <c r="J20" s="30">
        <f>MMULT(C12:E12,I20:I22)/I20</f>
        <v>3.0001849158645455</v>
      </c>
    </row>
    <row r="21" spans="2:10" ht="14.25" customHeight="1" x14ac:dyDescent="0.2">
      <c r="B21" s="18" t="s">
        <v>35</v>
      </c>
      <c r="C21" s="29">
        <f>IF(ISBLANK($C13)," ",$C13/$C15)</f>
        <v>0.36655858413450954</v>
      </c>
      <c r="D21" s="29">
        <f t="shared" ref="D21:D22" si="0">IF(ISBLANK($D13)," ",$D13/$D$15)</f>
        <v>0.37092792067987668</v>
      </c>
      <c r="E21" s="29">
        <f>IF(ISBLANK($E13)," ",$E13/$E$15)</f>
        <v>0.37603435725309847</v>
      </c>
      <c r="F21" s="29"/>
      <c r="G21" s="52"/>
      <c r="H21" s="30">
        <f t="shared" ref="H21:H22" si="1">SUM(C21:G21)</f>
        <v>1.1135208620674846</v>
      </c>
      <c r="I21" s="31">
        <f t="shared" ref="I21:I22" si="2">AVERAGE(H21/3)</f>
        <v>0.37117362068916154</v>
      </c>
      <c r="J21" s="30">
        <f>MMULT(C13:E13,I20:I22)/I21</f>
        <v>3.0002040158069057</v>
      </c>
    </row>
    <row r="22" spans="2:10" ht="14.25" customHeight="1" thickBot="1" x14ac:dyDescent="0.25">
      <c r="B22" s="18" t="s">
        <v>36</v>
      </c>
      <c r="C22" s="29">
        <f>IF(ISBLANK($C14)," ",$C14/$C15)</f>
        <v>0.29610469988961841</v>
      </c>
      <c r="D22" s="29">
        <f t="shared" si="0"/>
        <v>0.28771434813685232</v>
      </c>
      <c r="E22" s="29">
        <f>IF(ISBLANK($E14)," ",$E14/$E$15)</f>
        <v>0.29167521219710907</v>
      </c>
      <c r="F22" s="29"/>
      <c r="G22" s="52"/>
      <c r="H22" s="30">
        <f t="shared" si="1"/>
        <v>0.87549426022357979</v>
      </c>
      <c r="I22" s="31">
        <f t="shared" si="2"/>
        <v>0.29183142007452662</v>
      </c>
      <c r="J22" s="30">
        <f>MMULT(C14:E14,I20:I22)/I22</f>
        <v>3.0001603779921333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1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3.000183103221195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9.1551610597484512E-5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1.5784760447842158E-4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6F35-6BA9-4388-9ADB-C360AC99C6A9}">
  <dimension ref="B1:L996"/>
  <sheetViews>
    <sheetView showGridLines="0" topLeftCell="A16" zoomScale="190" zoomScaleNormal="190" workbookViewId="0">
      <selection activeCell="C42" sqref="C42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GeometricMean!BH57</f>
        <v>0.87168554287173572</v>
      </c>
      <c r="E12" s="55">
        <f>GeometricMean!BH58</f>
        <v>0.29504627154201668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1.1472026904398771</v>
      </c>
      <c r="D13" s="58">
        <v>1</v>
      </c>
      <c r="E13" s="55">
        <f>GeometricMean!BH59</f>
        <v>0.21316042269262847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3.3892988878444203</v>
      </c>
      <c r="D14" s="56">
        <f>1/E13</f>
        <v>4.6913023879764619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5.5365015782842972</v>
      </c>
      <c r="D15" s="67">
        <f>SUM(D12:D14)</f>
        <v>6.5629879308481982</v>
      </c>
      <c r="E15" s="67">
        <f>SUM(E12:E14)</f>
        <v>1.5082066942346453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14.25" customHeight="1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0.18061947348164387</v>
      </c>
      <c r="D20" s="29">
        <f>IF(ISBLANK($D12)," ",$D12/$D$15)</f>
        <v>0.132818397970005</v>
      </c>
      <c r="E20" s="29">
        <f>IF(ISBLANK($E12)," ",$E12/$E$15)</f>
        <v>0.1956272125497632</v>
      </c>
      <c r="F20" s="29"/>
      <c r="G20" s="52"/>
      <c r="H20" s="30">
        <f>SUM(C20:G20)</f>
        <v>0.50906508400141204</v>
      </c>
      <c r="I20" s="31">
        <f>AVERAGE(H20/3)</f>
        <v>0.16968836133380402</v>
      </c>
      <c r="J20" s="30">
        <f>MMULT(C12:E12,I20:I22)/I20</f>
        <v>3.0111096520745542</v>
      </c>
    </row>
    <row r="21" spans="2:10" ht="14.25" customHeight="1" x14ac:dyDescent="0.2">
      <c r="B21" s="18" t="s">
        <v>35</v>
      </c>
      <c r="C21" s="29">
        <f>IF(ISBLANK($C13)," ",$C13/$C15)</f>
        <v>0.20720714592397588</v>
      </c>
      <c r="D21" s="29">
        <f t="shared" ref="D21:D22" si="0">IF(ISBLANK($D13)," ",$D13/$D$15)</f>
        <v>0.15236962349110406</v>
      </c>
      <c r="E21" s="29">
        <f>IF(ISBLANK($E13)," ",$E13/$E$15)</f>
        <v>0.14133369352322023</v>
      </c>
      <c r="F21" s="29"/>
      <c r="G21" s="52"/>
      <c r="H21" s="30">
        <f t="shared" ref="H21:H22" si="1">SUM(C21:G21)</f>
        <v>0.50091046293830011</v>
      </c>
      <c r="I21" s="31">
        <f t="shared" ref="I21:I22" si="2">AVERAGE(H21/3)</f>
        <v>0.16697015431276671</v>
      </c>
      <c r="J21" s="30">
        <f>MMULT(C13:E13,I20:I22)/I21</f>
        <v>3.0127255510783861</v>
      </c>
    </row>
    <row r="22" spans="2:10" ht="14.25" customHeight="1" thickBot="1" x14ac:dyDescent="0.25">
      <c r="B22" s="18" t="s">
        <v>36</v>
      </c>
      <c r="C22" s="29">
        <f>IF(ISBLANK($C14)," ",$C14/$C15)</f>
        <v>0.61217338059438031</v>
      </c>
      <c r="D22" s="29">
        <f t="shared" si="0"/>
        <v>0.71481197853889089</v>
      </c>
      <c r="E22" s="29">
        <f>IF(ISBLANK($E14)," ",$E14/$E$15)</f>
        <v>0.66303909392701654</v>
      </c>
      <c r="F22" s="29"/>
      <c r="G22" s="52"/>
      <c r="H22" s="30">
        <f t="shared" si="1"/>
        <v>1.9900244530602877</v>
      </c>
      <c r="I22" s="31">
        <f t="shared" si="2"/>
        <v>0.66334148435342921</v>
      </c>
      <c r="J22" s="30">
        <f>MMULT(C14:E14,I20:I22)/I22</f>
        <v>3.0478623605474833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1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3.0238991879001413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1.1949593950070669E-2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2.0602748189777018E-2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3A78-8C5E-4B7A-AA63-5DE582C0EEB1}">
  <dimension ref="B1:L996"/>
  <sheetViews>
    <sheetView showGridLines="0" topLeftCell="A7" zoomScale="175" zoomScaleNormal="175" workbookViewId="0">
      <selection activeCell="J19" sqref="J19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GeometricMean!BH63</f>
        <v>0.57646597100264874</v>
      </c>
      <c r="E12" s="55">
        <f>GeometricMean!BH64</f>
        <v>0.35764548146392483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1.7347077716672459</v>
      </c>
      <c r="D13" s="58">
        <v>1</v>
      </c>
      <c r="E13" s="55">
        <f>GeometricMean!BH65</f>
        <v>0.2169415013211414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2.7960649632892638</v>
      </c>
      <c r="D14" s="56">
        <f>1/E13</f>
        <v>4.6095375661648372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5.5307727349565097</v>
      </c>
      <c r="D15" s="67">
        <f>SUM(D12:D14)</f>
        <v>6.186003537167486</v>
      </c>
      <c r="E15" s="67">
        <f>SUM(E12:E14)</f>
        <v>1.5745869827850663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24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0.1808065613833007</v>
      </c>
      <c r="D20" s="29">
        <f>IF(ISBLANK($D12)," ",$D12/$D$15)</f>
        <v>9.3188755476626708E-2</v>
      </c>
      <c r="E20" s="29">
        <f>IF(ISBLANK($E12)," ",$E12/$E$15)</f>
        <v>0.227136058772273</v>
      </c>
      <c r="F20" s="29"/>
      <c r="G20" s="52"/>
      <c r="H20" s="30">
        <f>SUM(C20:G20)</f>
        <v>0.50113137563220045</v>
      </c>
      <c r="I20" s="31">
        <f>AVERAGE(H20/3)</f>
        <v>0.16704379187740015</v>
      </c>
      <c r="J20" s="30">
        <f>MMULT(C12:E12,I20:I22)/I20</f>
        <v>3.05108535461765</v>
      </c>
    </row>
    <row r="21" spans="2:10" ht="14.25" customHeight="1" x14ac:dyDescent="0.2">
      <c r="B21" s="18" t="s">
        <v>35</v>
      </c>
      <c r="C21" s="29">
        <f>IF(ISBLANK($C13)," ",$C13/$C15)</f>
        <v>0.31364654720004265</v>
      </c>
      <c r="D21" s="29">
        <f t="shared" ref="D21:D22" si="0">IF(ISBLANK($D13)," ",$D13/$D$15)</f>
        <v>0.16165525835730296</v>
      </c>
      <c r="E21" s="29">
        <f>IF(ISBLANK($E13)," ",$E13/$E$15)</f>
        <v>0.13777676539496345</v>
      </c>
      <c r="F21" s="29"/>
      <c r="G21" s="52"/>
      <c r="H21" s="30">
        <f t="shared" ref="H21:H22" si="1">SUM(C21:G21)</f>
        <v>0.613078570952309</v>
      </c>
      <c r="I21" s="31">
        <f t="shared" ref="I21:I22" si="2">AVERAGE(H21/3)</f>
        <v>0.20435952365076968</v>
      </c>
      <c r="J21" s="30">
        <f>MMULT(C13:E13,I20:I22)/I21</f>
        <v>3.0852508599576471</v>
      </c>
    </row>
    <row r="22" spans="2:10" ht="14.25" customHeight="1" thickBot="1" x14ac:dyDescent="0.25">
      <c r="B22" s="18" t="s">
        <v>36</v>
      </c>
      <c r="C22" s="29">
        <f>IF(ISBLANK($C14)," ",$C14/$C15)</f>
        <v>0.50554689141665665</v>
      </c>
      <c r="D22" s="29">
        <f t="shared" si="0"/>
        <v>0.74515598616607037</v>
      </c>
      <c r="E22" s="29">
        <f>IF(ISBLANK($E14)," ",$E14/$E$15)</f>
        <v>0.63508717583276353</v>
      </c>
      <c r="F22" s="29"/>
      <c r="G22" s="52"/>
      <c r="H22" s="30">
        <f t="shared" si="1"/>
        <v>1.8857900534154903</v>
      </c>
      <c r="I22" s="31">
        <f t="shared" si="2"/>
        <v>0.62859668447183015</v>
      </c>
      <c r="J22" s="30">
        <f>MMULT(C14:E14,I20:I22)/I22</f>
        <v>3.2416093337480887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1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3.1259818494411284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6.2990924720564223E-2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0.10860504262166246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90F8-A722-4CDA-B2A8-3C26D828FD9D}">
  <dimension ref="B1:L996"/>
  <sheetViews>
    <sheetView showGridLines="0" topLeftCell="A32" zoomScale="190" zoomScaleNormal="190" workbookViewId="0">
      <selection activeCell="E13" sqref="E13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GeometricMean!BH69</f>
        <v>0.71968567300115205</v>
      </c>
      <c r="E12" s="55">
        <f>GeometricMean!BH70</f>
        <v>0.39945881230067887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1.3894954943731377</v>
      </c>
      <c r="D13" s="58">
        <v>1</v>
      </c>
      <c r="E13" s="55">
        <f>GeometricMean!BH71</f>
        <v>0.2802767147181825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2.5033870056352252</v>
      </c>
      <c r="D14" s="56">
        <f>1/E13</f>
        <v>3.5679025316302049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4.8928825000083629</v>
      </c>
      <c r="D15" s="67">
        <f>SUM(D12:D14)</f>
        <v>5.2875882046313567</v>
      </c>
      <c r="E15" s="67">
        <f>SUM(E12:E14)</f>
        <v>1.6797355270188614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14.25" customHeight="1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0.20437850285558479</v>
      </c>
      <c r="D20" s="29">
        <f>IF(ISBLANK($D12)," ",$D12/$D$15)</f>
        <v>0.13610849505466122</v>
      </c>
      <c r="E20" s="29">
        <f>IF(ISBLANK($E12)," ",$E12/$E$15)</f>
        <v>0.23781053973992267</v>
      </c>
      <c r="F20" s="29"/>
      <c r="G20" s="52"/>
      <c r="H20" s="30">
        <f>SUM(C20:G20)</f>
        <v>0.57829753765016867</v>
      </c>
      <c r="I20" s="31">
        <f>AVERAGE(H20/3)</f>
        <v>0.19276584588338955</v>
      </c>
      <c r="J20" s="30">
        <f>MMULT(C12:E12,I20:I22)/I20</f>
        <v>3.0271635097233767</v>
      </c>
    </row>
    <row r="21" spans="2:10" ht="14.25" customHeight="1" x14ac:dyDescent="0.2">
      <c r="B21" s="18" t="s">
        <v>35</v>
      </c>
      <c r="C21" s="29">
        <f>IF(ISBLANK($C13)," ",$C13/$C15)</f>
        <v>0.28398300886456251</v>
      </c>
      <c r="D21" s="29">
        <f t="shared" ref="D21:D22" si="0">IF(ISBLANK($D13)," ",$D13/$D$15)</f>
        <v>0.18912214062436025</v>
      </c>
      <c r="E21" s="29">
        <f>IF(ISBLANK($E13)," ",$E13/$E$15)</f>
        <v>0.16685764527205557</v>
      </c>
      <c r="F21" s="29"/>
      <c r="G21" s="52"/>
      <c r="H21" s="30">
        <f t="shared" ref="H21:H22" si="1">SUM(C21:G21)</f>
        <v>0.63996279476097839</v>
      </c>
      <c r="I21" s="31">
        <f t="shared" ref="I21:I22" si="2">AVERAGE(H21/3)</f>
        <v>0.21332093158699281</v>
      </c>
      <c r="J21" s="30">
        <f>MMULT(C13:E13,I20:I22)/I21</f>
        <v>3.0359339232736047</v>
      </c>
    </row>
    <row r="22" spans="2:10" ht="14.25" customHeight="1" thickBot="1" x14ac:dyDescent="0.25">
      <c r="B22" s="18" t="s">
        <v>36</v>
      </c>
      <c r="C22" s="29">
        <f>IF(ISBLANK($C14)," ",$C14/$C15)</f>
        <v>0.5116384882798527</v>
      </c>
      <c r="D22" s="29">
        <f t="shared" si="0"/>
        <v>0.67476936432097856</v>
      </c>
      <c r="E22" s="29">
        <f>IF(ISBLANK($E14)," ",$E14/$E$15)</f>
        <v>0.59533181498802179</v>
      </c>
      <c r="F22" s="29"/>
      <c r="G22" s="52"/>
      <c r="H22" s="30">
        <f t="shared" si="1"/>
        <v>1.781739667588853</v>
      </c>
      <c r="I22" s="31">
        <f t="shared" si="2"/>
        <v>0.59391322252961765</v>
      </c>
      <c r="J22" s="30">
        <f>MMULT(C14:E14,I20:I22)/I22</f>
        <v>3.0940362302031161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1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3.0523778877333658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2.6188943866682912E-2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4.5153351494280888E-2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B614-2F03-40C7-86DA-7900A36B0715}">
  <dimension ref="B1:L996"/>
  <sheetViews>
    <sheetView showGridLines="0" topLeftCell="A19" zoomScale="130" zoomScaleNormal="130" workbookViewId="0">
      <selection activeCell="K48" sqref="K48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GeometricMean!BH75</f>
        <v>0.34157697982699203</v>
      </c>
      <c r="E12" s="55">
        <f>GeometricMean!BH76</f>
        <v>0.23729455846717309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2.9275977570458576</v>
      </c>
      <c r="D13" s="58">
        <v>1</v>
      </c>
      <c r="E13" s="55">
        <f>GeometricMean!BH77</f>
        <v>0.29465596128098437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4.214171645821108</v>
      </c>
      <c r="D14" s="56">
        <f>1/E13</f>
        <v>3.3937884563835397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8.1417694028669665</v>
      </c>
      <c r="D15" s="67">
        <f>SUM(D12:D14)</f>
        <v>4.7353654362105315</v>
      </c>
      <c r="E15" s="67">
        <f>SUM(E12:E14)</f>
        <v>1.5319505197481575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14.25" customHeight="1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0.12282342455533921</v>
      </c>
      <c r="D20" s="29">
        <f>IF(ISBLANK($D12)," ",$D12/$D$15)</f>
        <v>7.2133182629372419E-2</v>
      </c>
      <c r="E20" s="29">
        <f>IF(ISBLANK($E12)," ",$E12/$E$15)</f>
        <v>0.15489701227829653</v>
      </c>
      <c r="F20" s="29"/>
      <c r="G20" s="52"/>
      <c r="H20" s="30">
        <f>SUM(C20:G20)</f>
        <v>0.34985361946300819</v>
      </c>
      <c r="I20" s="31">
        <f>AVERAGE(H20/3)</f>
        <v>0.11661787315433607</v>
      </c>
      <c r="J20" s="30">
        <f>MMULT(C12:E12,I20:I22)/I20</f>
        <v>3.0249689054161952</v>
      </c>
    </row>
    <row r="21" spans="2:10" ht="14.25" customHeight="1" x14ac:dyDescent="0.2">
      <c r="B21" s="18" t="s">
        <v>35</v>
      </c>
      <c r="C21" s="29">
        <f>IF(ISBLANK($C13)," ",$C13/$C15)</f>
        <v>0.35957758224090219</v>
      </c>
      <c r="D21" s="29">
        <f t="shared" ref="D21:D22" si="0">IF(ISBLANK($D13)," ",$D13/$D$15)</f>
        <v>0.21117694367432988</v>
      </c>
      <c r="E21" s="29">
        <f>IF(ISBLANK($E13)," ",$E13/$E$15)</f>
        <v>0.19234039055610219</v>
      </c>
      <c r="F21" s="29"/>
      <c r="G21" s="52"/>
      <c r="H21" s="30">
        <f t="shared" ref="H21:H22" si="1">SUM(C21:G21)</f>
        <v>0.76309491647133421</v>
      </c>
      <c r="I21" s="31">
        <f t="shared" ref="I21:I22" si="2">AVERAGE(H21/3)</f>
        <v>0.2543649721571114</v>
      </c>
      <c r="J21" s="30">
        <f>MMULT(C13:E13,I20:I22)/I21</f>
        <v>3.070858553314181</v>
      </c>
    </row>
    <row r="22" spans="2:10" ht="14.25" customHeight="1" thickBot="1" x14ac:dyDescent="0.25">
      <c r="B22" s="18" t="s">
        <v>36</v>
      </c>
      <c r="C22" s="29">
        <f>IF(ISBLANK($C14)," ",$C14/$C15)</f>
        <v>0.51759899320375857</v>
      </c>
      <c r="D22" s="29">
        <f t="shared" si="0"/>
        <v>0.71668987369629777</v>
      </c>
      <c r="E22" s="29">
        <f>IF(ISBLANK($E14)," ",$E14/$E$15)</f>
        <v>0.65276259716560125</v>
      </c>
      <c r="F22" s="29"/>
      <c r="G22" s="52"/>
      <c r="H22" s="30">
        <f t="shared" si="1"/>
        <v>1.8870514640656577</v>
      </c>
      <c r="I22" s="31">
        <f t="shared" si="2"/>
        <v>0.62901715468855257</v>
      </c>
      <c r="J22" s="30">
        <f>MMULT(C14:E14,I20:I22)/I22</f>
        <v>3.1536910886458291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1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3.0831728491254018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4.1586424562700897E-2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7.1700732004656723E-2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DFAF-012A-4732-8F9F-4BC826D14861}">
  <dimension ref="B1:L996"/>
  <sheetViews>
    <sheetView showGridLines="0" topLeftCell="A29" zoomScale="175" zoomScaleNormal="175" workbookViewId="0">
      <selection activeCell="E13" sqref="E13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GeometricMean!BH81</f>
        <v>0.33440013768716231</v>
      </c>
      <c r="E12" s="55">
        <f>GeometricMean!BH82</f>
        <v>0.23740301432893468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2.9904293907184902</v>
      </c>
      <c r="D13" s="58">
        <v>1</v>
      </c>
      <c r="E13" s="55">
        <f>GeometricMean!BH83</f>
        <v>0.34677705775150436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4.2122464317763297</v>
      </c>
      <c r="D14" s="56">
        <f>1/E13</f>
        <v>2.8836971121560935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8.20267582249482</v>
      </c>
      <c r="D15" s="67">
        <f>SUM(D12:D14)</f>
        <v>4.2180972498432556</v>
      </c>
      <c r="E15" s="67">
        <f>SUM(E12:E14)</f>
        <v>1.5841800720804391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14.25" customHeight="1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0.12191143739432249</v>
      </c>
      <c r="D20" s="29">
        <f>IF(ISBLANK($D12)," ",$D12/$D$15)</f>
        <v>7.9277484107221241E-2</v>
      </c>
      <c r="E20" s="29">
        <f>IF(ISBLANK($E12)," ",$E12/$E$15)</f>
        <v>0.14985860415297547</v>
      </c>
      <c r="F20" s="29"/>
      <c r="G20" s="52"/>
      <c r="H20" s="30">
        <f>SUM(C20:G20)</f>
        <v>0.35104752565451919</v>
      </c>
      <c r="I20" s="31">
        <f>AVERAGE(H20/3)</f>
        <v>0.11701584188483972</v>
      </c>
      <c r="J20" s="30">
        <f>MMULT(C12:E12,I20:I22)/I20</f>
        <v>3.018129726309009</v>
      </c>
    </row>
    <row r="21" spans="2:10" ht="14.25" customHeight="1" x14ac:dyDescent="0.2">
      <c r="B21" s="18" t="s">
        <v>35</v>
      </c>
      <c r="C21" s="29">
        <f>IF(ISBLANK($C13)," ",$C13/$C15)</f>
        <v>0.36456754544871917</v>
      </c>
      <c r="D21" s="29">
        <f t="shared" ref="D21:D22" si="0">IF(ISBLANK($D13)," ",$D13/$D$15)</f>
        <v>0.2370737184964524</v>
      </c>
      <c r="E21" s="29">
        <f>IF(ISBLANK($E13)," ",$E13/$E$15)</f>
        <v>0.21890002523267205</v>
      </c>
      <c r="F21" s="29"/>
      <c r="G21" s="52"/>
      <c r="H21" s="30">
        <f t="shared" ref="H21:H22" si="1">SUM(C21:G21)</f>
        <v>0.82054128917784364</v>
      </c>
      <c r="I21" s="31">
        <f t="shared" ref="I21:I22" si="2">AVERAGE(H21/3)</f>
        <v>0.27351376305928121</v>
      </c>
      <c r="J21" s="30">
        <f>MMULT(C13:E13,I20:I22)/I21</f>
        <v>3.0521013526276048</v>
      </c>
    </row>
    <row r="22" spans="2:10" ht="14.25" customHeight="1" thickBot="1" x14ac:dyDescent="0.25">
      <c r="B22" s="18" t="s">
        <v>36</v>
      </c>
      <c r="C22" s="29">
        <f>IF(ISBLANK($C14)," ",$C14/$C15)</f>
        <v>0.5135210171569583</v>
      </c>
      <c r="D22" s="29">
        <f t="shared" si="0"/>
        <v>0.68364879739632645</v>
      </c>
      <c r="E22" s="29">
        <f>IF(ISBLANK($E14)," ",$E14/$E$15)</f>
        <v>0.63124137061435248</v>
      </c>
      <c r="F22" s="29"/>
      <c r="G22" s="52"/>
      <c r="H22" s="30">
        <f t="shared" si="1"/>
        <v>1.8284111851676372</v>
      </c>
      <c r="I22" s="31">
        <f t="shared" si="2"/>
        <v>0.60947039505587908</v>
      </c>
      <c r="J22" s="30">
        <f>MMULT(C14:E14,I20:I22)/I22</f>
        <v>3.102859173319171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1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3.0576967507519281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2.8848375375964075E-2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4.9738578234420822E-2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F688-BB66-4B10-9CED-A51481CD7C96}">
  <dimension ref="B1:L996"/>
  <sheetViews>
    <sheetView showGridLines="0" topLeftCell="A35" zoomScale="190" zoomScaleNormal="190" workbookViewId="0">
      <selection activeCell="E13" sqref="E13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GeometricMean!BH87</f>
        <v>0.28516850686483225</v>
      </c>
      <c r="E12" s="55">
        <f>GeometricMean!BH88</f>
        <v>0.25665157862334104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3.5066985867201406</v>
      </c>
      <c r="D13" s="58">
        <v>1</v>
      </c>
      <c r="E13" s="55">
        <f>GeometricMean!BH89</f>
        <v>0.34064196240914801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3.8963329404164262</v>
      </c>
      <c r="D14" s="56">
        <f>1/E13</f>
        <v>2.9356336281285609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8.4030315271365676</v>
      </c>
      <c r="D15" s="67">
        <f>SUM(D12:D14)</f>
        <v>4.2208021349933933</v>
      </c>
      <c r="E15" s="67">
        <f>SUM(E12:E14)</f>
        <v>1.5972935410324891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14.25" customHeight="1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0.11900467072753705</v>
      </c>
      <c r="D20" s="29">
        <f>IF(ISBLANK($D12)," ",$D12/$D$15)</f>
        <v>6.7562633296781777E-2</v>
      </c>
      <c r="E20" s="29">
        <f>IF(ISBLANK($E12)," ",$E12/$E$15)</f>
        <v>0.16067903114254234</v>
      </c>
      <c r="F20" s="29"/>
      <c r="G20" s="52"/>
      <c r="H20" s="30">
        <f>SUM(C20:G20)</f>
        <v>0.34724633516686115</v>
      </c>
      <c r="I20" s="31">
        <f>AVERAGE(H20/3)</f>
        <v>0.11574877838895371</v>
      </c>
      <c r="J20" s="30">
        <f>MMULT(C12:E12,I20:I22)/I20</f>
        <v>3.0319056003570766</v>
      </c>
    </row>
    <row r="21" spans="2:10" ht="14.25" customHeight="1" x14ac:dyDescent="0.2">
      <c r="B21" s="18" t="s">
        <v>35</v>
      </c>
      <c r="C21" s="29">
        <f>IF(ISBLANK($C13)," ",$C13/$C15)</f>
        <v>0.41731351065334982</v>
      </c>
      <c r="D21" s="29">
        <f t="shared" ref="D21:D22" si="0">IF(ISBLANK($D13)," ",$D13/$D$15)</f>
        <v>0.2369217906969158</v>
      </c>
      <c r="E21" s="29">
        <f>IF(ISBLANK($E13)," ",$E13/$E$15)</f>
        <v>0.21326196698257313</v>
      </c>
      <c r="F21" s="29"/>
      <c r="G21" s="52"/>
      <c r="H21" s="30">
        <f t="shared" ref="H21:H22" si="1">SUM(C21:G21)</f>
        <v>0.8674972683328388</v>
      </c>
      <c r="I21" s="31">
        <f t="shared" ref="I21:I22" si="2">AVERAGE(H21/3)</f>
        <v>0.28916575611094625</v>
      </c>
      <c r="J21" s="30">
        <f>MMULT(C13:E13,I20:I22)/I21</f>
        <v>3.1046999705135678</v>
      </c>
    </row>
    <row r="22" spans="2:10" ht="14.25" customHeight="1" thickBot="1" x14ac:dyDescent="0.25">
      <c r="B22" s="18" t="s">
        <v>36</v>
      </c>
      <c r="C22" s="29">
        <f>IF(ISBLANK($C14)," ",$C14/$C15)</f>
        <v>0.46368181861911301</v>
      </c>
      <c r="D22" s="29">
        <f t="shared" si="0"/>
        <v>0.69551557600630243</v>
      </c>
      <c r="E22" s="29">
        <f>IF(ISBLANK($E14)," ",$E14/$E$15)</f>
        <v>0.6260590018748845</v>
      </c>
      <c r="F22" s="29"/>
      <c r="G22" s="52"/>
      <c r="H22" s="30">
        <f t="shared" si="1"/>
        <v>1.7852563965003001</v>
      </c>
      <c r="I22" s="31">
        <f t="shared" si="2"/>
        <v>0.5950854655001</v>
      </c>
      <c r="J22" s="30">
        <f>MMULT(C14:E14,I20:I22)/I22</f>
        <v>3.1843593418971494</v>
      </c>
    </row>
    <row r="23" spans="2:10" ht="14.25" customHeight="1" thickBot="1" x14ac:dyDescent="0.25">
      <c r="B23" s="22" t="s">
        <v>38</v>
      </c>
      <c r="C23" s="33">
        <f>SUM(C20:C22)</f>
        <v>0.99999999999999978</v>
      </c>
      <c r="D23" s="33">
        <f t="shared" ref="D23:E23" si="3">SUM(D20:D22)</f>
        <v>1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3.1069883042559314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5.3494152127965711E-2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9.2231296772354684E-2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FD4D-D275-4FD0-BEDA-E35F23EDDB99}">
  <dimension ref="B1:L996"/>
  <sheetViews>
    <sheetView showGridLines="0" topLeftCell="A25" zoomScale="160" zoomScaleNormal="160" workbookViewId="0">
      <selection activeCell="D12" sqref="D12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GeometricMean!BH93</f>
        <v>0.65008780343998407</v>
      </c>
      <c r="E12" s="55">
        <f>GeometricMean!BH94</f>
        <v>0.53480909274153043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1.538253747737508</v>
      </c>
      <c r="D13" s="58">
        <v>1</v>
      </c>
      <c r="E13" s="55">
        <f>GeometricMean!BH95</f>
        <v>0.24099256364482141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1.8698260997654599</v>
      </c>
      <c r="D14" s="56">
        <f>1/E13</f>
        <v>4.1495056315256909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4.4080798475029681</v>
      </c>
      <c r="D15" s="67">
        <f>SUM(D12:D14)</f>
        <v>5.7995934349656748</v>
      </c>
      <c r="E15" s="67">
        <f>SUM(E12:E14)</f>
        <v>1.7758016563863519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24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0.22685614476027857</v>
      </c>
      <c r="D20" s="29">
        <f>IF(ISBLANK($D12)," ",$D12/$D$15)</f>
        <v>0.11209196139864099</v>
      </c>
      <c r="E20" s="29">
        <f>IF(ISBLANK($E12)," ",$E12/$E$15)</f>
        <v>0.30116487999557018</v>
      </c>
      <c r="F20" s="29"/>
      <c r="G20" s="52"/>
      <c r="H20" s="30">
        <f>SUM(C20:G20)</f>
        <v>0.64011298615448975</v>
      </c>
      <c r="I20" s="31">
        <f>AVERAGE(H20/3)</f>
        <v>0.21337099538482993</v>
      </c>
      <c r="J20" s="30">
        <f>MMULT(C12:E12,I20:I22)/I20</f>
        <v>3.0900034813197292</v>
      </c>
    </row>
    <row r="21" spans="2:10" ht="14.25" customHeight="1" x14ac:dyDescent="0.2">
      <c r="B21" s="18" t="s">
        <v>35</v>
      </c>
      <c r="C21" s="29">
        <f>IF(ISBLANK($C13)," ",$C13/$C15)</f>
        <v>0.34896231487478113</v>
      </c>
      <c r="D21" s="29">
        <f t="shared" ref="D21:D22" si="0">IF(ISBLANK($D13)," ",$D13/$D$15)</f>
        <v>0.17242587971270756</v>
      </c>
      <c r="E21" s="29">
        <f>IF(ISBLANK($E13)," ",$E13/$E$15)</f>
        <v>0.13570916705597999</v>
      </c>
      <c r="F21" s="29"/>
      <c r="G21" s="52"/>
      <c r="H21" s="30">
        <f t="shared" ref="H21:H22" si="1">SUM(C21:G21)</f>
        <v>0.65709736164346877</v>
      </c>
      <c r="I21" s="31">
        <f t="shared" ref="I21:I22" si="2">AVERAGE(H21/3)</f>
        <v>0.21903245388115625</v>
      </c>
      <c r="J21" s="30">
        <f>MMULT(C13:E13,I20:I22)/I21</f>
        <v>3.12299717665972</v>
      </c>
    </row>
    <row r="22" spans="2:10" ht="14.25" customHeight="1" thickBot="1" x14ac:dyDescent="0.25">
      <c r="B22" s="18" t="s">
        <v>36</v>
      </c>
      <c r="C22" s="29">
        <f>IF(ISBLANK($C14)," ",$C14/$C15)</f>
        <v>0.42418154036494021</v>
      </c>
      <c r="D22" s="29">
        <f t="shared" si="0"/>
        <v>0.71548215888865141</v>
      </c>
      <c r="E22" s="29">
        <f>IF(ISBLANK($E14)," ",$E14/$E$15)</f>
        <v>0.5631259529484498</v>
      </c>
      <c r="F22" s="29"/>
      <c r="G22" s="52"/>
      <c r="H22" s="30">
        <f t="shared" si="1"/>
        <v>1.7027896522020414</v>
      </c>
      <c r="I22" s="31">
        <f t="shared" si="2"/>
        <v>0.56759655073401383</v>
      </c>
      <c r="J22" s="30">
        <f>MMULT(C14:E14,I20:I22)/I22</f>
        <v>3.304177245754826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1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3.1723926345780917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8.6196317289045865E-2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0.14861434015352737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01E3-20D6-4DBC-8E77-66210FCA9EF0}">
  <dimension ref="B1:L996"/>
  <sheetViews>
    <sheetView showGridLines="0" topLeftCell="A26" zoomScale="175" zoomScaleNormal="175" workbookViewId="0">
      <selection activeCell="G6" sqref="G6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GeometricMean!BH99</f>
        <v>0.64499485549308733</v>
      </c>
      <c r="E12" s="55">
        <f>GeometricMean!BH100</f>
        <v>0.53195396956464691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1.5503999628578702</v>
      </c>
      <c r="D13" s="58">
        <v>1</v>
      </c>
      <c r="E13" s="55">
        <f>GeometricMean!BH101</f>
        <v>0.28451668886421533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1.8798619001159136</v>
      </c>
      <c r="D14" s="56">
        <f>1/E13</f>
        <v>3.5147323132150143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4.4302618629737838</v>
      </c>
      <c r="D15" s="67">
        <f>SUM(D12:D14)</f>
        <v>5.1597271687081019</v>
      </c>
      <c r="E15" s="67">
        <f>SUM(E12:E14)</f>
        <v>1.8164706584288624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14.25" customHeight="1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0.22572029169597588</v>
      </c>
      <c r="D20" s="29">
        <f>IF(ISBLANK($D12)," ",$D12/$D$15)</f>
        <v>0.12500561258446963</v>
      </c>
      <c r="E20" s="29">
        <f>IF(ISBLANK($E12)," ",$E12/$E$15)</f>
        <v>0.29285029576241822</v>
      </c>
      <c r="F20" s="29"/>
      <c r="G20" s="52"/>
      <c r="H20" s="30">
        <f>SUM(C20:G20)</f>
        <v>0.64357620004286376</v>
      </c>
      <c r="I20" s="31">
        <f>AVERAGE(H20/3)</f>
        <v>0.21452540001428791</v>
      </c>
      <c r="J20" s="30">
        <f>MMULT(C12:E12,I20:I22)/I20</f>
        <v>3.0707454593426804</v>
      </c>
    </row>
    <row r="21" spans="2:10" ht="14.25" customHeight="1" x14ac:dyDescent="0.2">
      <c r="B21" s="18" t="s">
        <v>35</v>
      </c>
      <c r="C21" s="29">
        <f>IF(ISBLANK($C13)," ",$C13/$C15)</f>
        <v>0.34995673186170861</v>
      </c>
      <c r="D21" s="29">
        <f t="shared" ref="D21:D22" si="0">IF(ISBLANK($D13)," ",$D13/$D$15)</f>
        <v>0.19380869710798704</v>
      </c>
      <c r="E21" s="29">
        <f>IF(ISBLANK($E13)," ",$E13/$E$15)</f>
        <v>0.15663159079613492</v>
      </c>
      <c r="F21" s="29"/>
      <c r="G21" s="52"/>
      <c r="H21" s="30">
        <f t="shared" ref="H21:H22" si="1">SUM(C21:G21)</f>
        <v>0.70039701976583046</v>
      </c>
      <c r="I21" s="31">
        <f t="shared" ref="I21:I22" si="2">AVERAGE(H21/3)</f>
        <v>0.23346567325527681</v>
      </c>
      <c r="J21" s="30">
        <f>MMULT(C13:E13,I20:I22)/I21</f>
        <v>3.0973358414693073</v>
      </c>
    </row>
    <row r="22" spans="2:10" ht="14.25" customHeight="1" thickBot="1" x14ac:dyDescent="0.25">
      <c r="B22" s="18" t="s">
        <v>36</v>
      </c>
      <c r="C22" s="29">
        <f>IF(ISBLANK($C14)," ",$C14/$C15)</f>
        <v>0.42432297644231548</v>
      </c>
      <c r="D22" s="29">
        <f t="shared" si="0"/>
        <v>0.68118569030754328</v>
      </c>
      <c r="E22" s="29">
        <f>IF(ISBLANK($E14)," ",$E14/$E$15)</f>
        <v>0.55051811344144674</v>
      </c>
      <c r="F22" s="29"/>
      <c r="G22" s="52"/>
      <c r="H22" s="30">
        <f t="shared" si="1"/>
        <v>1.6560267801913056</v>
      </c>
      <c r="I22" s="31">
        <f t="shared" si="2"/>
        <v>0.55200892673043522</v>
      </c>
      <c r="J22" s="30">
        <f>MMULT(C14:E14,I20:I22)/I22</f>
        <v>3.2170791315997174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1</v>
      </c>
      <c r="E23" s="33">
        <f t="shared" si="3"/>
        <v>0.99999999999999989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3.1283868108039017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6.4193405401950843E-2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0.11067828517577732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ABFE-3B1F-409B-AE75-4C9519C5E982}">
  <dimension ref="B1:L996"/>
  <sheetViews>
    <sheetView showGridLines="0" topLeftCell="A39" zoomScale="190" zoomScaleNormal="190" workbookViewId="0">
      <selection activeCell="E14" sqref="E14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GeometricMean!BH105</f>
        <v>0.6076808814633412</v>
      </c>
      <c r="E12" s="55">
        <f>GeometricMean!BH106</f>
        <v>0.48865190832583982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1.6456005619132281</v>
      </c>
      <c r="D13" s="58">
        <v>1</v>
      </c>
      <c r="E13" s="55">
        <f>GeometricMean!BH107</f>
        <v>0.32390973167080661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2.0464465255565649</v>
      </c>
      <c r="D14" s="56">
        <f>1/E13</f>
        <v>3.0872798876457104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4.6920470874697928</v>
      </c>
      <c r="D15" s="67">
        <f>SUM(D12:D14)</f>
        <v>4.694960769109052</v>
      </c>
      <c r="E15" s="67">
        <f>SUM(E12:E14)</f>
        <v>1.8125616399966464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14.25" customHeight="1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0.21312659087981456</v>
      </c>
      <c r="D20" s="29">
        <f>IF(ISBLANK($D12)," ",$D12/$D$15)</f>
        <v>0.12943257917332052</v>
      </c>
      <c r="E20" s="29">
        <f>IF(ISBLANK($E12)," ",$E12/$E$15)</f>
        <v>0.26959188451474891</v>
      </c>
      <c r="F20" s="29"/>
      <c r="G20" s="52"/>
      <c r="H20" s="30">
        <f>SUM(C20:G20)</f>
        <v>0.61215105456788399</v>
      </c>
      <c r="I20" s="31">
        <f>AVERAGE(H20/3)</f>
        <v>0.20405035152262799</v>
      </c>
      <c r="J20" s="30">
        <f>MMULT(C12:E12,I20:I22)/I20</f>
        <v>3.0504681366425173</v>
      </c>
    </row>
    <row r="21" spans="2:10" ht="14.25" customHeight="1" x14ac:dyDescent="0.2">
      <c r="B21" s="18" t="s">
        <v>35</v>
      </c>
      <c r="C21" s="29">
        <f>IF(ISBLANK($C13)," ",$C13/$C15)</f>
        <v>0.35072123771047353</v>
      </c>
      <c r="D21" s="29">
        <f t="shared" ref="D21:D22" si="0">IF(ISBLANK($D13)," ",$D13/$D$15)</f>
        <v>0.21299432501749463</v>
      </c>
      <c r="E21" s="29">
        <f>IF(ISBLANK($E13)," ",$E13/$E$15)</f>
        <v>0.17870274010179643</v>
      </c>
      <c r="F21" s="29"/>
      <c r="G21" s="52"/>
      <c r="H21" s="30">
        <f t="shared" ref="H21:H22" si="1">SUM(C21:G21)</f>
        <v>0.74241830282976462</v>
      </c>
      <c r="I21" s="31">
        <f t="shared" ref="I21:I22" si="2">AVERAGE(H21/3)</f>
        <v>0.24747276760992154</v>
      </c>
      <c r="J21" s="30">
        <f>MMULT(C13:E13,I20:I22)/I21</f>
        <v>3.0747429197662579</v>
      </c>
    </row>
    <row r="22" spans="2:10" ht="14.25" customHeight="1" thickBot="1" x14ac:dyDescent="0.25">
      <c r="B22" s="18" t="s">
        <v>36</v>
      </c>
      <c r="C22" s="29">
        <f>IF(ISBLANK($C14)," ",$C14/$C15)</f>
        <v>0.43615217140971196</v>
      </c>
      <c r="D22" s="29">
        <f t="shared" si="0"/>
        <v>0.65757309580918477</v>
      </c>
      <c r="E22" s="29">
        <f>IF(ISBLANK($E14)," ",$E14/$E$15)</f>
        <v>0.55170537538345465</v>
      </c>
      <c r="F22" s="29"/>
      <c r="G22" s="52"/>
      <c r="H22" s="30">
        <f t="shared" si="1"/>
        <v>1.6454306426023515</v>
      </c>
      <c r="I22" s="31">
        <f t="shared" si="2"/>
        <v>0.5484768808674505</v>
      </c>
      <c r="J22" s="30">
        <f>MMULT(C14:E14,I20:I22)/I22</f>
        <v>3.1543220367382516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0.99999999999999989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3.0931776977156757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4.6588848857837872E-2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8.0325601479030825E-2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7564-015A-4412-9C44-5A0BA2C408BC}">
  <dimension ref="B1:L996"/>
  <sheetViews>
    <sheetView showGridLines="0" topLeftCell="A33" zoomScale="190" zoomScaleNormal="190" workbookViewId="0">
      <selection activeCell="K53" sqref="K53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GeometricMean!BH111</f>
        <v>0.45778861257384423</v>
      </c>
      <c r="E12" s="55">
        <f>GeometricMean!BH112</f>
        <v>0.35465699556687752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2.1844143181667577</v>
      </c>
      <c r="D13" s="58">
        <v>1</v>
      </c>
      <c r="E13" s="55">
        <f>GeometricMean!BH113</f>
        <v>0.44020683265360855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2.819625758126151</v>
      </c>
      <c r="D14" s="56">
        <f>1/E13</f>
        <v>2.2716594242118076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6.0040400762929087</v>
      </c>
      <c r="D15" s="67">
        <f>SUM(D12:D14)</f>
        <v>3.7294480367856515</v>
      </c>
      <c r="E15" s="67">
        <f>SUM(E12:E14)</f>
        <v>1.7948638282204861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14.25" customHeight="1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0.16655451784016617</v>
      </c>
      <c r="D20" s="29">
        <f>IF(ISBLANK($D12)," ",$D12/$D$15)</f>
        <v>0.12274969594921734</v>
      </c>
      <c r="E20" s="29">
        <f>IF(ISBLANK($E12)," ",$E12/$E$15)</f>
        <v>0.19759548885583228</v>
      </c>
      <c r="F20" s="29"/>
      <c r="G20" s="52"/>
      <c r="H20" s="30">
        <f>SUM(C20:G20)</f>
        <v>0.48689970264521582</v>
      </c>
      <c r="I20" s="31">
        <f>AVERAGE(H20/3)</f>
        <v>0.1622999008817386</v>
      </c>
      <c r="J20" s="30">
        <f>MMULT(C12:E12,I20:I22)/I20</f>
        <v>3.0163447540119264</v>
      </c>
    </row>
    <row r="21" spans="2:10" ht="14.25" customHeight="1" x14ac:dyDescent="0.2">
      <c r="B21" s="18" t="s">
        <v>35</v>
      </c>
      <c r="C21" s="29">
        <f>IF(ISBLANK($C13)," ",$C13/$C15)</f>
        <v>0.36382407352541968</v>
      </c>
      <c r="D21" s="29">
        <f t="shared" ref="D21:D22" si="0">IF(ISBLANK($D13)," ",$D13/$D$15)</f>
        <v>0.26813619338208644</v>
      </c>
      <c r="E21" s="29">
        <f>IF(ISBLANK($E13)," ",$E13/$E$15)</f>
        <v>0.2452591810767342</v>
      </c>
      <c r="F21" s="29"/>
      <c r="G21" s="52"/>
      <c r="H21" s="30">
        <f t="shared" ref="H21:H22" si="1">SUM(C21:G21)</f>
        <v>0.87721944798424034</v>
      </c>
      <c r="I21" s="31">
        <f t="shared" ref="I21:I22" si="2">AVERAGE(H21/3)</f>
        <v>0.29240648266141345</v>
      </c>
      <c r="J21" s="30">
        <f>MMULT(C13:E13,I20:I22)/I21</f>
        <v>3.0333755861982361</v>
      </c>
    </row>
    <row r="22" spans="2:10" ht="14.25" customHeight="1" thickBot="1" x14ac:dyDescent="0.25">
      <c r="B22" s="18" t="s">
        <v>36</v>
      </c>
      <c r="C22" s="29">
        <f>IF(ISBLANK($C14)," ",$C14/$C15)</f>
        <v>0.46962140863441409</v>
      </c>
      <c r="D22" s="29">
        <f t="shared" si="0"/>
        <v>0.60911411066869636</v>
      </c>
      <c r="E22" s="29">
        <f>IF(ISBLANK($E14)," ",$E14/$E$15)</f>
        <v>0.5571453300674335</v>
      </c>
      <c r="F22" s="29"/>
      <c r="G22" s="52"/>
      <c r="H22" s="30">
        <f t="shared" si="1"/>
        <v>1.6358808493705439</v>
      </c>
      <c r="I22" s="31">
        <f t="shared" si="2"/>
        <v>0.54529361645684793</v>
      </c>
      <c r="J22" s="30">
        <f>MMULT(C14:E14,I20:I22)/I22</f>
        <v>3.0573740261173175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1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3.0356981221091601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1.7849061054580062E-2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3.0774243197551832E-2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2398-FCBA-4BC2-A967-C0D2963A0680}">
  <dimension ref="B1:L996"/>
  <sheetViews>
    <sheetView showGridLines="0" topLeftCell="A32" zoomScale="190" zoomScaleNormal="190" workbookViewId="0">
      <selection activeCell="E13" sqref="E13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GeometricMean!BH117</f>
        <v>0.71705298777694015</v>
      </c>
      <c r="E12" s="55">
        <f>GeometricMean!BH118</f>
        <v>0.51532096888684442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1.3945970758733923</v>
      </c>
      <c r="D13" s="58">
        <v>1</v>
      </c>
      <c r="E13" s="55">
        <f>GeometricMean!BH119</f>
        <v>0.28833985889649383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1.9405381507376285</v>
      </c>
      <c r="D14" s="56">
        <f>1/E13</f>
        <v>3.4681296017383874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4.3351352266110208</v>
      </c>
      <c r="D15" s="67">
        <f>SUM(D12:D14)</f>
        <v>5.1851825895153274</v>
      </c>
      <c r="E15" s="67">
        <f>SUM(E12:E14)</f>
        <v>1.8036608277833381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14.25" customHeight="1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0.23067331184078127</v>
      </c>
      <c r="D20" s="29">
        <f>IF(ISBLANK($D12)," ",$D12/$D$15)</f>
        <v>0.13828885972633898</v>
      </c>
      <c r="E20" s="29">
        <f>IF(ISBLANK($E12)," ",$E12/$E$15)</f>
        <v>0.28570835544516604</v>
      </c>
      <c r="F20" s="29"/>
      <c r="G20" s="52"/>
      <c r="H20" s="30">
        <f>SUM(C20:G20)</f>
        <v>0.65467052701228634</v>
      </c>
      <c r="I20" s="31">
        <f>AVERAGE(H20/3)</f>
        <v>0.21822350900409546</v>
      </c>
      <c r="J20" s="30">
        <f>MMULT(C12:E12,I20:I22)/I20</f>
        <v>3.0539324035357431</v>
      </c>
    </row>
    <row r="21" spans="2:10" ht="14.25" customHeight="1" x14ac:dyDescent="0.2">
      <c r="B21" s="18" t="s">
        <v>35</v>
      </c>
      <c r="C21" s="29">
        <f>IF(ISBLANK($C13)," ",$C13/$C15)</f>
        <v>0.32169632617518473</v>
      </c>
      <c r="D21" s="29">
        <f t="shared" ref="D21:D22" si="0">IF(ISBLANK($D13)," ",$D13/$D$15)</f>
        <v>0.19285723940021804</v>
      </c>
      <c r="E21" s="29">
        <f>IF(ISBLANK($E13)," ",$E13/$E$15)</f>
        <v>0.15986368082898245</v>
      </c>
      <c r="F21" s="29"/>
      <c r="G21" s="52"/>
      <c r="H21" s="30">
        <f t="shared" ref="H21:H22" si="1">SUM(C21:G21)</f>
        <v>0.67441724640438516</v>
      </c>
      <c r="I21" s="31">
        <f t="shared" ref="I21:I22" si="2">AVERAGE(H21/3)</f>
        <v>0.22480574880146173</v>
      </c>
      <c r="J21" s="30">
        <f>MMULT(C13:E13,I20:I22)/I21</f>
        <v>3.0681443212040338</v>
      </c>
    </row>
    <row r="22" spans="2:10" ht="14.25" customHeight="1" thickBot="1" x14ac:dyDescent="0.25">
      <c r="B22" s="18" t="s">
        <v>36</v>
      </c>
      <c r="C22" s="29">
        <f>IF(ISBLANK($C14)," ",$C14/$C15)</f>
        <v>0.447630361984034</v>
      </c>
      <c r="D22" s="29">
        <f t="shared" si="0"/>
        <v>0.66885390087344299</v>
      </c>
      <c r="E22" s="29">
        <f>IF(ISBLANK($E14)," ",$E14/$E$15)</f>
        <v>0.55442796372585157</v>
      </c>
      <c r="F22" s="29"/>
      <c r="G22" s="52"/>
      <c r="H22" s="30">
        <f t="shared" si="1"/>
        <v>1.6709122265833285</v>
      </c>
      <c r="I22" s="31">
        <f t="shared" si="2"/>
        <v>0.55697074219444287</v>
      </c>
      <c r="J22" s="30">
        <f>MMULT(C14:E14,I20:I22)/I22</f>
        <v>3.1601251655146658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1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3.0940672967514811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4.7033648375740533E-2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8.1092497199552652E-2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AB45-4C3E-4E06-8FB1-F8E8AAB95CA8}">
  <dimension ref="B1:L996"/>
  <sheetViews>
    <sheetView showGridLines="0" topLeftCell="A33" zoomScale="160" zoomScaleNormal="160" workbookViewId="0">
      <selection activeCell="C43" sqref="C43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GeometricMean!BH123</f>
        <v>0.7074396123539719</v>
      </c>
      <c r="E12" s="55">
        <f>GeometricMean!BH124</f>
        <v>0.42793647075497349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1.4135482132143367</v>
      </c>
      <c r="D13" s="58">
        <v>1</v>
      </c>
      <c r="E13" s="55">
        <f>GeometricMean!BH125</f>
        <v>0.36026637207534684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2.3367954552594719</v>
      </c>
      <c r="D14" s="56">
        <f>1/E13</f>
        <v>2.7757239573580237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4.7503436684738087</v>
      </c>
      <c r="D15" s="67">
        <f>SUM(D12:D14)</f>
        <v>4.483163569711996</v>
      </c>
      <c r="E15" s="67">
        <f>SUM(E12:E14)</f>
        <v>1.7882028428303203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14.25" customHeight="1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0.21051108504772248</v>
      </c>
      <c r="D20" s="29">
        <f>IF(ISBLANK($D12)," ",$D12/$D$15)</f>
        <v>0.15779919723058838</v>
      </c>
      <c r="E20" s="29">
        <f>IF(ISBLANK($E12)," ",$E12/$E$15)</f>
        <v>0.23931092184019065</v>
      </c>
      <c r="F20" s="29"/>
      <c r="G20" s="52"/>
      <c r="H20" s="30">
        <f>SUM(C20:G20)</f>
        <v>0.60762120411850151</v>
      </c>
      <c r="I20" s="31">
        <f>AVERAGE(H20/3)</f>
        <v>0.20254040137283383</v>
      </c>
      <c r="J20" s="30">
        <f>MMULT(C12:E12,I20:I22)/I20</f>
        <v>3.0170680698332117</v>
      </c>
    </row>
    <row r="21" spans="2:10" ht="14.25" customHeight="1" x14ac:dyDescent="0.2">
      <c r="B21" s="18" t="s">
        <v>35</v>
      </c>
      <c r="C21" s="29">
        <f>IF(ISBLANK($C13)," ",$C13/$C15)</f>
        <v>0.29756756813101937</v>
      </c>
      <c r="D21" s="29">
        <f t="shared" ref="D21:D22" si="0">IF(ISBLANK($D13)," ",$D13/$D$15)</f>
        <v>0.22305677329195492</v>
      </c>
      <c r="E21" s="29">
        <f>IF(ISBLANK($E13)," ",$E13/$E$15)</f>
        <v>0.20146840360969717</v>
      </c>
      <c r="F21" s="29"/>
      <c r="G21" s="52"/>
      <c r="H21" s="30">
        <f t="shared" ref="H21:H22" si="1">SUM(C21:G21)</f>
        <v>0.72209274503267151</v>
      </c>
      <c r="I21" s="31">
        <f t="shared" ref="I21:I22" si="2">AVERAGE(H21/3)</f>
        <v>0.24069758167755717</v>
      </c>
      <c r="J21" s="30">
        <f>MMULT(C13:E13,I20:I22)/I21</f>
        <v>3.0228007735960967</v>
      </c>
    </row>
    <row r="22" spans="2:10" ht="14.25" customHeight="1" thickBot="1" x14ac:dyDescent="0.25">
      <c r="B22" s="18" t="s">
        <v>36</v>
      </c>
      <c r="C22" s="29">
        <f>IF(ISBLANK($C14)," ",$C14/$C15)</f>
        <v>0.4919213468212581</v>
      </c>
      <c r="D22" s="29">
        <f t="shared" si="0"/>
        <v>0.61914402947745661</v>
      </c>
      <c r="E22" s="29">
        <f>IF(ISBLANK($E14)," ",$E14/$E$15)</f>
        <v>0.55922067455011226</v>
      </c>
      <c r="F22" s="29"/>
      <c r="G22" s="52"/>
      <c r="H22" s="30">
        <f t="shared" si="1"/>
        <v>1.6702860508488271</v>
      </c>
      <c r="I22" s="31">
        <f t="shared" si="2"/>
        <v>0.55676201694960903</v>
      </c>
      <c r="J22" s="30">
        <f>MMULT(C14:E14,I20:I22)/I22</f>
        <v>3.0500779482561358</v>
      </c>
    </row>
    <row r="23" spans="2:10" ht="14.25" customHeight="1" thickBot="1" x14ac:dyDescent="0.25">
      <c r="B23" s="22" t="s">
        <v>38</v>
      </c>
      <c r="C23" s="33">
        <f>SUM(C20:C22)</f>
        <v>0.99999999999999989</v>
      </c>
      <c r="D23" s="33">
        <f t="shared" ref="D23:E23" si="3">SUM(D20:D22)</f>
        <v>0.99999999999999989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3.0299822638951484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1.4991131947574177E-2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2.5846779219955478E-2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C6D4-C2EB-4E18-9741-C03DC0C80A89}">
  <dimension ref="B1:L996"/>
  <sheetViews>
    <sheetView showGridLines="0" zoomScale="175" zoomScaleNormal="175" workbookViewId="0">
      <selection activeCell="E13" sqref="E13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GeometricMean!BH129</f>
        <v>0.80712506220302616</v>
      </c>
      <c r="E12" s="55">
        <f>GeometricMean!BH130</f>
        <v>0.53898114159168553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1.2389653683538544</v>
      </c>
      <c r="D13" s="58">
        <v>1</v>
      </c>
      <c r="E13" s="55">
        <f>GeometricMean!BH131</f>
        <v>0.28496870265228064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1.8553524842202498</v>
      </c>
      <c r="D14" s="56">
        <f>1/E13</f>
        <v>3.5091572888276152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4.094317852574104</v>
      </c>
      <c r="D15" s="67">
        <f>SUM(D12:D14)</f>
        <v>5.3162823510306412</v>
      </c>
      <c r="E15" s="67">
        <f>SUM(E12:E14)</f>
        <v>1.8239498442439661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14.25" customHeight="1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0.24424092999308747</v>
      </c>
      <c r="D20" s="29">
        <f>IF(ISBLANK($D12)," ",$D12/$D$15)</f>
        <v>0.15182133094314543</v>
      </c>
      <c r="E20" s="29">
        <f>IF(ISBLANK($E12)," ",$E12/$E$15)</f>
        <v>0.29550217254745575</v>
      </c>
      <c r="F20" s="29"/>
      <c r="G20" s="52"/>
      <c r="H20" s="30">
        <f>SUM(C20:G20)</f>
        <v>0.69156443348368857</v>
      </c>
      <c r="I20" s="31">
        <f>AVERAGE(H20/3)</f>
        <v>0.2305214778278962</v>
      </c>
      <c r="J20" s="30">
        <f>MMULT(C12:E12,I20:I22)/I20</f>
        <v>3.049957198069031</v>
      </c>
    </row>
    <row r="21" spans="2:10" ht="14.25" customHeight="1" x14ac:dyDescent="0.2">
      <c r="B21" s="18" t="s">
        <v>35</v>
      </c>
      <c r="C21" s="29">
        <f>IF(ISBLANK($C13)," ",$C13/$C15)</f>
        <v>0.30260605379597361</v>
      </c>
      <c r="D21" s="29">
        <f t="shared" ref="D21:D22" si="0">IF(ISBLANK($D13)," ",$D13/$D$15)</f>
        <v>0.18810137121594661</v>
      </c>
      <c r="E21" s="29">
        <f>IF(ISBLANK($E13)," ",$E13/$E$15)</f>
        <v>0.15623713752414131</v>
      </c>
      <c r="F21" s="29"/>
      <c r="G21" s="52"/>
      <c r="H21" s="30">
        <f t="shared" ref="H21:H22" si="1">SUM(C21:G21)</f>
        <v>0.64694456253606147</v>
      </c>
      <c r="I21" s="31">
        <f t="shared" ref="I21:I22" si="2">AVERAGE(H21/3)</f>
        <v>0.2156481875120205</v>
      </c>
      <c r="J21" s="30">
        <f>MMULT(C13:E13,I20:I22)/I21</f>
        <v>3.0562771464209924</v>
      </c>
    </row>
    <row r="22" spans="2:10" ht="14.25" customHeight="1" thickBot="1" x14ac:dyDescent="0.25">
      <c r="B22" s="18" t="s">
        <v>36</v>
      </c>
      <c r="C22" s="29">
        <f>IF(ISBLANK($C14)," ",$C14/$C15)</f>
        <v>0.45315301621093895</v>
      </c>
      <c r="D22" s="29">
        <f t="shared" si="0"/>
        <v>0.66007729784090796</v>
      </c>
      <c r="E22" s="29">
        <f>IF(ISBLANK($E14)," ",$E14/$E$15)</f>
        <v>0.54826068992840293</v>
      </c>
      <c r="F22" s="29"/>
      <c r="G22" s="52"/>
      <c r="H22" s="30">
        <f t="shared" si="1"/>
        <v>1.6614910039802497</v>
      </c>
      <c r="I22" s="31">
        <f t="shared" si="2"/>
        <v>0.55383033466008325</v>
      </c>
      <c r="J22" s="30">
        <f>MMULT(C14:E14,I20:I22)/I22</f>
        <v>3.1386369280609019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1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3.0816237575169745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4.0811878758487241E-2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7.0365308204288352E-2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CAE9-2B89-4E15-8E21-790D61347653}">
  <dimension ref="B1:L996"/>
  <sheetViews>
    <sheetView showGridLines="0" topLeftCell="A29" zoomScale="190" zoomScaleNormal="190" workbookViewId="0">
      <selection activeCell="E13" sqref="E13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GeometricMean!BH135</f>
        <v>0.33350732894247226</v>
      </c>
      <c r="E12" s="55">
        <f>GeometricMean!BH136</f>
        <v>0.23018221801090438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2.9984348565020387</v>
      </c>
      <c r="D13" s="58">
        <v>1</v>
      </c>
      <c r="E13" s="55">
        <f>GeometricMean!BH137</f>
        <v>0.29960171476668401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4.3443842388929763</v>
      </c>
      <c r="D14" s="56">
        <f>1/E13</f>
        <v>3.337764607851974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8.342819095395015</v>
      </c>
      <c r="D15" s="67">
        <f>SUM(D12:D14)</f>
        <v>4.6712719367944464</v>
      </c>
      <c r="E15" s="67">
        <f>SUM(E12:E14)</f>
        <v>1.5297839327775884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14.25" customHeight="1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0.11986356033441621</v>
      </c>
      <c r="D20" s="29">
        <f>IF(ISBLANK($D12)," ",$D12/$D$15)</f>
        <v>7.1395400108376916E-2</v>
      </c>
      <c r="E20" s="29">
        <f>IF(ISBLANK($E12)," ",$E12/$E$15)</f>
        <v>0.15046714315594137</v>
      </c>
      <c r="F20" s="29"/>
      <c r="G20" s="52"/>
      <c r="H20" s="30">
        <f>SUM(C20:G20)</f>
        <v>0.34172610359873445</v>
      </c>
      <c r="I20" s="31">
        <f>AVERAGE(H20/3)</f>
        <v>0.11390870119957815</v>
      </c>
      <c r="J20" s="30">
        <f>MMULT(C12:E12,I20:I22)/I20</f>
        <v>3.0231928147455838</v>
      </c>
    </row>
    <row r="21" spans="2:10" ht="14.25" customHeight="1" x14ac:dyDescent="0.2">
      <c r="B21" s="18" t="s">
        <v>35</v>
      </c>
      <c r="C21" s="29">
        <f>IF(ISBLANK($C13)," ",$C13/$C15)</f>
        <v>0.35940307733114868</v>
      </c>
      <c r="D21" s="29">
        <f t="shared" ref="D21:D22" si="0">IF(ISBLANK($D13)," ",$D13/$D$15)</f>
        <v>0.21407445627886676</v>
      </c>
      <c r="E21" s="29">
        <f>IF(ISBLANK($E13)," ",$E13/$E$15)</f>
        <v>0.19584577164613376</v>
      </c>
      <c r="F21" s="29"/>
      <c r="G21" s="52"/>
      <c r="H21" s="30">
        <f t="shared" ref="H21:H22" si="1">SUM(C21:G21)</f>
        <v>0.76932330525614923</v>
      </c>
      <c r="I21" s="31">
        <f t="shared" ref="I21:I22" si="2">AVERAGE(H21/3)</f>
        <v>0.25644110175204976</v>
      </c>
      <c r="J21" s="30">
        <f>MMULT(C13:E13,I20:I22)/I21</f>
        <v>3.0675004718518202</v>
      </c>
    </row>
    <row r="22" spans="2:10" ht="14.25" customHeight="1" thickBot="1" x14ac:dyDescent="0.25">
      <c r="B22" s="18" t="s">
        <v>36</v>
      </c>
      <c r="C22" s="29">
        <f>IF(ISBLANK($C14)," ",$C14/$C15)</f>
        <v>0.52073336233443512</v>
      </c>
      <c r="D22" s="29">
        <f t="shared" si="0"/>
        <v>0.71453014361275624</v>
      </c>
      <c r="E22" s="29">
        <f>IF(ISBLANK($E14)," ",$E14/$E$15)</f>
        <v>0.65368708519792484</v>
      </c>
      <c r="F22" s="29"/>
      <c r="G22" s="52"/>
      <c r="H22" s="30">
        <f t="shared" si="1"/>
        <v>1.8889505911451163</v>
      </c>
      <c r="I22" s="31">
        <f t="shared" si="2"/>
        <v>0.62965019704837211</v>
      </c>
      <c r="J22" s="30">
        <f>MMULT(C14:E14,I20:I22)/I22</f>
        <v>3.1453232380819878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0.99999999999999989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3.0786721748931303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3.9336087446565138E-2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6.7820840425112314E-2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903C-7842-4D9D-9E04-FA389C9DCFD9}">
  <dimension ref="B1:L996"/>
  <sheetViews>
    <sheetView showGridLines="0" zoomScale="190" zoomScaleNormal="190" workbookViewId="0">
      <selection activeCell="E13" sqref="E13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GeometricMean!BH141</f>
        <v>0.58985997425796499</v>
      </c>
      <c r="E12" s="55">
        <f>GeometricMean!BH142</f>
        <v>0.42988046553634135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1.6953176069591516</v>
      </c>
      <c r="D13" s="58">
        <v>1</v>
      </c>
      <c r="E13" s="55">
        <f>GeometricMean!BH143</f>
        <v>0.24617198487010911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2.3262280567979468</v>
      </c>
      <c r="D14" s="56">
        <f>1/E13</f>
        <v>4.0622006623850515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5.0215456637570988</v>
      </c>
      <c r="D15" s="67">
        <f>SUM(D12:D14)</f>
        <v>5.6520606366430162</v>
      </c>
      <c r="E15" s="67">
        <f>SUM(E12:E14)</f>
        <v>1.6760524504064505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14.25" customHeight="1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0.19914187124045873</v>
      </c>
      <c r="D20" s="29">
        <f>IF(ISBLANK($D12)," ",$D12/$D$15)</f>
        <v>0.10436193313883241</v>
      </c>
      <c r="E20" s="29">
        <f>IF(ISBLANK($E12)," ",$E12/$E$15)</f>
        <v>0.2564838978828457</v>
      </c>
      <c r="F20" s="29"/>
      <c r="G20" s="52"/>
      <c r="H20" s="30">
        <f>SUM(C20:G20)</f>
        <v>0.5599877022621369</v>
      </c>
      <c r="I20" s="31">
        <f>AVERAGE(H20/3)</f>
        <v>0.1866625674207123</v>
      </c>
      <c r="J20" s="30">
        <f>MMULT(C12:E12,I20:I22)/I20</f>
        <v>3.0620558087440335</v>
      </c>
    </row>
    <row r="21" spans="2:10" ht="14.25" customHeight="1" x14ac:dyDescent="0.2">
      <c r="B21" s="18" t="s">
        <v>35</v>
      </c>
      <c r="C21" s="29">
        <f>IF(ISBLANK($C13)," ",$C13/$C15)</f>
        <v>0.33760872059674196</v>
      </c>
      <c r="D21" s="29">
        <f t="shared" ref="D21:D22" si="0">IF(ISBLANK($D13)," ",$D13/$D$15)</f>
        <v>0.17692662274655635</v>
      </c>
      <c r="E21" s="29">
        <f>IF(ISBLANK($E13)," ",$E13/$E$15)</f>
        <v>0.14687606274517917</v>
      </c>
      <c r="F21" s="29"/>
      <c r="G21" s="52"/>
      <c r="H21" s="30">
        <f t="shared" ref="H21:H22" si="1">SUM(C21:G21)</f>
        <v>0.66141140608847748</v>
      </c>
      <c r="I21" s="31">
        <f t="shared" ref="I21:I22" si="2">AVERAGE(H21/3)</f>
        <v>0.22047046869615916</v>
      </c>
      <c r="J21" s="30">
        <f>MMULT(C13:E13,I20:I22)/I21</f>
        <v>3.097331116979722</v>
      </c>
    </row>
    <row r="22" spans="2:10" ht="14.25" customHeight="1" thickBot="1" x14ac:dyDescent="0.25">
      <c r="B22" s="18" t="s">
        <v>36</v>
      </c>
      <c r="C22" s="29">
        <f>IF(ISBLANK($C14)," ",$C14/$C15)</f>
        <v>0.46324940816279919</v>
      </c>
      <c r="D22" s="29">
        <f t="shared" si="0"/>
        <v>0.7187114441146113</v>
      </c>
      <c r="E22" s="29">
        <f>IF(ISBLANK($E14)," ",$E14/$E$15)</f>
        <v>0.59664003937197518</v>
      </c>
      <c r="F22" s="29"/>
      <c r="G22" s="52"/>
      <c r="H22" s="30">
        <f t="shared" si="1"/>
        <v>1.7786008916493858</v>
      </c>
      <c r="I22" s="31">
        <f t="shared" si="2"/>
        <v>0.59286696388312865</v>
      </c>
      <c r="J22" s="30">
        <f>MMULT(C14:E14,I20:I22)/I22</f>
        <v>3.2430242642496525</v>
      </c>
    </row>
    <row r="23" spans="2:10" ht="14.25" customHeight="1" thickBot="1" x14ac:dyDescent="0.25">
      <c r="B23" s="22" t="s">
        <v>38</v>
      </c>
      <c r="C23" s="33">
        <f>SUM(C20:C22)</f>
        <v>0.99999999999999978</v>
      </c>
      <c r="D23" s="33">
        <f t="shared" ref="D23:E23" si="3">SUM(D20:D22)</f>
        <v>1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3.1341370633244687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6.7068531662234365E-2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0.11563539941764546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2DD5-90E7-4439-9153-D6CFE6E9B880}">
  <dimension ref="B1:L996"/>
  <sheetViews>
    <sheetView showGridLines="0" topLeftCell="A10" zoomScale="190" zoomScaleNormal="190" workbookViewId="0">
      <selection activeCell="D12" sqref="D12"/>
    </sheetView>
  </sheetViews>
  <sheetFormatPr defaultColWidth="12.625" defaultRowHeight="15" customHeight="1" x14ac:dyDescent="0.2"/>
  <cols>
    <col min="1" max="9" width="7.625" customWidth="1"/>
    <col min="10" max="10" width="9.25" customWidth="1"/>
    <col min="11" max="26" width="7.625" customWidth="1"/>
  </cols>
  <sheetData>
    <row r="1" spans="2:11" ht="14.25" customHeight="1" x14ac:dyDescent="0.2"/>
    <row r="2" spans="2:11" ht="14.25" customHeight="1" x14ac:dyDescent="0.2">
      <c r="D2" s="9" t="s">
        <v>26</v>
      </c>
    </row>
    <row r="3" spans="2:11" ht="14.25" customHeight="1" x14ac:dyDescent="0.2"/>
    <row r="4" spans="2:11" ht="14.25" customHeight="1" x14ac:dyDescent="0.3">
      <c r="B4" s="10" t="s">
        <v>27</v>
      </c>
      <c r="C4" s="11"/>
      <c r="D4" s="11"/>
    </row>
    <row r="5" spans="2:11" ht="14.25" customHeight="1" x14ac:dyDescent="0.2">
      <c r="B5" s="2" t="s">
        <v>28</v>
      </c>
    </row>
    <row r="6" spans="2:11" ht="14.25" customHeight="1" x14ac:dyDescent="0.25">
      <c r="B6" s="12" t="s">
        <v>29</v>
      </c>
    </row>
    <row r="7" spans="2:11" ht="14.25" customHeight="1" x14ac:dyDescent="0.25">
      <c r="B7" s="3" t="s">
        <v>30</v>
      </c>
    </row>
    <row r="8" spans="2:11" ht="14.25" customHeight="1" x14ac:dyDescent="0.2">
      <c r="B8" s="2" t="s">
        <v>31</v>
      </c>
    </row>
    <row r="9" spans="2:11" ht="14.25" customHeight="1" x14ac:dyDescent="0.2">
      <c r="B9" s="2" t="s">
        <v>32</v>
      </c>
    </row>
    <row r="10" spans="2:11" ht="14.2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</row>
    <row r="11" spans="2:11" ht="14.25" customHeight="1" x14ac:dyDescent="0.2">
      <c r="B11" s="65" t="s">
        <v>33</v>
      </c>
      <c r="C11" s="66" t="s">
        <v>34</v>
      </c>
      <c r="D11" s="66" t="s">
        <v>35</v>
      </c>
      <c r="E11" s="66" t="s">
        <v>36</v>
      </c>
      <c r="F11" s="66"/>
      <c r="G11" s="66"/>
      <c r="H11" s="66"/>
    </row>
    <row r="12" spans="2:11" ht="14.25" customHeight="1" x14ac:dyDescent="0.2">
      <c r="B12" s="66" t="s">
        <v>34</v>
      </c>
      <c r="C12" s="58">
        <v>1</v>
      </c>
      <c r="D12" s="55">
        <f>GeometricMean!BH147</f>
        <v>0.34961895861415376</v>
      </c>
      <c r="E12" s="55">
        <f>GeometricMean!BH148</f>
        <v>0.31276150973738848</v>
      </c>
      <c r="F12" s="55"/>
      <c r="G12" s="55"/>
      <c r="H12" s="55"/>
    </row>
    <row r="13" spans="2:11" ht="14.25" customHeight="1" x14ac:dyDescent="0.2">
      <c r="B13" s="66" t="s">
        <v>35</v>
      </c>
      <c r="C13" s="56">
        <f>1/D12</f>
        <v>2.8602567891737798</v>
      </c>
      <c r="D13" s="58">
        <v>1</v>
      </c>
      <c r="E13" s="55">
        <f>GeometricMean!BH149</f>
        <v>0.40322657011883484</v>
      </c>
      <c r="F13" s="55"/>
      <c r="G13" s="55"/>
      <c r="H13" s="55"/>
    </row>
    <row r="14" spans="2:11" ht="14.25" customHeight="1" x14ac:dyDescent="0.2">
      <c r="B14" s="66" t="s">
        <v>36</v>
      </c>
      <c r="C14" s="56">
        <f>1/E12</f>
        <v>3.1973243793318886</v>
      </c>
      <c r="D14" s="56">
        <f>1/E13</f>
        <v>2.4799953031500137</v>
      </c>
      <c r="E14" s="58">
        <v>1</v>
      </c>
      <c r="F14" s="55"/>
      <c r="G14" s="55"/>
      <c r="H14" s="55"/>
    </row>
    <row r="15" spans="2:11" ht="14.25" customHeight="1" x14ac:dyDescent="0.2">
      <c r="B15" s="65" t="s">
        <v>38</v>
      </c>
      <c r="C15" s="67">
        <f>SUM(C12:C14)</f>
        <v>7.0575811685056689</v>
      </c>
      <c r="D15" s="67">
        <f>SUM(D12:D14)</f>
        <v>3.8296142617641675</v>
      </c>
      <c r="E15" s="67">
        <f>SUM(E12:E14)</f>
        <v>1.7159880798562233</v>
      </c>
      <c r="F15" s="67"/>
      <c r="G15" s="67"/>
      <c r="H15" s="67"/>
      <c r="I15" s="24" t="s">
        <v>39</v>
      </c>
    </row>
    <row r="16" spans="2:11" ht="14.25" customHeight="1" x14ac:dyDescent="0.25">
      <c r="I16" s="25" t="s">
        <v>40</v>
      </c>
    </row>
    <row r="17" spans="2:10" ht="14.25" customHeight="1" x14ac:dyDescent="0.25">
      <c r="I17" s="7" t="s">
        <v>41</v>
      </c>
    </row>
    <row r="18" spans="2:10" ht="14.25" customHeight="1" thickBot="1" x14ac:dyDescent="0.25"/>
    <row r="19" spans="2:10" ht="14.25" customHeight="1" x14ac:dyDescent="0.2">
      <c r="B19" s="14" t="s">
        <v>33</v>
      </c>
      <c r="C19" s="15" t="s">
        <v>34</v>
      </c>
      <c r="D19" s="15" t="s">
        <v>35</v>
      </c>
      <c r="E19" s="15" t="s">
        <v>36</v>
      </c>
      <c r="F19" s="15"/>
      <c r="G19" s="51"/>
      <c r="H19" s="26" t="s">
        <v>38</v>
      </c>
      <c r="I19" s="27" t="s">
        <v>42</v>
      </c>
      <c r="J19" s="28" t="s">
        <v>43</v>
      </c>
    </row>
    <row r="20" spans="2:10" ht="14.25" customHeight="1" x14ac:dyDescent="0.2">
      <c r="B20" s="18" t="s">
        <v>34</v>
      </c>
      <c r="C20" s="29">
        <f>IF(ISBLANK($C12)," ",$C12/$C15)</f>
        <v>0.14169160454894691</v>
      </c>
      <c r="D20" s="29">
        <f>IF(ISBLANK($D12)," ",$D12/$D$15)</f>
        <v>9.1293518019513714E-2</v>
      </c>
      <c r="E20" s="29">
        <f>IF(ISBLANK($E12)," ",$E12/$E$15)</f>
        <v>0.18226321814752564</v>
      </c>
      <c r="F20" s="29"/>
      <c r="G20" s="52"/>
      <c r="H20" s="30">
        <f>SUM(C20:G20)</f>
        <v>0.41524834071598626</v>
      </c>
      <c r="I20" s="31">
        <f>AVERAGE(H20/3)</f>
        <v>0.13841611357199543</v>
      </c>
      <c r="J20" s="30">
        <f>MMULT(C12:E12,I20:I22)/I20</f>
        <v>3.026819363199341</v>
      </c>
    </row>
    <row r="21" spans="2:10" ht="14.25" customHeight="1" x14ac:dyDescent="0.2">
      <c r="B21" s="18" t="s">
        <v>35</v>
      </c>
      <c r="C21" s="29">
        <f>IF(ISBLANK($C13)," ",$C13/$C15)</f>
        <v>0.40527437388005189</v>
      </c>
      <c r="D21" s="29">
        <f t="shared" ref="D21:D22" si="0">IF(ISBLANK($D13)," ",$D13/$D$15)</f>
        <v>0.26112290472287292</v>
      </c>
      <c r="E21" s="29">
        <f>IF(ISBLANK($E13)," ",$E13/$E$15)</f>
        <v>0.23498215101390438</v>
      </c>
      <c r="F21" s="29"/>
      <c r="G21" s="52"/>
      <c r="H21" s="30">
        <f t="shared" ref="H21:H22" si="1">SUM(C21:G21)</f>
        <v>0.90137942961682926</v>
      </c>
      <c r="I21" s="31">
        <f t="shared" ref="I21:I22" si="2">AVERAGE(H21/3)</f>
        <v>0.30045980987227644</v>
      </c>
      <c r="J21" s="30">
        <f>MMULT(C13:E13,I20:I22)/I21</f>
        <v>3.0707121050249362</v>
      </c>
    </row>
    <row r="22" spans="2:10" ht="14.25" customHeight="1" thickBot="1" x14ac:dyDescent="0.25">
      <c r="B22" s="18" t="s">
        <v>36</v>
      </c>
      <c r="C22" s="29">
        <f>IF(ISBLANK($C14)," ",$C14/$C15)</f>
        <v>0.45303402157100114</v>
      </c>
      <c r="D22" s="29">
        <f t="shared" si="0"/>
        <v>0.6475835772576134</v>
      </c>
      <c r="E22" s="29">
        <f>IF(ISBLANK($E14)," ",$E14/$E$15)</f>
        <v>0.58275463083857004</v>
      </c>
      <c r="F22" s="29"/>
      <c r="G22" s="52"/>
      <c r="H22" s="30">
        <f t="shared" si="1"/>
        <v>1.6833722296671845</v>
      </c>
      <c r="I22" s="31">
        <f t="shared" si="2"/>
        <v>0.56112407655572816</v>
      </c>
      <c r="J22" s="30">
        <f>MMULT(C14:E14,I20:I22)/I22</f>
        <v>3.1166443952556855</v>
      </c>
    </row>
    <row r="23" spans="2:10" ht="14.25" customHeight="1" thickBot="1" x14ac:dyDescent="0.25">
      <c r="B23" s="22" t="s">
        <v>38</v>
      </c>
      <c r="C23" s="33">
        <f>SUM(C20:C22)</f>
        <v>1</v>
      </c>
      <c r="D23" s="33">
        <f t="shared" ref="D23:E23" si="3">SUM(D20:D22)</f>
        <v>1</v>
      </c>
      <c r="E23" s="33">
        <f t="shared" si="3"/>
        <v>1</v>
      </c>
      <c r="F23" s="33"/>
      <c r="G23" s="34"/>
      <c r="H23" s="35"/>
      <c r="I23" s="35"/>
    </row>
    <row r="24" spans="2:10" ht="14.25" customHeight="1" x14ac:dyDescent="0.2"/>
    <row r="25" spans="2:10" ht="14.25" customHeight="1" x14ac:dyDescent="0.2">
      <c r="B25" s="24" t="s">
        <v>44</v>
      </c>
      <c r="I25" s="2" t="s">
        <v>45</v>
      </c>
    </row>
    <row r="26" spans="2:10" ht="14.25" customHeight="1" x14ac:dyDescent="0.2">
      <c r="B26" s="2" t="s">
        <v>46</v>
      </c>
    </row>
    <row r="27" spans="2:10" ht="14.25" customHeight="1" x14ac:dyDescent="0.25">
      <c r="B27" s="25" t="s">
        <v>47</v>
      </c>
    </row>
    <row r="28" spans="2:10" ht="14.25" customHeight="1" x14ac:dyDescent="0.25">
      <c r="B28" s="25" t="s">
        <v>48</v>
      </c>
    </row>
    <row r="29" spans="2:10" ht="14.25" customHeight="1" x14ac:dyDescent="0.25">
      <c r="B29" s="25" t="s">
        <v>49</v>
      </c>
    </row>
    <row r="30" spans="2:10" ht="14.25" customHeight="1" x14ac:dyDescent="0.2"/>
    <row r="31" spans="2:10" ht="14.25" customHeight="1" thickBot="1" x14ac:dyDescent="0.3">
      <c r="B31" s="25" t="s">
        <v>50</v>
      </c>
    </row>
    <row r="32" spans="2:10" ht="14.25" customHeight="1" thickBot="1" x14ac:dyDescent="0.25">
      <c r="B32" s="36" t="s">
        <v>51</v>
      </c>
      <c r="C32" s="37">
        <v>3</v>
      </c>
    </row>
    <row r="33" spans="2:12" ht="14.25" customHeight="1" thickBot="1" x14ac:dyDescent="0.25"/>
    <row r="34" spans="2:12" ht="14.25" customHeight="1" thickBot="1" x14ac:dyDescent="0.25">
      <c r="B34" s="38" t="s">
        <v>52</v>
      </c>
      <c r="C34" s="39">
        <f>AVERAGE(J20:J22)</f>
        <v>3.0713919544933206</v>
      </c>
    </row>
    <row r="35" spans="2:12" ht="14.25" customHeight="1" x14ac:dyDescent="0.2"/>
    <row r="36" spans="2:12" ht="14.25" customHeight="1" thickBot="1" x14ac:dyDescent="0.3">
      <c r="B36" s="25" t="s">
        <v>53</v>
      </c>
    </row>
    <row r="37" spans="2:12" ht="14.25" customHeight="1" x14ac:dyDescent="0.2">
      <c r="B37" s="40" t="s">
        <v>54</v>
      </c>
      <c r="C37" s="41">
        <v>1</v>
      </c>
      <c r="D37" s="41">
        <v>2</v>
      </c>
      <c r="E37" s="41">
        <v>3</v>
      </c>
      <c r="F37" s="41">
        <v>4</v>
      </c>
      <c r="G37" s="41">
        <v>5</v>
      </c>
      <c r="H37" s="41">
        <v>6</v>
      </c>
      <c r="I37" s="41">
        <v>7</v>
      </c>
      <c r="J37" s="41">
        <v>8</v>
      </c>
      <c r="K37" s="41">
        <v>9</v>
      </c>
      <c r="L37" s="42">
        <v>10</v>
      </c>
    </row>
    <row r="38" spans="2:12" ht="14.25" customHeight="1" thickBot="1" x14ac:dyDescent="0.25">
      <c r="B38" s="43" t="s">
        <v>55</v>
      </c>
      <c r="C38" s="44">
        <v>0</v>
      </c>
      <c r="D38" s="44">
        <v>0</v>
      </c>
      <c r="E38" s="44">
        <v>0.57999999999999996</v>
      </c>
      <c r="F38" s="44">
        <v>0.9</v>
      </c>
      <c r="G38" s="44">
        <v>1.1200000000000001</v>
      </c>
      <c r="H38" s="44">
        <v>1.24</v>
      </c>
      <c r="I38" s="44">
        <v>1.32</v>
      </c>
      <c r="J38" s="44">
        <v>1.41</v>
      </c>
      <c r="K38" s="44">
        <v>1.46</v>
      </c>
      <c r="L38" s="45">
        <v>1.49</v>
      </c>
    </row>
    <row r="39" spans="2:12" ht="14.25" customHeight="1" x14ac:dyDescent="0.2"/>
    <row r="40" spans="2:12" ht="14.25" customHeight="1" thickBot="1" x14ac:dyDescent="0.3">
      <c r="B40" s="25" t="s">
        <v>56</v>
      </c>
    </row>
    <row r="41" spans="2:12" ht="14.25" customHeight="1" x14ac:dyDescent="0.2">
      <c r="B41" s="14" t="s">
        <v>57</v>
      </c>
      <c r="C41" s="46">
        <f>IF(ISBLANK($C32),"",($C34-$C32)/($C32-1))</f>
        <v>3.5695977246660293E-2</v>
      </c>
      <c r="F41" s="2" t="s">
        <v>58</v>
      </c>
    </row>
    <row r="42" spans="2:12" ht="14.25" customHeight="1" x14ac:dyDescent="0.25">
      <c r="B42" s="47" t="s">
        <v>59</v>
      </c>
      <c r="C42" s="20">
        <v>0.57999999999999996</v>
      </c>
      <c r="F42" s="25" t="s">
        <v>60</v>
      </c>
    </row>
    <row r="43" spans="2:12" ht="14.25" customHeight="1" thickBot="1" x14ac:dyDescent="0.3">
      <c r="B43" s="48" t="s">
        <v>61</v>
      </c>
      <c r="C43" s="49">
        <f>IF(ISBLANK($C32),"",$C41/$C42)</f>
        <v>6.1544788356310852E-2</v>
      </c>
      <c r="D43" s="50" t="s">
        <v>62</v>
      </c>
      <c r="F43" s="25" t="s">
        <v>63</v>
      </c>
    </row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AF989"/>
  <sheetViews>
    <sheetView showGridLines="0" zoomScale="70" zoomScaleNormal="70" workbookViewId="0">
      <selection activeCell="B19" sqref="B19:B20"/>
    </sheetView>
  </sheetViews>
  <sheetFormatPr defaultColWidth="12.625" defaultRowHeight="15" customHeight="1" x14ac:dyDescent="0.2"/>
  <cols>
    <col min="1" max="1" width="7.625" customWidth="1"/>
    <col min="2" max="2" width="29.875" bestFit="1" customWidth="1"/>
    <col min="3" max="3" width="13" customWidth="1"/>
    <col min="4" max="4" width="32.375" customWidth="1"/>
    <col min="5" max="5" width="48" customWidth="1"/>
    <col min="6" max="8" width="30.375" customWidth="1"/>
    <col min="9" max="20" width="7.625" customWidth="1"/>
  </cols>
  <sheetData>
    <row r="1" spans="2:26" ht="14.25" customHeight="1" x14ac:dyDescent="0.2">
      <c r="B1" s="53" t="s">
        <v>65</v>
      </c>
    </row>
    <row r="2" spans="2:26" ht="14.25" customHeight="1" x14ac:dyDescent="0.2">
      <c r="B2" s="97" t="s">
        <v>66</v>
      </c>
      <c r="C2" s="97" t="s">
        <v>67</v>
      </c>
      <c r="D2" s="85" t="s">
        <v>68</v>
      </c>
      <c r="E2" s="87" t="s">
        <v>69</v>
      </c>
      <c r="F2" s="87" t="s">
        <v>67</v>
      </c>
      <c r="G2" s="87" t="s">
        <v>68</v>
      </c>
    </row>
    <row r="3" spans="2:26" ht="15" customHeight="1" x14ac:dyDescent="0.2">
      <c r="B3" s="98"/>
      <c r="C3" s="98"/>
      <c r="D3" s="86"/>
      <c r="E3" s="88"/>
      <c r="F3" s="88"/>
      <c r="G3" s="88"/>
    </row>
    <row r="4" spans="2:26" ht="27" customHeight="1" x14ac:dyDescent="0.2">
      <c r="B4" s="89" t="s">
        <v>158</v>
      </c>
      <c r="C4" s="90">
        <f>Level2A!C43</f>
        <v>2.3602207674848544E-3</v>
      </c>
      <c r="D4" s="91" t="str">
        <f t="shared" ref="D4" si="0">IF(C4&lt;0.1,"Acceptable","Unstable and needs re-examination")</f>
        <v>Acceptable</v>
      </c>
      <c r="E4" s="71" t="s">
        <v>162</v>
      </c>
      <c r="F4" s="78">
        <f>Level3A!C43</f>
        <v>2.0602748189777018E-2</v>
      </c>
      <c r="G4" s="69" t="str">
        <f t="shared" ref="G4:G9" si="1">IF(F4&lt;0.1,"Acceptable","Unstable and needs re-examination")</f>
        <v>Acceptable</v>
      </c>
      <c r="H4" s="59"/>
    </row>
    <row r="5" spans="2:26" ht="27" customHeight="1" x14ac:dyDescent="0.2">
      <c r="B5" s="89"/>
      <c r="C5" s="90"/>
      <c r="D5" s="91"/>
      <c r="E5" s="71" t="s">
        <v>163</v>
      </c>
      <c r="F5" s="78">
        <f>Level3B!C43</f>
        <v>0.10860504262166246</v>
      </c>
      <c r="G5" s="69" t="str">
        <f t="shared" ref="G5" si="2">IF(F5&lt;0.1,"Acceptable","Unstable and needs re-examination")</f>
        <v>Unstable and needs re-examination</v>
      </c>
    </row>
    <row r="6" spans="2:26" ht="27" customHeight="1" x14ac:dyDescent="0.2">
      <c r="B6" s="88"/>
      <c r="C6" s="88"/>
      <c r="D6" s="88"/>
      <c r="E6" s="71" t="s">
        <v>164</v>
      </c>
      <c r="F6" s="78">
        <f>Level3C!C43</f>
        <v>4.5153351494280888E-2</v>
      </c>
      <c r="G6" s="69" t="str">
        <f t="shared" si="1"/>
        <v>Acceptable</v>
      </c>
    </row>
    <row r="7" spans="2:26" ht="27" customHeight="1" x14ac:dyDescent="0.2">
      <c r="B7" s="89" t="s">
        <v>159</v>
      </c>
      <c r="C7" s="90">
        <f>Level2B!C43</f>
        <v>2.6521526427925431E-2</v>
      </c>
      <c r="D7" s="91" t="str">
        <f>IF(C7&lt;0.1,"Acceptable","Unstable and needs re-examination")</f>
        <v>Acceptable</v>
      </c>
      <c r="E7" s="71" t="s">
        <v>165</v>
      </c>
      <c r="F7" s="78">
        <f>Level3D!C43</f>
        <v>7.1700732004656723E-2</v>
      </c>
      <c r="G7" s="69" t="str">
        <f t="shared" si="1"/>
        <v>Acceptable</v>
      </c>
    </row>
    <row r="8" spans="2:26" ht="27" customHeight="1" x14ac:dyDescent="0.2">
      <c r="B8" s="88"/>
      <c r="C8" s="88"/>
      <c r="D8" s="88"/>
      <c r="E8" s="71" t="s">
        <v>166</v>
      </c>
      <c r="F8" s="78">
        <f>Level3E!C43</f>
        <v>4.9738578234420822E-2</v>
      </c>
      <c r="G8" s="69" t="str">
        <f t="shared" si="1"/>
        <v>Acceptable</v>
      </c>
    </row>
    <row r="9" spans="2:26" ht="27" customHeight="1" x14ac:dyDescent="0.2">
      <c r="B9" s="88"/>
      <c r="C9" s="88"/>
      <c r="D9" s="88"/>
      <c r="E9" s="71" t="s">
        <v>167</v>
      </c>
      <c r="F9" s="78">
        <f>Level3F!C43</f>
        <v>9.2231296772354684E-2</v>
      </c>
      <c r="G9" s="69" t="str">
        <f t="shared" si="1"/>
        <v>Acceptable</v>
      </c>
    </row>
    <row r="10" spans="2:26" ht="27" customHeight="1" x14ac:dyDescent="0.2">
      <c r="B10" s="89" t="s">
        <v>160</v>
      </c>
      <c r="C10" s="90">
        <f>Level2C!C43</f>
        <v>6.1947867940421583E-3</v>
      </c>
      <c r="D10" s="91" t="str">
        <f>IF(C10&lt;0.1,"Acceptable","Unstable and needs re-examination")</f>
        <v>Acceptable</v>
      </c>
      <c r="E10" s="71" t="s">
        <v>168</v>
      </c>
      <c r="F10" s="78">
        <f>Level3G!C43</f>
        <v>0.14861434015352737</v>
      </c>
      <c r="G10" s="69" t="str">
        <f t="shared" ref="G10:G12" si="3">IF(F10&lt;0.1,"Acceptable","Unstable and needs re-examination")</f>
        <v>Unstable and needs re-examination</v>
      </c>
    </row>
    <row r="11" spans="2:26" ht="27" customHeight="1" x14ac:dyDescent="0.2">
      <c r="B11" s="88"/>
      <c r="C11" s="88"/>
      <c r="D11" s="88"/>
      <c r="E11" s="71" t="s">
        <v>169</v>
      </c>
      <c r="F11" s="78">
        <f>Level3H!C43</f>
        <v>0.11067828517577732</v>
      </c>
      <c r="G11" s="69" t="str">
        <f t="shared" si="3"/>
        <v>Unstable and needs re-examination</v>
      </c>
    </row>
    <row r="12" spans="2:26" ht="27" customHeight="1" x14ac:dyDescent="0.2">
      <c r="B12" s="88"/>
      <c r="C12" s="88"/>
      <c r="D12" s="88"/>
      <c r="E12" s="71" t="s">
        <v>170</v>
      </c>
      <c r="F12" s="78">
        <f>Level3I!C43</f>
        <v>8.0325601479030825E-2</v>
      </c>
      <c r="G12" s="69" t="str">
        <f t="shared" si="3"/>
        <v>Acceptable</v>
      </c>
    </row>
    <row r="13" spans="2:26" ht="27" customHeight="1" x14ac:dyDescent="0.2">
      <c r="B13" s="89" t="s">
        <v>161</v>
      </c>
      <c r="C13" s="90">
        <f>Level2D!C43</f>
        <v>1.5784760447842158E-4</v>
      </c>
      <c r="D13" s="91" t="str">
        <f>IF(C13&lt;0.1,"Acceptable","Unstable and needs re-examination")</f>
        <v>Acceptable</v>
      </c>
      <c r="E13" s="71" t="s">
        <v>171</v>
      </c>
      <c r="F13" s="78">
        <f>Level3J!C43</f>
        <v>3.0774243197551832E-2</v>
      </c>
      <c r="G13" s="69" t="str">
        <f t="shared" ref="G13:G15" si="4">IF(F13&lt;0.1,"Acceptable","Unstable and needs re-examination")</f>
        <v>Acceptable</v>
      </c>
    </row>
    <row r="14" spans="2:26" ht="27" customHeight="1" x14ac:dyDescent="0.2">
      <c r="B14" s="88"/>
      <c r="C14" s="88"/>
      <c r="D14" s="88"/>
      <c r="E14" s="71" t="s">
        <v>172</v>
      </c>
      <c r="F14" s="78">
        <f>Level3K!C43</f>
        <v>8.1092497199552652E-2</v>
      </c>
      <c r="G14" s="69" t="str">
        <f t="shared" si="4"/>
        <v>Acceptable</v>
      </c>
    </row>
    <row r="15" spans="2:26" ht="27" customHeight="1" x14ac:dyDescent="0.2">
      <c r="B15" s="88"/>
      <c r="C15" s="88"/>
      <c r="D15" s="88"/>
      <c r="E15" s="71" t="s">
        <v>173</v>
      </c>
      <c r="F15" s="78">
        <f>Level3L!C43</f>
        <v>2.5846779219955478E-2</v>
      </c>
      <c r="G15" s="69" t="str">
        <f t="shared" si="4"/>
        <v>Acceptable</v>
      </c>
    </row>
    <row r="16" spans="2:26" ht="14.25" customHeight="1" x14ac:dyDescent="0.2">
      <c r="Z16" s="61"/>
    </row>
    <row r="17" spans="2:32" ht="14.25" customHeight="1" x14ac:dyDescent="0.2">
      <c r="Y17" s="61"/>
      <c r="AA17" s="61"/>
      <c r="AB17" s="62"/>
      <c r="AC17" s="61"/>
      <c r="AD17" s="61"/>
      <c r="AE17" s="61"/>
      <c r="AF17" s="61"/>
    </row>
    <row r="18" spans="2:32" ht="14.25" customHeight="1" x14ac:dyDescent="0.3">
      <c r="B18" s="54" t="s">
        <v>70</v>
      </c>
    </row>
    <row r="19" spans="2:32" ht="14.25" customHeight="1" x14ac:dyDescent="0.2">
      <c r="B19" s="87" t="s">
        <v>66</v>
      </c>
      <c r="C19" s="87" t="s">
        <v>71</v>
      </c>
      <c r="D19" s="73" t="s">
        <v>72</v>
      </c>
      <c r="E19" s="87" t="s">
        <v>71</v>
      </c>
      <c r="F19" s="92" t="s">
        <v>73</v>
      </c>
      <c r="G19" s="92"/>
      <c r="H19" s="92"/>
    </row>
    <row r="20" spans="2:32" ht="14.25" customHeight="1" x14ac:dyDescent="0.2">
      <c r="B20" s="88"/>
      <c r="C20" s="88"/>
      <c r="D20" s="73" t="s">
        <v>72</v>
      </c>
      <c r="E20" s="88"/>
      <c r="F20" s="68" t="s">
        <v>174</v>
      </c>
      <c r="G20" s="68" t="s">
        <v>175</v>
      </c>
      <c r="H20" s="68" t="s">
        <v>176</v>
      </c>
    </row>
    <row r="21" spans="2:32" ht="14.25" customHeight="1" x14ac:dyDescent="0.2">
      <c r="B21" s="93" t="s">
        <v>158</v>
      </c>
      <c r="C21" s="95">
        <f>Level1!H22</f>
        <v>0.31079525272277775</v>
      </c>
      <c r="D21" s="82" t="s">
        <v>162</v>
      </c>
      <c r="E21" s="83">
        <f>Level2A!I20*C21</f>
        <v>0.13980388544974123</v>
      </c>
      <c r="F21" s="83">
        <f>Level3A!I20</f>
        <v>0.16968836133380402</v>
      </c>
      <c r="G21" s="83">
        <f>Level3A!I21</f>
        <v>0.16697015431276671</v>
      </c>
      <c r="H21" s="83">
        <f>Level3A!I22</f>
        <v>0.66334148435342921</v>
      </c>
    </row>
    <row r="22" spans="2:32" ht="14.25" customHeight="1" x14ac:dyDescent="0.2">
      <c r="B22" s="93"/>
      <c r="C22" s="95"/>
      <c r="D22" s="82" t="s">
        <v>163</v>
      </c>
      <c r="E22" s="83">
        <f>Level2A!I21*C21</f>
        <v>0.10346175875307617</v>
      </c>
      <c r="F22" s="83">
        <f>Level3B!I20</f>
        <v>0.16704379187740015</v>
      </c>
      <c r="G22" s="83">
        <f>Level3B!I21</f>
        <v>0.20435952365076968</v>
      </c>
      <c r="H22" s="83">
        <f>Level3B!I22</f>
        <v>0.62859668447183015</v>
      </c>
    </row>
    <row r="23" spans="2:32" ht="27.75" customHeight="1" x14ac:dyDescent="0.2">
      <c r="B23" s="94"/>
      <c r="C23" s="94"/>
      <c r="D23" s="82" t="s">
        <v>164</v>
      </c>
      <c r="E23" s="83">
        <f>Level2A!I22*C21</f>
        <v>6.7529608519960371E-2</v>
      </c>
      <c r="F23" s="83">
        <f>Level3C!I20</f>
        <v>0.19276584588338955</v>
      </c>
      <c r="G23" s="83">
        <f>Level3C!I21</f>
        <v>0.21332093158699281</v>
      </c>
      <c r="H23" s="83">
        <f>Level3C!I22</f>
        <v>0.59391322252961765</v>
      </c>
    </row>
    <row r="24" spans="2:32" ht="14.25" customHeight="1" x14ac:dyDescent="0.2">
      <c r="B24" s="89" t="s">
        <v>159</v>
      </c>
      <c r="C24" s="96">
        <f>Level1!H23</f>
        <v>0.2717363692578787</v>
      </c>
      <c r="D24" s="71" t="s">
        <v>165</v>
      </c>
      <c r="E24" s="57">
        <f>Level2B!I20*C24</f>
        <v>0.12916478179407881</v>
      </c>
      <c r="F24" s="57">
        <f>Level3D!I20</f>
        <v>0.11661787315433607</v>
      </c>
      <c r="G24" s="57">
        <f>Level3D!I21</f>
        <v>0.2543649721571114</v>
      </c>
      <c r="H24" s="57">
        <f>Level3D!I22</f>
        <v>0.62901715468855257</v>
      </c>
    </row>
    <row r="25" spans="2:32" ht="14.25" customHeight="1" x14ac:dyDescent="0.2">
      <c r="B25" s="88"/>
      <c r="C25" s="88"/>
      <c r="D25" s="71" t="s">
        <v>166</v>
      </c>
      <c r="E25" s="57">
        <f>Level2B!I21*C24</f>
        <v>6.6533062081605907E-2</v>
      </c>
      <c r="F25" s="57">
        <f>Level3E!I20</f>
        <v>0.11701584188483972</v>
      </c>
      <c r="G25" s="57">
        <f>Level3E!I21</f>
        <v>0.27351376305928121</v>
      </c>
      <c r="H25" s="57">
        <f>Level3E!I22</f>
        <v>0.60947039505587908</v>
      </c>
    </row>
    <row r="26" spans="2:32" ht="14.25" customHeight="1" x14ac:dyDescent="0.2">
      <c r="B26" s="88"/>
      <c r="C26" s="88"/>
      <c r="D26" s="71" t="s">
        <v>167</v>
      </c>
      <c r="E26" s="57">
        <f>Level2B!I22*C24</f>
        <v>7.6038525382194008E-2</v>
      </c>
      <c r="F26" s="57">
        <f>Level3F!I20</f>
        <v>0.11574877838895371</v>
      </c>
      <c r="G26" s="57">
        <f>Level3F!I21</f>
        <v>0.28916575611094625</v>
      </c>
      <c r="H26" s="57">
        <f>Level3F!I22</f>
        <v>0.5950854655001</v>
      </c>
    </row>
    <row r="27" spans="2:32" ht="14.25" customHeight="1" x14ac:dyDescent="0.2">
      <c r="B27" s="93" t="s">
        <v>160</v>
      </c>
      <c r="C27" s="95">
        <f>Level1!H24</f>
        <v>0.19842656584269525</v>
      </c>
      <c r="D27" s="82" t="s">
        <v>168</v>
      </c>
      <c r="E27" s="83">
        <f>Level2C!I20*C27</f>
        <v>6.3966193125136461E-2</v>
      </c>
      <c r="F27" s="83">
        <f>Level3G!I20</f>
        <v>0.21337099538482993</v>
      </c>
      <c r="G27" s="83">
        <f>Level3G!I21</f>
        <v>0.21903245388115625</v>
      </c>
      <c r="H27" s="83">
        <f>Level3G!I22</f>
        <v>0.56759655073401383</v>
      </c>
    </row>
    <row r="28" spans="2:32" ht="14.25" customHeight="1" x14ac:dyDescent="0.2">
      <c r="B28" s="94"/>
      <c r="C28" s="94"/>
      <c r="D28" s="82" t="s">
        <v>169</v>
      </c>
      <c r="E28" s="83">
        <f>Level2C!I21*C27</f>
        <v>7.5622409882297847E-2</v>
      </c>
      <c r="F28" s="83">
        <f>Level3H!I20</f>
        <v>0.21452540001428791</v>
      </c>
      <c r="G28" s="83">
        <f>Level3H!I21</f>
        <v>0.23346567325527681</v>
      </c>
      <c r="H28" s="83">
        <f>Level3H!I22</f>
        <v>0.55200892673043522</v>
      </c>
    </row>
    <row r="29" spans="2:32" ht="14.25" customHeight="1" x14ac:dyDescent="0.2">
      <c r="B29" s="94"/>
      <c r="C29" s="94"/>
      <c r="D29" s="82" t="s">
        <v>170</v>
      </c>
      <c r="E29" s="83">
        <f>Level2C!I22*C27</f>
        <v>5.8837962835260924E-2</v>
      </c>
      <c r="F29" s="83">
        <f>Level3I!I20</f>
        <v>0.20405035152262799</v>
      </c>
      <c r="G29" s="83">
        <f>Level3I!I21</f>
        <v>0.24747276760992154</v>
      </c>
      <c r="H29" s="83">
        <f>Level3I!I22</f>
        <v>0.5484768808674505</v>
      </c>
    </row>
    <row r="30" spans="2:32" ht="14.25" customHeight="1" x14ac:dyDescent="0.2">
      <c r="B30" s="89" t="s">
        <v>161</v>
      </c>
      <c r="C30" s="96">
        <f>Level1!H25</f>
        <v>0.21904181217664831</v>
      </c>
      <c r="D30" s="71" t="s">
        <v>171</v>
      </c>
      <c r="E30" s="57">
        <f>Level2D!I20*C30</f>
        <v>7.3815986565517466E-2</v>
      </c>
      <c r="F30" s="57">
        <f>Level3J!I20</f>
        <v>0.1622999008817386</v>
      </c>
      <c r="G30" s="57">
        <f>Level3J!I21</f>
        <v>0.29240648266141345</v>
      </c>
      <c r="H30" s="57">
        <f>Level3J!I22</f>
        <v>0.54529361645684793</v>
      </c>
    </row>
    <row r="31" spans="2:32" ht="14.25" customHeight="1" x14ac:dyDescent="0.2">
      <c r="B31" s="88"/>
      <c r="C31" s="88"/>
      <c r="D31" s="71" t="s">
        <v>172</v>
      </c>
      <c r="E31" s="57">
        <f>Level2D!I21*C30</f>
        <v>8.1302542507921821E-2</v>
      </c>
      <c r="F31" s="57">
        <f>Level3K!I20</f>
        <v>0.21822350900409546</v>
      </c>
      <c r="G31" s="57">
        <f>Level3K!I21</f>
        <v>0.22480574880146173</v>
      </c>
      <c r="H31" s="57">
        <f>Level3K!I22</f>
        <v>0.55697074219444287</v>
      </c>
    </row>
    <row r="32" spans="2:32" ht="14.25" customHeight="1" x14ac:dyDescent="0.2">
      <c r="B32" s="88"/>
      <c r="C32" s="88"/>
      <c r="D32" s="71" t="s">
        <v>173</v>
      </c>
      <c r="E32" s="57">
        <f>Level2D!I22*C30</f>
        <v>6.3923283103209008E-2</v>
      </c>
      <c r="F32" s="57">
        <f>Level3L!I20</f>
        <v>0.20254040137283383</v>
      </c>
      <c r="G32" s="57">
        <f>Level3L!I21</f>
        <v>0.24069758167755717</v>
      </c>
      <c r="H32" s="57">
        <f>Level3L!I22</f>
        <v>0.55676201694960903</v>
      </c>
    </row>
    <row r="33" spans="2:8" ht="19.5" customHeight="1" x14ac:dyDescent="0.2">
      <c r="B33" s="74" t="s">
        <v>74</v>
      </c>
      <c r="C33" s="70"/>
      <c r="D33" s="70"/>
      <c r="E33" s="74" t="s">
        <v>74</v>
      </c>
      <c r="F33" s="75">
        <f>SUM(F21:F32)</f>
        <v>2.093891050703137</v>
      </c>
      <c r="G33" s="75">
        <f>SUM(G21:G32)</f>
        <v>2.8595758087646552</v>
      </c>
      <c r="H33" s="75">
        <f>SUM(H21:H32)</f>
        <v>7.0465331405322074</v>
      </c>
    </row>
    <row r="34" spans="2:8" ht="14.25" customHeight="1" x14ac:dyDescent="0.25">
      <c r="B34" s="76" t="s">
        <v>75</v>
      </c>
      <c r="C34" s="70"/>
      <c r="D34" s="70"/>
      <c r="E34" s="76" t="s">
        <v>75</v>
      </c>
      <c r="F34" s="77">
        <f>RANK(F33,$F$33:$H$33,0)</f>
        <v>3</v>
      </c>
      <c r="G34" s="77">
        <f>RANK(G33,$F$33:$H$33,0)</f>
        <v>2</v>
      </c>
      <c r="H34" s="77">
        <f>RANK(H33,$F$33:$H$33,0)</f>
        <v>1</v>
      </c>
    </row>
    <row r="35" spans="2:8" ht="14.25" customHeight="1" x14ac:dyDescent="0.2"/>
    <row r="36" spans="2:8" ht="14.25" customHeight="1" x14ac:dyDescent="0.2"/>
    <row r="37" spans="2:8" ht="14.25" customHeight="1" x14ac:dyDescent="0.2">
      <c r="F37" s="63"/>
      <c r="G37" s="63"/>
      <c r="H37" s="63"/>
    </row>
    <row r="38" spans="2:8" ht="14.25" customHeight="1" x14ac:dyDescent="0.2"/>
    <row r="39" spans="2:8" ht="14.25" customHeight="1" x14ac:dyDescent="0.2"/>
    <row r="40" spans="2:8" ht="13.9" customHeight="1" x14ac:dyDescent="0.2"/>
    <row r="41" spans="2:8" ht="14.25" customHeight="1" x14ac:dyDescent="0.2"/>
    <row r="42" spans="2:8" ht="14.25" customHeight="1" x14ac:dyDescent="0.2"/>
    <row r="43" spans="2:8" ht="14.25" customHeight="1" x14ac:dyDescent="0.2"/>
    <row r="44" spans="2:8" ht="14.25" customHeight="1" x14ac:dyDescent="0.2"/>
    <row r="45" spans="2:8" ht="14.25" customHeight="1" x14ac:dyDescent="0.2"/>
    <row r="46" spans="2:8" ht="14.25" customHeight="1" x14ac:dyDescent="0.2"/>
    <row r="47" spans="2:8" ht="14.25" customHeight="1" x14ac:dyDescent="0.2"/>
    <row r="48" spans="2: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</sheetData>
  <mergeCells count="29">
    <mergeCell ref="B27:B29"/>
    <mergeCell ref="C27:C29"/>
    <mergeCell ref="B30:B32"/>
    <mergeCell ref="C30:C32"/>
    <mergeCell ref="B2:B3"/>
    <mergeCell ref="C2:C3"/>
    <mergeCell ref="B21:B23"/>
    <mergeCell ref="C21:C23"/>
    <mergeCell ref="B24:B26"/>
    <mergeCell ref="C24:C26"/>
    <mergeCell ref="F19:H19"/>
    <mergeCell ref="B7:B9"/>
    <mergeCell ref="B19:B20"/>
    <mergeCell ref="C19:C20"/>
    <mergeCell ref="E19:E20"/>
    <mergeCell ref="C7:C9"/>
    <mergeCell ref="D7:D9"/>
    <mergeCell ref="B10:B12"/>
    <mergeCell ref="C10:C12"/>
    <mergeCell ref="D10:D12"/>
    <mergeCell ref="B13:B15"/>
    <mergeCell ref="C13:C15"/>
    <mergeCell ref="D13:D15"/>
    <mergeCell ref="E2:E3"/>
    <mergeCell ref="F2:F3"/>
    <mergeCell ref="G2:G3"/>
    <mergeCell ref="B4:B6"/>
    <mergeCell ref="C4:C6"/>
    <mergeCell ref="D4:D6"/>
  </mergeCells>
  <conditionalFormatting sqref="C21:C3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{E6E8ED17-86B3-48AC-B1E2-8AE420EA736A}</x14:id>
        </ext>
      </extLst>
    </cfRule>
  </conditionalFormatting>
  <conditionalFormatting sqref="E21:E32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{4676BF77-EB4E-4C7D-AFCD-91BCCEAD37D0}</x14:id>
        </ext>
      </extLst>
    </cfRule>
  </conditionalFormatting>
  <conditionalFormatting sqref="F21:H3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{EE8B5669-99B8-46C7-B7B0-29AF035EBF13}</x14:id>
        </ext>
      </extLst>
    </cfRule>
  </conditionalFormatting>
  <conditionalFormatting sqref="F34:H34">
    <cfRule type="notContainsBlanks" dxfId="0" priority="4">
      <formula>LEN(TRIM(F34))&gt;0</formula>
    </cfRule>
  </conditionalFormatting>
  <pageMargins left="0.7" right="0.7" top="0.75" bottom="0.75" header="0" footer="0"/>
  <pageSetup orientation="portrait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E8ED17-86B3-48AC-B1E2-8AE420EA73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C21:C32</xm:sqref>
        </x14:conditionalFormatting>
        <x14:conditionalFormatting xmlns:xm="http://schemas.microsoft.com/office/excel/2006/main">
          <x14:cfRule type="dataBar" id="{4676BF77-EB4E-4C7D-AFCD-91BCCEAD37D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E21:E32</xm:sqref>
        </x14:conditionalFormatting>
        <x14:conditionalFormatting xmlns:xm="http://schemas.microsoft.com/office/excel/2006/main">
          <x14:cfRule type="dataBar" id="{EE8B5669-99B8-46C7-B7B0-29AF035EBF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F21:H32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GeometricMean</vt:lpstr>
      <vt:lpstr>Level1</vt:lpstr>
      <vt:lpstr>Level2A</vt:lpstr>
      <vt:lpstr>Level2B</vt:lpstr>
      <vt:lpstr>Level2C</vt:lpstr>
      <vt:lpstr>Level2D</vt:lpstr>
      <vt:lpstr>Level3A</vt:lpstr>
      <vt:lpstr>Level3B</vt:lpstr>
      <vt:lpstr>Level3C</vt:lpstr>
      <vt:lpstr>Level3D</vt:lpstr>
      <vt:lpstr>Level3E</vt:lpstr>
      <vt:lpstr>Level3F</vt:lpstr>
      <vt:lpstr>Level3G</vt:lpstr>
      <vt:lpstr>Level3H</vt:lpstr>
      <vt:lpstr>Level3I</vt:lpstr>
      <vt:lpstr>Level3J</vt:lpstr>
      <vt:lpstr>Level3K</vt:lpstr>
      <vt:lpstr>Level3L</vt:lpstr>
      <vt:lpstr>Level4A</vt:lpstr>
      <vt:lpstr>Level4B</vt:lpstr>
      <vt:lpstr>Level4C</vt:lpstr>
      <vt:lpstr>Level4D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Immanuel Jose  C. Valencia</cp:lastModifiedBy>
  <dcterms:modified xsi:type="dcterms:W3CDTF">2024-08-08T10:33:53Z</dcterms:modified>
</cp:coreProperties>
</file>