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2.Document\01.Project\38.GME대부앱\"/>
    </mc:Choice>
  </mc:AlternateContent>
  <xr:revisionPtr revIDLastSave="0" documentId="13_ncr:1_{B1E07E1B-8465-4684-B28A-1BBFE32F90E9}" xr6:coauthVersionLast="47" xr6:coauthVersionMax="47" xr10:uidLastSave="{00000000-0000-0000-0000-000000000000}"/>
  <bookViews>
    <workbookView xWindow="-108" yWindow="-108" windowWidth="23256" windowHeight="12576" activeTab="1" xr2:uid="{F6689703-930E-4CB2-AB1A-B5C8681B9738}"/>
  </bookViews>
  <sheets>
    <sheet name="EMI Formula" sheetId="1" r:id="rId1"/>
    <sheet name="EMI Formula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2" l="1"/>
  <c r="C47" i="2"/>
  <c r="C46" i="2"/>
  <c r="C45" i="2"/>
  <c r="C44" i="2"/>
  <c r="C43" i="2"/>
  <c r="C42" i="2"/>
  <c r="C41" i="2"/>
  <c r="C40" i="2"/>
  <c r="C39" i="2"/>
  <c r="C38" i="2"/>
  <c r="C37" i="2"/>
  <c r="F12" i="2"/>
  <c r="D13" i="2" s="1"/>
  <c r="C8" i="2"/>
  <c r="C21" i="2" s="1"/>
  <c r="C37" i="1"/>
  <c r="C38" i="1"/>
  <c r="C39" i="1"/>
  <c r="C40" i="1"/>
  <c r="C41" i="1"/>
  <c r="C42" i="1"/>
  <c r="C43" i="1"/>
  <c r="C44" i="1"/>
  <c r="C45" i="1"/>
  <c r="C46" i="1"/>
  <c r="C47" i="1"/>
  <c r="C48" i="1"/>
  <c r="F12" i="1"/>
  <c r="D13" i="1" s="1"/>
  <c r="C8" i="1"/>
  <c r="C18" i="1" s="1"/>
  <c r="C33" i="2" l="1"/>
  <c r="C26" i="2"/>
  <c r="C34" i="2"/>
  <c r="C29" i="2"/>
  <c r="C31" i="2"/>
  <c r="C25" i="2"/>
  <c r="C27" i="2"/>
  <c r="C35" i="2"/>
  <c r="C32" i="2"/>
  <c r="C28" i="2"/>
  <c r="C36" i="2"/>
  <c r="C30" i="2"/>
  <c r="C13" i="2"/>
  <c r="E13" i="2" s="1"/>
  <c r="C23" i="2"/>
  <c r="C20" i="2"/>
  <c r="C14" i="2"/>
  <c r="C22" i="2"/>
  <c r="C15" i="2"/>
  <c r="C17" i="2"/>
  <c r="C19" i="2"/>
  <c r="C16" i="2"/>
  <c r="C24" i="2"/>
  <c r="C18" i="2"/>
  <c r="C35" i="1"/>
  <c r="C34" i="1"/>
  <c r="C33" i="1"/>
  <c r="C32" i="1"/>
  <c r="C31" i="1"/>
  <c r="C30" i="1"/>
  <c r="C36" i="1"/>
  <c r="C29" i="1"/>
  <c r="C28" i="1"/>
  <c r="C27" i="1"/>
  <c r="C26" i="1"/>
  <c r="C13" i="1"/>
  <c r="C25" i="1"/>
  <c r="C24" i="1"/>
  <c r="C23" i="1"/>
  <c r="C22" i="1"/>
  <c r="C21" i="1"/>
  <c r="C16" i="1"/>
  <c r="C15" i="1"/>
  <c r="C14" i="1"/>
  <c r="C17" i="1"/>
  <c r="C20" i="1"/>
  <c r="C19" i="1"/>
  <c r="E13" i="1"/>
  <c r="F13" i="1" s="1"/>
  <c r="F13" i="2" l="1"/>
  <c r="G13" i="2"/>
  <c r="G13" i="1"/>
  <c r="D14" i="1"/>
  <c r="E14" i="1" s="1"/>
  <c r="F14" i="1" s="1"/>
  <c r="D14" i="2" l="1"/>
  <c r="E14" i="2" s="1"/>
  <c r="F14" i="2" s="1"/>
  <c r="G14" i="1"/>
  <c r="D15" i="1"/>
  <c r="E15" i="1" s="1"/>
  <c r="F15" i="1" s="1"/>
  <c r="D15" i="2" l="1"/>
  <c r="E15" i="2" s="1"/>
  <c r="F15" i="2" s="1"/>
  <c r="G14" i="2"/>
  <c r="G15" i="1"/>
  <c r="D16" i="1"/>
  <c r="E16" i="1" s="1"/>
  <c r="F16" i="1" s="1"/>
  <c r="D16" i="2" l="1"/>
  <c r="E16" i="2" s="1"/>
  <c r="G16" i="2" s="1"/>
  <c r="G15" i="2"/>
  <c r="G16" i="1"/>
  <c r="D17" i="1"/>
  <c r="E17" i="1" s="1"/>
  <c r="F17" i="1" s="1"/>
  <c r="F16" i="2" l="1"/>
  <c r="G17" i="1"/>
  <c r="D18" i="1"/>
  <c r="E18" i="1" s="1"/>
  <c r="F18" i="1" s="1"/>
  <c r="D17" i="2" l="1"/>
  <c r="E17" i="2" s="1"/>
  <c r="F17" i="2" s="1"/>
  <c r="G18" i="1"/>
  <c r="D19" i="1"/>
  <c r="E19" i="1" s="1"/>
  <c r="F19" i="1" s="1"/>
  <c r="D18" i="2" l="1"/>
  <c r="E18" i="2" s="1"/>
  <c r="F18" i="2" s="1"/>
  <c r="G17" i="2"/>
  <c r="G19" i="1"/>
  <c r="D20" i="1"/>
  <c r="E20" i="1" s="1"/>
  <c r="F20" i="1" s="1"/>
  <c r="D19" i="2" l="1"/>
  <c r="E19" i="2" s="1"/>
  <c r="G19" i="2" s="1"/>
  <c r="G18" i="2"/>
  <c r="G20" i="1"/>
  <c r="D21" i="1"/>
  <c r="E21" i="1" s="1"/>
  <c r="F21" i="1" s="1"/>
  <c r="F19" i="2" l="1"/>
  <c r="G21" i="1"/>
  <c r="D22" i="1"/>
  <c r="E22" i="1" s="1"/>
  <c r="F22" i="1" s="1"/>
  <c r="D20" i="2" l="1"/>
  <c r="E20" i="2" s="1"/>
  <c r="G20" i="2" s="1"/>
  <c r="G22" i="1"/>
  <c r="D23" i="1"/>
  <c r="E23" i="1" s="1"/>
  <c r="F23" i="1" s="1"/>
  <c r="F20" i="2" l="1"/>
  <c r="G23" i="1"/>
  <c r="D24" i="1"/>
  <c r="E24" i="1" s="1"/>
  <c r="F24" i="1" s="1"/>
  <c r="D21" i="2" l="1"/>
  <c r="E21" i="2" s="1"/>
  <c r="G21" i="2" s="1"/>
  <c r="G24" i="1"/>
  <c r="D25" i="1"/>
  <c r="E25" i="1" s="1"/>
  <c r="F25" i="1" s="1"/>
  <c r="F21" i="2" l="1"/>
  <c r="G25" i="1"/>
  <c r="D26" i="1"/>
  <c r="E26" i="1" s="1"/>
  <c r="F26" i="1" s="1"/>
  <c r="D22" i="2" l="1"/>
  <c r="E22" i="2" s="1"/>
  <c r="F22" i="2" s="1"/>
  <c r="G26" i="1"/>
  <c r="D27" i="1"/>
  <c r="E27" i="1" s="1"/>
  <c r="F27" i="1" s="1"/>
  <c r="G22" i="2" l="1"/>
  <c r="D23" i="2"/>
  <c r="E23" i="2" s="1"/>
  <c r="F23" i="2" s="1"/>
  <c r="G27" i="1"/>
  <c r="D28" i="1"/>
  <c r="E28" i="1" s="1"/>
  <c r="F28" i="1" s="1"/>
  <c r="G23" i="2" l="1"/>
  <c r="D24" i="2"/>
  <c r="E24" i="2" s="1"/>
  <c r="F24" i="2" s="1"/>
  <c r="G28" i="1"/>
  <c r="D29" i="1"/>
  <c r="E29" i="1" s="1"/>
  <c r="F29" i="1" s="1"/>
  <c r="D25" i="2" l="1"/>
  <c r="E25" i="2" s="1"/>
  <c r="F25" i="2" s="1"/>
  <c r="G24" i="2"/>
  <c r="G29" i="1"/>
  <c r="D30" i="1"/>
  <c r="E30" i="1" s="1"/>
  <c r="F30" i="1" s="1"/>
  <c r="G25" i="2" l="1"/>
  <c r="D26" i="2"/>
  <c r="E26" i="2" s="1"/>
  <c r="F26" i="2" s="1"/>
  <c r="G30" i="1"/>
  <c r="D31" i="1"/>
  <c r="E31" i="1" s="1"/>
  <c r="F31" i="1" s="1"/>
  <c r="G26" i="2" l="1"/>
  <c r="D27" i="2"/>
  <c r="E27" i="2" s="1"/>
  <c r="F27" i="2" s="1"/>
  <c r="G31" i="1"/>
  <c r="D32" i="1"/>
  <c r="E32" i="1" s="1"/>
  <c r="F32" i="1" s="1"/>
  <c r="G27" i="2" l="1"/>
  <c r="D28" i="2"/>
  <c r="E28" i="2" s="1"/>
  <c r="F28" i="2" s="1"/>
  <c r="G32" i="1"/>
  <c r="D33" i="1"/>
  <c r="E33" i="1" s="1"/>
  <c r="F33" i="1" s="1"/>
  <c r="G28" i="2" l="1"/>
  <c r="D29" i="2"/>
  <c r="E29" i="2" s="1"/>
  <c r="G29" i="2" s="1"/>
  <c r="G33" i="1"/>
  <c r="D34" i="1"/>
  <c r="E34" i="1" s="1"/>
  <c r="F34" i="1" s="1"/>
  <c r="F29" i="2" l="1"/>
  <c r="G34" i="1"/>
  <c r="D35" i="1"/>
  <c r="E35" i="1" s="1"/>
  <c r="F35" i="1" s="1"/>
  <c r="D30" i="2" l="1"/>
  <c r="E30" i="2" s="1"/>
  <c r="F30" i="2" s="1"/>
  <c r="G35" i="1"/>
  <c r="D36" i="1"/>
  <c r="E36" i="1" s="1"/>
  <c r="F36" i="1" s="1"/>
  <c r="D31" i="2" l="1"/>
  <c r="E31" i="2" s="1"/>
  <c r="F31" i="2" s="1"/>
  <c r="G30" i="2"/>
  <c r="G36" i="1"/>
  <c r="D37" i="1"/>
  <c r="E37" i="1" s="1"/>
  <c r="F37" i="1" s="1"/>
  <c r="G31" i="2" l="1"/>
  <c r="D32" i="2"/>
  <c r="E32" i="2" s="1"/>
  <c r="F32" i="2" s="1"/>
  <c r="G37" i="1"/>
  <c r="D38" i="1"/>
  <c r="E38" i="1" s="1"/>
  <c r="F38" i="1" s="1"/>
  <c r="G32" i="2" l="1"/>
  <c r="D33" i="2"/>
  <c r="E33" i="2" s="1"/>
  <c r="F33" i="2" s="1"/>
  <c r="G38" i="1"/>
  <c r="D39" i="1"/>
  <c r="E39" i="1" s="1"/>
  <c r="F39" i="1" s="1"/>
  <c r="D34" i="2" l="1"/>
  <c r="E34" i="2" s="1"/>
  <c r="G34" i="2" s="1"/>
  <c r="G33" i="2"/>
  <c r="G39" i="1"/>
  <c r="D40" i="1"/>
  <c r="E40" i="1" s="1"/>
  <c r="F40" i="1" s="1"/>
  <c r="F34" i="2" l="1"/>
  <c r="G40" i="1"/>
  <c r="D41" i="1"/>
  <c r="E41" i="1" s="1"/>
  <c r="F41" i="1" s="1"/>
  <c r="D35" i="2" l="1"/>
  <c r="E35" i="2" s="1"/>
  <c r="F35" i="2" s="1"/>
  <c r="G41" i="1"/>
  <c r="D42" i="1"/>
  <c r="E42" i="1" s="1"/>
  <c r="F42" i="1" s="1"/>
  <c r="G35" i="2" l="1"/>
  <c r="D36" i="2"/>
  <c r="E36" i="2" s="1"/>
  <c r="F36" i="2" s="1"/>
  <c r="G42" i="1"/>
  <c r="D43" i="1"/>
  <c r="E43" i="1" s="1"/>
  <c r="F43" i="1" s="1"/>
  <c r="D37" i="2" l="1"/>
  <c r="E37" i="2" s="1"/>
  <c r="G37" i="2" s="1"/>
  <c r="G36" i="2"/>
  <c r="G43" i="1"/>
  <c r="D44" i="1"/>
  <c r="E44" i="1" s="1"/>
  <c r="F44" i="1" s="1"/>
  <c r="F37" i="2" l="1"/>
  <c r="D38" i="2" s="1"/>
  <c r="E38" i="2" s="1"/>
  <c r="G38" i="2" s="1"/>
  <c r="G44" i="1"/>
  <c r="D45" i="1"/>
  <c r="E45" i="1" s="1"/>
  <c r="F45" i="1" s="1"/>
  <c r="F38" i="2" l="1"/>
  <c r="G45" i="1"/>
  <c r="D46" i="1"/>
  <c r="E46" i="1" s="1"/>
  <c r="F46" i="1" s="1"/>
  <c r="D39" i="2" l="1"/>
  <c r="E39" i="2" s="1"/>
  <c r="G39" i="2" s="1"/>
  <c r="G46" i="1"/>
  <c r="D47" i="1"/>
  <c r="E47" i="1" s="1"/>
  <c r="F47" i="1" s="1"/>
  <c r="F39" i="2" l="1"/>
  <c r="D40" i="2"/>
  <c r="E40" i="2" s="1"/>
  <c r="F40" i="2" s="1"/>
  <c r="G47" i="1"/>
  <c r="D48" i="1"/>
  <c r="E48" i="1" s="1"/>
  <c r="F48" i="1" s="1"/>
  <c r="D41" i="2" l="1"/>
  <c r="E41" i="2" s="1"/>
  <c r="G41" i="2" s="1"/>
  <c r="G40" i="2"/>
  <c r="G48" i="1"/>
  <c r="F41" i="2" l="1"/>
  <c r="D42" i="2"/>
  <c r="E42" i="2" s="1"/>
  <c r="G42" i="2" s="1"/>
  <c r="F42" i="2" l="1"/>
  <c r="D43" i="2" l="1"/>
  <c r="E43" i="2" s="1"/>
  <c r="G43" i="2" s="1"/>
  <c r="F43" i="2" l="1"/>
  <c r="D44" i="2" s="1"/>
  <c r="E44" i="2" s="1"/>
  <c r="G44" i="2" s="1"/>
  <c r="F44" i="2" l="1"/>
  <c r="D45" i="2" l="1"/>
  <c r="E45" i="2" s="1"/>
  <c r="F45" i="2" s="1"/>
  <c r="D46" i="2" l="1"/>
  <c r="E46" i="2" s="1"/>
  <c r="F46" i="2" s="1"/>
  <c r="G45" i="2"/>
  <c r="D47" i="2" l="1"/>
  <c r="E47" i="2" s="1"/>
  <c r="G47" i="2" s="1"/>
  <c r="G46" i="2"/>
  <c r="F47" i="2" l="1"/>
  <c r="D48" i="2" s="1"/>
  <c r="E48" i="2" s="1"/>
  <c r="F48" i="2" s="1"/>
  <c r="G48" i="2" l="1"/>
</calcChain>
</file>

<file path=xl/sharedStrings.xml><?xml version="1.0" encoding="utf-8"?>
<sst xmlns="http://schemas.openxmlformats.org/spreadsheetml/2006/main" count="26" uniqueCount="13">
  <si>
    <t>EMI Calculator</t>
  </si>
  <si>
    <t>Loan Amount</t>
  </si>
  <si>
    <t>Loan Years</t>
  </si>
  <si>
    <t>Loan Interest Rate</t>
  </si>
  <si>
    <t>Monthly EMI</t>
  </si>
  <si>
    <t>Month</t>
  </si>
  <si>
    <t>Input Data in the higlighted</t>
  </si>
  <si>
    <t>Loan Installment Payment Table</t>
  </si>
  <si>
    <t>Adjustment: Pay(Receive)</t>
  </si>
  <si>
    <t>Interest(이자)</t>
    <phoneticPr fontId="3" type="noConversion"/>
  </si>
  <si>
    <t>Principal Paid(원금)</t>
    <phoneticPr fontId="3" type="noConversion"/>
  </si>
  <si>
    <t>Installment(합계)</t>
    <phoneticPr fontId="3" type="noConversion"/>
  </si>
  <si>
    <t>Outstanding Loan Amount(잔액)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</si>
</sst>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6" formatCode="_(* #,##0.00_);_(* \(#,##0.00\);_(* &quot;-&quot;??_);_(@_)"/>
    <numFmt numFmtId="177" formatCode="_(* #,##0_);_(* \(#,##0\);_(* &quot;-&quot;??_);_(@_)"/>
    <numFmt numFmtId="178" formatCode="0.0%"/>
    <numFmt numFmtId="179" formatCode="_-* #,##0_-;\-* #,##0_-;_-* &quot;-&quot;??_-;_-@_-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43" fontId="0" fillId="2" borderId="0" xfId="1" applyFont="1" applyFill="1"/>
    <xf numFmtId="176" fontId="0" fillId="0" borderId="0" xfId="0" applyNumberFormat="1" applyAlignment="1">
      <alignment wrapText="1"/>
    </xf>
    <xf numFmtId="43" fontId="0" fillId="0" borderId="0" xfId="0" applyNumberFormat="1"/>
    <xf numFmtId="176" fontId="0" fillId="0" borderId="0" xfId="0" applyNumberFormat="1"/>
    <xf numFmtId="10" fontId="0" fillId="0" borderId="0" xfId="0" applyNumberFormat="1" applyAlignment="1">
      <alignment wrapText="1"/>
    </xf>
    <xf numFmtId="178" fontId="0" fillId="0" borderId="0" xfId="0" applyNumberFormat="1"/>
    <xf numFmtId="0" fontId="2" fillId="0" borderId="0" xfId="0" applyFont="1"/>
    <xf numFmtId="176" fontId="0" fillId="0" borderId="0" xfId="0" applyNumberFormat="1" applyAlignment="1">
      <alignment horizontal="left"/>
    </xf>
    <xf numFmtId="179" fontId="0" fillId="0" borderId="0" xfId="1" applyNumberFormat="1" applyFont="1"/>
    <xf numFmtId="43" fontId="0" fillId="0" borderId="0" xfId="1" applyFont="1"/>
    <xf numFmtId="10" fontId="0" fillId="0" borderId="0" xfId="2" applyNumberFormat="1" applyFont="1"/>
    <xf numFmtId="16" fontId="0" fillId="2" borderId="0" xfId="1" applyNumberFormat="1" applyFont="1" applyFill="1"/>
    <xf numFmtId="10" fontId="0" fillId="0" borderId="0" xfId="0" applyNumberFormat="1"/>
    <xf numFmtId="9" fontId="0" fillId="0" borderId="0" xfId="0" applyNumberFormat="1"/>
    <xf numFmtId="43" fontId="0" fillId="0" borderId="0" xfId="1" applyFont="1" applyFill="1"/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177" fontId="0" fillId="5" borderId="1" xfId="0" applyNumberFormat="1" applyFill="1" applyBorder="1"/>
    <xf numFmtId="176" fontId="0" fillId="5" borderId="1" xfId="0" applyNumberFormat="1" applyFill="1" applyBorder="1"/>
    <xf numFmtId="10" fontId="0" fillId="5" borderId="1" xfId="0" applyNumberFormat="1" applyFill="1" applyBorder="1"/>
    <xf numFmtId="179" fontId="0" fillId="5" borderId="1" xfId="1" applyNumberFormat="1" applyFont="1" applyFill="1" applyBorder="1"/>
    <xf numFmtId="0" fontId="0" fillId="0" borderId="2" xfId="0" applyBorder="1"/>
    <xf numFmtId="43" fontId="0" fillId="0" borderId="2" xfId="1" applyFont="1" applyBorder="1"/>
    <xf numFmtId="179" fontId="0" fillId="0" borderId="2" xfId="1" applyNumberFormat="1" applyFont="1" applyBorder="1"/>
    <xf numFmtId="176" fontId="0" fillId="0" borderId="2" xfId="0" applyNumberFormat="1" applyBorder="1"/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3" fontId="2" fillId="0" borderId="0" xfId="1" applyFont="1" applyBorder="1" applyAlignment="1">
      <alignment horizontal="center"/>
    </xf>
    <xf numFmtId="0" fontId="2" fillId="4" borderId="2" xfId="0" applyFont="1" applyFill="1" applyBorder="1" applyAlignment="1">
      <alignment horizontal="right"/>
    </xf>
    <xf numFmtId="43" fontId="2" fillId="4" borderId="2" xfId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0" borderId="0" xfId="0" applyFont="1" applyFill="1" applyAlignment="1"/>
  </cellXfs>
  <cellStyles count="3">
    <cellStyle name="백분율" xfId="2" builtinId="5"/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A230-0ABF-4D9C-ADB1-220F981EA39D}">
  <dimension ref="A3:M48"/>
  <sheetViews>
    <sheetView workbookViewId="0">
      <selection activeCell="C5" sqref="C5"/>
    </sheetView>
  </sheetViews>
  <sheetFormatPr defaultRowHeight="15" customHeight="1" x14ac:dyDescent="0.4"/>
  <cols>
    <col min="1" max="1" width="6.8984375" bestFit="1" customWidth="1"/>
    <col min="2" max="2" width="19.59765625" bestFit="1" customWidth="1"/>
    <col min="3" max="3" width="19.09765625" bestFit="1" customWidth="1"/>
    <col min="4" max="4" width="14" bestFit="1" customWidth="1"/>
    <col min="5" max="5" width="19.5" bestFit="1" customWidth="1"/>
    <col min="6" max="6" width="32.69921875" bestFit="1" customWidth="1"/>
    <col min="7" max="7" width="25.69921875" bestFit="1" customWidth="1"/>
    <col min="8" max="8" width="13.09765625" bestFit="1" customWidth="1"/>
    <col min="9" max="9" width="14.3984375" bestFit="1" customWidth="1"/>
    <col min="10" max="10" width="19.3984375" bestFit="1" customWidth="1"/>
    <col min="11" max="11" width="12.296875" bestFit="1" customWidth="1"/>
    <col min="12" max="12" width="13.3984375" bestFit="1" customWidth="1"/>
    <col min="14" max="14" width="12.3984375" bestFit="1" customWidth="1"/>
  </cols>
  <sheetData>
    <row r="3" spans="1:11" ht="15" customHeight="1" x14ac:dyDescent="0.4">
      <c r="A3" s="1"/>
      <c r="B3" s="27" t="s">
        <v>0</v>
      </c>
      <c r="C3" s="27"/>
      <c r="D3" s="27"/>
      <c r="E3" s="27"/>
      <c r="F3" s="27"/>
      <c r="G3" s="27"/>
      <c r="H3" s="33"/>
    </row>
    <row r="4" spans="1:11" s="17" customFormat="1" ht="15" customHeight="1" thickBot="1" x14ac:dyDescent="0.45">
      <c r="A4" s="15"/>
      <c r="B4" s="28" t="s">
        <v>6</v>
      </c>
      <c r="C4" s="28"/>
      <c r="D4" s="16"/>
      <c r="E4" s="16"/>
      <c r="F4" s="16"/>
      <c r="G4" s="16"/>
      <c r="H4" s="16"/>
    </row>
    <row r="5" spans="1:11" ht="15" customHeight="1" thickBot="1" x14ac:dyDescent="0.45">
      <c r="A5" s="1"/>
      <c r="B5" s="2" t="s">
        <v>1</v>
      </c>
      <c r="C5" s="19">
        <v>5000000</v>
      </c>
      <c r="D5" s="3"/>
      <c r="E5" s="3"/>
    </row>
    <row r="6" spans="1:11" ht="15" customHeight="1" thickBot="1" x14ac:dyDescent="0.45">
      <c r="A6" s="1"/>
      <c r="B6" s="2" t="s">
        <v>2</v>
      </c>
      <c r="C6" s="20">
        <v>12</v>
      </c>
      <c r="D6" s="4"/>
    </row>
    <row r="7" spans="1:11" ht="15" customHeight="1" thickBot="1" x14ac:dyDescent="0.45">
      <c r="A7" s="1"/>
      <c r="B7" s="5" t="s">
        <v>3</v>
      </c>
      <c r="C7" s="21">
        <v>0.2</v>
      </c>
      <c r="D7" s="6"/>
      <c r="E7" s="7"/>
      <c r="I7" s="8"/>
      <c r="J7" s="9"/>
    </row>
    <row r="8" spans="1:11" ht="15" customHeight="1" thickBot="1" x14ac:dyDescent="0.45">
      <c r="A8" s="1"/>
      <c r="B8" s="10" t="s">
        <v>4</v>
      </c>
      <c r="C8" s="22">
        <f>ROUNDUP(((C5*C7/12)*((1+C7/12)^C6)/((1+C7/12)^C6-1)),-3)</f>
        <v>464000</v>
      </c>
      <c r="E8" s="4"/>
      <c r="J8" s="11"/>
    </row>
    <row r="9" spans="1:11" ht="15" customHeight="1" x14ac:dyDescent="0.4">
      <c r="A9" s="1"/>
      <c r="B9" s="10"/>
      <c r="E9" s="4"/>
      <c r="J9" s="11"/>
    </row>
    <row r="10" spans="1:11" ht="15" customHeight="1" x14ac:dyDescent="0.4">
      <c r="A10" s="1"/>
      <c r="B10" s="29" t="s">
        <v>7</v>
      </c>
      <c r="C10" s="29"/>
      <c r="D10" s="29"/>
      <c r="E10" s="29"/>
      <c r="F10" s="29"/>
      <c r="J10" s="10"/>
      <c r="K10" s="4"/>
    </row>
    <row r="11" spans="1:11" ht="15" customHeight="1" x14ac:dyDescent="0.4">
      <c r="A11" s="1"/>
      <c r="B11" s="30" t="s">
        <v>5</v>
      </c>
      <c r="C11" s="31" t="s">
        <v>11</v>
      </c>
      <c r="D11" s="32" t="s">
        <v>9</v>
      </c>
      <c r="E11" s="32" t="s">
        <v>10</v>
      </c>
      <c r="F11" s="32" t="s">
        <v>12</v>
      </c>
      <c r="G11" s="32" t="s">
        <v>8</v>
      </c>
    </row>
    <row r="12" spans="1:11" ht="15" customHeight="1" x14ac:dyDescent="0.4">
      <c r="A12" s="1"/>
      <c r="B12" s="23"/>
      <c r="C12" s="24"/>
      <c r="D12" s="23"/>
      <c r="E12" s="23"/>
      <c r="F12" s="24">
        <f>C5</f>
        <v>5000000</v>
      </c>
      <c r="G12" s="23"/>
      <c r="H12" s="4"/>
    </row>
    <row r="13" spans="1:11" ht="15" customHeight="1" x14ac:dyDescent="0.4">
      <c r="A13" s="12"/>
      <c r="B13" s="23">
        <v>1</v>
      </c>
      <c r="C13" s="25">
        <f>IF(B13&lt;=$C$6,$C$8,0)</f>
        <v>464000</v>
      </c>
      <c r="D13" s="24">
        <f>ROUNDUP(((F12*$C$7)/12),0)</f>
        <v>83334</v>
      </c>
      <c r="E13" s="26">
        <f t="shared" ref="E13:E48" si="0">C13-D13</f>
        <v>380666</v>
      </c>
      <c r="F13" s="26">
        <f>IF((F12-E13)&gt;50000,(F12-E13),"Loan Complete")</f>
        <v>4619334</v>
      </c>
      <c r="G13" s="26">
        <f t="shared" ref="G13:G23" si="1">IF(F12&lt;E13,E13-F12,0)</f>
        <v>0</v>
      </c>
      <c r="H13" s="9"/>
      <c r="I13" s="9"/>
      <c r="J13" s="9"/>
      <c r="K13" s="10"/>
    </row>
    <row r="14" spans="1:11" ht="15" customHeight="1" x14ac:dyDescent="0.4">
      <c r="A14" s="12"/>
      <c r="B14" s="23">
        <v>2</v>
      </c>
      <c r="C14" s="25">
        <f t="shared" ref="C14:C48" si="2">IF(B14&lt;=$C$6,$C$8,0)</f>
        <v>464000</v>
      </c>
      <c r="D14" s="24">
        <f t="shared" ref="D14:D43" si="3">ROUNDUP(((F13*$C$7)/12),0)</f>
        <v>76989</v>
      </c>
      <c r="E14" s="26">
        <f t="shared" si="0"/>
        <v>387011</v>
      </c>
      <c r="F14" s="26">
        <f t="shared" ref="F14:F22" si="4">IF((F13-E14)&gt;50000,(F13-E14),"Loan Complete")</f>
        <v>4232323</v>
      </c>
      <c r="G14" s="26">
        <f t="shared" si="1"/>
        <v>0</v>
      </c>
    </row>
    <row r="15" spans="1:11" ht="15" customHeight="1" x14ac:dyDescent="0.4">
      <c r="A15" s="12"/>
      <c r="B15" s="23">
        <v>3</v>
      </c>
      <c r="C15" s="25">
        <f t="shared" si="2"/>
        <v>464000</v>
      </c>
      <c r="D15" s="24">
        <f t="shared" si="3"/>
        <v>70539</v>
      </c>
      <c r="E15" s="26">
        <f t="shared" si="0"/>
        <v>393461</v>
      </c>
      <c r="F15" s="26">
        <f t="shared" si="4"/>
        <v>3838862</v>
      </c>
      <c r="G15" s="26">
        <f t="shared" si="1"/>
        <v>0</v>
      </c>
    </row>
    <row r="16" spans="1:11" ht="15" customHeight="1" x14ac:dyDescent="0.4">
      <c r="A16" s="12"/>
      <c r="B16" s="23">
        <v>4</v>
      </c>
      <c r="C16" s="25">
        <f t="shared" si="2"/>
        <v>464000</v>
      </c>
      <c r="D16" s="24">
        <f t="shared" si="3"/>
        <v>63982</v>
      </c>
      <c r="E16" s="26">
        <f t="shared" si="0"/>
        <v>400018</v>
      </c>
      <c r="F16" s="26">
        <f t="shared" si="4"/>
        <v>3438844</v>
      </c>
      <c r="G16" s="26">
        <f t="shared" si="1"/>
        <v>0</v>
      </c>
    </row>
    <row r="17" spans="1:13" ht="15" customHeight="1" x14ac:dyDescent="0.4">
      <c r="A17" s="12"/>
      <c r="B17" s="23">
        <v>5</v>
      </c>
      <c r="C17" s="25">
        <f t="shared" si="2"/>
        <v>464000</v>
      </c>
      <c r="D17" s="24">
        <f t="shared" si="3"/>
        <v>57315</v>
      </c>
      <c r="E17" s="26">
        <f t="shared" si="0"/>
        <v>406685</v>
      </c>
      <c r="F17" s="26">
        <f t="shared" si="4"/>
        <v>3032159</v>
      </c>
      <c r="G17" s="26">
        <f t="shared" si="1"/>
        <v>0</v>
      </c>
      <c r="L17" s="13"/>
      <c r="M17" s="9"/>
    </row>
    <row r="18" spans="1:13" ht="15" customHeight="1" x14ac:dyDescent="0.4">
      <c r="A18" s="12"/>
      <c r="B18" s="23">
        <v>6</v>
      </c>
      <c r="C18" s="25">
        <f t="shared" si="2"/>
        <v>464000</v>
      </c>
      <c r="D18" s="24">
        <f t="shared" si="3"/>
        <v>50536</v>
      </c>
      <c r="E18" s="26">
        <f t="shared" si="0"/>
        <v>413464</v>
      </c>
      <c r="F18" s="26">
        <f t="shared" si="4"/>
        <v>2618695</v>
      </c>
      <c r="G18" s="26">
        <f t="shared" si="1"/>
        <v>0</v>
      </c>
      <c r="L18" s="14"/>
      <c r="M18" s="9"/>
    </row>
    <row r="19" spans="1:13" ht="15" customHeight="1" x14ac:dyDescent="0.4">
      <c r="A19" s="12"/>
      <c r="B19" s="23">
        <v>7</v>
      </c>
      <c r="C19" s="25">
        <f t="shared" si="2"/>
        <v>464000</v>
      </c>
      <c r="D19" s="24">
        <f t="shared" si="3"/>
        <v>43645</v>
      </c>
      <c r="E19" s="26">
        <f t="shared" si="0"/>
        <v>420355</v>
      </c>
      <c r="F19" s="26">
        <f t="shared" si="4"/>
        <v>2198340</v>
      </c>
      <c r="G19" s="26">
        <f t="shared" si="1"/>
        <v>0</v>
      </c>
      <c r="M19" s="9"/>
    </row>
    <row r="20" spans="1:13" ht="15" customHeight="1" x14ac:dyDescent="0.4">
      <c r="A20" s="12"/>
      <c r="B20" s="23">
        <v>8</v>
      </c>
      <c r="C20" s="25">
        <f t="shared" si="2"/>
        <v>464000</v>
      </c>
      <c r="D20" s="24">
        <f t="shared" si="3"/>
        <v>36639</v>
      </c>
      <c r="E20" s="26">
        <f t="shared" si="0"/>
        <v>427361</v>
      </c>
      <c r="F20" s="26">
        <f t="shared" si="4"/>
        <v>1770979</v>
      </c>
      <c r="G20" s="26">
        <f t="shared" si="1"/>
        <v>0</v>
      </c>
      <c r="M20" s="9"/>
    </row>
    <row r="21" spans="1:13" ht="15" customHeight="1" x14ac:dyDescent="0.4">
      <c r="A21" s="12"/>
      <c r="B21" s="23">
        <v>9</v>
      </c>
      <c r="C21" s="25">
        <f t="shared" si="2"/>
        <v>464000</v>
      </c>
      <c r="D21" s="24">
        <f t="shared" si="3"/>
        <v>29517</v>
      </c>
      <c r="E21" s="26">
        <f t="shared" si="0"/>
        <v>434483</v>
      </c>
      <c r="F21" s="26">
        <f t="shared" si="4"/>
        <v>1336496</v>
      </c>
      <c r="G21" s="26">
        <f t="shared" si="1"/>
        <v>0</v>
      </c>
    </row>
    <row r="22" spans="1:13" ht="15" customHeight="1" x14ac:dyDescent="0.4">
      <c r="A22" s="12"/>
      <c r="B22" s="23">
        <v>10</v>
      </c>
      <c r="C22" s="25">
        <f t="shared" si="2"/>
        <v>464000</v>
      </c>
      <c r="D22" s="24">
        <f t="shared" si="3"/>
        <v>22275</v>
      </c>
      <c r="E22" s="26">
        <f t="shared" si="0"/>
        <v>441725</v>
      </c>
      <c r="F22" s="26">
        <f t="shared" si="4"/>
        <v>894771</v>
      </c>
      <c r="G22" s="26">
        <f t="shared" si="1"/>
        <v>0</v>
      </c>
    </row>
    <row r="23" spans="1:13" ht="15" customHeight="1" x14ac:dyDescent="0.4">
      <c r="A23" s="12"/>
      <c r="B23" s="23">
        <v>11</v>
      </c>
      <c r="C23" s="25">
        <f t="shared" si="2"/>
        <v>464000</v>
      </c>
      <c r="D23" s="24">
        <f t="shared" si="3"/>
        <v>14913</v>
      </c>
      <c r="E23" s="26">
        <f t="shared" si="0"/>
        <v>449087</v>
      </c>
      <c r="F23" s="26">
        <f>IF((F22-E23)&gt;50000,(F22-E23),0)</f>
        <v>445684</v>
      </c>
      <c r="G23" s="26">
        <f t="shared" si="1"/>
        <v>0</v>
      </c>
    </row>
    <row r="24" spans="1:13" ht="15" customHeight="1" x14ac:dyDescent="0.4">
      <c r="A24" s="12"/>
      <c r="B24" s="23">
        <v>12</v>
      </c>
      <c r="C24" s="25">
        <f t="shared" si="2"/>
        <v>464000</v>
      </c>
      <c r="D24" s="24">
        <f t="shared" si="3"/>
        <v>7429</v>
      </c>
      <c r="E24" s="26">
        <f t="shared" si="0"/>
        <v>456571</v>
      </c>
      <c r="F24" s="26">
        <f t="shared" ref="F24:F48" si="5">IF((F23-E24)&gt;50000,(F23-E24),0)</f>
        <v>0</v>
      </c>
      <c r="G24" s="26">
        <f>IF(F23&lt;E24,E24-F23,0)</f>
        <v>10887</v>
      </c>
      <c r="I24" s="10"/>
    </row>
    <row r="25" spans="1:13" ht="15" customHeight="1" x14ac:dyDescent="0.4">
      <c r="A25" s="12"/>
      <c r="B25" s="23">
        <v>13</v>
      </c>
      <c r="C25" s="25">
        <f t="shared" si="2"/>
        <v>0</v>
      </c>
      <c r="D25" s="24">
        <f t="shared" si="3"/>
        <v>0</v>
      </c>
      <c r="E25" s="26">
        <f t="shared" si="0"/>
        <v>0</v>
      </c>
      <c r="F25" s="26">
        <f t="shared" si="5"/>
        <v>0</v>
      </c>
      <c r="G25" s="26">
        <f t="shared" ref="G25:G48" si="6">IF(F24&lt;E25,E25-F24,0)</f>
        <v>0</v>
      </c>
      <c r="I25" s="10"/>
    </row>
    <row r="26" spans="1:13" ht="15" customHeight="1" x14ac:dyDescent="0.4">
      <c r="A26" s="12"/>
      <c r="B26" s="23">
        <v>14</v>
      </c>
      <c r="C26" s="25">
        <f t="shared" si="2"/>
        <v>0</v>
      </c>
      <c r="D26" s="24">
        <f t="shared" si="3"/>
        <v>0</v>
      </c>
      <c r="E26" s="26">
        <f t="shared" si="0"/>
        <v>0</v>
      </c>
      <c r="F26" s="26">
        <f t="shared" si="5"/>
        <v>0</v>
      </c>
      <c r="G26" s="26">
        <f t="shared" si="6"/>
        <v>0</v>
      </c>
      <c r="I26" s="10"/>
    </row>
    <row r="27" spans="1:13" ht="15" customHeight="1" x14ac:dyDescent="0.4">
      <c r="A27" s="12"/>
      <c r="B27" s="23">
        <v>15</v>
      </c>
      <c r="C27" s="25">
        <f t="shared" si="2"/>
        <v>0</v>
      </c>
      <c r="D27" s="24">
        <f t="shared" si="3"/>
        <v>0</v>
      </c>
      <c r="E27" s="26">
        <f t="shared" si="0"/>
        <v>0</v>
      </c>
      <c r="F27" s="26">
        <f t="shared" si="5"/>
        <v>0</v>
      </c>
      <c r="G27" s="26">
        <f t="shared" si="6"/>
        <v>0</v>
      </c>
      <c r="I27" s="10"/>
    </row>
    <row r="28" spans="1:13" ht="15" customHeight="1" x14ac:dyDescent="0.4">
      <c r="A28" s="12"/>
      <c r="B28" s="23">
        <v>16</v>
      </c>
      <c r="C28" s="25">
        <f t="shared" si="2"/>
        <v>0</v>
      </c>
      <c r="D28" s="24">
        <f t="shared" si="3"/>
        <v>0</v>
      </c>
      <c r="E28" s="26">
        <f t="shared" si="0"/>
        <v>0</v>
      </c>
      <c r="F28" s="26">
        <f t="shared" si="5"/>
        <v>0</v>
      </c>
      <c r="G28" s="26">
        <f t="shared" si="6"/>
        <v>0</v>
      </c>
      <c r="I28" s="4"/>
    </row>
    <row r="29" spans="1:13" ht="15" customHeight="1" x14ac:dyDescent="0.4">
      <c r="B29" s="23">
        <v>17</v>
      </c>
      <c r="C29" s="25">
        <f t="shared" si="2"/>
        <v>0</v>
      </c>
      <c r="D29" s="24">
        <f t="shared" si="3"/>
        <v>0</v>
      </c>
      <c r="E29" s="26">
        <f t="shared" si="0"/>
        <v>0</v>
      </c>
      <c r="F29" s="26">
        <f t="shared" si="5"/>
        <v>0</v>
      </c>
      <c r="G29" s="26">
        <f t="shared" si="6"/>
        <v>0</v>
      </c>
    </row>
    <row r="30" spans="1:13" ht="15" customHeight="1" x14ac:dyDescent="0.4">
      <c r="B30" s="23">
        <v>18</v>
      </c>
      <c r="C30" s="25">
        <f t="shared" si="2"/>
        <v>0</v>
      </c>
      <c r="D30" s="24">
        <f t="shared" si="3"/>
        <v>0</v>
      </c>
      <c r="E30" s="26">
        <f t="shared" si="0"/>
        <v>0</v>
      </c>
      <c r="F30" s="26">
        <f t="shared" si="5"/>
        <v>0</v>
      </c>
      <c r="G30" s="26">
        <f t="shared" si="6"/>
        <v>0</v>
      </c>
    </row>
    <row r="31" spans="1:13" ht="15" customHeight="1" x14ac:dyDescent="0.4">
      <c r="B31" s="23">
        <v>19</v>
      </c>
      <c r="C31" s="25">
        <f t="shared" si="2"/>
        <v>0</v>
      </c>
      <c r="D31" s="24">
        <f t="shared" si="3"/>
        <v>0</v>
      </c>
      <c r="E31" s="26">
        <f t="shared" si="0"/>
        <v>0</v>
      </c>
      <c r="F31" s="26">
        <f t="shared" si="5"/>
        <v>0</v>
      </c>
      <c r="G31" s="26">
        <f t="shared" si="6"/>
        <v>0</v>
      </c>
    </row>
    <row r="32" spans="1:13" ht="15" customHeight="1" x14ac:dyDescent="0.4">
      <c r="B32" s="23">
        <v>20</v>
      </c>
      <c r="C32" s="25">
        <f t="shared" si="2"/>
        <v>0</v>
      </c>
      <c r="D32" s="24">
        <f t="shared" si="3"/>
        <v>0</v>
      </c>
      <c r="E32" s="26">
        <f t="shared" si="0"/>
        <v>0</v>
      </c>
      <c r="F32" s="26">
        <f t="shared" si="5"/>
        <v>0</v>
      </c>
      <c r="G32" s="26">
        <f t="shared" si="6"/>
        <v>0</v>
      </c>
    </row>
    <row r="33" spans="2:7" ht="15" customHeight="1" x14ac:dyDescent="0.4">
      <c r="B33" s="23">
        <v>21</v>
      </c>
      <c r="C33" s="25">
        <f t="shared" si="2"/>
        <v>0</v>
      </c>
      <c r="D33" s="24">
        <f t="shared" si="3"/>
        <v>0</v>
      </c>
      <c r="E33" s="26">
        <f t="shared" si="0"/>
        <v>0</v>
      </c>
      <c r="F33" s="26">
        <f t="shared" si="5"/>
        <v>0</v>
      </c>
      <c r="G33" s="26">
        <f t="shared" si="6"/>
        <v>0</v>
      </c>
    </row>
    <row r="34" spans="2:7" ht="15" customHeight="1" x14ac:dyDescent="0.4">
      <c r="B34" s="23">
        <v>22</v>
      </c>
      <c r="C34" s="25">
        <f t="shared" si="2"/>
        <v>0</v>
      </c>
      <c r="D34" s="24">
        <f t="shared" si="3"/>
        <v>0</v>
      </c>
      <c r="E34" s="26">
        <f t="shared" si="0"/>
        <v>0</v>
      </c>
      <c r="F34" s="26">
        <f t="shared" si="5"/>
        <v>0</v>
      </c>
      <c r="G34" s="26">
        <f t="shared" si="6"/>
        <v>0</v>
      </c>
    </row>
    <row r="35" spans="2:7" ht="15" customHeight="1" x14ac:dyDescent="0.4">
      <c r="B35" s="23">
        <v>23</v>
      </c>
      <c r="C35" s="25">
        <f t="shared" si="2"/>
        <v>0</v>
      </c>
      <c r="D35" s="24">
        <f t="shared" si="3"/>
        <v>0</v>
      </c>
      <c r="E35" s="26">
        <f t="shared" si="0"/>
        <v>0</v>
      </c>
      <c r="F35" s="26">
        <f t="shared" si="5"/>
        <v>0</v>
      </c>
      <c r="G35" s="26">
        <f t="shared" si="6"/>
        <v>0</v>
      </c>
    </row>
    <row r="36" spans="2:7" ht="15" customHeight="1" x14ac:dyDescent="0.4">
      <c r="B36" s="23">
        <v>24</v>
      </c>
      <c r="C36" s="25">
        <f t="shared" si="2"/>
        <v>0</v>
      </c>
      <c r="D36" s="24">
        <f t="shared" si="3"/>
        <v>0</v>
      </c>
      <c r="E36" s="26">
        <f t="shared" si="0"/>
        <v>0</v>
      </c>
      <c r="F36" s="26">
        <f t="shared" si="5"/>
        <v>0</v>
      </c>
      <c r="G36" s="26">
        <f t="shared" si="6"/>
        <v>0</v>
      </c>
    </row>
    <row r="37" spans="2:7" ht="15" customHeight="1" x14ac:dyDescent="0.4">
      <c r="B37" s="23">
        <v>25</v>
      </c>
      <c r="C37" s="25">
        <f t="shared" si="2"/>
        <v>0</v>
      </c>
      <c r="D37" s="24">
        <f t="shared" si="3"/>
        <v>0</v>
      </c>
      <c r="E37" s="26">
        <f t="shared" si="0"/>
        <v>0</v>
      </c>
      <c r="F37" s="26">
        <f t="shared" si="5"/>
        <v>0</v>
      </c>
      <c r="G37" s="26">
        <f t="shared" si="6"/>
        <v>0</v>
      </c>
    </row>
    <row r="38" spans="2:7" ht="15" customHeight="1" x14ac:dyDescent="0.4">
      <c r="B38" s="23">
        <v>26</v>
      </c>
      <c r="C38" s="25">
        <f t="shared" si="2"/>
        <v>0</v>
      </c>
      <c r="D38" s="24">
        <f t="shared" si="3"/>
        <v>0</v>
      </c>
      <c r="E38" s="26">
        <f t="shared" si="0"/>
        <v>0</v>
      </c>
      <c r="F38" s="26">
        <f t="shared" si="5"/>
        <v>0</v>
      </c>
      <c r="G38" s="26">
        <f t="shared" si="6"/>
        <v>0</v>
      </c>
    </row>
    <row r="39" spans="2:7" ht="15" customHeight="1" x14ac:dyDescent="0.4">
      <c r="B39" s="23">
        <v>27</v>
      </c>
      <c r="C39" s="25">
        <f t="shared" si="2"/>
        <v>0</v>
      </c>
      <c r="D39" s="24">
        <f t="shared" si="3"/>
        <v>0</v>
      </c>
      <c r="E39" s="26">
        <f t="shared" si="0"/>
        <v>0</v>
      </c>
      <c r="F39" s="26">
        <f t="shared" si="5"/>
        <v>0</v>
      </c>
      <c r="G39" s="26">
        <f t="shared" si="6"/>
        <v>0</v>
      </c>
    </row>
    <row r="40" spans="2:7" ht="15" customHeight="1" x14ac:dyDescent="0.4">
      <c r="B40" s="23">
        <v>28</v>
      </c>
      <c r="C40" s="25">
        <f t="shared" si="2"/>
        <v>0</v>
      </c>
      <c r="D40" s="24">
        <f t="shared" si="3"/>
        <v>0</v>
      </c>
      <c r="E40" s="26">
        <f t="shared" si="0"/>
        <v>0</v>
      </c>
      <c r="F40" s="26">
        <f t="shared" si="5"/>
        <v>0</v>
      </c>
      <c r="G40" s="26">
        <f t="shared" si="6"/>
        <v>0</v>
      </c>
    </row>
    <row r="41" spans="2:7" ht="15" customHeight="1" x14ac:dyDescent="0.4">
      <c r="B41" s="23">
        <v>29</v>
      </c>
      <c r="C41" s="25">
        <f t="shared" si="2"/>
        <v>0</v>
      </c>
      <c r="D41" s="24">
        <f t="shared" si="3"/>
        <v>0</v>
      </c>
      <c r="E41" s="26">
        <f t="shared" si="0"/>
        <v>0</v>
      </c>
      <c r="F41" s="26">
        <f t="shared" si="5"/>
        <v>0</v>
      </c>
      <c r="G41" s="26">
        <f t="shared" si="6"/>
        <v>0</v>
      </c>
    </row>
    <row r="42" spans="2:7" ht="15" customHeight="1" x14ac:dyDescent="0.4">
      <c r="B42" s="23">
        <v>30</v>
      </c>
      <c r="C42" s="25">
        <f t="shared" si="2"/>
        <v>0</v>
      </c>
      <c r="D42" s="24">
        <f t="shared" si="3"/>
        <v>0</v>
      </c>
      <c r="E42" s="26">
        <f t="shared" si="0"/>
        <v>0</v>
      </c>
      <c r="F42" s="26">
        <f t="shared" si="5"/>
        <v>0</v>
      </c>
      <c r="G42" s="26">
        <f t="shared" si="6"/>
        <v>0</v>
      </c>
    </row>
    <row r="43" spans="2:7" ht="15" customHeight="1" x14ac:dyDescent="0.4">
      <c r="B43" s="23">
        <v>31</v>
      </c>
      <c r="C43" s="25">
        <f t="shared" si="2"/>
        <v>0</v>
      </c>
      <c r="D43" s="24">
        <f t="shared" si="3"/>
        <v>0</v>
      </c>
      <c r="E43" s="26">
        <f t="shared" si="0"/>
        <v>0</v>
      </c>
      <c r="F43" s="26">
        <f t="shared" si="5"/>
        <v>0</v>
      </c>
      <c r="G43" s="26">
        <f t="shared" si="6"/>
        <v>0</v>
      </c>
    </row>
    <row r="44" spans="2:7" ht="15" customHeight="1" x14ac:dyDescent="0.4">
      <c r="B44" s="23">
        <v>32</v>
      </c>
      <c r="C44" s="25">
        <f t="shared" si="2"/>
        <v>0</v>
      </c>
      <c r="D44" s="24">
        <f t="shared" ref="D44:D48" si="7">(F43*$C$7)/12</f>
        <v>0</v>
      </c>
      <c r="E44" s="26">
        <f t="shared" si="0"/>
        <v>0</v>
      </c>
      <c r="F44" s="26">
        <f t="shared" si="5"/>
        <v>0</v>
      </c>
      <c r="G44" s="26">
        <f t="shared" si="6"/>
        <v>0</v>
      </c>
    </row>
    <row r="45" spans="2:7" ht="15" customHeight="1" x14ac:dyDescent="0.4">
      <c r="B45" s="23">
        <v>33</v>
      </c>
      <c r="C45" s="25">
        <f t="shared" si="2"/>
        <v>0</v>
      </c>
      <c r="D45" s="24">
        <f t="shared" si="7"/>
        <v>0</v>
      </c>
      <c r="E45" s="26">
        <f t="shared" si="0"/>
        <v>0</v>
      </c>
      <c r="F45" s="26">
        <f t="shared" si="5"/>
        <v>0</v>
      </c>
      <c r="G45" s="26">
        <f t="shared" si="6"/>
        <v>0</v>
      </c>
    </row>
    <row r="46" spans="2:7" ht="15" customHeight="1" x14ac:dyDescent="0.4">
      <c r="B46" s="23">
        <v>34</v>
      </c>
      <c r="C46" s="25">
        <f t="shared" si="2"/>
        <v>0</v>
      </c>
      <c r="D46" s="24">
        <f t="shared" si="7"/>
        <v>0</v>
      </c>
      <c r="E46" s="26">
        <f t="shared" si="0"/>
        <v>0</v>
      </c>
      <c r="F46" s="26">
        <f t="shared" si="5"/>
        <v>0</v>
      </c>
      <c r="G46" s="26">
        <f t="shared" si="6"/>
        <v>0</v>
      </c>
    </row>
    <row r="47" spans="2:7" ht="15" customHeight="1" x14ac:dyDescent="0.4">
      <c r="B47" s="23">
        <v>35</v>
      </c>
      <c r="C47" s="25">
        <f t="shared" si="2"/>
        <v>0</v>
      </c>
      <c r="D47" s="24">
        <f t="shared" si="7"/>
        <v>0</v>
      </c>
      <c r="E47" s="26">
        <f t="shared" si="0"/>
        <v>0</v>
      </c>
      <c r="F47" s="26">
        <f t="shared" si="5"/>
        <v>0</v>
      </c>
      <c r="G47" s="26">
        <f t="shared" si="6"/>
        <v>0</v>
      </c>
    </row>
    <row r="48" spans="2:7" ht="15" customHeight="1" x14ac:dyDescent="0.4">
      <c r="B48" s="23">
        <v>36</v>
      </c>
      <c r="C48" s="25">
        <f t="shared" si="2"/>
        <v>0</v>
      </c>
      <c r="D48" s="24">
        <f t="shared" si="7"/>
        <v>0</v>
      </c>
      <c r="E48" s="26">
        <f t="shared" si="0"/>
        <v>0</v>
      </c>
      <c r="F48" s="26">
        <f t="shared" si="5"/>
        <v>0</v>
      </c>
      <c r="G48" s="26">
        <f t="shared" si="6"/>
        <v>0</v>
      </c>
    </row>
  </sheetData>
  <mergeCells count="3">
    <mergeCell ref="B4:C4"/>
    <mergeCell ref="B10:F10"/>
    <mergeCell ref="B3:G3"/>
  </mergeCells>
  <phoneticPr fontId="3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FC3F-8E24-4326-BC71-6611AFE7ED26}">
  <dimension ref="A3:M48"/>
  <sheetViews>
    <sheetView tabSelected="1" workbookViewId="0">
      <selection activeCell="F8" sqref="F8"/>
    </sheetView>
  </sheetViews>
  <sheetFormatPr defaultRowHeight="15" customHeight="1" x14ac:dyDescent="0.4"/>
  <cols>
    <col min="1" max="1" width="6.8984375" bestFit="1" customWidth="1"/>
    <col min="2" max="2" width="19.59765625" bestFit="1" customWidth="1"/>
    <col min="3" max="3" width="19.09765625" bestFit="1" customWidth="1"/>
    <col min="4" max="4" width="14" bestFit="1" customWidth="1"/>
    <col min="5" max="5" width="19.5" bestFit="1" customWidth="1"/>
    <col min="6" max="6" width="32.69921875" bestFit="1" customWidth="1"/>
    <col min="7" max="7" width="25.69921875" bestFit="1" customWidth="1"/>
    <col min="8" max="8" width="13.09765625" bestFit="1" customWidth="1"/>
    <col min="9" max="9" width="14.3984375" bestFit="1" customWidth="1"/>
    <col min="10" max="10" width="19.3984375" bestFit="1" customWidth="1"/>
    <col min="11" max="11" width="12.296875" bestFit="1" customWidth="1"/>
    <col min="12" max="12" width="13.3984375" bestFit="1" customWidth="1"/>
    <col min="14" max="14" width="12.3984375" bestFit="1" customWidth="1"/>
  </cols>
  <sheetData>
    <row r="3" spans="1:11" ht="15" customHeight="1" x14ac:dyDescent="0.4">
      <c r="A3" s="1"/>
      <c r="B3" s="27" t="s">
        <v>0</v>
      </c>
      <c r="C3" s="27"/>
      <c r="D3" s="27"/>
      <c r="E3" s="27"/>
      <c r="F3" s="27"/>
      <c r="G3" s="27"/>
      <c r="H3" s="33"/>
    </row>
    <row r="4" spans="1:11" s="17" customFormat="1" ht="15" customHeight="1" thickBot="1" x14ac:dyDescent="0.45">
      <c r="A4" s="15"/>
      <c r="B4" s="28" t="s">
        <v>6</v>
      </c>
      <c r="C4" s="28"/>
      <c r="D4" s="18"/>
      <c r="E4" s="18"/>
      <c r="F4" s="18"/>
      <c r="G4" s="18"/>
      <c r="H4" s="18"/>
    </row>
    <row r="5" spans="1:11" ht="15" customHeight="1" thickBot="1" x14ac:dyDescent="0.45">
      <c r="A5" s="1"/>
      <c r="B5" s="2" t="s">
        <v>1</v>
      </c>
      <c r="C5" s="19">
        <v>6000000</v>
      </c>
      <c r="D5" s="3"/>
      <c r="E5" s="3"/>
    </row>
    <row r="6" spans="1:11" ht="15" customHeight="1" thickBot="1" x14ac:dyDescent="0.45">
      <c r="A6" s="1"/>
      <c r="B6" s="2" t="s">
        <v>2</v>
      </c>
      <c r="C6" s="20">
        <v>12</v>
      </c>
      <c r="D6" s="4"/>
    </row>
    <row r="7" spans="1:11" ht="15" customHeight="1" thickBot="1" x14ac:dyDescent="0.45">
      <c r="A7" s="1"/>
      <c r="B7" s="5" t="s">
        <v>3</v>
      </c>
      <c r="C7" s="21">
        <v>0.1</v>
      </c>
      <c r="D7" s="6"/>
      <c r="E7" s="7"/>
      <c r="I7" s="8"/>
      <c r="J7" s="9"/>
    </row>
    <row r="8" spans="1:11" ht="15" customHeight="1" thickBot="1" x14ac:dyDescent="0.45">
      <c r="A8" s="1"/>
      <c r="B8" s="10" t="s">
        <v>4</v>
      </c>
      <c r="C8" s="22">
        <f>ROUNDUP(((C5*C7/12)*((1+C7/12)^C6)/((1+C7/12)^C6-1)),-3)</f>
        <v>528000</v>
      </c>
      <c r="E8" s="4"/>
      <c r="J8" s="11"/>
    </row>
    <row r="9" spans="1:11" ht="15" customHeight="1" x14ac:dyDescent="0.4">
      <c r="A9" s="1"/>
      <c r="B9" s="10"/>
      <c r="E9" s="4"/>
      <c r="J9" s="11"/>
    </row>
    <row r="10" spans="1:11" ht="15" customHeight="1" x14ac:dyDescent="0.4">
      <c r="A10" s="1"/>
      <c r="B10" s="29" t="s">
        <v>7</v>
      </c>
      <c r="C10" s="29"/>
      <c r="D10" s="29"/>
      <c r="E10" s="29"/>
      <c r="F10" s="29"/>
      <c r="J10" s="10"/>
      <c r="K10" s="4"/>
    </row>
    <row r="11" spans="1:11" ht="15" customHeight="1" x14ac:dyDescent="0.4">
      <c r="A11" s="1"/>
      <c r="B11" s="30" t="s">
        <v>5</v>
      </c>
      <c r="C11" s="31" t="s">
        <v>11</v>
      </c>
      <c r="D11" s="32" t="s">
        <v>9</v>
      </c>
      <c r="E11" s="32" t="s">
        <v>10</v>
      </c>
      <c r="F11" s="32" t="s">
        <v>12</v>
      </c>
      <c r="G11" s="32" t="s">
        <v>8</v>
      </c>
    </row>
    <row r="12" spans="1:11" ht="15" customHeight="1" x14ac:dyDescent="0.4">
      <c r="A12" s="1"/>
      <c r="B12" s="23"/>
      <c r="C12" s="24"/>
      <c r="D12" s="23"/>
      <c r="E12" s="23"/>
      <c r="F12" s="24">
        <f>C5</f>
        <v>6000000</v>
      </c>
      <c r="G12" s="23"/>
      <c r="H12" s="4"/>
    </row>
    <row r="13" spans="1:11" ht="15" customHeight="1" x14ac:dyDescent="0.4">
      <c r="A13" s="12"/>
      <c r="B13" s="23">
        <v>1</v>
      </c>
      <c r="C13" s="25">
        <f>IF(B13&lt;=$C$6,$C$8,0)</f>
        <v>528000</v>
      </c>
      <c r="D13" s="24">
        <f>ROUNDUP(((F12*$C$7)/12),0)</f>
        <v>50000</v>
      </c>
      <c r="E13" s="26">
        <f t="shared" ref="E13:E48" si="0">C13-D13</f>
        <v>478000</v>
      </c>
      <c r="F13" s="26">
        <f>IF((F12-E13)&gt;50000,(F12-E13),"Loan Complete")</f>
        <v>5522000</v>
      </c>
      <c r="G13" s="26">
        <f t="shared" ref="G13:G23" si="1">IF(F12&lt;E13,E13-F12,0)</f>
        <v>0</v>
      </c>
      <c r="H13" s="9"/>
      <c r="I13" s="9"/>
      <c r="J13" s="9"/>
      <c r="K13" s="10"/>
    </row>
    <row r="14" spans="1:11" ht="15" customHeight="1" x14ac:dyDescent="0.4">
      <c r="A14" s="12"/>
      <c r="B14" s="23">
        <v>2</v>
      </c>
      <c r="C14" s="25">
        <f t="shared" ref="C14:C48" si="2">IF(B14&lt;=$C$6,$C$8,0)</f>
        <v>528000</v>
      </c>
      <c r="D14" s="24">
        <f t="shared" ref="D14:D43" si="3">ROUNDUP(((F13*$C$7)/12),0)</f>
        <v>46017</v>
      </c>
      <c r="E14" s="26">
        <f t="shared" si="0"/>
        <v>481983</v>
      </c>
      <c r="F14" s="26">
        <f t="shared" ref="F14:F22" si="4">IF((F13-E14)&gt;50000,(F13-E14),"Loan Complete")</f>
        <v>5040017</v>
      </c>
      <c r="G14" s="26">
        <f t="shared" si="1"/>
        <v>0</v>
      </c>
    </row>
    <row r="15" spans="1:11" ht="15" customHeight="1" x14ac:dyDescent="0.4">
      <c r="A15" s="12"/>
      <c r="B15" s="23">
        <v>3</v>
      </c>
      <c r="C15" s="25">
        <f t="shared" si="2"/>
        <v>528000</v>
      </c>
      <c r="D15" s="24">
        <f t="shared" si="3"/>
        <v>42001</v>
      </c>
      <c r="E15" s="26">
        <f t="shared" si="0"/>
        <v>485999</v>
      </c>
      <c r="F15" s="26">
        <f t="shared" si="4"/>
        <v>4554018</v>
      </c>
      <c r="G15" s="26">
        <f t="shared" si="1"/>
        <v>0</v>
      </c>
    </row>
    <row r="16" spans="1:11" ht="15" customHeight="1" x14ac:dyDescent="0.4">
      <c r="A16" s="12"/>
      <c r="B16" s="23">
        <v>4</v>
      </c>
      <c r="C16" s="25">
        <f t="shared" si="2"/>
        <v>528000</v>
      </c>
      <c r="D16" s="24">
        <f t="shared" si="3"/>
        <v>37951</v>
      </c>
      <c r="E16" s="26">
        <f t="shared" si="0"/>
        <v>490049</v>
      </c>
      <c r="F16" s="26">
        <f t="shared" si="4"/>
        <v>4063969</v>
      </c>
      <c r="G16" s="26">
        <f t="shared" si="1"/>
        <v>0</v>
      </c>
    </row>
    <row r="17" spans="1:13" ht="15" customHeight="1" x14ac:dyDescent="0.4">
      <c r="A17" s="12"/>
      <c r="B17" s="23">
        <v>5</v>
      </c>
      <c r="C17" s="25">
        <f t="shared" si="2"/>
        <v>528000</v>
      </c>
      <c r="D17" s="24">
        <f t="shared" si="3"/>
        <v>33867</v>
      </c>
      <c r="E17" s="26">
        <f t="shared" si="0"/>
        <v>494133</v>
      </c>
      <c r="F17" s="26">
        <f t="shared" si="4"/>
        <v>3569836</v>
      </c>
      <c r="G17" s="26">
        <f t="shared" si="1"/>
        <v>0</v>
      </c>
      <c r="L17" s="13"/>
      <c r="M17" s="9"/>
    </row>
    <row r="18" spans="1:13" ht="15" customHeight="1" x14ac:dyDescent="0.4">
      <c r="A18" s="12"/>
      <c r="B18" s="23">
        <v>6</v>
      </c>
      <c r="C18" s="25">
        <f t="shared" si="2"/>
        <v>528000</v>
      </c>
      <c r="D18" s="24">
        <f t="shared" si="3"/>
        <v>29749</v>
      </c>
      <c r="E18" s="26">
        <f t="shared" si="0"/>
        <v>498251</v>
      </c>
      <c r="F18" s="26">
        <f t="shared" si="4"/>
        <v>3071585</v>
      </c>
      <c r="G18" s="26">
        <f t="shared" si="1"/>
        <v>0</v>
      </c>
      <c r="L18" s="14"/>
      <c r="M18" s="9"/>
    </row>
    <row r="19" spans="1:13" ht="15" customHeight="1" x14ac:dyDescent="0.4">
      <c r="A19" s="12"/>
      <c r="B19" s="23">
        <v>7</v>
      </c>
      <c r="C19" s="25">
        <f t="shared" si="2"/>
        <v>528000</v>
      </c>
      <c r="D19" s="24">
        <f t="shared" si="3"/>
        <v>25597</v>
      </c>
      <c r="E19" s="26">
        <f t="shared" si="0"/>
        <v>502403</v>
      </c>
      <c r="F19" s="26">
        <f t="shared" si="4"/>
        <v>2569182</v>
      </c>
      <c r="G19" s="26">
        <f t="shared" si="1"/>
        <v>0</v>
      </c>
      <c r="M19" s="9"/>
    </row>
    <row r="20" spans="1:13" ht="15" customHeight="1" x14ac:dyDescent="0.4">
      <c r="A20" s="12"/>
      <c r="B20" s="23">
        <v>8</v>
      </c>
      <c r="C20" s="25">
        <f t="shared" si="2"/>
        <v>528000</v>
      </c>
      <c r="D20" s="24">
        <f t="shared" si="3"/>
        <v>21410</v>
      </c>
      <c r="E20" s="26">
        <f t="shared" si="0"/>
        <v>506590</v>
      </c>
      <c r="F20" s="26">
        <f t="shared" si="4"/>
        <v>2062592</v>
      </c>
      <c r="G20" s="26">
        <f t="shared" si="1"/>
        <v>0</v>
      </c>
      <c r="M20" s="9"/>
    </row>
    <row r="21" spans="1:13" ht="15" customHeight="1" x14ac:dyDescent="0.4">
      <c r="A21" s="12"/>
      <c r="B21" s="23">
        <v>9</v>
      </c>
      <c r="C21" s="25">
        <f t="shared" si="2"/>
        <v>528000</v>
      </c>
      <c r="D21" s="24">
        <f t="shared" si="3"/>
        <v>17189</v>
      </c>
      <c r="E21" s="26">
        <f t="shared" si="0"/>
        <v>510811</v>
      </c>
      <c r="F21" s="26">
        <f t="shared" si="4"/>
        <v>1551781</v>
      </c>
      <c r="G21" s="26">
        <f t="shared" si="1"/>
        <v>0</v>
      </c>
    </row>
    <row r="22" spans="1:13" ht="15" customHeight="1" x14ac:dyDescent="0.4">
      <c r="A22" s="12"/>
      <c r="B22" s="23">
        <v>10</v>
      </c>
      <c r="C22" s="25">
        <f t="shared" si="2"/>
        <v>528000</v>
      </c>
      <c r="D22" s="24">
        <f t="shared" si="3"/>
        <v>12932</v>
      </c>
      <c r="E22" s="26">
        <f t="shared" si="0"/>
        <v>515068</v>
      </c>
      <c r="F22" s="26">
        <f t="shared" si="4"/>
        <v>1036713</v>
      </c>
      <c r="G22" s="26">
        <f t="shared" si="1"/>
        <v>0</v>
      </c>
    </row>
    <row r="23" spans="1:13" ht="15" customHeight="1" x14ac:dyDescent="0.4">
      <c r="A23" s="12"/>
      <c r="B23" s="23">
        <v>11</v>
      </c>
      <c r="C23" s="25">
        <f t="shared" si="2"/>
        <v>528000</v>
      </c>
      <c r="D23" s="24">
        <f t="shared" si="3"/>
        <v>8640</v>
      </c>
      <c r="E23" s="26">
        <f t="shared" si="0"/>
        <v>519360</v>
      </c>
      <c r="F23" s="26">
        <f>IF((F22-E23)&gt;50000,(F22-E23),0)</f>
        <v>517353</v>
      </c>
      <c r="G23" s="26">
        <f t="shared" si="1"/>
        <v>0</v>
      </c>
    </row>
    <row r="24" spans="1:13" ht="15" customHeight="1" x14ac:dyDescent="0.4">
      <c r="A24" s="12"/>
      <c r="B24" s="23">
        <v>12</v>
      </c>
      <c r="C24" s="25">
        <f t="shared" si="2"/>
        <v>528000</v>
      </c>
      <c r="D24" s="24">
        <f t="shared" si="3"/>
        <v>4312</v>
      </c>
      <c r="E24" s="26">
        <f t="shared" si="0"/>
        <v>523688</v>
      </c>
      <c r="F24" s="26">
        <f t="shared" ref="F24:F48" si="5">IF((F23-E24)&gt;50000,(F23-E24),0)</f>
        <v>0</v>
      </c>
      <c r="G24" s="26">
        <f>IF(F23&lt;E24,E24-F23,0)</f>
        <v>6335</v>
      </c>
      <c r="I24" s="10"/>
    </row>
    <row r="25" spans="1:13" ht="15" customHeight="1" x14ac:dyDescent="0.4">
      <c r="A25" s="12"/>
      <c r="B25" s="23">
        <v>13</v>
      </c>
      <c r="C25" s="25">
        <f t="shared" si="2"/>
        <v>0</v>
      </c>
      <c r="D25" s="24">
        <f t="shared" si="3"/>
        <v>0</v>
      </c>
      <c r="E25" s="26">
        <f t="shared" si="0"/>
        <v>0</v>
      </c>
      <c r="F25" s="26">
        <f t="shared" si="5"/>
        <v>0</v>
      </c>
      <c r="G25" s="26">
        <f t="shared" ref="G25:G48" si="6">IF(F24&lt;E25,E25-F24,0)</f>
        <v>0</v>
      </c>
      <c r="I25" s="10"/>
    </row>
    <row r="26" spans="1:13" ht="15" customHeight="1" x14ac:dyDescent="0.4">
      <c r="A26" s="12"/>
      <c r="B26" s="23">
        <v>14</v>
      </c>
      <c r="C26" s="25">
        <f t="shared" si="2"/>
        <v>0</v>
      </c>
      <c r="D26" s="24">
        <f t="shared" si="3"/>
        <v>0</v>
      </c>
      <c r="E26" s="26">
        <f t="shared" si="0"/>
        <v>0</v>
      </c>
      <c r="F26" s="26">
        <f t="shared" si="5"/>
        <v>0</v>
      </c>
      <c r="G26" s="26">
        <f t="shared" si="6"/>
        <v>0</v>
      </c>
      <c r="I26" s="10"/>
    </row>
    <row r="27" spans="1:13" ht="15" customHeight="1" x14ac:dyDescent="0.4">
      <c r="A27" s="12"/>
      <c r="B27" s="23">
        <v>15</v>
      </c>
      <c r="C27" s="25">
        <f t="shared" si="2"/>
        <v>0</v>
      </c>
      <c r="D27" s="24">
        <f t="shared" si="3"/>
        <v>0</v>
      </c>
      <c r="E27" s="26">
        <f t="shared" si="0"/>
        <v>0</v>
      </c>
      <c r="F27" s="26">
        <f t="shared" si="5"/>
        <v>0</v>
      </c>
      <c r="G27" s="26">
        <f t="shared" si="6"/>
        <v>0</v>
      </c>
      <c r="I27" s="10"/>
    </row>
    <row r="28" spans="1:13" ht="15" customHeight="1" x14ac:dyDescent="0.4">
      <c r="A28" s="12"/>
      <c r="B28" s="23">
        <v>16</v>
      </c>
      <c r="C28" s="25">
        <f t="shared" si="2"/>
        <v>0</v>
      </c>
      <c r="D28" s="24">
        <f t="shared" si="3"/>
        <v>0</v>
      </c>
      <c r="E28" s="26">
        <f t="shared" si="0"/>
        <v>0</v>
      </c>
      <c r="F28" s="26">
        <f t="shared" si="5"/>
        <v>0</v>
      </c>
      <c r="G28" s="26">
        <f t="shared" si="6"/>
        <v>0</v>
      </c>
      <c r="I28" s="4"/>
    </row>
    <row r="29" spans="1:13" ht="15" customHeight="1" x14ac:dyDescent="0.4">
      <c r="B29" s="23">
        <v>17</v>
      </c>
      <c r="C29" s="25">
        <f t="shared" si="2"/>
        <v>0</v>
      </c>
      <c r="D29" s="24">
        <f t="shared" si="3"/>
        <v>0</v>
      </c>
      <c r="E29" s="26">
        <f t="shared" si="0"/>
        <v>0</v>
      </c>
      <c r="F29" s="26">
        <f t="shared" si="5"/>
        <v>0</v>
      </c>
      <c r="G29" s="26">
        <f t="shared" si="6"/>
        <v>0</v>
      </c>
    </row>
    <row r="30" spans="1:13" ht="15" customHeight="1" x14ac:dyDescent="0.4">
      <c r="B30" s="23">
        <v>18</v>
      </c>
      <c r="C30" s="25">
        <f t="shared" si="2"/>
        <v>0</v>
      </c>
      <c r="D30" s="24">
        <f t="shared" si="3"/>
        <v>0</v>
      </c>
      <c r="E30" s="26">
        <f t="shared" si="0"/>
        <v>0</v>
      </c>
      <c r="F30" s="26">
        <f t="shared" si="5"/>
        <v>0</v>
      </c>
      <c r="G30" s="26">
        <f t="shared" si="6"/>
        <v>0</v>
      </c>
    </row>
    <row r="31" spans="1:13" ht="15" customHeight="1" x14ac:dyDescent="0.4">
      <c r="B31" s="23">
        <v>19</v>
      </c>
      <c r="C31" s="25">
        <f t="shared" si="2"/>
        <v>0</v>
      </c>
      <c r="D31" s="24">
        <f t="shared" si="3"/>
        <v>0</v>
      </c>
      <c r="E31" s="26">
        <f t="shared" si="0"/>
        <v>0</v>
      </c>
      <c r="F31" s="26">
        <f t="shared" si="5"/>
        <v>0</v>
      </c>
      <c r="G31" s="26">
        <f t="shared" si="6"/>
        <v>0</v>
      </c>
    </row>
    <row r="32" spans="1:13" ht="15" customHeight="1" x14ac:dyDescent="0.4">
      <c r="B32" s="23">
        <v>20</v>
      </c>
      <c r="C32" s="25">
        <f t="shared" si="2"/>
        <v>0</v>
      </c>
      <c r="D32" s="24">
        <f t="shared" si="3"/>
        <v>0</v>
      </c>
      <c r="E32" s="26">
        <f t="shared" si="0"/>
        <v>0</v>
      </c>
      <c r="F32" s="26">
        <f t="shared" si="5"/>
        <v>0</v>
      </c>
      <c r="G32" s="26">
        <f t="shared" si="6"/>
        <v>0</v>
      </c>
    </row>
    <row r="33" spans="2:7" ht="15" customHeight="1" x14ac:dyDescent="0.4">
      <c r="B33" s="23">
        <v>21</v>
      </c>
      <c r="C33" s="25">
        <f t="shared" si="2"/>
        <v>0</v>
      </c>
      <c r="D33" s="24">
        <f t="shared" si="3"/>
        <v>0</v>
      </c>
      <c r="E33" s="26">
        <f t="shared" si="0"/>
        <v>0</v>
      </c>
      <c r="F33" s="26">
        <f t="shared" si="5"/>
        <v>0</v>
      </c>
      <c r="G33" s="26">
        <f t="shared" si="6"/>
        <v>0</v>
      </c>
    </row>
    <row r="34" spans="2:7" ht="15" customHeight="1" x14ac:dyDescent="0.4">
      <c r="B34" s="23">
        <v>22</v>
      </c>
      <c r="C34" s="25">
        <f t="shared" si="2"/>
        <v>0</v>
      </c>
      <c r="D34" s="24">
        <f t="shared" si="3"/>
        <v>0</v>
      </c>
      <c r="E34" s="26">
        <f t="shared" si="0"/>
        <v>0</v>
      </c>
      <c r="F34" s="26">
        <f t="shared" si="5"/>
        <v>0</v>
      </c>
      <c r="G34" s="26">
        <f t="shared" si="6"/>
        <v>0</v>
      </c>
    </row>
    <row r="35" spans="2:7" ht="15" customHeight="1" x14ac:dyDescent="0.4">
      <c r="B35" s="23">
        <v>23</v>
      </c>
      <c r="C35" s="25">
        <f t="shared" si="2"/>
        <v>0</v>
      </c>
      <c r="D35" s="24">
        <f t="shared" si="3"/>
        <v>0</v>
      </c>
      <c r="E35" s="26">
        <f t="shared" si="0"/>
        <v>0</v>
      </c>
      <c r="F35" s="26">
        <f t="shared" si="5"/>
        <v>0</v>
      </c>
      <c r="G35" s="26">
        <f t="shared" si="6"/>
        <v>0</v>
      </c>
    </row>
    <row r="36" spans="2:7" ht="15" customHeight="1" x14ac:dyDescent="0.4">
      <c r="B36" s="23">
        <v>24</v>
      </c>
      <c r="C36" s="25">
        <f t="shared" si="2"/>
        <v>0</v>
      </c>
      <c r="D36" s="24">
        <f t="shared" si="3"/>
        <v>0</v>
      </c>
      <c r="E36" s="26">
        <f t="shared" si="0"/>
        <v>0</v>
      </c>
      <c r="F36" s="26">
        <f t="shared" si="5"/>
        <v>0</v>
      </c>
      <c r="G36" s="26">
        <f t="shared" si="6"/>
        <v>0</v>
      </c>
    </row>
    <row r="37" spans="2:7" ht="15" customHeight="1" x14ac:dyDescent="0.4">
      <c r="B37" s="23">
        <v>25</v>
      </c>
      <c r="C37" s="25">
        <f t="shared" si="2"/>
        <v>0</v>
      </c>
      <c r="D37" s="24">
        <f t="shared" si="3"/>
        <v>0</v>
      </c>
      <c r="E37" s="26">
        <f t="shared" si="0"/>
        <v>0</v>
      </c>
      <c r="F37" s="26">
        <f t="shared" si="5"/>
        <v>0</v>
      </c>
      <c r="G37" s="26">
        <f t="shared" si="6"/>
        <v>0</v>
      </c>
    </row>
    <row r="38" spans="2:7" ht="15" customHeight="1" x14ac:dyDescent="0.4">
      <c r="B38" s="23">
        <v>26</v>
      </c>
      <c r="C38" s="25">
        <f t="shared" si="2"/>
        <v>0</v>
      </c>
      <c r="D38" s="24">
        <f t="shared" si="3"/>
        <v>0</v>
      </c>
      <c r="E38" s="26">
        <f t="shared" si="0"/>
        <v>0</v>
      </c>
      <c r="F38" s="26">
        <f t="shared" si="5"/>
        <v>0</v>
      </c>
      <c r="G38" s="26">
        <f t="shared" si="6"/>
        <v>0</v>
      </c>
    </row>
    <row r="39" spans="2:7" ht="15" customHeight="1" x14ac:dyDescent="0.4">
      <c r="B39" s="23">
        <v>27</v>
      </c>
      <c r="C39" s="25">
        <f t="shared" si="2"/>
        <v>0</v>
      </c>
      <c r="D39" s="24">
        <f t="shared" si="3"/>
        <v>0</v>
      </c>
      <c r="E39" s="26">
        <f t="shared" si="0"/>
        <v>0</v>
      </c>
      <c r="F39" s="26">
        <f t="shared" si="5"/>
        <v>0</v>
      </c>
      <c r="G39" s="26">
        <f t="shared" si="6"/>
        <v>0</v>
      </c>
    </row>
    <row r="40" spans="2:7" ht="15" customHeight="1" x14ac:dyDescent="0.4">
      <c r="B40" s="23">
        <v>28</v>
      </c>
      <c r="C40" s="25">
        <f t="shared" si="2"/>
        <v>0</v>
      </c>
      <c r="D40" s="24">
        <f t="shared" si="3"/>
        <v>0</v>
      </c>
      <c r="E40" s="26">
        <f t="shared" si="0"/>
        <v>0</v>
      </c>
      <c r="F40" s="26">
        <f t="shared" si="5"/>
        <v>0</v>
      </c>
      <c r="G40" s="26">
        <f t="shared" si="6"/>
        <v>0</v>
      </c>
    </row>
    <row r="41" spans="2:7" ht="15" customHeight="1" x14ac:dyDescent="0.4">
      <c r="B41" s="23">
        <v>29</v>
      </c>
      <c r="C41" s="25">
        <f t="shared" si="2"/>
        <v>0</v>
      </c>
      <c r="D41" s="24">
        <f t="shared" si="3"/>
        <v>0</v>
      </c>
      <c r="E41" s="26">
        <f t="shared" si="0"/>
        <v>0</v>
      </c>
      <c r="F41" s="26">
        <f t="shared" si="5"/>
        <v>0</v>
      </c>
      <c r="G41" s="26">
        <f t="shared" si="6"/>
        <v>0</v>
      </c>
    </row>
    <row r="42" spans="2:7" ht="15" customHeight="1" x14ac:dyDescent="0.4">
      <c r="B42" s="23">
        <v>30</v>
      </c>
      <c r="C42" s="25">
        <f t="shared" si="2"/>
        <v>0</v>
      </c>
      <c r="D42" s="24">
        <f t="shared" si="3"/>
        <v>0</v>
      </c>
      <c r="E42" s="26">
        <f t="shared" si="0"/>
        <v>0</v>
      </c>
      <c r="F42" s="26">
        <f t="shared" si="5"/>
        <v>0</v>
      </c>
      <c r="G42" s="26">
        <f t="shared" si="6"/>
        <v>0</v>
      </c>
    </row>
    <row r="43" spans="2:7" ht="15" customHeight="1" x14ac:dyDescent="0.4">
      <c r="B43" s="23">
        <v>31</v>
      </c>
      <c r="C43" s="25">
        <f t="shared" si="2"/>
        <v>0</v>
      </c>
      <c r="D43" s="24">
        <f t="shared" si="3"/>
        <v>0</v>
      </c>
      <c r="E43" s="26">
        <f t="shared" si="0"/>
        <v>0</v>
      </c>
      <c r="F43" s="26">
        <f t="shared" si="5"/>
        <v>0</v>
      </c>
      <c r="G43" s="26">
        <f t="shared" si="6"/>
        <v>0</v>
      </c>
    </row>
    <row r="44" spans="2:7" ht="15" customHeight="1" x14ac:dyDescent="0.4">
      <c r="B44" s="23">
        <v>32</v>
      </c>
      <c r="C44" s="25">
        <f t="shared" si="2"/>
        <v>0</v>
      </c>
      <c r="D44" s="24">
        <f t="shared" ref="D44:D48" si="7">(F43*$C$7)/12</f>
        <v>0</v>
      </c>
      <c r="E44" s="26">
        <f t="shared" si="0"/>
        <v>0</v>
      </c>
      <c r="F44" s="26">
        <f t="shared" si="5"/>
        <v>0</v>
      </c>
      <c r="G44" s="26">
        <f t="shared" si="6"/>
        <v>0</v>
      </c>
    </row>
    <row r="45" spans="2:7" ht="15" customHeight="1" x14ac:dyDescent="0.4">
      <c r="B45" s="23">
        <v>33</v>
      </c>
      <c r="C45" s="25">
        <f t="shared" si="2"/>
        <v>0</v>
      </c>
      <c r="D45" s="24">
        <f t="shared" si="7"/>
        <v>0</v>
      </c>
      <c r="E45" s="26">
        <f t="shared" si="0"/>
        <v>0</v>
      </c>
      <c r="F45" s="26">
        <f t="shared" si="5"/>
        <v>0</v>
      </c>
      <c r="G45" s="26">
        <f t="shared" si="6"/>
        <v>0</v>
      </c>
    </row>
    <row r="46" spans="2:7" ht="15" customHeight="1" x14ac:dyDescent="0.4">
      <c r="B46" s="23">
        <v>34</v>
      </c>
      <c r="C46" s="25">
        <f t="shared" si="2"/>
        <v>0</v>
      </c>
      <c r="D46" s="24">
        <f t="shared" si="7"/>
        <v>0</v>
      </c>
      <c r="E46" s="26">
        <f t="shared" si="0"/>
        <v>0</v>
      </c>
      <c r="F46" s="26">
        <f t="shared" si="5"/>
        <v>0</v>
      </c>
      <c r="G46" s="26">
        <f t="shared" si="6"/>
        <v>0</v>
      </c>
    </row>
    <row r="47" spans="2:7" ht="15" customHeight="1" x14ac:dyDescent="0.4">
      <c r="B47" s="23">
        <v>35</v>
      </c>
      <c r="C47" s="25">
        <f t="shared" si="2"/>
        <v>0</v>
      </c>
      <c r="D47" s="24">
        <f t="shared" si="7"/>
        <v>0</v>
      </c>
      <c r="E47" s="26">
        <f t="shared" si="0"/>
        <v>0</v>
      </c>
      <c r="F47" s="26">
        <f t="shared" si="5"/>
        <v>0</v>
      </c>
      <c r="G47" s="26">
        <f t="shared" si="6"/>
        <v>0</v>
      </c>
    </row>
    <row r="48" spans="2:7" ht="15" customHeight="1" x14ac:dyDescent="0.4">
      <c r="B48" s="23">
        <v>36</v>
      </c>
      <c r="C48" s="25">
        <f t="shared" si="2"/>
        <v>0</v>
      </c>
      <c r="D48" s="24">
        <f t="shared" si="7"/>
        <v>0</v>
      </c>
      <c r="E48" s="26">
        <f t="shared" si="0"/>
        <v>0</v>
      </c>
      <c r="F48" s="26">
        <f t="shared" si="5"/>
        <v>0</v>
      </c>
      <c r="G48" s="26">
        <f t="shared" si="6"/>
        <v>0</v>
      </c>
    </row>
  </sheetData>
  <mergeCells count="3">
    <mergeCell ref="B3:G3"/>
    <mergeCell ref="B4:C4"/>
    <mergeCell ref="B10:F10"/>
  </mergeCells>
  <phoneticPr fontId="3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EMI Formula</vt:lpstr>
      <vt:lpstr>EMI Formula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Chandra Poudel</dc:creator>
  <cp:lastModifiedBy>Max</cp:lastModifiedBy>
  <cp:lastPrinted>2021-07-27T04:22:49Z</cp:lastPrinted>
  <dcterms:created xsi:type="dcterms:W3CDTF">2021-07-12T04:27:55Z</dcterms:created>
  <dcterms:modified xsi:type="dcterms:W3CDTF">2021-07-27T05:46:33Z</dcterms:modified>
</cp:coreProperties>
</file>