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26"/>
  <workbookPr filterPrivacy="1" codeName="ThisWorkbook"/>
  <xr:revisionPtr revIDLastSave="564" documentId="13_ncr:11_{DF1B9F10-1B40-4287-9001-A882AA666197}" xr6:coauthVersionLast="47" xr6:coauthVersionMax="47" xr10:uidLastSave="{A2543170-D91C-49DB-90EB-733B2D9F92D6}"/>
  <bookViews>
    <workbookView xWindow="-110" yWindow="-110" windowWidth="19420" windowHeight="10300" firstSheet="1" xr2:uid="{00000000-000D-0000-FFFF-FFFF00000000}"/>
  </bookViews>
  <sheets>
    <sheet name="All Projects" sheetId="16" r:id="rId1"/>
    <sheet name="202304 publish schedule" sheetId="15" r:id="rId2"/>
    <sheet name="ProjectSchedule" sheetId="11" r:id="rId3"/>
  </sheets>
  <definedNames>
    <definedName name="Display_Week" localSheetId="1">'202304 publish schedule'!$E$3</definedName>
    <definedName name="Display_Week" localSheetId="0">'All Projects'!$E$3</definedName>
    <definedName name="Display_Week">ProjectSchedule!$E$4</definedName>
    <definedName name="_xlnm.Print_Titles" localSheetId="1">'202304 publish schedule'!$3:$5</definedName>
    <definedName name="_xlnm.Print_Titles" localSheetId="0">'All Projects'!$3:$5</definedName>
    <definedName name="_xlnm.Print_Titles" localSheetId="2">ProjectSchedule!$4:$6</definedName>
    <definedName name="Project_Start" localSheetId="1">'202304 publish schedule'!$E$2</definedName>
    <definedName name="Project_Start" localSheetId="0">'All Projects'!$E$2</definedName>
    <definedName name="Project_Start">ProjectSchedule!$E$3</definedName>
    <definedName name="task_end" localSheetId="1">'202304 publish schedule'!$F1</definedName>
    <definedName name="task_end" localSheetId="0">'All Projects'!$F1</definedName>
    <definedName name="task_end" localSheetId="2">ProjectSchedule!$F1</definedName>
    <definedName name="task_end">#REF!</definedName>
    <definedName name="task_progress" localSheetId="1">'202304 publish schedule'!$D1</definedName>
    <definedName name="task_progress" localSheetId="0">'All Projects'!$D1</definedName>
    <definedName name="task_progress" localSheetId="2">ProjectSchedule!$D1</definedName>
    <definedName name="task_progress">#REF!</definedName>
    <definedName name="task_start" localSheetId="1">'202304 publish schedule'!$E1</definedName>
    <definedName name="task_start" localSheetId="0">'All Projects'!$E1</definedName>
    <definedName name="task_start" localSheetId="2">ProjectSchedule!$E1</definedName>
    <definedName name="task_start">#REF!</definedName>
    <definedName name="today" localSheetId="1">TODAY()</definedName>
    <definedName name="today" localSheetId="0">TODAY()</definedName>
    <definedName name="today" localSheetId="2">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7" i="15" l="1"/>
  <c r="H108" i="16"/>
  <c r="H99" i="16"/>
  <c r="H9" i="16"/>
  <c r="H8" i="16"/>
  <c r="H10" i="16"/>
  <c r="H7" i="16"/>
  <c r="H6" i="16"/>
  <c r="I4" i="16"/>
  <c r="I3" i="16"/>
  <c r="H21" i="15"/>
  <c r="H15" i="15"/>
  <c r="H10" i="15"/>
  <c r="H34" i="15"/>
  <c r="H33" i="15"/>
  <c r="H7" i="15"/>
  <c r="H6" i="15"/>
  <c r="I4" i="15"/>
  <c r="I3" i="15"/>
  <c r="E27" i="11"/>
  <c r="F27" i="11" s="1"/>
  <c r="E21" i="11"/>
  <c r="F21" i="11" s="1"/>
  <c r="E22" i="11"/>
  <c r="F22" i="11" s="1"/>
  <c r="E15" i="11"/>
  <c r="F15" i="11" s="1"/>
  <c r="E16" i="11"/>
  <c r="F16" i="11"/>
  <c r="E17" i="11"/>
  <c r="F17" i="11" s="1"/>
  <c r="E18" i="11" s="1"/>
  <c r="F18" i="11" s="1"/>
  <c r="E19" i="11" s="1"/>
  <c r="F19" i="11" s="1"/>
  <c r="H7" i="11"/>
  <c r="I5" i="16" l="1"/>
  <c r="J4" i="16"/>
  <c r="I5" i="15"/>
  <c r="J4" i="15"/>
  <c r="E28" i="11"/>
  <c r="E29" i="11" s="1"/>
  <c r="E23" i="11"/>
  <c r="F23" i="11" s="1"/>
  <c r="E24" i="11" s="1"/>
  <c r="F24" i="11" s="1"/>
  <c r="E25" i="11" s="1"/>
  <c r="F25" i="11" s="1"/>
  <c r="E9" i="11"/>
  <c r="J5" i="16" l="1"/>
  <c r="K4" i="16"/>
  <c r="J5" i="15"/>
  <c r="K4" i="15"/>
  <c r="E30" i="11"/>
  <c r="F30" i="11" s="1"/>
  <c r="F29" i="11"/>
  <c r="F28" i="11"/>
  <c r="E31" i="11"/>
  <c r="F31" i="11" s="1"/>
  <c r="E32" i="11" s="1"/>
  <c r="F9" i="11"/>
  <c r="E10" i="11"/>
  <c r="F10" i="11" s="1"/>
  <c r="E11" i="11" s="1"/>
  <c r="F11" i="11" s="1"/>
  <c r="E12" i="11" s="1"/>
  <c r="F12" i="11" s="1"/>
  <c r="E13" i="11" s="1"/>
  <c r="F13" i="11" s="1"/>
  <c r="H22" i="11"/>
  <c r="I5" i="11"/>
  <c r="H37" i="11"/>
  <c r="H36" i="11"/>
  <c r="H30" i="11"/>
  <c r="H28" i="11"/>
  <c r="H26" i="11"/>
  <c r="H21" i="11"/>
  <c r="H20" i="11"/>
  <c r="H14" i="11"/>
  <c r="H8" i="11"/>
  <c r="K5" i="16" l="1"/>
  <c r="L4" i="16"/>
  <c r="K5" i="15"/>
  <c r="L4" i="15"/>
  <c r="H29" i="11"/>
  <c r="F32" i="11"/>
  <c r="E33" i="11" s="1"/>
  <c r="E34" i="11" s="1"/>
  <c r="H32" i="11"/>
  <c r="H31" i="11"/>
  <c r="H9" i="11"/>
  <c r="I6" i="11"/>
  <c r="L5" i="16" l="1"/>
  <c r="M4" i="16"/>
  <c r="L5" i="15"/>
  <c r="M4" i="15"/>
  <c r="F34" i="11"/>
  <c r="H34" i="11"/>
  <c r="F33" i="11"/>
  <c r="E35" i="11" s="1"/>
  <c r="F35" i="11" s="1"/>
  <c r="H33" i="11"/>
  <c r="H27" i="11"/>
  <c r="H25" i="11"/>
  <c r="H10" i="11"/>
  <c r="H23" i="11"/>
  <c r="H15" i="11"/>
  <c r="H13" i="11"/>
  <c r="J5" i="11"/>
  <c r="K5" i="11" s="1"/>
  <c r="L5" i="11" s="1"/>
  <c r="M5" i="11" s="1"/>
  <c r="N5" i="11" s="1"/>
  <c r="O5" i="11" s="1"/>
  <c r="P5" i="11" s="1"/>
  <c r="I4" i="11"/>
  <c r="M5" i="16" l="1"/>
  <c r="N4" i="16"/>
  <c r="M5" i="15"/>
  <c r="N4" i="15"/>
  <c r="H35" i="11"/>
  <c r="H24" i="11"/>
  <c r="H16" i="11"/>
  <c r="H11" i="11"/>
  <c r="H12" i="11"/>
  <c r="P4" i="11"/>
  <c r="Q5" i="11"/>
  <c r="R5" i="11" s="1"/>
  <c r="S5" i="11" s="1"/>
  <c r="T5" i="11" s="1"/>
  <c r="U5" i="11" s="1"/>
  <c r="V5" i="11" s="1"/>
  <c r="W5" i="11" s="1"/>
  <c r="J6" i="11"/>
  <c r="N5" i="16" l="1"/>
  <c r="O4" i="16"/>
  <c r="N5" i="15"/>
  <c r="O4" i="15"/>
  <c r="H19" i="11"/>
  <c r="H18" i="11"/>
  <c r="H17" i="11"/>
  <c r="W4" i="11"/>
  <c r="X5" i="11"/>
  <c r="Y5" i="11" s="1"/>
  <c r="Z5" i="11" s="1"/>
  <c r="AA5" i="11" s="1"/>
  <c r="AB5" i="11" s="1"/>
  <c r="AC5" i="11" s="1"/>
  <c r="AD5" i="11" s="1"/>
  <c r="K6" i="11"/>
  <c r="O5" i="16" l="1"/>
  <c r="P4" i="16"/>
  <c r="O5" i="15"/>
  <c r="P4" i="15"/>
  <c r="AE5" i="11"/>
  <c r="AF5" i="11" s="1"/>
  <c r="AG5" i="11" s="1"/>
  <c r="AH5" i="11" s="1"/>
  <c r="AI5" i="11" s="1"/>
  <c r="AJ5" i="11" s="1"/>
  <c r="AD4" i="11"/>
  <c r="L6" i="11"/>
  <c r="P5" i="16" l="1"/>
  <c r="Q4" i="16"/>
  <c r="P3" i="16"/>
  <c r="P5" i="15"/>
  <c r="Q4" i="15"/>
  <c r="P3" i="15"/>
  <c r="AK5" i="11"/>
  <c r="AL5" i="11" s="1"/>
  <c r="AM5" i="11" s="1"/>
  <c r="AN5" i="11" s="1"/>
  <c r="AO5" i="11" s="1"/>
  <c r="AP5" i="11" s="1"/>
  <c r="AQ5" i="11" s="1"/>
  <c r="M6" i="11"/>
  <c r="Q5" i="16" l="1"/>
  <c r="R4" i="16"/>
  <c r="Q5" i="15"/>
  <c r="R4" i="15"/>
  <c r="AR5" i="11"/>
  <c r="AS5" i="11" s="1"/>
  <c r="AK4" i="11"/>
  <c r="N6" i="11"/>
  <c r="R5" i="16" l="1"/>
  <c r="S4" i="16"/>
  <c r="R5" i="15"/>
  <c r="S4" i="15"/>
  <c r="AT5" i="11"/>
  <c r="AS6" i="11"/>
  <c r="AR4" i="11"/>
  <c r="O6" i="11"/>
  <c r="S5" i="16" l="1"/>
  <c r="T4" i="16"/>
  <c r="S5" i="15"/>
  <c r="T4" i="15"/>
  <c r="AU5" i="11"/>
  <c r="AT6" i="11"/>
  <c r="T5" i="16" l="1"/>
  <c r="U4" i="16"/>
  <c r="T5" i="15"/>
  <c r="U4" i="15"/>
  <c r="AV5" i="11"/>
  <c r="AU6" i="11"/>
  <c r="P6" i="11"/>
  <c r="Q6" i="11"/>
  <c r="U5" i="16" l="1"/>
  <c r="V4" i="16"/>
  <c r="U5" i="15"/>
  <c r="V4" i="15"/>
  <c r="AW5" i="11"/>
  <c r="AV6" i="11"/>
  <c r="R6" i="11"/>
  <c r="V5" i="16" l="1"/>
  <c r="W4" i="16"/>
  <c r="V5" i="15"/>
  <c r="W4" i="15"/>
  <c r="AX5" i="11"/>
  <c r="AY5" i="11" s="1"/>
  <c r="AW6" i="11"/>
  <c r="S6" i="11"/>
  <c r="W5" i="16" l="1"/>
  <c r="X4" i="16"/>
  <c r="W3" i="16"/>
  <c r="W5" i="15"/>
  <c r="X4" i="15"/>
  <c r="W3" i="15"/>
  <c r="AY6" i="11"/>
  <c r="AZ5" i="11"/>
  <c r="AY4" i="11"/>
  <c r="AX6" i="11"/>
  <c r="T6" i="11"/>
  <c r="X5" i="16" l="1"/>
  <c r="Y4" i="16"/>
  <c r="X5" i="15"/>
  <c r="Y4" i="15"/>
  <c r="BA5" i="11"/>
  <c r="AZ6" i="11"/>
  <c r="U6" i="11"/>
  <c r="Y5" i="16" l="1"/>
  <c r="Z4" i="16"/>
  <c r="Y5" i="15"/>
  <c r="Z4" i="15"/>
  <c r="BA6" i="11"/>
  <c r="BB5" i="11"/>
  <c r="V6" i="11"/>
  <c r="Z5" i="16" l="1"/>
  <c r="AA4" i="16"/>
  <c r="Z5" i="15"/>
  <c r="AA4" i="15"/>
  <c r="BB6" i="11"/>
  <c r="BC5" i="11"/>
  <c r="W6" i="11"/>
  <c r="AA5" i="16" l="1"/>
  <c r="AB4" i="16"/>
  <c r="AA5" i="15"/>
  <c r="AB4" i="15"/>
  <c r="BC6" i="11"/>
  <c r="BD5" i="11"/>
  <c r="X6" i="11"/>
  <c r="AB5" i="16" l="1"/>
  <c r="AC4" i="16"/>
  <c r="AB5" i="15"/>
  <c r="AC4" i="15"/>
  <c r="BE5" i="11"/>
  <c r="BD6" i="11"/>
  <c r="Y6" i="11"/>
  <c r="AC5" i="16" l="1"/>
  <c r="AD4" i="16"/>
  <c r="AC5" i="15"/>
  <c r="AD4" i="15"/>
  <c r="BE6" i="11"/>
  <c r="BF5" i="11"/>
  <c r="Z6" i="11"/>
  <c r="AD5" i="16" l="1"/>
  <c r="AE4" i="16"/>
  <c r="AD3" i="16"/>
  <c r="AD5" i="15"/>
  <c r="AE4" i="15"/>
  <c r="AD3" i="15"/>
  <c r="BF6" i="11"/>
  <c r="BG5" i="11"/>
  <c r="BF4" i="11"/>
  <c r="AA6" i="11"/>
  <c r="AE5" i="16" l="1"/>
  <c r="AF4" i="16"/>
  <c r="AE5" i="15"/>
  <c r="AF4" i="15"/>
  <c r="BG6" i="11"/>
  <c r="BH5" i="11"/>
  <c r="AB6" i="11"/>
  <c r="AF5" i="16" l="1"/>
  <c r="AG4" i="16"/>
  <c r="AF5" i="15"/>
  <c r="AG4" i="15"/>
  <c r="BI5" i="11"/>
  <c r="BH6" i="11"/>
  <c r="AC6" i="11"/>
  <c r="AG5" i="16" l="1"/>
  <c r="AH4" i="16"/>
  <c r="AG5" i="15"/>
  <c r="AH4" i="15"/>
  <c r="BJ5" i="11"/>
  <c r="BI6" i="11"/>
  <c r="AD6" i="11"/>
  <c r="AH5" i="16" l="1"/>
  <c r="AI4" i="16"/>
  <c r="AH5" i="15"/>
  <c r="AI4" i="15"/>
  <c r="BK5" i="11"/>
  <c r="BJ6" i="11"/>
  <c r="AE6" i="11"/>
  <c r="AI5" i="16" l="1"/>
  <c r="AJ4" i="16"/>
  <c r="AI5" i="15"/>
  <c r="AJ4" i="15"/>
  <c r="BL5" i="11"/>
  <c r="BK6" i="11"/>
  <c r="AF6" i="11"/>
  <c r="AJ5" i="16" l="1"/>
  <c r="AK4" i="16"/>
  <c r="AJ5" i="15"/>
  <c r="AK4" i="15"/>
  <c r="BL6" i="11"/>
  <c r="AG6" i="11"/>
  <c r="AK5" i="16" l="1"/>
  <c r="AL4" i="16"/>
  <c r="AK3" i="16"/>
  <c r="AK5" i="15"/>
  <c r="AL4" i="15"/>
  <c r="AK3" i="15"/>
  <c r="AH6" i="11"/>
  <c r="AL5" i="16" l="1"/>
  <c r="AM4" i="16"/>
  <c r="AL5" i="15"/>
  <c r="AM4" i="15"/>
  <c r="AI6" i="11"/>
  <c r="AM5" i="16" l="1"/>
  <c r="AN4" i="16"/>
  <c r="AM5" i="15"/>
  <c r="AN4" i="15"/>
  <c r="AJ6" i="11"/>
  <c r="AN5" i="16" l="1"/>
  <c r="AO4" i="16"/>
  <c r="AN5" i="15"/>
  <c r="AO4" i="15"/>
  <c r="AK6" i="11"/>
  <c r="AO5" i="16" l="1"/>
  <c r="AP4" i="16"/>
  <c r="AO5" i="15"/>
  <c r="AP4" i="15"/>
  <c r="AL6" i="11"/>
  <c r="AP5" i="16" l="1"/>
  <c r="AQ4" i="16"/>
  <c r="AP5" i="15"/>
  <c r="AQ4" i="15"/>
  <c r="AM6" i="11"/>
  <c r="AQ5" i="16" l="1"/>
  <c r="AR4" i="16"/>
  <c r="AQ5" i="15"/>
  <c r="AR4" i="15"/>
  <c r="AN6" i="11"/>
  <c r="AR5" i="16" l="1"/>
  <c r="AS4" i="16"/>
  <c r="AR3" i="16"/>
  <c r="AR5" i="15"/>
  <c r="AS4" i="15"/>
  <c r="AR3" i="15"/>
  <c r="AO6" i="11"/>
  <c r="AS5" i="16" l="1"/>
  <c r="AT4" i="16"/>
  <c r="AS5" i="15"/>
  <c r="AT4" i="15"/>
  <c r="AP6" i="11"/>
  <c r="AT5" i="16" l="1"/>
  <c r="AU4" i="16"/>
  <c r="AT5" i="15"/>
  <c r="AU4" i="15"/>
  <c r="AQ6" i="11"/>
  <c r="AU5" i="16" l="1"/>
  <c r="AV4" i="16"/>
  <c r="AU5" i="15"/>
  <c r="AV4" i="15"/>
  <c r="AR6" i="11"/>
  <c r="AV5" i="16" l="1"/>
  <c r="AW4" i="16"/>
  <c r="AV5" i="15"/>
  <c r="AW4" i="15"/>
  <c r="AW5" i="16" l="1"/>
  <c r="AX4" i="16"/>
  <c r="AW5" i="15"/>
  <c r="AX4" i="15"/>
  <c r="AX5" i="16" l="1"/>
  <c r="AY4" i="16"/>
  <c r="AX5" i="15"/>
  <c r="AY4" i="15"/>
  <c r="AY5" i="16" l="1"/>
  <c r="AZ4" i="16"/>
  <c r="AY3" i="16"/>
  <c r="AY5" i="15"/>
  <c r="AZ4" i="15"/>
  <c r="AY3" i="15"/>
  <c r="AZ5" i="16" l="1"/>
  <c r="BA4" i="16"/>
  <c r="AZ5" i="15"/>
  <c r="BA4" i="15"/>
  <c r="BA5" i="16" l="1"/>
  <c r="BB4" i="16"/>
  <c r="BA5" i="15"/>
  <c r="BB4" i="15"/>
  <c r="BB5" i="16" l="1"/>
  <c r="BC4" i="16"/>
  <c r="BB5" i="15"/>
  <c r="BC4" i="15"/>
  <c r="BC5" i="16" l="1"/>
  <c r="BD4" i="16"/>
  <c r="BC5" i="15"/>
  <c r="BD4" i="15"/>
  <c r="BD5" i="16" l="1"/>
  <c r="BE4" i="16"/>
  <c r="BD5" i="15"/>
  <c r="BE4" i="15"/>
  <c r="BE5" i="16" l="1"/>
  <c r="BF4" i="16"/>
  <c r="BE5" i="15"/>
  <c r="BF4" i="15"/>
  <c r="BF5" i="16" l="1"/>
  <c r="BG4" i="16"/>
  <c r="BF3" i="16"/>
  <c r="BF5" i="15"/>
  <c r="BG4" i="15"/>
  <c r="BF3" i="15"/>
  <c r="BG5" i="16" l="1"/>
  <c r="BH4" i="16"/>
  <c r="BG5" i="15"/>
  <c r="BH4" i="15"/>
  <c r="BH5" i="16" l="1"/>
  <c r="BI4" i="16"/>
  <c r="BH5" i="15"/>
  <c r="BI4" i="15"/>
  <c r="BI5" i="16" l="1"/>
  <c r="BJ4" i="16"/>
  <c r="BI5" i="15"/>
  <c r="BJ4" i="15"/>
  <c r="BJ5" i="16" l="1"/>
  <c r="BK4" i="16"/>
  <c r="BJ5" i="15"/>
  <c r="BK4" i="15"/>
  <c r="BK5" i="16" l="1"/>
  <c r="BL4" i="16"/>
  <c r="BL5" i="16" s="1"/>
  <c r="BK5" i="15"/>
  <c r="BL4" i="15"/>
  <c r="BL5" i="15" s="1"/>
</calcChain>
</file>

<file path=xl/sharedStrings.xml><?xml version="1.0" encoding="utf-8"?>
<sst xmlns="http://schemas.openxmlformats.org/spreadsheetml/2006/main" count="248" uniqueCount="187">
  <si>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</si>
  <si>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Publish Schedule</t>
  </si>
  <si>
    <t>Enter the name of the Project Lead in cell B3. Enter the Project Start date in cell E3. Project Start: label is in cell C3.</t>
  </si>
  <si>
    <t>Sapumal Senarath</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</si>
  <si>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</si>
  <si>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</si>
  <si>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</si>
  <si>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</si>
  <si>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</si>
  <si>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</si>
  <si>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</si>
  <si>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</si>
  <si>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</si>
  <si>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</si>
  <si>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</si>
  <si>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</si>
  <si>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[2303-03] Cashbee Card using GME Pay v2.0</t>
  </si>
  <si>
    <t>Sujan/ JY/Jasurbek</t>
  </si>
  <si>
    <t>[2110-18] Zeropay in Mobile App</t>
  </si>
  <si>
    <t>Anil/ Sujan (Anish)/ Nabin (Manish)/ Jasurbek/ Thav</t>
  </si>
  <si>
    <t>[2209-16] Bill Payment using Sampath Bank</t>
  </si>
  <si>
    <t>Sagar/ Santosh/ Manish (Dibya)/ Chetan</t>
  </si>
  <si>
    <t>[2207-01] KFTC Self Certification</t>
  </si>
  <si>
    <t>JY/ Sujan/ Nabin (Dibya) /Pheatra/ Thav</t>
  </si>
  <si>
    <t>[2304-13] KFTC Self Certification v2.0</t>
  </si>
  <si>
    <t>Fix the Easypromos issues: second name Null issue; point now shown in app, even though customer won the point</t>
  </si>
  <si>
    <t>Subash</t>
  </si>
  <si>
    <t>[2301-08] New Type Inbound Service</t>
  </si>
  <si>
    <t>Anish/Subash/Pujan/Anish/Nabin</t>
  </si>
  <si>
    <t>Receiver Initiated Inbound Mongolia</t>
  </si>
  <si>
    <t>GME Check Card</t>
  </si>
  <si>
    <t>Easy remit customer registration via Zalo (OCR  + Face recognition via Comtrue)</t>
  </si>
  <si>
    <t>Divert customers to corresponding CS according the chosen language</t>
  </si>
  <si>
    <t>[2304-14] Hyperlink Inside App</t>
  </si>
  <si>
    <t>Group report is not working properly- data is not accurate (transaction and registration)</t>
  </si>
  <si>
    <t>Add beneficiary using QR-Alipay</t>
  </si>
  <si>
    <t>[2207-11] Setup AML Solution</t>
  </si>
  <si>
    <t>Macro Recon for partner and Bank Recon</t>
  </si>
  <si>
    <t>[2204-02] Change Main Page in Mobile App</t>
  </si>
  <si>
    <t>Register customer device; if detect device change, ask for more questions (DOB, choose receiver and etc)</t>
  </si>
  <si>
    <t>Remove OTP (replace OTP with simple PW)</t>
  </si>
  <si>
    <t>GME - HOM</t>
  </si>
  <si>
    <t>New Core Admin System for B2B</t>
  </si>
  <si>
    <t>Registration report - 1st transaction data is not accurate</t>
  </si>
  <si>
    <t>Koronapay Inbound issue</t>
  </si>
  <si>
    <t>[2304-10] Routing Wing bank to Wing Wallet</t>
  </si>
  <si>
    <t>Payment method translation is wrong in mobile</t>
  </si>
  <si>
    <t>[2302-15] Export Report to Excel</t>
  </si>
  <si>
    <t>[2302-03] Add Missing API logs in Core</t>
  </si>
  <si>
    <t>[2302-05] Change Logging Out Rule of Mobile App</t>
  </si>
  <si>
    <t>[2302-08] Change Payment Status on Cambodia Txn</t>
  </si>
  <si>
    <t>[2302-16] Cancel Wing Cash-Payment with Callback</t>
  </si>
  <si>
    <t>[2302-10] Change Email Module</t>
  </si>
  <si>
    <t>Cancellation Email to partner via API ( Borens requirement)</t>
  </si>
  <si>
    <t>Used store coupons availble in the "available" tab in mobile  - New history - coupon</t>
  </si>
  <si>
    <t>Store deposit: Even when the existing request passes 10 mins,  user cannot request for new deposit request..</t>
  </si>
  <si>
    <t xml:space="preserve">Automatic email request to wing partner if cancel request from mobile and Core system. </t>
  </si>
  <si>
    <t>Show only available payment method in today's rate for correnspondant currency</t>
  </si>
  <si>
    <t>In today's menu, default currency should be setup from core system</t>
  </si>
  <si>
    <t>Add control number filter in Local topup search menu</t>
  </si>
  <si>
    <t>Add Column in approve holded txn menu</t>
  </si>
  <si>
    <t>Separate GIBL deposit transaction report in  Report -&gt;Report master</t>
  </si>
  <si>
    <t>iOS: When open app for the first time, default language is Myanmar language. (it should be English)</t>
  </si>
  <si>
    <t>iOS: Russian language doesn't work before login to app</t>
  </si>
  <si>
    <t>Android: Cashbeee balance is different in (monthly recharge-use) and actual balance</t>
  </si>
  <si>
    <t>Cashbee iOS</t>
  </si>
  <si>
    <t>New registration process (easy + normal)</t>
  </si>
  <si>
    <t>Show Revenue wise report to Marketing heads based on their country only</t>
  </si>
  <si>
    <t>Send Bulk SMS in native language</t>
  </si>
  <si>
    <t>Kakaotalk integration for informing txn status (copy Sentbe)</t>
  </si>
  <si>
    <t>Service Charge and Pay commission Based on Multiple payout currency (dynamic service charge setup)</t>
  </si>
  <si>
    <t>Pay commission calculation based on payout amount (dynamic pay commission setup)</t>
  </si>
  <si>
    <t>Create 2 Popup pages in Mobile app which can be configurable by country wise, Receiving Country Wise, Partnerwise etc</t>
  </si>
  <si>
    <t>QR ticketing function in Mobile App</t>
  </si>
  <si>
    <t xml:space="preserve">Using Hi Korea for auto approval of new customers </t>
  </si>
  <si>
    <t>Make a New table to calculate the Annual limit for USD 50,000 for both Inbound/Outbound</t>
  </si>
  <si>
    <t>Payout time while calculating ex rate before sending transaction</t>
  </si>
  <si>
    <t>Show the txn limit (1-time limit, 1-day limit, Yearly limit( while calculating ex rate)</t>
  </si>
  <si>
    <t>Allow Schedule payment adding from Core system by GME Staff</t>
  </si>
  <si>
    <t>Create special coupon for particular bank account (charity)</t>
  </si>
  <si>
    <t>Auto checking phone carrier for both internation and domestic phon top up</t>
  </si>
  <si>
    <t>Sendmn QRPay integration</t>
  </si>
  <si>
    <t>IME QRPay integration</t>
  </si>
  <si>
    <t>KakaoPay QR integration</t>
  </si>
  <si>
    <t xml:space="preserve">Allow to add beneficiary using QR Code to Send Money e.g. Alipay Beneficiary QR </t>
  </si>
  <si>
    <t>Wechat API</t>
  </si>
  <si>
    <t>Smartswift API</t>
  </si>
  <si>
    <t>Ipay remit inbound and outbound API</t>
  </si>
  <si>
    <t>Alif bank inbound API</t>
  </si>
  <si>
    <t>IME London inbound and outbound API</t>
  </si>
  <si>
    <t>Alipay inbound API</t>
  </si>
  <si>
    <t>Truemoney outbound API</t>
  </si>
  <si>
    <t>Upticon inbound and outbound API</t>
  </si>
  <si>
    <t>ACEmoney inbound API</t>
  </si>
  <si>
    <t>RIA inbound API for C2C</t>
  </si>
  <si>
    <t>Terrapay  inbound API</t>
  </si>
  <si>
    <t>9pay outboud and inbound API</t>
  </si>
  <si>
    <t>Sendmn inbound API</t>
  </si>
  <si>
    <t>Pingpong Card Payment API</t>
  </si>
  <si>
    <t>AYA bank API</t>
  </si>
  <si>
    <t>CB bank other bank API</t>
  </si>
  <si>
    <t>India direct partner API</t>
  </si>
  <si>
    <t>JME inbound and outbound API</t>
  </si>
  <si>
    <t>Online Handphone sales using GME app</t>
  </si>
  <si>
    <t>Explanation and guide to error messages</t>
  </si>
  <si>
    <t>Wallet topup using KFTC</t>
  </si>
  <si>
    <t>LY Hour Cash Payment for KHR Payout</t>
  </si>
  <si>
    <t>Bangkok Bank API</t>
  </si>
  <si>
    <t>TazaPay c2c API</t>
  </si>
  <si>
    <t>B2B Paynoeer API</t>
  </si>
  <si>
    <t>B2B Ebury API</t>
  </si>
  <si>
    <t>B2B Partner 1 API</t>
  </si>
  <si>
    <t>B2B Partner 2 API</t>
  </si>
  <si>
    <t>B2B Partner 3 API</t>
  </si>
  <si>
    <t>Tranglo API in New Architecture</t>
  </si>
  <si>
    <t>Dutch Bangla API in new Architecture</t>
  </si>
  <si>
    <t>Payform Inbound and Outbound API</t>
  </si>
  <si>
    <t xml:space="preserve">Allow Customer to send money and put fixed deposit in their country. </t>
  </si>
  <si>
    <t>Airticket by powercall</t>
  </si>
  <si>
    <t>Multi currency wallet</t>
  </si>
  <si>
    <t>This row marks the end of the Project Schedule. DO NOT enter anything in this row. 
Insert new rows ABOVE this one to continue building out your Project Schedule.</t>
  </si>
  <si>
    <t>Live Test</t>
  </si>
  <si>
    <t>Jasurbek</t>
  </si>
  <si>
    <t>Upload to playstore and release</t>
  </si>
  <si>
    <t>Sujan/ Santosh</t>
  </si>
  <si>
    <t>Development</t>
  </si>
  <si>
    <t>Nabin (Dibya)/ Sujan/ JY</t>
  </si>
  <si>
    <t>Testing in Staging</t>
  </si>
  <si>
    <t>Pheaktra/ Thav</t>
  </si>
  <si>
    <t>Testing in Live test</t>
  </si>
  <si>
    <t>Publish in Live</t>
  </si>
  <si>
    <t>JY/ Saroj</t>
  </si>
  <si>
    <t>Developer testing</t>
  </si>
  <si>
    <t>Anil/ Manish/ Sujan (Anish)</t>
  </si>
  <si>
    <t>Testing in Staging(with Partner)</t>
  </si>
  <si>
    <t>Jasurbek/ Sapumal</t>
  </si>
  <si>
    <t>Live publish - Server</t>
  </si>
  <si>
    <t>Manoj/ Anil</t>
  </si>
  <si>
    <t>Live Testing</t>
  </si>
  <si>
    <t>Live release</t>
  </si>
  <si>
    <t>Nabin/Santosh/Saroj</t>
  </si>
  <si>
    <t>Santosh/ Dibya/ Sagar</t>
  </si>
  <si>
    <t>Chetan</t>
  </si>
  <si>
    <t>Manoj/ Sagar</t>
  </si>
  <si>
    <t>Chetan (Jasurbek/ Sapumal)</t>
  </si>
  <si>
    <t>Live Release</t>
  </si>
  <si>
    <t>Saroj/Nabin/Santosh</t>
  </si>
  <si>
    <t>[2209-05] Show All Limit in Mobile App</t>
  </si>
  <si>
    <t>Sujan/ Manish/Pujan/ Jasurbek/ Thav</t>
  </si>
  <si>
    <t>Manish/ Sujan/Pujan</t>
  </si>
  <si>
    <t>Jasurbek/ Thav</t>
  </si>
  <si>
    <t>Live Publish preparation</t>
  </si>
  <si>
    <t>Manoj/ Pujan</t>
  </si>
  <si>
    <t>This is an empty row</t>
  </si>
  <si>
    <t>Insert new rows ABOVE this one</t>
  </si>
  <si>
    <t>Enter Company Name in cell B2.</t>
  </si>
  <si>
    <t>GME Remittance</t>
  </si>
  <si>
    <t>ASSIGNED
TO</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</si>
  <si>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</si>
  <si>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CashbeeV2</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</si>
  <si>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</si>
  <si>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Development - Server</t>
  </si>
  <si>
    <t>Name</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</si>
  <si>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</si>
  <si>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Development - Android</t>
  </si>
  <si>
    <t>Testing in Live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</si>
  <si>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</si>
  <si>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BillPayment</t>
  </si>
  <si>
    <t>Develop new changes and check server logic</t>
  </si>
  <si>
    <t>Develop hide function in mobile using API</t>
  </si>
  <si>
    <t>Testing Mobile and core system in Staging</t>
  </si>
  <si>
    <t>Testing Mobile and core system in live</t>
  </si>
  <si>
    <t>Live release (Or prepare release build)</t>
  </si>
  <si>
    <t>Sample phase title block</t>
  </si>
  <si>
    <t>ZeroPay</t>
  </si>
  <si>
    <t>Check source codes and logic - Sever</t>
  </si>
  <si>
    <t>Check source codes and logic  - Mobile</t>
  </si>
  <si>
    <t>KFTC Self certification</t>
  </si>
  <si>
    <t>Check previous codes and publish again if necessary</t>
  </si>
  <si>
    <t>Start testing in staging and provide feedbacks</t>
  </si>
  <si>
    <t>Discuss on issues (and migration process)</t>
  </si>
  <si>
    <t>Feedback Development Sever</t>
  </si>
  <si>
    <t>Feedback Development Mobile</t>
  </si>
  <si>
    <t>Start Total test in staging with new changes</t>
  </si>
  <si>
    <t>Start Total test in test live with live data</t>
  </si>
  <si>
    <t>Rediscuss migration plan</t>
  </si>
  <si>
    <t>Confirm test live and migrate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</si>
</sst>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mmm\ d\,\ yyyy"/>
    <numFmt numFmtId="180" formatCode="d"/>
  </numFmts>
  <fonts count="22">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b/>
      <sz val="11"/>
      <color rgb="FF000000"/>
      <name val="Calibri"/>
      <family val="2"/>
      <scheme val="minor"/>
    </font>
    <font>
      <b/>
      <sz val="11"/>
      <color rgb="FFFF0000"/>
      <name val="Calibri"/>
      <family val="2"/>
      <scheme val="minor"/>
    </font>
    <font>
      <sz val="11"/>
      <color rgb="FFFF0000"/>
      <name val="Calibri"/>
      <family val="2"/>
      <scheme val="minor"/>
    </font>
  </fonts>
  <fills count="2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CE4D6"/>
        <bgColor indexed="64"/>
      </patternFill>
    </fill>
    <fill>
      <patternFill patternType="solid">
        <fgColor rgb="FFF4B084"/>
        <bgColor indexed="64"/>
      </patternFill>
    </fill>
    <fill>
      <patternFill patternType="solid">
        <fgColor rgb="FFD9E1F2"/>
        <bgColor indexed="64"/>
      </patternFill>
    </fill>
    <fill>
      <patternFill patternType="solid">
        <fgColor rgb="FFE2EFDA"/>
        <bgColor indexed="64"/>
      </patternFill>
    </fill>
    <fill>
      <patternFill patternType="solid">
        <fgColor rgb="FFA9D08E"/>
        <bgColor indexed="64"/>
      </patternFill>
    </fill>
    <fill>
      <patternFill patternType="solid">
        <fgColor rgb="FF8EA9DB"/>
        <bgColor indexed="64"/>
      </patternFill>
    </fill>
    <fill>
      <patternFill patternType="solid">
        <fgColor rgb="FFFFD966"/>
        <bgColor indexed="64"/>
      </patternFill>
    </fill>
    <fill>
      <patternFill patternType="solid">
        <fgColor rgb="FFFFF2CC"/>
        <bgColor indexed="64"/>
      </patternFill>
    </fill>
    <fill>
      <patternFill patternType="solid">
        <fgColor rgb="FFC6E0B4"/>
        <bgColor indexed="64"/>
      </patternFill>
    </fill>
    <fill>
      <patternFill patternType="solid">
        <fgColor rgb="FFBDD7EE"/>
        <bgColor indexed="64"/>
      </patternFill>
    </fill>
    <fill>
      <patternFill patternType="solid">
        <fgColor rgb="FFFFE699"/>
        <bgColor indexed="64"/>
      </patternFill>
    </fill>
    <fill>
      <patternFill patternType="solid">
        <fgColor rgb="FFDBDBDB"/>
        <bgColor indexed="64"/>
      </patternFill>
    </fill>
    <fill>
      <patternFill patternType="solid">
        <fgColor rgb="FFF8CBAD"/>
        <bgColor indexed="64"/>
      </patternFill>
    </fill>
    <fill>
      <patternFill patternType="solid">
        <fgColor rgb="FFB4C6E7"/>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22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177" fontId="9" fillId="3" borderId="2" xfId="10" applyFill="1">
      <alignment horizontal="center" vertical="center"/>
    </xf>
    <xf numFmtId="177" fontId="9" fillId="4" borderId="2" xfId="10" applyFill="1">
      <alignment horizontal="center" vertical="center"/>
    </xf>
    <xf numFmtId="177" fontId="9" fillId="11" borderId="2" xfId="10" applyFill="1">
      <alignment horizontal="center" vertical="center"/>
    </xf>
    <xf numFmtId="177" fontId="9" fillId="10" borderId="2" xfId="10" applyFill="1">
      <alignment horizontal="center" vertical="center"/>
    </xf>
    <xf numFmtId="177"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4" fontId="0" fillId="0" borderId="0" xfId="0" applyNumberFormat="1" applyAlignment="1">
      <alignment horizontal="left" vertical="center"/>
    </xf>
    <xf numFmtId="0" fontId="10" fillId="0" borderId="0" xfId="6" applyAlignment="1">
      <alignment vertical="center"/>
    </xf>
    <xf numFmtId="0" fontId="10" fillId="0" borderId="0" xfId="7" applyAlignment="1">
      <alignment vertical="center"/>
    </xf>
    <xf numFmtId="0" fontId="1" fillId="0" borderId="0" xfId="0" applyFont="1" applyAlignment="1">
      <alignment horizontal="left" wrapText="1"/>
    </xf>
    <xf numFmtId="0" fontId="0" fillId="0" borderId="10" xfId="0" applyBorder="1" applyAlignment="1">
      <alignment wrapText="1"/>
    </xf>
    <xf numFmtId="0" fontId="9" fillId="0" borderId="2" xfId="11" applyAlignment="1">
      <alignment horizontal="center" vertical="center" wrapText="1"/>
    </xf>
    <xf numFmtId="0" fontId="8" fillId="2" borderId="2" xfId="0" applyFont="1" applyFill="1" applyBorder="1" applyAlignment="1">
      <alignment horizontal="center" vertical="center" wrapText="1"/>
    </xf>
    <xf numFmtId="0" fontId="14" fillId="0" borderId="0" xfId="0" applyFont="1" applyAlignment="1">
      <alignment wrapText="1"/>
    </xf>
    <xf numFmtId="0" fontId="15" fillId="0" borderId="0" xfId="1" applyFont="1" applyAlignment="1" applyProtection="1">
      <alignment wrapText="1"/>
    </xf>
    <xf numFmtId="9" fontId="5" fillId="14" borderId="2" xfId="2" applyFont="1" applyFill="1" applyBorder="1" applyAlignment="1">
      <alignment horizontal="center" vertical="center"/>
    </xf>
    <xf numFmtId="14" fontId="0" fillId="14" borderId="2" xfId="0" applyNumberFormat="1" applyFill="1" applyBorder="1" applyAlignment="1">
      <alignment horizontal="center" vertical="center"/>
    </xf>
    <xf numFmtId="14" fontId="5" fillId="14" borderId="2" xfId="0" applyNumberFormat="1" applyFont="1" applyFill="1" applyBorder="1" applyAlignment="1">
      <alignment horizontal="center" vertical="center"/>
    </xf>
    <xf numFmtId="0" fontId="6" fillId="15" borderId="2" xfId="0" applyFont="1" applyFill="1" applyBorder="1" applyAlignment="1">
      <alignment horizontal="left" vertical="center" indent="1"/>
    </xf>
    <xf numFmtId="9" fontId="5" fillId="15" borderId="2" xfId="2" applyFont="1" applyFill="1" applyBorder="1" applyAlignment="1">
      <alignment horizontal="center" vertical="center"/>
    </xf>
    <xf numFmtId="14" fontId="0" fillId="15" borderId="2" xfId="0" applyNumberFormat="1" applyFill="1" applyBorder="1" applyAlignment="1">
      <alignment horizontal="center" vertical="center"/>
    </xf>
    <xf numFmtId="14" fontId="5" fillId="15" borderId="2" xfId="0" applyNumberFormat="1" applyFont="1" applyFill="1" applyBorder="1" applyAlignment="1">
      <alignment horizontal="center" vertical="center"/>
    </xf>
    <xf numFmtId="0" fontId="9" fillId="16" borderId="2" xfId="11" applyFill="1" applyAlignment="1">
      <alignment horizontal="center" vertical="center" wrapText="1"/>
    </xf>
    <xf numFmtId="9" fontId="5" fillId="16" borderId="2" xfId="2" applyFont="1" applyFill="1" applyBorder="1" applyAlignment="1">
      <alignment horizontal="center" vertical="center"/>
    </xf>
    <xf numFmtId="14" fontId="0" fillId="16" borderId="2" xfId="0" applyNumberFormat="1" applyFill="1" applyBorder="1" applyAlignment="1">
      <alignment horizontal="center" vertical="center"/>
    </xf>
    <xf numFmtId="14" fontId="5" fillId="16" borderId="2" xfId="0" applyNumberFormat="1" applyFont="1" applyFill="1" applyBorder="1" applyAlignment="1">
      <alignment horizontal="center" vertical="center"/>
    </xf>
    <xf numFmtId="0" fontId="0" fillId="16" borderId="2" xfId="0" applyFill="1" applyBorder="1" applyAlignment="1">
      <alignment horizontal="left" vertical="center" indent="1"/>
    </xf>
    <xf numFmtId="0" fontId="0" fillId="16" borderId="9" xfId="0" applyFill="1" applyBorder="1" applyAlignment="1">
      <alignment vertical="center"/>
    </xf>
    <xf numFmtId="0" fontId="0" fillId="14" borderId="2" xfId="0" applyFill="1" applyBorder="1" applyAlignment="1">
      <alignment horizontal="left" vertical="center" indent="1"/>
    </xf>
    <xf numFmtId="0" fontId="0" fillId="14" borderId="2" xfId="11" applyFont="1" applyFill="1" applyAlignment="1">
      <alignment horizontal="center" vertical="center" wrapText="1"/>
    </xf>
    <xf numFmtId="0" fontId="9" fillId="17" borderId="2" xfId="11" applyFill="1" applyAlignment="1">
      <alignment horizontal="center" vertical="center" wrapText="1"/>
    </xf>
    <xf numFmtId="9" fontId="5" fillId="17" borderId="2" xfId="2" applyFont="1" applyFill="1" applyBorder="1" applyAlignment="1">
      <alignment horizontal="center" vertical="center"/>
    </xf>
    <xf numFmtId="14" fontId="0" fillId="17" borderId="2" xfId="0" applyNumberFormat="1" applyFill="1" applyBorder="1" applyAlignment="1">
      <alignment horizontal="center" vertical="center"/>
    </xf>
    <xf numFmtId="14" fontId="5" fillId="17" borderId="2" xfId="0" applyNumberFormat="1" applyFont="1" applyFill="1" applyBorder="1" applyAlignment="1">
      <alignment horizontal="center" vertical="center"/>
    </xf>
    <xf numFmtId="0" fontId="6" fillId="18" borderId="2" xfId="0" applyFont="1" applyFill="1" applyBorder="1" applyAlignment="1">
      <alignment horizontal="left" vertical="center" indent="1"/>
    </xf>
    <xf numFmtId="9" fontId="5" fillId="18" borderId="2" xfId="2" applyFont="1" applyFill="1" applyBorder="1" applyAlignment="1">
      <alignment horizontal="center" vertical="center"/>
    </xf>
    <xf numFmtId="14" fontId="0" fillId="18" borderId="2" xfId="0" applyNumberFormat="1" applyFill="1" applyBorder="1" applyAlignment="1">
      <alignment horizontal="center" vertical="center"/>
    </xf>
    <xf numFmtId="14" fontId="5" fillId="18" borderId="2" xfId="0" applyNumberFormat="1" applyFont="1" applyFill="1" applyBorder="1" applyAlignment="1">
      <alignment horizontal="center" vertical="center"/>
    </xf>
    <xf numFmtId="0" fontId="0" fillId="17" borderId="2" xfId="0" applyFill="1" applyBorder="1" applyAlignment="1">
      <alignment horizontal="left" vertical="center" indent="1"/>
    </xf>
    <xf numFmtId="0" fontId="16" fillId="15" borderId="0" xfId="3" applyFill="1"/>
    <xf numFmtId="0" fontId="5" fillId="15" borderId="2" xfId="0" applyFont="1" applyFill="1" applyBorder="1" applyAlignment="1">
      <alignment horizontal="center" vertical="center"/>
    </xf>
    <xf numFmtId="0" fontId="0" fillId="15" borderId="9" xfId="0" applyFill="1" applyBorder="1" applyAlignment="1">
      <alignment vertical="center"/>
    </xf>
    <xf numFmtId="0" fontId="0" fillId="15" borderId="0" xfId="0" applyFill="1" applyAlignment="1">
      <alignment vertical="center"/>
    </xf>
    <xf numFmtId="0" fontId="16" fillId="14" borderId="0" xfId="3" applyFill="1"/>
    <xf numFmtId="0" fontId="5" fillId="14" borderId="2" xfId="0" applyFont="1" applyFill="1" applyBorder="1" applyAlignment="1">
      <alignment horizontal="center" vertical="center"/>
    </xf>
    <xf numFmtId="0" fontId="0" fillId="14" borderId="9" xfId="0" applyFill="1" applyBorder="1" applyAlignment="1">
      <alignment vertical="center"/>
    </xf>
    <xf numFmtId="0" fontId="0" fillId="14" borderId="0" xfId="0" applyFill="1" applyAlignment="1">
      <alignment vertical="center"/>
    </xf>
    <xf numFmtId="0" fontId="16" fillId="19" borderId="0" xfId="3" applyFill="1" applyAlignment="1">
      <alignment wrapText="1"/>
    </xf>
    <xf numFmtId="0" fontId="6" fillId="19" borderId="2" xfId="0" applyFont="1" applyFill="1" applyBorder="1" applyAlignment="1">
      <alignment horizontal="left" vertical="center" indent="1"/>
    </xf>
    <xf numFmtId="9" fontId="5" fillId="19" borderId="2" xfId="2" applyFont="1" applyFill="1" applyBorder="1" applyAlignment="1">
      <alignment horizontal="center" vertical="center"/>
    </xf>
    <xf numFmtId="14" fontId="0" fillId="19" borderId="2" xfId="0" applyNumberFormat="1" applyFill="1" applyBorder="1" applyAlignment="1">
      <alignment horizontal="center" vertical="center"/>
    </xf>
    <xf numFmtId="14" fontId="5" fillId="19" borderId="2" xfId="0" applyNumberFormat="1" applyFont="1" applyFill="1" applyBorder="1" applyAlignment="1">
      <alignment horizontal="center" vertical="center"/>
    </xf>
    <xf numFmtId="0" fontId="5" fillId="19" borderId="2" xfId="0" applyFont="1" applyFill="1" applyBorder="1" applyAlignment="1">
      <alignment horizontal="center" vertical="center"/>
    </xf>
    <xf numFmtId="0" fontId="0" fillId="19" borderId="9" xfId="0" applyFill="1" applyBorder="1" applyAlignment="1">
      <alignment vertical="center"/>
    </xf>
    <xf numFmtId="0" fontId="0" fillId="19" borderId="0" xfId="0" applyFill="1" applyAlignment="1">
      <alignment vertical="center"/>
    </xf>
    <xf numFmtId="0" fontId="16" fillId="16" borderId="0" xfId="3" applyFill="1" applyAlignment="1">
      <alignment wrapText="1"/>
    </xf>
    <xf numFmtId="0" fontId="5" fillId="16" borderId="2" xfId="0" applyFont="1" applyFill="1" applyBorder="1" applyAlignment="1">
      <alignment horizontal="center" vertical="center"/>
    </xf>
    <xf numFmtId="0" fontId="0" fillId="16" borderId="0" xfId="0" applyFill="1" applyAlignment="1">
      <alignment vertical="center"/>
    </xf>
    <xf numFmtId="0" fontId="16" fillId="18" borderId="0" xfId="3" applyFill="1"/>
    <xf numFmtId="0" fontId="5" fillId="18" borderId="2" xfId="0" applyFont="1" applyFill="1" applyBorder="1" applyAlignment="1">
      <alignment horizontal="center" vertical="center"/>
    </xf>
    <xf numFmtId="0" fontId="0" fillId="18" borderId="9" xfId="0" applyFill="1" applyBorder="1" applyAlignment="1">
      <alignment vertical="center"/>
    </xf>
    <xf numFmtId="0" fontId="0" fillId="18" borderId="0" xfId="0" applyFill="1" applyAlignment="1">
      <alignment vertical="center"/>
    </xf>
    <xf numFmtId="0" fontId="16" fillId="17" borderId="0" xfId="3" applyFill="1"/>
    <xf numFmtId="0" fontId="5" fillId="17" borderId="2" xfId="0" applyFont="1" applyFill="1" applyBorder="1" applyAlignment="1">
      <alignment horizontal="center" vertical="center"/>
    </xf>
    <xf numFmtId="0" fontId="0" fillId="17" borderId="9" xfId="0" applyFill="1" applyBorder="1" applyAlignment="1">
      <alignment vertical="center"/>
    </xf>
    <xf numFmtId="0" fontId="0" fillId="17" borderId="0" xfId="0" applyFill="1" applyAlignment="1">
      <alignment vertical="center"/>
    </xf>
    <xf numFmtId="0" fontId="16" fillId="20" borderId="0" xfId="3" applyFill="1" applyAlignment="1">
      <alignment wrapText="1"/>
    </xf>
    <xf numFmtId="0" fontId="6" fillId="20" borderId="2" xfId="0" applyFont="1" applyFill="1" applyBorder="1" applyAlignment="1">
      <alignment horizontal="left" vertical="center" indent="1"/>
    </xf>
    <xf numFmtId="9" fontId="5" fillId="20" borderId="2" xfId="2" applyFont="1" applyFill="1" applyBorder="1" applyAlignment="1">
      <alignment horizontal="center" vertical="center"/>
    </xf>
    <xf numFmtId="14" fontId="0" fillId="20" borderId="2" xfId="0" applyNumberFormat="1" applyFill="1" applyBorder="1" applyAlignment="1">
      <alignment horizontal="center" vertical="center"/>
    </xf>
    <xf numFmtId="14" fontId="5" fillId="20" borderId="2" xfId="0" applyNumberFormat="1" applyFont="1" applyFill="1" applyBorder="1" applyAlignment="1">
      <alignment horizontal="center" vertical="center"/>
    </xf>
    <xf numFmtId="0" fontId="5" fillId="20" borderId="2" xfId="0" applyFont="1" applyFill="1" applyBorder="1" applyAlignment="1">
      <alignment horizontal="center" vertical="center"/>
    </xf>
    <xf numFmtId="0" fontId="0" fillId="20" borderId="9" xfId="0" applyFill="1" applyBorder="1" applyAlignment="1">
      <alignment vertical="center"/>
    </xf>
    <xf numFmtId="0" fontId="0" fillId="20" borderId="0" xfId="0" applyFill="1" applyAlignment="1">
      <alignment vertical="center"/>
    </xf>
    <xf numFmtId="0" fontId="16" fillId="21" borderId="0" xfId="3" applyFill="1" applyAlignment="1">
      <alignment wrapText="1"/>
    </xf>
    <xf numFmtId="0" fontId="9" fillId="21" borderId="2" xfId="11" applyFill="1" applyAlignment="1">
      <alignment horizontal="center" vertical="center" wrapText="1"/>
    </xf>
    <xf numFmtId="9" fontId="5" fillId="21" borderId="2" xfId="2" applyFont="1" applyFill="1" applyBorder="1" applyAlignment="1">
      <alignment horizontal="center" vertical="center"/>
    </xf>
    <xf numFmtId="14" fontId="0" fillId="21" borderId="2" xfId="0" applyNumberFormat="1" applyFill="1" applyBorder="1" applyAlignment="1">
      <alignment horizontal="center" vertical="center"/>
    </xf>
    <xf numFmtId="14" fontId="5" fillId="21" borderId="2" xfId="0" applyNumberFormat="1" applyFont="1" applyFill="1" applyBorder="1" applyAlignment="1">
      <alignment horizontal="center" vertical="center"/>
    </xf>
    <xf numFmtId="0" fontId="5" fillId="21" borderId="2" xfId="0" applyFont="1" applyFill="1" applyBorder="1" applyAlignment="1">
      <alignment horizontal="center" vertical="center"/>
    </xf>
    <xf numFmtId="0" fontId="0" fillId="21" borderId="9" xfId="0" applyFill="1" applyBorder="1" applyAlignment="1">
      <alignment vertical="center"/>
    </xf>
    <xf numFmtId="0" fontId="0" fillId="21" borderId="0" xfId="0" applyFill="1" applyAlignment="1">
      <alignment vertical="center"/>
    </xf>
    <xf numFmtId="0" fontId="0" fillId="21" borderId="2" xfId="0" applyFill="1" applyBorder="1" applyAlignment="1">
      <alignment horizontal="left" vertical="center" indent="1"/>
    </xf>
    <xf numFmtId="0" fontId="6" fillId="19" borderId="2" xfId="11" applyFont="1" applyFill="1" applyAlignment="1">
      <alignment horizontal="center" vertical="center" wrapText="1"/>
    </xf>
    <xf numFmtId="0" fontId="6" fillId="15" borderId="2" xfId="11" applyFont="1" applyFill="1" applyAlignment="1">
      <alignment horizontal="center" vertical="center" wrapText="1"/>
    </xf>
    <xf numFmtId="0" fontId="6" fillId="18" borderId="2" xfId="11" applyFont="1" applyFill="1" applyAlignment="1">
      <alignment horizontal="center" vertical="center" wrapText="1"/>
    </xf>
    <xf numFmtId="0" fontId="6" fillId="20" borderId="2" xfId="11" applyFont="1" applyFill="1" applyAlignment="1">
      <alignment horizontal="center" vertical="center" wrapText="1"/>
    </xf>
    <xf numFmtId="0" fontId="16" fillId="14" borderId="0" xfId="3" applyFill="1" applyAlignment="1">
      <alignment wrapText="1"/>
    </xf>
    <xf numFmtId="0" fontId="9" fillId="14" borderId="2" xfId="11" applyFill="1" applyAlignment="1">
      <alignment horizontal="center" vertical="center" wrapText="1"/>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0" fontId="6" fillId="0" borderId="2" xfId="0" applyFont="1" applyFill="1" applyBorder="1" applyAlignment="1">
      <alignment horizontal="left" vertical="center" indent="1"/>
    </xf>
    <xf numFmtId="0" fontId="6" fillId="0" borderId="2" xfId="11" applyFont="1" applyFill="1" applyAlignment="1">
      <alignment horizontal="center" vertical="center" wrapText="1"/>
    </xf>
    <xf numFmtId="9" fontId="5" fillId="0" borderId="2" xfId="2" applyFont="1" applyFill="1" applyBorder="1" applyAlignment="1">
      <alignment horizontal="center" vertical="center"/>
    </xf>
    <xf numFmtId="14" fontId="0" fillId="0" borderId="2" xfId="0" applyNumberFormat="1" applyFill="1" applyBorder="1" applyAlignment="1">
      <alignment horizontal="center" vertical="center"/>
    </xf>
    <xf numFmtId="14" fontId="5" fillId="0" borderId="2" xfId="0" applyNumberFormat="1" applyFont="1" applyFill="1" applyBorder="1" applyAlignment="1">
      <alignment horizontal="center" vertical="center"/>
    </xf>
    <xf numFmtId="0" fontId="5" fillId="0" borderId="2" xfId="0" applyFont="1" applyFill="1" applyBorder="1" applyAlignment="1">
      <alignment horizontal="center" vertical="center"/>
    </xf>
    <xf numFmtId="0" fontId="0" fillId="0" borderId="9" xfId="0" applyFill="1" applyBorder="1" applyAlignment="1">
      <alignment vertical="center"/>
    </xf>
    <xf numFmtId="0" fontId="0" fillId="0" borderId="0" xfId="0" applyFill="1" applyAlignment="1">
      <alignment vertical="center"/>
    </xf>
    <xf numFmtId="0" fontId="6" fillId="22" borderId="2" xfId="0" applyFont="1" applyFill="1" applyBorder="1" applyAlignment="1">
      <alignment horizontal="left" vertical="center" indent="1"/>
    </xf>
    <xf numFmtId="0" fontId="6" fillId="22" borderId="2" xfId="11" applyFont="1" applyFill="1" applyAlignment="1">
      <alignment horizontal="center" vertical="center" wrapText="1"/>
    </xf>
    <xf numFmtId="9" fontId="5" fillId="22" borderId="2" xfId="2" applyFont="1" applyFill="1" applyBorder="1" applyAlignment="1">
      <alignment horizontal="center" vertical="center"/>
    </xf>
    <xf numFmtId="14" fontId="0" fillId="22" borderId="2" xfId="0" applyNumberFormat="1" applyFill="1" applyBorder="1" applyAlignment="1">
      <alignment horizontal="center" vertical="center"/>
    </xf>
    <xf numFmtId="14" fontId="5" fillId="22" borderId="2" xfId="0" applyNumberFormat="1" applyFont="1" applyFill="1" applyBorder="1" applyAlignment="1">
      <alignment horizontal="center" vertical="center"/>
    </xf>
    <xf numFmtId="0" fontId="5" fillId="22" borderId="2" xfId="0" applyFont="1" applyFill="1" applyBorder="1" applyAlignment="1">
      <alignment horizontal="center" vertical="center"/>
    </xf>
    <xf numFmtId="0" fontId="0" fillId="22" borderId="9" xfId="0" applyFill="1" applyBorder="1" applyAlignment="1">
      <alignment vertical="center"/>
    </xf>
    <xf numFmtId="0" fontId="6" fillId="23" borderId="2" xfId="0" applyFont="1" applyFill="1" applyBorder="1" applyAlignment="1">
      <alignment horizontal="left" vertical="center" indent="1"/>
    </xf>
    <xf numFmtId="0" fontId="6" fillId="23" borderId="2" xfId="11" applyFont="1" applyFill="1" applyAlignment="1">
      <alignment horizontal="center" vertical="center" wrapText="1"/>
    </xf>
    <xf numFmtId="9" fontId="5" fillId="23" borderId="2" xfId="2" applyFont="1" applyFill="1" applyBorder="1" applyAlignment="1">
      <alignment horizontal="center" vertical="center"/>
    </xf>
    <xf numFmtId="14" fontId="0" fillId="23" borderId="2" xfId="0" applyNumberFormat="1" applyFill="1" applyBorder="1" applyAlignment="1">
      <alignment horizontal="center" vertical="center"/>
    </xf>
    <xf numFmtId="14" fontId="5" fillId="23" borderId="2" xfId="0" applyNumberFormat="1" applyFont="1" applyFill="1" applyBorder="1" applyAlignment="1">
      <alignment horizontal="center" vertical="center"/>
    </xf>
    <xf numFmtId="0" fontId="5" fillId="23" borderId="2" xfId="0" applyFont="1" applyFill="1" applyBorder="1" applyAlignment="1">
      <alignment horizontal="center" vertical="center"/>
    </xf>
    <xf numFmtId="0" fontId="0" fillId="23" borderId="9" xfId="0" applyFill="1" applyBorder="1" applyAlignment="1">
      <alignment vertical="center"/>
    </xf>
    <xf numFmtId="0" fontId="6" fillId="24" borderId="2" xfId="0" applyFont="1" applyFill="1" applyBorder="1" applyAlignment="1">
      <alignment horizontal="left" vertical="center" indent="1"/>
    </xf>
    <xf numFmtId="0" fontId="6" fillId="24" borderId="2" xfId="11" applyFont="1" applyFill="1" applyAlignment="1">
      <alignment horizontal="center" vertical="center" wrapText="1"/>
    </xf>
    <xf numFmtId="9" fontId="5" fillId="24" borderId="2" xfId="2" applyFont="1" applyFill="1" applyBorder="1" applyAlignment="1">
      <alignment horizontal="center" vertical="center"/>
    </xf>
    <xf numFmtId="14" fontId="0" fillId="24" borderId="2" xfId="0" applyNumberFormat="1" applyFill="1" applyBorder="1" applyAlignment="1">
      <alignment horizontal="center" vertical="center"/>
    </xf>
    <xf numFmtId="14" fontId="5" fillId="24" borderId="2" xfId="0" applyNumberFormat="1" applyFont="1" applyFill="1" applyBorder="1" applyAlignment="1">
      <alignment horizontal="center" vertical="center"/>
    </xf>
    <xf numFmtId="0" fontId="5" fillId="24" borderId="2" xfId="0" applyFont="1" applyFill="1" applyBorder="1" applyAlignment="1">
      <alignment horizontal="center" vertical="center"/>
    </xf>
    <xf numFmtId="0" fontId="0" fillId="24" borderId="9" xfId="0" applyFill="1" applyBorder="1" applyAlignment="1">
      <alignment vertical="center"/>
    </xf>
    <xf numFmtId="0" fontId="6" fillId="25" borderId="2" xfId="0" applyFont="1" applyFill="1" applyBorder="1" applyAlignment="1">
      <alignment horizontal="left" vertical="center" indent="1"/>
    </xf>
    <xf numFmtId="0" fontId="6" fillId="25" borderId="2" xfId="11" applyFont="1" applyFill="1" applyAlignment="1">
      <alignment horizontal="center" vertical="center" wrapText="1"/>
    </xf>
    <xf numFmtId="9" fontId="5" fillId="25" borderId="2" xfId="2" applyFont="1" applyFill="1" applyBorder="1" applyAlignment="1">
      <alignment horizontal="center" vertical="center"/>
    </xf>
    <xf numFmtId="14" fontId="0" fillId="25" borderId="2" xfId="0" applyNumberFormat="1" applyFill="1" applyBorder="1" applyAlignment="1">
      <alignment horizontal="center" vertical="center"/>
    </xf>
    <xf numFmtId="14" fontId="5" fillId="25" borderId="2" xfId="0" applyNumberFormat="1" applyFont="1" applyFill="1" applyBorder="1" applyAlignment="1">
      <alignment horizontal="center" vertical="center"/>
    </xf>
    <xf numFmtId="0" fontId="5" fillId="25" borderId="2" xfId="0" applyFont="1" applyFill="1" applyBorder="1" applyAlignment="1">
      <alignment horizontal="center" vertical="center"/>
    </xf>
    <xf numFmtId="0" fontId="0" fillId="25" borderId="9" xfId="0" applyFill="1" applyBorder="1" applyAlignment="1">
      <alignment vertical="center"/>
    </xf>
    <xf numFmtId="0" fontId="6" fillId="26" borderId="2" xfId="0" applyFont="1" applyFill="1" applyBorder="1" applyAlignment="1">
      <alignment horizontal="left" vertical="center" indent="1"/>
    </xf>
    <xf numFmtId="0" fontId="6" fillId="26" borderId="2" xfId="11" applyFont="1" applyFill="1" applyAlignment="1">
      <alignment horizontal="center" vertical="center" wrapText="1"/>
    </xf>
    <xf numFmtId="9" fontId="5" fillId="26" borderId="2" xfId="2" applyFont="1" applyFill="1" applyBorder="1" applyAlignment="1">
      <alignment horizontal="center" vertical="center"/>
    </xf>
    <xf numFmtId="14" fontId="0" fillId="26" borderId="2" xfId="0" applyNumberFormat="1" applyFill="1" applyBorder="1" applyAlignment="1">
      <alignment horizontal="center" vertical="center"/>
    </xf>
    <xf numFmtId="14" fontId="5" fillId="26" borderId="2" xfId="0" applyNumberFormat="1" applyFont="1" applyFill="1" applyBorder="1" applyAlignment="1">
      <alignment horizontal="center" vertical="center"/>
    </xf>
    <xf numFmtId="0" fontId="5" fillId="26" borderId="2" xfId="0" applyFont="1" applyFill="1" applyBorder="1" applyAlignment="1">
      <alignment horizontal="center" vertical="center"/>
    </xf>
    <xf numFmtId="0" fontId="0" fillId="26" borderId="9" xfId="0" applyFill="1" applyBorder="1" applyAlignment="1">
      <alignment vertical="center"/>
    </xf>
    <xf numFmtId="0" fontId="6" fillId="27" borderId="2" xfId="0" applyFont="1" applyFill="1" applyBorder="1" applyAlignment="1">
      <alignment horizontal="left" vertical="center" indent="1"/>
    </xf>
    <xf numFmtId="0" fontId="6" fillId="27" borderId="2" xfId="11" applyFont="1" applyFill="1" applyAlignment="1">
      <alignment horizontal="center" vertical="center" wrapText="1"/>
    </xf>
    <xf numFmtId="9" fontId="5" fillId="27" borderId="2" xfId="2" applyFont="1" applyFill="1" applyBorder="1" applyAlignment="1">
      <alignment horizontal="center" vertical="center"/>
    </xf>
    <xf numFmtId="14" fontId="0" fillId="27" borderId="2" xfId="0" applyNumberFormat="1" applyFill="1" applyBorder="1" applyAlignment="1">
      <alignment horizontal="center" vertical="center"/>
    </xf>
    <xf numFmtId="14" fontId="5" fillId="27" borderId="2" xfId="0" applyNumberFormat="1" applyFont="1" applyFill="1" applyBorder="1" applyAlignment="1">
      <alignment horizontal="center" vertical="center"/>
    </xf>
    <xf numFmtId="0" fontId="5" fillId="27" borderId="2" xfId="0" applyFont="1" applyFill="1" applyBorder="1" applyAlignment="1">
      <alignment horizontal="center" vertical="center"/>
    </xf>
    <xf numFmtId="0" fontId="0" fillId="27" borderId="9" xfId="0" applyFill="1" applyBorder="1" applyAlignment="1">
      <alignment vertical="center"/>
    </xf>
    <xf numFmtId="0" fontId="19" fillId="0" borderId="0" xfId="3" applyFont="1" applyFill="1" applyAlignment="1">
      <alignment horizontal="left" vertical="top" wrapText="1"/>
    </xf>
    <xf numFmtId="0" fontId="20" fillId="0" borderId="0" xfId="3" applyFont="1" applyFill="1" applyAlignment="1">
      <alignment horizontal="left" vertical="top" wrapText="1"/>
    </xf>
    <xf numFmtId="0" fontId="20" fillId="26" borderId="2" xfId="0" applyFont="1" applyFill="1" applyBorder="1" applyAlignment="1">
      <alignment horizontal="left" vertical="center" indent="1"/>
    </xf>
    <xf numFmtId="0" fontId="20" fillId="26" borderId="2" xfId="11" applyFont="1" applyFill="1" applyAlignment="1">
      <alignment horizontal="center" vertical="center" wrapText="1"/>
    </xf>
    <xf numFmtId="9" fontId="21" fillId="26" borderId="2" xfId="2" applyFont="1" applyFill="1" applyBorder="1" applyAlignment="1">
      <alignment horizontal="center" vertical="center"/>
    </xf>
    <xf numFmtId="14" fontId="21" fillId="26" borderId="2" xfId="0" applyNumberFormat="1" applyFont="1" applyFill="1" applyBorder="1" applyAlignment="1">
      <alignment horizontal="center" vertical="center"/>
    </xf>
    <xf numFmtId="0" fontId="21" fillId="26" borderId="2" xfId="0" applyFont="1" applyFill="1" applyBorder="1" applyAlignment="1">
      <alignment horizontal="center" vertical="center"/>
    </xf>
    <xf numFmtId="0" fontId="21" fillId="26" borderId="9" xfId="0" applyFont="1" applyFill="1" applyBorder="1" applyAlignment="1">
      <alignment vertical="center"/>
    </xf>
    <xf numFmtId="0" fontId="21" fillId="0" borderId="0" xfId="0" applyFont="1" applyFill="1" applyAlignment="1">
      <alignment vertical="center"/>
    </xf>
    <xf numFmtId="0" fontId="9" fillId="0" borderId="0" xfId="8" applyAlignment="1">
      <alignment horizontal="right" indent="1"/>
    </xf>
    <xf numFmtId="0" fontId="9" fillId="0" borderId="7" xfId="8" applyBorder="1" applyAlignment="1">
      <alignment horizontal="right" indent="1"/>
    </xf>
    <xf numFmtId="178" fontId="9" fillId="0" borderId="3" xfId="9"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39BD2-24D2-41CC-BF02-EDCEAF1F1EE3}">
  <sheetPr>
    <pageSetUpPr fitToPage="1"/>
  </sheetPr>
  <dimension ref="A1:BL119"/>
  <sheetViews>
    <sheetView showGridLines="0" tabSelected="1" showRuler="0" zoomScaleNormal="100" zoomScalePageLayoutView="70" workbookViewId="0">
      <pane ySplit="5" topLeftCell="A7" activePane="bottomLeft" state="frozen"/>
      <selection pane="bottomLeft" activeCell="D11" sqref="D11"/>
    </sheetView>
  </sheetViews>
  <sheetFormatPr defaultRowHeight="30" customHeight="1"/>
  <cols>
    <col min="1" max="1" width="4.140625" style="48" customWidth="1"/>
    <col min="2" max="2" width="40.5703125" customWidth="1"/>
    <col min="3" max="3" width="33.140625" style="51" customWidth="1"/>
    <col min="4" max="4" width="10.5703125" customWidth="1"/>
    <col min="5" max="5" width="13.5703125" style="5" customWidth="1"/>
    <col min="6" max="6" width="12.7109375" customWidth="1"/>
    <col min="7" max="7" width="2.5703125" customWidth="1"/>
    <col min="8" max="8" width="6.140625" hidden="1" customWidth="1"/>
    <col min="9" max="64" width="2.5703125" customWidth="1"/>
  </cols>
  <sheetData>
    <row r="1" spans="1:64" ht="21" customHeight="1">
      <c r="A1" s="49" t="s">
        <v>0</v>
      </c>
      <c r="B1" s="52" t="s">
        <v>1</v>
      </c>
      <c r="C1" s="78"/>
      <c r="D1" s="2"/>
      <c r="E1" s="4"/>
      <c r="F1" s="47"/>
      <c r="H1" s="2"/>
      <c r="I1" s="73"/>
    </row>
    <row r="2" spans="1:64" ht="18.75" customHeight="1">
      <c r="A2" s="48" t="s">
        <v>2</v>
      </c>
      <c r="B2" s="77" t="s">
        <v>3</v>
      </c>
      <c r="C2" s="220" t="s">
        <v>4</v>
      </c>
      <c r="D2" s="221"/>
      <c r="E2" s="222">
        <v>45026</v>
      </c>
      <c r="F2" s="222"/>
    </row>
    <row r="3" spans="1:64" ht="18.75" customHeight="1">
      <c r="A3" s="49" t="s">
        <v>5</v>
      </c>
      <c r="B3" s="75">
        <v>45049</v>
      </c>
      <c r="C3" s="220" t="s">
        <v>6</v>
      </c>
      <c r="D3" s="221"/>
      <c r="E3" s="7">
        <v>1</v>
      </c>
      <c r="I3" s="158">
        <f>I4</f>
        <v>45026</v>
      </c>
      <c r="J3" s="159"/>
      <c r="K3" s="159"/>
      <c r="L3" s="159"/>
      <c r="M3" s="159"/>
      <c r="N3" s="159"/>
      <c r="O3" s="160"/>
      <c r="P3" s="158">
        <f>P4</f>
        <v>45033</v>
      </c>
      <c r="Q3" s="159"/>
      <c r="R3" s="159"/>
      <c r="S3" s="159"/>
      <c r="T3" s="159"/>
      <c r="U3" s="159"/>
      <c r="V3" s="160"/>
      <c r="W3" s="158">
        <f>W4</f>
        <v>45040</v>
      </c>
      <c r="X3" s="159"/>
      <c r="Y3" s="159"/>
      <c r="Z3" s="159"/>
      <c r="AA3" s="159"/>
      <c r="AB3" s="159"/>
      <c r="AC3" s="160"/>
      <c r="AD3" s="158">
        <f>AD4</f>
        <v>45047</v>
      </c>
      <c r="AE3" s="159"/>
      <c r="AF3" s="159"/>
      <c r="AG3" s="159"/>
      <c r="AH3" s="159"/>
      <c r="AI3" s="159"/>
      <c r="AJ3" s="160"/>
      <c r="AK3" s="158">
        <f>AK4</f>
        <v>45054</v>
      </c>
      <c r="AL3" s="159"/>
      <c r="AM3" s="159"/>
      <c r="AN3" s="159"/>
      <c r="AO3" s="159"/>
      <c r="AP3" s="159"/>
      <c r="AQ3" s="160"/>
      <c r="AR3" s="158">
        <f>AR4</f>
        <v>45061</v>
      </c>
      <c r="AS3" s="159"/>
      <c r="AT3" s="159"/>
      <c r="AU3" s="159"/>
      <c r="AV3" s="159"/>
      <c r="AW3" s="159"/>
      <c r="AX3" s="160"/>
      <c r="AY3" s="158">
        <f>AY4</f>
        <v>45068</v>
      </c>
      <c r="AZ3" s="159"/>
      <c r="BA3" s="159"/>
      <c r="BB3" s="159"/>
      <c r="BC3" s="159"/>
      <c r="BD3" s="159"/>
      <c r="BE3" s="160"/>
      <c r="BF3" s="158">
        <f>BF4</f>
        <v>45075</v>
      </c>
      <c r="BG3" s="159"/>
      <c r="BH3" s="159"/>
      <c r="BI3" s="159"/>
      <c r="BJ3" s="159"/>
      <c r="BK3" s="159"/>
      <c r="BL3" s="160"/>
    </row>
    <row r="4" spans="1:64" ht="18.75" customHeight="1">
      <c r="A4" s="49" t="s">
        <v>7</v>
      </c>
      <c r="B4" s="72"/>
      <c r="C4" s="79"/>
      <c r="D4" s="72"/>
      <c r="E4" s="72"/>
      <c r="F4" s="72"/>
      <c r="G4" s="72"/>
      <c r="I4" s="11">
        <f>Project_Start-WEEKDAY(Project_Start,1)+2+7*(Display_Week-1)</f>
        <v>45026</v>
      </c>
      <c r="J4" s="10">
        <f>I4+1</f>
        <v>45027</v>
      </c>
      <c r="K4" s="10">
        <f t="shared" ref="K4:AX4" si="0">J4+1</f>
        <v>45028</v>
      </c>
      <c r="L4" s="10">
        <f t="shared" si="0"/>
        <v>45029</v>
      </c>
      <c r="M4" s="10">
        <f t="shared" si="0"/>
        <v>45030</v>
      </c>
      <c r="N4" s="10">
        <f t="shared" si="0"/>
        <v>45031</v>
      </c>
      <c r="O4" s="12">
        <f t="shared" si="0"/>
        <v>45032</v>
      </c>
      <c r="P4" s="11">
        <f>O4+1</f>
        <v>45033</v>
      </c>
      <c r="Q4" s="10">
        <f>P4+1</f>
        <v>45034</v>
      </c>
      <c r="R4" s="10">
        <f t="shared" si="0"/>
        <v>45035</v>
      </c>
      <c r="S4" s="10">
        <f t="shared" si="0"/>
        <v>45036</v>
      </c>
      <c r="T4" s="10">
        <f t="shared" si="0"/>
        <v>45037</v>
      </c>
      <c r="U4" s="10">
        <f t="shared" si="0"/>
        <v>45038</v>
      </c>
      <c r="V4" s="12">
        <f t="shared" si="0"/>
        <v>45039</v>
      </c>
      <c r="W4" s="11">
        <f>V4+1</f>
        <v>45040</v>
      </c>
      <c r="X4" s="10">
        <f>W4+1</f>
        <v>45041</v>
      </c>
      <c r="Y4" s="10">
        <f t="shared" si="0"/>
        <v>45042</v>
      </c>
      <c r="Z4" s="10">
        <f t="shared" si="0"/>
        <v>45043</v>
      </c>
      <c r="AA4" s="10">
        <f t="shared" si="0"/>
        <v>45044</v>
      </c>
      <c r="AB4" s="10">
        <f t="shared" si="0"/>
        <v>45045</v>
      </c>
      <c r="AC4" s="12">
        <f t="shared" si="0"/>
        <v>45046</v>
      </c>
      <c r="AD4" s="11">
        <f>AC4+1</f>
        <v>45047</v>
      </c>
      <c r="AE4" s="10">
        <f>AD4+1</f>
        <v>45048</v>
      </c>
      <c r="AF4" s="10">
        <f t="shared" si="0"/>
        <v>45049</v>
      </c>
      <c r="AG4" s="10">
        <f t="shared" si="0"/>
        <v>45050</v>
      </c>
      <c r="AH4" s="10">
        <f t="shared" si="0"/>
        <v>45051</v>
      </c>
      <c r="AI4" s="10">
        <f t="shared" si="0"/>
        <v>45052</v>
      </c>
      <c r="AJ4" s="12">
        <f t="shared" si="0"/>
        <v>45053</v>
      </c>
      <c r="AK4" s="11">
        <f>AJ4+1</f>
        <v>45054</v>
      </c>
      <c r="AL4" s="10">
        <f>AK4+1</f>
        <v>45055</v>
      </c>
      <c r="AM4" s="10">
        <f t="shared" si="0"/>
        <v>45056</v>
      </c>
      <c r="AN4" s="10">
        <f t="shared" si="0"/>
        <v>45057</v>
      </c>
      <c r="AO4" s="10">
        <f t="shared" si="0"/>
        <v>45058</v>
      </c>
      <c r="AP4" s="10">
        <f t="shared" si="0"/>
        <v>45059</v>
      </c>
      <c r="AQ4" s="12">
        <f t="shared" si="0"/>
        <v>45060</v>
      </c>
      <c r="AR4" s="11">
        <f>AQ4+1</f>
        <v>45061</v>
      </c>
      <c r="AS4" s="10">
        <f>AR4+1</f>
        <v>45062</v>
      </c>
      <c r="AT4" s="10">
        <f t="shared" si="0"/>
        <v>45063</v>
      </c>
      <c r="AU4" s="10">
        <f t="shared" si="0"/>
        <v>45064</v>
      </c>
      <c r="AV4" s="10">
        <f t="shared" si="0"/>
        <v>45065</v>
      </c>
      <c r="AW4" s="10">
        <f t="shared" si="0"/>
        <v>45066</v>
      </c>
      <c r="AX4" s="12">
        <f t="shared" si="0"/>
        <v>45067</v>
      </c>
      <c r="AY4" s="11">
        <f>AX4+1</f>
        <v>45068</v>
      </c>
      <c r="AZ4" s="10">
        <f>AY4+1</f>
        <v>45069</v>
      </c>
      <c r="BA4" s="10">
        <f t="shared" ref="BA4:BE4" si="1">AZ4+1</f>
        <v>45070</v>
      </c>
      <c r="BB4" s="10">
        <f t="shared" si="1"/>
        <v>45071</v>
      </c>
      <c r="BC4" s="10">
        <f t="shared" si="1"/>
        <v>45072</v>
      </c>
      <c r="BD4" s="10">
        <f t="shared" si="1"/>
        <v>45073</v>
      </c>
      <c r="BE4" s="12">
        <f t="shared" si="1"/>
        <v>45074</v>
      </c>
      <c r="BF4" s="11">
        <f>BE4+1</f>
        <v>45075</v>
      </c>
      <c r="BG4" s="10">
        <f>BF4+1</f>
        <v>45076</v>
      </c>
      <c r="BH4" s="10">
        <f t="shared" ref="BH4:BL4" si="2">BG4+1</f>
        <v>45077</v>
      </c>
      <c r="BI4" s="10">
        <f t="shared" si="2"/>
        <v>45078</v>
      </c>
      <c r="BJ4" s="10">
        <f t="shared" si="2"/>
        <v>45079</v>
      </c>
      <c r="BK4" s="10">
        <f t="shared" si="2"/>
        <v>45080</v>
      </c>
      <c r="BL4" s="12">
        <f t="shared" si="2"/>
        <v>45081</v>
      </c>
    </row>
    <row r="5" spans="1:64" ht="18.75" customHeight="1">
      <c r="A5" s="49" t="s">
        <v>8</v>
      </c>
      <c r="B5" s="8" t="s">
        <v>9</v>
      </c>
      <c r="C5" s="9" t="s">
        <v>10</v>
      </c>
      <c r="D5" s="9" t="s">
        <v>11</v>
      </c>
      <c r="E5" s="9" t="s">
        <v>12</v>
      </c>
      <c r="F5" s="9" t="s">
        <v>13</v>
      </c>
      <c r="G5" s="9"/>
      <c r="H5" s="9" t="s">
        <v>14</v>
      </c>
      <c r="I5" s="13" t="str">
        <f t="shared" ref="I5:BL5" si="3">LEFT(TEXT(I4,"ddd"),1)</f>
        <v>M</v>
      </c>
      <c r="J5" s="13" t="str">
        <f t="shared" si="3"/>
        <v>T</v>
      </c>
      <c r="K5" s="13" t="str">
        <f t="shared" si="3"/>
        <v>W</v>
      </c>
      <c r="L5" s="13" t="str">
        <f t="shared" si="3"/>
        <v>T</v>
      </c>
      <c r="M5" s="13" t="str">
        <f t="shared" si="3"/>
        <v>F</v>
      </c>
      <c r="N5" s="13" t="str">
        <f t="shared" si="3"/>
        <v>S</v>
      </c>
      <c r="O5" s="13" t="str">
        <f t="shared" si="3"/>
        <v>S</v>
      </c>
      <c r="P5" s="13" t="str">
        <f t="shared" si="3"/>
        <v>M</v>
      </c>
      <c r="Q5" s="13" t="str">
        <f t="shared" si="3"/>
        <v>T</v>
      </c>
      <c r="R5" s="13" t="str">
        <f t="shared" si="3"/>
        <v>W</v>
      </c>
      <c r="S5" s="13" t="str">
        <f t="shared" si="3"/>
        <v>T</v>
      </c>
      <c r="T5" s="13" t="str">
        <f t="shared" si="3"/>
        <v>F</v>
      </c>
      <c r="U5" s="13" t="str">
        <f t="shared" si="3"/>
        <v>S</v>
      </c>
      <c r="V5" s="13" t="str">
        <f t="shared" si="3"/>
        <v>S</v>
      </c>
      <c r="W5" s="13" t="str">
        <f t="shared" si="3"/>
        <v>M</v>
      </c>
      <c r="X5" s="13" t="str">
        <f t="shared" si="3"/>
        <v>T</v>
      </c>
      <c r="Y5" s="13" t="str">
        <f t="shared" si="3"/>
        <v>W</v>
      </c>
      <c r="Z5" s="13" t="str">
        <f t="shared" si="3"/>
        <v>T</v>
      </c>
      <c r="AA5" s="13" t="str">
        <f t="shared" si="3"/>
        <v>F</v>
      </c>
      <c r="AB5" s="13" t="str">
        <f t="shared" si="3"/>
        <v>S</v>
      </c>
      <c r="AC5" s="13" t="str">
        <f t="shared" si="3"/>
        <v>S</v>
      </c>
      <c r="AD5" s="13" t="str">
        <f t="shared" si="3"/>
        <v>M</v>
      </c>
      <c r="AE5" s="13" t="str">
        <f t="shared" si="3"/>
        <v>T</v>
      </c>
      <c r="AF5" s="13" t="str">
        <f t="shared" si="3"/>
        <v>W</v>
      </c>
      <c r="AG5" s="13" t="str">
        <f t="shared" si="3"/>
        <v>T</v>
      </c>
      <c r="AH5" s="13" t="str">
        <f t="shared" si="3"/>
        <v>F</v>
      </c>
      <c r="AI5" s="13" t="str">
        <f t="shared" si="3"/>
        <v>S</v>
      </c>
      <c r="AJ5" s="13" t="str">
        <f t="shared" si="3"/>
        <v>S</v>
      </c>
      <c r="AK5" s="13" t="str">
        <f t="shared" si="3"/>
        <v>M</v>
      </c>
      <c r="AL5" s="13" t="str">
        <f t="shared" si="3"/>
        <v>T</v>
      </c>
      <c r="AM5" s="13" t="str">
        <f t="shared" si="3"/>
        <v>W</v>
      </c>
      <c r="AN5" s="13" t="str">
        <f t="shared" si="3"/>
        <v>T</v>
      </c>
      <c r="AO5" s="13" t="str">
        <f t="shared" si="3"/>
        <v>F</v>
      </c>
      <c r="AP5" s="13" t="str">
        <f t="shared" si="3"/>
        <v>S</v>
      </c>
      <c r="AQ5" s="13" t="str">
        <f t="shared" si="3"/>
        <v>S</v>
      </c>
      <c r="AR5" s="13" t="str">
        <f t="shared" si="3"/>
        <v>M</v>
      </c>
      <c r="AS5" s="13" t="str">
        <f t="shared" si="3"/>
        <v>T</v>
      </c>
      <c r="AT5" s="13" t="str">
        <f t="shared" si="3"/>
        <v>W</v>
      </c>
      <c r="AU5" s="13" t="str">
        <f t="shared" si="3"/>
        <v>T</v>
      </c>
      <c r="AV5" s="13" t="str">
        <f t="shared" si="3"/>
        <v>F</v>
      </c>
      <c r="AW5" s="13" t="str">
        <f t="shared" si="3"/>
        <v>S</v>
      </c>
      <c r="AX5" s="13" t="str">
        <f t="shared" si="3"/>
        <v>S</v>
      </c>
      <c r="AY5" s="13" t="str">
        <f t="shared" si="3"/>
        <v>M</v>
      </c>
      <c r="AZ5" s="13" t="str">
        <f t="shared" si="3"/>
        <v>T</v>
      </c>
      <c r="BA5" s="13" t="str">
        <f t="shared" si="3"/>
        <v>W</v>
      </c>
      <c r="BB5" s="13" t="str">
        <f t="shared" si="3"/>
        <v>T</v>
      </c>
      <c r="BC5" s="13" t="str">
        <f t="shared" si="3"/>
        <v>F</v>
      </c>
      <c r="BD5" s="13" t="str">
        <f t="shared" si="3"/>
        <v>S</v>
      </c>
      <c r="BE5" s="13" t="str">
        <f t="shared" si="3"/>
        <v>S</v>
      </c>
      <c r="BF5" s="13" t="str">
        <f t="shared" si="3"/>
        <v>M</v>
      </c>
      <c r="BG5" s="13" t="str">
        <f t="shared" si="3"/>
        <v>T</v>
      </c>
      <c r="BH5" s="13" t="str">
        <f t="shared" si="3"/>
        <v>W</v>
      </c>
      <c r="BI5" s="13" t="str">
        <f t="shared" si="3"/>
        <v>T</v>
      </c>
      <c r="BJ5" s="13" t="str">
        <f t="shared" si="3"/>
        <v>F</v>
      </c>
      <c r="BK5" s="13" t="str">
        <f t="shared" si="3"/>
        <v>S</v>
      </c>
      <c r="BL5" s="13" t="str">
        <f t="shared" si="3"/>
        <v>S</v>
      </c>
    </row>
    <row r="6" spans="1:64" ht="18.75" hidden="1" customHeight="1">
      <c r="A6" s="48" t="s">
        <v>15</v>
      </c>
      <c r="E6"/>
      <c r="H6" t="str">
        <f ca="1">IF(OR(ISBLANK(task_start),ISBLANK(task_end)),"",task_end-task_start+1)</f>
        <v/>
      </c>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row>
    <row r="7" spans="1:64" s="168" customFormat="1" ht="18.75" customHeight="1">
      <c r="A7" s="211">
        <v>1</v>
      </c>
      <c r="B7" s="169" t="s">
        <v>16</v>
      </c>
      <c r="C7" s="170" t="s">
        <v>17</v>
      </c>
      <c r="D7" s="171"/>
      <c r="E7" s="172"/>
      <c r="F7" s="173"/>
      <c r="G7" s="174"/>
      <c r="H7" s="174" t="str">
        <f t="shared" ref="H7:H108" ca="1" si="4">IF(OR(ISBLANK(task_start),ISBLANK(task_end)),"",task_end-task_start+1)</f>
        <v/>
      </c>
      <c r="I7" s="175"/>
      <c r="J7" s="175"/>
      <c r="K7" s="175"/>
      <c r="L7" s="175"/>
      <c r="M7" s="175"/>
      <c r="N7" s="175"/>
      <c r="O7" s="175"/>
      <c r="P7" s="175"/>
      <c r="Q7" s="175"/>
      <c r="R7" s="175"/>
      <c r="S7" s="175"/>
      <c r="T7" s="175"/>
      <c r="U7" s="175"/>
      <c r="V7" s="175"/>
      <c r="W7" s="175"/>
      <c r="X7" s="175"/>
      <c r="Y7" s="175"/>
      <c r="Z7" s="175"/>
      <c r="AA7" s="175"/>
      <c r="AB7" s="175"/>
      <c r="AC7" s="175"/>
      <c r="AD7" s="175"/>
      <c r="AE7" s="175"/>
      <c r="AF7" s="175"/>
      <c r="AG7" s="175"/>
      <c r="AH7" s="175"/>
      <c r="AI7" s="175"/>
      <c r="AJ7" s="175"/>
      <c r="AK7" s="175"/>
      <c r="AL7" s="175"/>
      <c r="AM7" s="175"/>
      <c r="AN7" s="175"/>
      <c r="AO7" s="175"/>
      <c r="AP7" s="175"/>
      <c r="AQ7" s="175"/>
      <c r="AR7" s="175"/>
      <c r="AS7" s="175"/>
      <c r="AT7" s="175"/>
      <c r="AU7" s="175"/>
      <c r="AV7" s="175"/>
      <c r="AW7" s="175"/>
      <c r="AX7" s="175"/>
      <c r="AY7" s="175"/>
      <c r="AZ7" s="175"/>
      <c r="BA7" s="175"/>
      <c r="BB7" s="175"/>
      <c r="BC7" s="175"/>
      <c r="BD7" s="175"/>
      <c r="BE7" s="175"/>
      <c r="BF7" s="175"/>
      <c r="BG7" s="175"/>
      <c r="BH7" s="175"/>
      <c r="BI7" s="175"/>
      <c r="BJ7" s="175"/>
      <c r="BK7" s="175"/>
      <c r="BL7" s="175"/>
    </row>
    <row r="8" spans="1:64" s="168" customFormat="1" ht="28.5" customHeight="1">
      <c r="A8" s="211">
        <v>2</v>
      </c>
      <c r="B8" s="176" t="s">
        <v>18</v>
      </c>
      <c r="C8" s="177" t="s">
        <v>19</v>
      </c>
      <c r="D8" s="178"/>
      <c r="E8" s="179"/>
      <c r="F8" s="180"/>
      <c r="G8" s="181"/>
      <c r="H8" s="181" t="str">
        <f t="shared" ca="1" si="4"/>
        <v/>
      </c>
      <c r="I8" s="182"/>
      <c r="J8" s="182"/>
      <c r="K8" s="182"/>
      <c r="L8" s="182"/>
      <c r="M8" s="182"/>
      <c r="N8" s="182"/>
      <c r="O8" s="182"/>
      <c r="P8" s="182"/>
      <c r="Q8" s="182"/>
      <c r="R8" s="182"/>
      <c r="S8" s="182"/>
      <c r="T8" s="182"/>
      <c r="U8" s="182"/>
      <c r="V8" s="182"/>
      <c r="W8" s="182"/>
      <c r="X8" s="182"/>
      <c r="Y8" s="182"/>
      <c r="Z8" s="182"/>
      <c r="AA8" s="182"/>
      <c r="AB8" s="182"/>
      <c r="AC8" s="182"/>
      <c r="AD8" s="182"/>
      <c r="AE8" s="182"/>
      <c r="AF8" s="182"/>
      <c r="AG8" s="182"/>
      <c r="AH8" s="182"/>
      <c r="AI8" s="182"/>
      <c r="AJ8" s="182"/>
      <c r="AK8" s="182"/>
      <c r="AL8" s="182"/>
      <c r="AM8" s="182"/>
      <c r="AN8" s="182"/>
      <c r="AO8" s="182"/>
      <c r="AP8" s="182"/>
      <c r="AQ8" s="182"/>
      <c r="AR8" s="182"/>
      <c r="AS8" s="182"/>
      <c r="AT8" s="182"/>
      <c r="AU8" s="182"/>
      <c r="AV8" s="182"/>
      <c r="AW8" s="182"/>
      <c r="AX8" s="182"/>
      <c r="AY8" s="182"/>
      <c r="AZ8" s="182"/>
      <c r="BA8" s="182"/>
      <c r="BB8" s="182"/>
      <c r="BC8" s="182"/>
      <c r="BD8" s="182"/>
      <c r="BE8" s="182"/>
      <c r="BF8" s="182"/>
      <c r="BG8" s="182"/>
      <c r="BH8" s="182"/>
      <c r="BI8" s="182"/>
      <c r="BJ8" s="182"/>
      <c r="BK8" s="182"/>
      <c r="BL8" s="182"/>
    </row>
    <row r="9" spans="1:64" s="168" customFormat="1" ht="30" customHeight="1">
      <c r="A9" s="211">
        <v>3</v>
      </c>
      <c r="B9" s="183" t="s">
        <v>20</v>
      </c>
      <c r="C9" s="184" t="s">
        <v>21</v>
      </c>
      <c r="D9" s="185"/>
      <c r="E9" s="186"/>
      <c r="F9" s="187"/>
      <c r="G9" s="188"/>
      <c r="H9" s="188" t="str">
        <f t="shared" ca="1" si="4"/>
        <v/>
      </c>
      <c r="I9" s="189"/>
      <c r="J9" s="189"/>
      <c r="K9" s="189"/>
      <c r="L9" s="189"/>
      <c r="M9" s="189"/>
      <c r="N9" s="189"/>
      <c r="O9" s="189"/>
      <c r="P9" s="189"/>
      <c r="Q9" s="189"/>
      <c r="R9" s="189"/>
      <c r="S9" s="189"/>
      <c r="T9" s="189"/>
      <c r="U9" s="189"/>
      <c r="V9" s="189"/>
      <c r="W9" s="189"/>
      <c r="X9" s="189"/>
      <c r="Y9" s="189"/>
      <c r="Z9" s="189"/>
      <c r="AA9" s="189"/>
      <c r="AB9" s="189"/>
      <c r="AC9" s="189"/>
      <c r="AD9" s="189"/>
      <c r="AE9" s="189"/>
      <c r="AF9" s="189"/>
      <c r="AG9" s="189"/>
      <c r="AH9" s="189"/>
      <c r="AI9" s="189"/>
      <c r="AJ9" s="189"/>
      <c r="AK9" s="189"/>
      <c r="AL9" s="189"/>
      <c r="AM9" s="189"/>
      <c r="AN9" s="189"/>
      <c r="AO9" s="189"/>
      <c r="AP9" s="189"/>
      <c r="AQ9" s="189"/>
      <c r="AR9" s="189"/>
      <c r="AS9" s="189"/>
      <c r="AT9" s="189"/>
      <c r="AU9" s="189"/>
      <c r="AV9" s="189"/>
      <c r="AW9" s="189"/>
      <c r="AX9" s="189"/>
      <c r="AY9" s="189"/>
      <c r="AZ9" s="189"/>
      <c r="BA9" s="189"/>
      <c r="BB9" s="189"/>
      <c r="BC9" s="189"/>
      <c r="BD9" s="189"/>
      <c r="BE9" s="189"/>
      <c r="BF9" s="189"/>
      <c r="BG9" s="189"/>
      <c r="BH9" s="189"/>
      <c r="BI9" s="189"/>
      <c r="BJ9" s="189"/>
      <c r="BK9" s="189"/>
      <c r="BL9" s="189"/>
    </row>
    <row r="10" spans="1:64" s="168" customFormat="1" ht="30" customHeight="1">
      <c r="A10" s="211">
        <v>4</v>
      </c>
      <c r="B10" s="190" t="s">
        <v>22</v>
      </c>
      <c r="C10" s="191" t="s">
        <v>23</v>
      </c>
      <c r="D10" s="192"/>
      <c r="E10" s="193"/>
      <c r="F10" s="194"/>
      <c r="G10" s="195"/>
      <c r="H10" s="195" t="str">
        <f t="shared" ca="1" si="4"/>
        <v/>
      </c>
      <c r="I10" s="196"/>
      <c r="J10" s="196"/>
      <c r="K10" s="196"/>
      <c r="L10" s="196"/>
      <c r="M10" s="196"/>
      <c r="N10" s="196"/>
      <c r="O10" s="196"/>
      <c r="P10" s="196"/>
      <c r="Q10" s="196"/>
      <c r="R10" s="196"/>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c r="AQ10" s="196"/>
      <c r="AR10" s="196"/>
      <c r="AS10" s="196"/>
      <c r="AT10" s="196"/>
      <c r="AU10" s="196"/>
      <c r="AV10" s="196"/>
      <c r="AW10" s="196"/>
      <c r="AX10" s="196"/>
      <c r="AY10" s="196"/>
      <c r="AZ10" s="196"/>
      <c r="BA10" s="196"/>
      <c r="BB10" s="196"/>
      <c r="BC10" s="196"/>
      <c r="BD10" s="196"/>
      <c r="BE10" s="196"/>
      <c r="BF10" s="196"/>
      <c r="BG10" s="196"/>
      <c r="BH10" s="196"/>
      <c r="BI10" s="196"/>
      <c r="BJ10" s="196"/>
      <c r="BK10" s="196"/>
      <c r="BL10" s="196"/>
    </row>
    <row r="11" spans="1:64" s="219" customFormat="1" ht="30" customHeight="1">
      <c r="A11" s="212">
        <v>5</v>
      </c>
      <c r="B11" s="213" t="s">
        <v>24</v>
      </c>
      <c r="C11" s="214"/>
      <c r="D11" s="215"/>
      <c r="E11" s="216"/>
      <c r="F11" s="216"/>
      <c r="G11" s="217"/>
      <c r="H11" s="217"/>
      <c r="I11" s="218"/>
      <c r="J11" s="218"/>
      <c r="K11" s="218"/>
      <c r="L11" s="218"/>
      <c r="M11" s="218"/>
      <c r="N11" s="218"/>
      <c r="O11" s="218"/>
      <c r="P11" s="218"/>
      <c r="Q11" s="218"/>
      <c r="R11" s="218"/>
      <c r="S11" s="218"/>
      <c r="T11" s="218"/>
      <c r="U11" s="218"/>
      <c r="V11" s="218"/>
      <c r="W11" s="218"/>
      <c r="X11" s="218"/>
      <c r="Y11" s="218"/>
      <c r="Z11" s="218"/>
      <c r="AA11" s="218"/>
      <c r="AB11" s="218"/>
      <c r="AC11" s="218"/>
      <c r="AD11" s="218"/>
      <c r="AE11" s="218"/>
      <c r="AF11" s="218"/>
      <c r="AG11" s="218"/>
      <c r="AH11" s="218"/>
      <c r="AI11" s="218"/>
      <c r="AJ11" s="218"/>
      <c r="AK11" s="218"/>
      <c r="AL11" s="218"/>
      <c r="AM11" s="218"/>
      <c r="AN11" s="218"/>
      <c r="AO11" s="218"/>
      <c r="AP11" s="218"/>
      <c r="AQ11" s="218"/>
      <c r="AR11" s="218"/>
      <c r="AS11" s="218"/>
      <c r="AT11" s="218"/>
      <c r="AU11" s="218"/>
      <c r="AV11" s="218"/>
      <c r="AW11" s="218"/>
      <c r="AX11" s="218"/>
      <c r="AY11" s="218"/>
      <c r="AZ11" s="218"/>
      <c r="BA11" s="218"/>
      <c r="BB11" s="218"/>
      <c r="BC11" s="218"/>
      <c r="BD11" s="218"/>
      <c r="BE11" s="218"/>
      <c r="BF11" s="218"/>
      <c r="BG11" s="218"/>
      <c r="BH11" s="218"/>
      <c r="BI11" s="218"/>
      <c r="BJ11" s="218"/>
      <c r="BK11" s="218"/>
      <c r="BL11" s="218"/>
    </row>
    <row r="12" spans="1:64" s="168" customFormat="1" ht="30" customHeight="1">
      <c r="A12" s="211">
        <v>6</v>
      </c>
      <c r="B12" s="204" t="s">
        <v>25</v>
      </c>
      <c r="C12" s="205" t="s">
        <v>26</v>
      </c>
      <c r="D12" s="206"/>
      <c r="E12" s="207"/>
      <c r="F12" s="208"/>
      <c r="G12" s="209"/>
      <c r="H12" s="209"/>
      <c r="I12" s="210"/>
      <c r="J12" s="210"/>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10"/>
      <c r="BC12" s="210"/>
      <c r="BD12" s="210"/>
      <c r="BE12" s="210"/>
      <c r="BF12" s="210"/>
      <c r="BG12" s="210"/>
      <c r="BH12" s="210"/>
      <c r="BI12" s="210"/>
      <c r="BJ12" s="210"/>
      <c r="BK12" s="210"/>
      <c r="BL12" s="210"/>
    </row>
    <row r="13" spans="1:64" s="168" customFormat="1" ht="30" customHeight="1">
      <c r="A13" s="211">
        <v>7</v>
      </c>
      <c r="B13" s="169" t="s">
        <v>27</v>
      </c>
      <c r="C13" s="170" t="s">
        <v>28</v>
      </c>
      <c r="D13" s="171"/>
      <c r="E13" s="172"/>
      <c r="F13" s="173"/>
      <c r="G13" s="174"/>
      <c r="H13" s="174"/>
      <c r="I13" s="175"/>
      <c r="J13" s="175"/>
      <c r="K13" s="175"/>
      <c r="L13" s="175"/>
      <c r="M13" s="175"/>
      <c r="N13" s="175"/>
      <c r="O13" s="175"/>
      <c r="P13" s="175"/>
      <c r="Q13" s="175"/>
      <c r="R13" s="175"/>
      <c r="S13" s="175"/>
      <c r="T13" s="175"/>
      <c r="U13" s="175"/>
      <c r="V13" s="175"/>
      <c r="W13" s="175"/>
      <c r="X13" s="175"/>
      <c r="Y13" s="175"/>
      <c r="Z13" s="175"/>
      <c r="AA13" s="175"/>
      <c r="AB13" s="175"/>
      <c r="AC13" s="175"/>
      <c r="AD13" s="175"/>
      <c r="AE13" s="175"/>
      <c r="AF13" s="175"/>
      <c r="AG13" s="175"/>
      <c r="AH13" s="175"/>
      <c r="AI13" s="175"/>
      <c r="AJ13" s="175"/>
      <c r="AK13" s="175"/>
      <c r="AL13" s="175"/>
      <c r="AM13" s="175"/>
      <c r="AN13" s="175"/>
      <c r="AO13" s="175"/>
      <c r="AP13" s="175"/>
      <c r="AQ13" s="175"/>
      <c r="AR13" s="175"/>
      <c r="AS13" s="175"/>
      <c r="AT13" s="175"/>
      <c r="AU13" s="175"/>
      <c r="AV13" s="175"/>
      <c r="AW13" s="175"/>
      <c r="AX13" s="175"/>
      <c r="AY13" s="175"/>
      <c r="AZ13" s="175"/>
      <c r="BA13" s="175"/>
      <c r="BB13" s="175"/>
      <c r="BC13" s="175"/>
      <c r="BD13" s="175"/>
      <c r="BE13" s="175"/>
      <c r="BF13" s="175"/>
      <c r="BG13" s="175"/>
      <c r="BH13" s="175"/>
      <c r="BI13" s="175"/>
      <c r="BJ13" s="175"/>
      <c r="BK13" s="175"/>
      <c r="BL13" s="175"/>
    </row>
    <row r="14" spans="1:64" s="168" customFormat="1" ht="30" customHeight="1">
      <c r="A14" s="211">
        <v>8</v>
      </c>
      <c r="B14" s="176" t="s">
        <v>29</v>
      </c>
      <c r="C14" s="177"/>
      <c r="D14" s="178"/>
      <c r="E14" s="179"/>
      <c r="F14" s="180"/>
      <c r="G14" s="181"/>
      <c r="H14" s="181"/>
      <c r="I14" s="182"/>
      <c r="J14" s="182"/>
      <c r="K14" s="182"/>
      <c r="L14" s="182"/>
      <c r="M14" s="182"/>
      <c r="N14" s="182"/>
      <c r="O14" s="182"/>
      <c r="P14" s="182"/>
      <c r="Q14" s="182"/>
      <c r="R14" s="182"/>
      <c r="S14" s="182"/>
      <c r="T14" s="182"/>
      <c r="U14" s="182"/>
      <c r="V14" s="182"/>
      <c r="W14" s="182"/>
      <c r="X14" s="182"/>
      <c r="Y14" s="182"/>
      <c r="Z14" s="182"/>
      <c r="AA14" s="182"/>
      <c r="AB14" s="182"/>
      <c r="AC14" s="182"/>
      <c r="AD14" s="182"/>
      <c r="AE14" s="182"/>
      <c r="AF14" s="182"/>
      <c r="AG14" s="182"/>
      <c r="AH14" s="182"/>
      <c r="AI14" s="182"/>
      <c r="AJ14" s="182"/>
      <c r="AK14" s="182"/>
      <c r="AL14" s="182"/>
      <c r="AM14" s="182"/>
      <c r="AN14" s="182"/>
      <c r="AO14" s="182"/>
      <c r="AP14" s="182"/>
      <c r="AQ14" s="182"/>
      <c r="AR14" s="182"/>
      <c r="AS14" s="182"/>
      <c r="AT14" s="182"/>
      <c r="AU14" s="182"/>
      <c r="AV14" s="182"/>
      <c r="AW14" s="182"/>
      <c r="AX14" s="182"/>
      <c r="AY14" s="182"/>
      <c r="AZ14" s="182"/>
      <c r="BA14" s="182"/>
      <c r="BB14" s="182"/>
      <c r="BC14" s="182"/>
      <c r="BD14" s="182"/>
      <c r="BE14" s="182"/>
      <c r="BF14" s="182"/>
      <c r="BG14" s="182"/>
      <c r="BH14" s="182"/>
      <c r="BI14" s="182"/>
      <c r="BJ14" s="182"/>
      <c r="BK14" s="182"/>
      <c r="BL14" s="182"/>
    </row>
    <row r="15" spans="1:64" s="168" customFormat="1" ht="30" customHeight="1">
      <c r="A15" s="211">
        <v>9</v>
      </c>
      <c r="B15" s="183" t="s">
        <v>30</v>
      </c>
      <c r="C15" s="184"/>
      <c r="D15" s="185"/>
      <c r="E15" s="186"/>
      <c r="F15" s="187"/>
      <c r="G15" s="188"/>
      <c r="H15" s="188"/>
      <c r="I15" s="189"/>
      <c r="J15" s="189"/>
      <c r="K15" s="189"/>
      <c r="L15" s="189"/>
      <c r="M15" s="189"/>
      <c r="N15" s="189"/>
      <c r="O15" s="189"/>
      <c r="P15" s="189"/>
      <c r="Q15" s="189"/>
      <c r="R15" s="189"/>
      <c r="S15" s="189"/>
      <c r="T15" s="189"/>
      <c r="U15" s="189"/>
      <c r="V15" s="189"/>
      <c r="W15" s="189"/>
      <c r="X15" s="189"/>
      <c r="Y15" s="189"/>
      <c r="Z15" s="189"/>
      <c r="AA15" s="189"/>
      <c r="AB15" s="189"/>
      <c r="AC15" s="189"/>
      <c r="AD15" s="189"/>
      <c r="AE15" s="189"/>
      <c r="AF15" s="189"/>
      <c r="AG15" s="189"/>
      <c r="AH15" s="189"/>
      <c r="AI15" s="189"/>
      <c r="AJ15" s="189"/>
      <c r="AK15" s="189"/>
      <c r="AL15" s="189"/>
      <c r="AM15" s="189"/>
      <c r="AN15" s="189"/>
      <c r="AO15" s="189"/>
      <c r="AP15" s="189"/>
      <c r="AQ15" s="189"/>
      <c r="AR15" s="189"/>
      <c r="AS15" s="189"/>
      <c r="AT15" s="189"/>
      <c r="AU15" s="189"/>
      <c r="AV15" s="189"/>
      <c r="AW15" s="189"/>
      <c r="AX15" s="189"/>
      <c r="AY15" s="189"/>
      <c r="AZ15" s="189"/>
      <c r="BA15" s="189"/>
      <c r="BB15" s="189"/>
      <c r="BC15" s="189"/>
      <c r="BD15" s="189"/>
      <c r="BE15" s="189"/>
      <c r="BF15" s="189"/>
      <c r="BG15" s="189"/>
      <c r="BH15" s="189"/>
      <c r="BI15" s="189"/>
      <c r="BJ15" s="189"/>
      <c r="BK15" s="189"/>
      <c r="BL15" s="189"/>
    </row>
    <row r="16" spans="1:64" s="168" customFormat="1" ht="30" customHeight="1">
      <c r="A16" s="211">
        <v>10</v>
      </c>
      <c r="B16" s="190" t="s">
        <v>31</v>
      </c>
      <c r="C16" s="191"/>
      <c r="D16" s="192"/>
      <c r="E16" s="193"/>
      <c r="F16" s="194"/>
      <c r="G16" s="195"/>
      <c r="H16" s="195"/>
      <c r="I16" s="196"/>
      <c r="J16" s="196"/>
      <c r="K16" s="196"/>
      <c r="L16" s="196"/>
      <c r="M16" s="196"/>
      <c r="N16" s="196"/>
      <c r="O16" s="196"/>
      <c r="P16" s="196"/>
      <c r="Q16" s="196"/>
      <c r="R16" s="196"/>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c r="AQ16" s="196"/>
      <c r="AR16" s="196"/>
      <c r="AS16" s="196"/>
      <c r="AT16" s="196"/>
      <c r="AU16" s="196"/>
      <c r="AV16" s="196"/>
      <c r="AW16" s="196"/>
      <c r="AX16" s="196"/>
      <c r="AY16" s="196"/>
      <c r="AZ16" s="196"/>
      <c r="BA16" s="196"/>
      <c r="BB16" s="196"/>
      <c r="BC16" s="196"/>
      <c r="BD16" s="196"/>
      <c r="BE16" s="196"/>
      <c r="BF16" s="196"/>
      <c r="BG16" s="196"/>
      <c r="BH16" s="196"/>
      <c r="BI16" s="196"/>
      <c r="BJ16" s="196"/>
      <c r="BK16" s="196"/>
      <c r="BL16" s="196"/>
    </row>
    <row r="17" spans="1:64" s="168" customFormat="1" ht="30" customHeight="1">
      <c r="A17" s="211"/>
      <c r="B17" s="197" t="s">
        <v>32</v>
      </c>
      <c r="C17" s="198"/>
      <c r="D17" s="199"/>
      <c r="E17" s="200"/>
      <c r="F17" s="201"/>
      <c r="G17" s="202"/>
      <c r="H17" s="202"/>
      <c r="I17" s="203"/>
      <c r="J17" s="203"/>
      <c r="K17" s="203"/>
      <c r="L17" s="203"/>
      <c r="M17" s="203"/>
      <c r="N17" s="203"/>
      <c r="O17" s="203"/>
      <c r="P17" s="203"/>
      <c r="Q17" s="203"/>
      <c r="R17" s="203"/>
      <c r="S17" s="203"/>
      <c r="T17" s="203"/>
      <c r="U17" s="203"/>
      <c r="V17" s="203"/>
      <c r="W17" s="203"/>
      <c r="X17" s="203"/>
      <c r="Y17" s="203"/>
      <c r="Z17" s="203"/>
      <c r="AA17" s="203"/>
      <c r="AB17" s="203"/>
      <c r="AC17" s="203"/>
      <c r="AD17" s="203"/>
      <c r="AE17" s="203"/>
      <c r="AF17" s="203"/>
      <c r="AG17" s="203"/>
      <c r="AH17" s="203"/>
      <c r="AI17" s="203"/>
      <c r="AJ17" s="203"/>
      <c r="AK17" s="203"/>
      <c r="AL17" s="203"/>
      <c r="AM17" s="203"/>
      <c r="AN17" s="203"/>
      <c r="AO17" s="203"/>
      <c r="AP17" s="203"/>
      <c r="AQ17" s="203"/>
      <c r="AR17" s="203"/>
      <c r="AS17" s="203"/>
      <c r="AT17" s="203"/>
      <c r="AU17" s="203"/>
      <c r="AV17" s="203"/>
      <c r="AW17" s="203"/>
      <c r="AX17" s="203"/>
      <c r="AY17" s="203"/>
      <c r="AZ17" s="203"/>
      <c r="BA17" s="203"/>
      <c r="BB17" s="203"/>
      <c r="BC17" s="203"/>
      <c r="BD17" s="203"/>
      <c r="BE17" s="203"/>
      <c r="BF17" s="203"/>
      <c r="BG17" s="203"/>
      <c r="BH17" s="203"/>
      <c r="BI17" s="203"/>
      <c r="BJ17" s="203"/>
      <c r="BK17" s="203"/>
      <c r="BL17" s="203"/>
    </row>
    <row r="18" spans="1:64" s="168" customFormat="1" ht="30" customHeight="1">
      <c r="A18" s="211"/>
      <c r="B18" s="204" t="s">
        <v>33</v>
      </c>
      <c r="C18" s="205"/>
      <c r="D18" s="206"/>
      <c r="E18" s="207"/>
      <c r="F18" s="208"/>
      <c r="G18" s="209"/>
      <c r="H18" s="209"/>
      <c r="I18" s="210"/>
      <c r="J18" s="210"/>
      <c r="K18" s="210"/>
      <c r="L18" s="210"/>
      <c r="M18" s="210"/>
      <c r="N18" s="210"/>
      <c r="O18" s="210"/>
      <c r="P18" s="210"/>
      <c r="Q18" s="210"/>
      <c r="R18" s="210"/>
      <c r="S18" s="210"/>
      <c r="T18" s="210"/>
      <c r="U18" s="210"/>
      <c r="V18" s="210"/>
      <c r="W18" s="210"/>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c r="BD18" s="210"/>
      <c r="BE18" s="210"/>
      <c r="BF18" s="210"/>
      <c r="BG18" s="210"/>
      <c r="BH18" s="210"/>
      <c r="BI18" s="210"/>
      <c r="BJ18" s="210"/>
      <c r="BK18" s="210"/>
      <c r="BL18" s="210"/>
    </row>
    <row r="19" spans="1:64" s="168" customFormat="1" ht="30" customHeight="1">
      <c r="A19" s="211"/>
      <c r="B19" s="169" t="s">
        <v>34</v>
      </c>
      <c r="C19" s="170"/>
      <c r="D19" s="171"/>
      <c r="E19" s="172"/>
      <c r="F19" s="173"/>
      <c r="G19" s="174"/>
      <c r="H19" s="174"/>
      <c r="I19" s="175"/>
      <c r="J19" s="175"/>
      <c r="K19" s="175"/>
      <c r="L19" s="175"/>
      <c r="M19" s="175"/>
      <c r="N19" s="175"/>
      <c r="O19" s="175"/>
      <c r="P19" s="175"/>
      <c r="Q19" s="175"/>
      <c r="R19" s="175"/>
      <c r="S19" s="175"/>
      <c r="T19" s="175"/>
      <c r="U19" s="175"/>
      <c r="V19" s="175"/>
      <c r="W19" s="175"/>
      <c r="X19" s="175"/>
      <c r="Y19" s="175"/>
      <c r="Z19" s="175"/>
      <c r="AA19" s="175"/>
      <c r="AB19" s="175"/>
      <c r="AC19" s="175"/>
      <c r="AD19" s="175"/>
      <c r="AE19" s="175"/>
      <c r="AF19" s="175"/>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row>
    <row r="20" spans="1:64" s="168" customFormat="1" ht="30" customHeight="1">
      <c r="A20" s="211"/>
      <c r="B20" s="176" t="s">
        <v>35</v>
      </c>
      <c r="C20" s="177"/>
      <c r="D20" s="178"/>
      <c r="E20" s="179"/>
      <c r="F20" s="180"/>
      <c r="G20" s="181"/>
      <c r="H20" s="181"/>
      <c r="I20" s="182"/>
      <c r="J20" s="182"/>
      <c r="K20" s="182"/>
      <c r="L20" s="182"/>
      <c r="M20" s="182"/>
      <c r="N20" s="182"/>
      <c r="O20" s="182"/>
      <c r="P20" s="182"/>
      <c r="Q20" s="182"/>
      <c r="R20" s="182"/>
      <c r="S20" s="182"/>
      <c r="T20" s="182"/>
      <c r="U20" s="182"/>
      <c r="V20" s="182"/>
      <c r="W20" s="182"/>
      <c r="X20" s="182"/>
      <c r="Y20" s="182"/>
      <c r="Z20" s="182"/>
      <c r="AA20" s="182"/>
      <c r="AB20" s="182"/>
      <c r="AC20" s="182"/>
      <c r="AD20" s="182"/>
      <c r="AE20" s="182"/>
      <c r="AF20" s="182"/>
      <c r="AG20" s="182"/>
      <c r="AH20" s="182"/>
      <c r="AI20" s="182"/>
      <c r="AJ20" s="182"/>
      <c r="AK20" s="182"/>
      <c r="AL20" s="182"/>
      <c r="AM20" s="182"/>
      <c r="AN20" s="182"/>
      <c r="AO20" s="182"/>
      <c r="AP20" s="182"/>
      <c r="AQ20" s="182"/>
      <c r="AR20" s="182"/>
      <c r="AS20" s="182"/>
      <c r="AT20" s="182"/>
      <c r="AU20" s="182"/>
      <c r="AV20" s="182"/>
      <c r="AW20" s="182"/>
      <c r="AX20" s="182"/>
      <c r="AY20" s="182"/>
      <c r="AZ20" s="182"/>
      <c r="BA20" s="182"/>
      <c r="BB20" s="182"/>
      <c r="BC20" s="182"/>
      <c r="BD20" s="182"/>
      <c r="BE20" s="182"/>
      <c r="BF20" s="182"/>
      <c r="BG20" s="182"/>
      <c r="BH20" s="182"/>
      <c r="BI20" s="182"/>
      <c r="BJ20" s="182"/>
      <c r="BK20" s="182"/>
      <c r="BL20" s="182"/>
    </row>
    <row r="21" spans="1:64" s="168" customFormat="1" ht="30" customHeight="1">
      <c r="A21" s="211"/>
      <c r="B21" s="183" t="s">
        <v>36</v>
      </c>
      <c r="C21" s="184"/>
      <c r="D21" s="185"/>
      <c r="E21" s="186"/>
      <c r="F21" s="187"/>
      <c r="G21" s="188"/>
      <c r="H21" s="18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L21" s="189"/>
      <c r="AM21" s="189"/>
      <c r="AN21" s="189"/>
      <c r="AO21" s="189"/>
      <c r="AP21" s="189"/>
      <c r="AQ21" s="189"/>
      <c r="AR21" s="189"/>
      <c r="AS21" s="189"/>
      <c r="AT21" s="189"/>
      <c r="AU21" s="189"/>
      <c r="AV21" s="189"/>
      <c r="AW21" s="189"/>
      <c r="AX21" s="189"/>
      <c r="AY21" s="189"/>
      <c r="AZ21" s="189"/>
      <c r="BA21" s="189"/>
      <c r="BB21" s="189"/>
      <c r="BC21" s="189"/>
      <c r="BD21" s="189"/>
      <c r="BE21" s="189"/>
      <c r="BF21" s="189"/>
      <c r="BG21" s="189"/>
      <c r="BH21" s="189"/>
      <c r="BI21" s="189"/>
      <c r="BJ21" s="189"/>
      <c r="BK21" s="189"/>
      <c r="BL21" s="189"/>
    </row>
    <row r="22" spans="1:64" s="168" customFormat="1" ht="30" customHeight="1">
      <c r="A22" s="211"/>
      <c r="B22" s="190" t="s">
        <v>37</v>
      </c>
      <c r="C22" s="191"/>
      <c r="D22" s="192"/>
      <c r="E22" s="193"/>
      <c r="F22" s="194"/>
      <c r="G22" s="195"/>
      <c r="H22" s="195"/>
      <c r="I22" s="196"/>
      <c r="J22" s="196"/>
      <c r="K22" s="196"/>
      <c r="L22" s="196"/>
      <c r="M22" s="196"/>
      <c r="N22" s="196"/>
      <c r="O22" s="196"/>
      <c r="P22" s="196"/>
      <c r="Q22" s="196"/>
      <c r="R22" s="196"/>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c r="AQ22" s="196"/>
      <c r="AR22" s="196"/>
      <c r="AS22" s="196"/>
      <c r="AT22" s="196"/>
      <c r="AU22" s="196"/>
      <c r="AV22" s="196"/>
      <c r="AW22" s="196"/>
      <c r="AX22" s="196"/>
      <c r="AY22" s="196"/>
      <c r="AZ22" s="196"/>
      <c r="BA22" s="196"/>
      <c r="BB22" s="196"/>
      <c r="BC22" s="196"/>
      <c r="BD22" s="196"/>
      <c r="BE22" s="196"/>
      <c r="BF22" s="196"/>
      <c r="BG22" s="196"/>
      <c r="BH22" s="196"/>
      <c r="BI22" s="196"/>
      <c r="BJ22" s="196"/>
      <c r="BK22" s="196"/>
      <c r="BL22" s="196"/>
    </row>
    <row r="23" spans="1:64" s="168" customFormat="1" ht="30" customHeight="1">
      <c r="A23" s="211"/>
      <c r="B23" s="197" t="s">
        <v>38</v>
      </c>
      <c r="C23" s="198"/>
      <c r="D23" s="199"/>
      <c r="E23" s="200"/>
      <c r="F23" s="201"/>
      <c r="G23" s="202"/>
      <c r="H23" s="202"/>
      <c r="I23" s="203"/>
      <c r="J23" s="203"/>
      <c r="K23" s="203"/>
      <c r="L23" s="203"/>
      <c r="M23" s="203"/>
      <c r="N23" s="203"/>
      <c r="O23" s="203"/>
      <c r="P23" s="203"/>
      <c r="Q23" s="203"/>
      <c r="R23" s="203"/>
      <c r="S23" s="203"/>
      <c r="T23" s="203"/>
      <c r="U23" s="203"/>
      <c r="V23" s="203"/>
      <c r="W23" s="203"/>
      <c r="X23" s="203"/>
      <c r="Y23" s="203"/>
      <c r="Z23" s="203"/>
      <c r="AA23" s="203"/>
      <c r="AB23" s="203"/>
      <c r="AC23" s="203"/>
      <c r="AD23" s="203"/>
      <c r="AE23" s="203"/>
      <c r="AF23" s="203"/>
      <c r="AG23" s="203"/>
      <c r="AH23" s="203"/>
      <c r="AI23" s="203"/>
      <c r="AJ23" s="203"/>
      <c r="AK23" s="203"/>
      <c r="AL23" s="203"/>
      <c r="AM23" s="203"/>
      <c r="AN23" s="203"/>
      <c r="AO23" s="203"/>
      <c r="AP23" s="203"/>
      <c r="AQ23" s="203"/>
      <c r="AR23" s="203"/>
      <c r="AS23" s="203"/>
      <c r="AT23" s="203"/>
      <c r="AU23" s="203"/>
      <c r="AV23" s="203"/>
      <c r="AW23" s="203"/>
      <c r="AX23" s="203"/>
      <c r="AY23" s="203"/>
      <c r="AZ23" s="203"/>
      <c r="BA23" s="203"/>
      <c r="BB23" s="203"/>
      <c r="BC23" s="203"/>
      <c r="BD23" s="203"/>
      <c r="BE23" s="203"/>
      <c r="BF23" s="203"/>
      <c r="BG23" s="203"/>
      <c r="BH23" s="203"/>
      <c r="BI23" s="203"/>
      <c r="BJ23" s="203"/>
      <c r="BK23" s="203"/>
      <c r="BL23" s="203"/>
    </row>
    <row r="24" spans="1:64" s="168" customFormat="1" ht="30" customHeight="1">
      <c r="A24" s="211"/>
      <c r="B24" s="204" t="s">
        <v>39</v>
      </c>
      <c r="C24" s="205"/>
      <c r="D24" s="206"/>
      <c r="E24" s="207"/>
      <c r="F24" s="208"/>
      <c r="G24" s="209"/>
      <c r="H24" s="209"/>
      <c r="I24" s="210"/>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10"/>
      <c r="BC24" s="210"/>
      <c r="BD24" s="210"/>
      <c r="BE24" s="210"/>
      <c r="BF24" s="210"/>
      <c r="BG24" s="210"/>
      <c r="BH24" s="210"/>
      <c r="BI24" s="210"/>
      <c r="BJ24" s="210"/>
      <c r="BK24" s="210"/>
      <c r="BL24" s="210"/>
    </row>
    <row r="25" spans="1:64" s="168" customFormat="1" ht="30" customHeight="1">
      <c r="A25" s="211"/>
      <c r="B25" s="169" t="s">
        <v>40</v>
      </c>
      <c r="C25" s="170"/>
      <c r="D25" s="171"/>
      <c r="E25" s="172"/>
      <c r="F25" s="173"/>
      <c r="G25" s="174"/>
      <c r="H25" s="174"/>
      <c r="I25" s="175"/>
      <c r="J25" s="175"/>
      <c r="K25" s="175"/>
      <c r="L25" s="175"/>
      <c r="M25" s="175"/>
      <c r="N25" s="175"/>
      <c r="O25" s="175"/>
      <c r="P25" s="175"/>
      <c r="Q25" s="175"/>
      <c r="R25" s="175"/>
      <c r="S25" s="175"/>
      <c r="T25" s="175"/>
      <c r="U25" s="175"/>
      <c r="V25" s="175"/>
      <c r="W25" s="175"/>
      <c r="X25" s="175"/>
      <c r="Y25" s="175"/>
      <c r="Z25" s="175"/>
      <c r="AA25" s="175"/>
      <c r="AB25" s="175"/>
      <c r="AC25" s="175"/>
      <c r="AD25" s="175"/>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row>
    <row r="26" spans="1:64" s="168" customFormat="1" ht="30" customHeight="1">
      <c r="A26" s="211"/>
      <c r="B26" s="176" t="s">
        <v>41</v>
      </c>
      <c r="C26" s="177"/>
      <c r="D26" s="178"/>
      <c r="E26" s="179"/>
      <c r="F26" s="180"/>
      <c r="G26" s="181"/>
      <c r="H26" s="181"/>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c r="AJ26" s="182"/>
      <c r="AK26" s="182"/>
      <c r="AL26" s="182"/>
      <c r="AM26" s="182"/>
      <c r="AN26" s="182"/>
      <c r="AO26" s="182"/>
      <c r="AP26" s="182"/>
      <c r="AQ26" s="182"/>
      <c r="AR26" s="182"/>
      <c r="AS26" s="182"/>
      <c r="AT26" s="182"/>
      <c r="AU26" s="182"/>
      <c r="AV26" s="182"/>
      <c r="AW26" s="182"/>
      <c r="AX26" s="182"/>
      <c r="AY26" s="182"/>
      <c r="AZ26" s="182"/>
      <c r="BA26" s="182"/>
      <c r="BB26" s="182"/>
      <c r="BC26" s="182"/>
      <c r="BD26" s="182"/>
      <c r="BE26" s="182"/>
      <c r="BF26" s="182"/>
      <c r="BG26" s="182"/>
      <c r="BH26" s="182"/>
      <c r="BI26" s="182"/>
      <c r="BJ26" s="182"/>
      <c r="BK26" s="182"/>
      <c r="BL26" s="182"/>
    </row>
    <row r="27" spans="1:64" s="168" customFormat="1" ht="30" customHeight="1">
      <c r="A27" s="211"/>
      <c r="B27" s="183" t="s">
        <v>42</v>
      </c>
      <c r="C27" s="184"/>
      <c r="D27" s="185"/>
      <c r="E27" s="186"/>
      <c r="F27" s="187"/>
      <c r="G27" s="188"/>
      <c r="H27" s="188"/>
      <c r="I27" s="189"/>
      <c r="J27" s="189"/>
      <c r="K27" s="189"/>
      <c r="L27" s="189"/>
      <c r="M27" s="189"/>
      <c r="N27" s="189"/>
      <c r="O27" s="189"/>
      <c r="P27" s="189"/>
      <c r="Q27" s="189"/>
      <c r="R27" s="189"/>
      <c r="S27" s="189"/>
      <c r="T27" s="189"/>
      <c r="U27" s="189"/>
      <c r="V27" s="189"/>
      <c r="W27" s="189"/>
      <c r="X27" s="189"/>
      <c r="Y27" s="189"/>
      <c r="Z27" s="189"/>
      <c r="AA27" s="189"/>
      <c r="AB27" s="189"/>
      <c r="AC27" s="189"/>
      <c r="AD27" s="189"/>
      <c r="AE27" s="189"/>
      <c r="AF27" s="189"/>
      <c r="AG27" s="189"/>
      <c r="AH27" s="189"/>
      <c r="AI27" s="189"/>
      <c r="AJ27" s="189"/>
      <c r="AK27" s="189"/>
      <c r="AL27" s="189"/>
      <c r="AM27" s="189"/>
      <c r="AN27" s="189"/>
      <c r="AO27" s="189"/>
      <c r="AP27" s="189"/>
      <c r="AQ27" s="189"/>
      <c r="AR27" s="189"/>
      <c r="AS27" s="189"/>
      <c r="AT27" s="189"/>
      <c r="AU27" s="189"/>
      <c r="AV27" s="189"/>
      <c r="AW27" s="189"/>
      <c r="AX27" s="189"/>
      <c r="AY27" s="189"/>
      <c r="AZ27" s="189"/>
      <c r="BA27" s="189"/>
      <c r="BB27" s="189"/>
      <c r="BC27" s="189"/>
      <c r="BD27" s="189"/>
      <c r="BE27" s="189"/>
      <c r="BF27" s="189"/>
      <c r="BG27" s="189"/>
      <c r="BH27" s="189"/>
      <c r="BI27" s="189"/>
      <c r="BJ27" s="189"/>
      <c r="BK27" s="189"/>
      <c r="BL27" s="189"/>
    </row>
    <row r="28" spans="1:64" s="168" customFormat="1" ht="30" customHeight="1">
      <c r="A28" s="211"/>
      <c r="B28" s="190" t="s">
        <v>43</v>
      </c>
      <c r="C28" s="191"/>
      <c r="D28" s="192"/>
      <c r="E28" s="193"/>
      <c r="F28" s="194"/>
      <c r="G28" s="195"/>
      <c r="H28" s="195"/>
      <c r="I28" s="196"/>
      <c r="J28" s="196"/>
      <c r="K28" s="196"/>
      <c r="L28" s="196"/>
      <c r="M28" s="196"/>
      <c r="N28" s="196"/>
      <c r="O28" s="196"/>
      <c r="P28" s="196"/>
      <c r="Q28" s="196"/>
      <c r="R28" s="196"/>
      <c r="S28" s="196"/>
      <c r="T28" s="196"/>
      <c r="U28" s="196"/>
      <c r="V28" s="196"/>
      <c r="W28" s="196"/>
      <c r="X28" s="196"/>
      <c r="Y28" s="196"/>
      <c r="Z28" s="196"/>
      <c r="AA28" s="196"/>
      <c r="AB28" s="196"/>
      <c r="AC28" s="196"/>
      <c r="AD28" s="196"/>
      <c r="AE28" s="196"/>
      <c r="AF28" s="196"/>
      <c r="AG28" s="196"/>
      <c r="AH28" s="196"/>
      <c r="AI28" s="196"/>
      <c r="AJ28" s="196"/>
      <c r="AK28" s="196"/>
      <c r="AL28" s="196"/>
      <c r="AM28" s="196"/>
      <c r="AN28" s="196"/>
      <c r="AO28" s="196"/>
      <c r="AP28" s="196"/>
      <c r="AQ28" s="196"/>
      <c r="AR28" s="196"/>
      <c r="AS28" s="196"/>
      <c r="AT28" s="196"/>
      <c r="AU28" s="196"/>
      <c r="AV28" s="196"/>
      <c r="AW28" s="196"/>
      <c r="AX28" s="196"/>
      <c r="AY28" s="196"/>
      <c r="AZ28" s="196"/>
      <c r="BA28" s="196"/>
      <c r="BB28" s="196"/>
      <c r="BC28" s="196"/>
      <c r="BD28" s="196"/>
      <c r="BE28" s="196"/>
      <c r="BF28" s="196"/>
      <c r="BG28" s="196"/>
      <c r="BH28" s="196"/>
      <c r="BI28" s="196"/>
      <c r="BJ28" s="196"/>
      <c r="BK28" s="196"/>
      <c r="BL28" s="196"/>
    </row>
    <row r="29" spans="1:64" s="168" customFormat="1" ht="30" customHeight="1">
      <c r="A29" s="211"/>
      <c r="B29" s="197" t="s">
        <v>44</v>
      </c>
      <c r="C29" s="198"/>
      <c r="D29" s="199"/>
      <c r="E29" s="200"/>
      <c r="F29" s="201"/>
      <c r="G29" s="202"/>
      <c r="H29" s="202"/>
      <c r="I29" s="203"/>
      <c r="J29" s="203"/>
      <c r="K29" s="203"/>
      <c r="L29" s="203"/>
      <c r="M29" s="203"/>
      <c r="N29" s="203"/>
      <c r="O29" s="203"/>
      <c r="P29" s="203"/>
      <c r="Q29" s="203"/>
      <c r="R29" s="203"/>
      <c r="S29" s="203"/>
      <c r="T29" s="203"/>
      <c r="U29" s="203"/>
      <c r="V29" s="203"/>
      <c r="W29" s="203"/>
      <c r="X29" s="203"/>
      <c r="Y29" s="203"/>
      <c r="Z29" s="203"/>
      <c r="AA29" s="203"/>
      <c r="AB29" s="203"/>
      <c r="AC29" s="203"/>
      <c r="AD29" s="203"/>
      <c r="AE29" s="203"/>
      <c r="AF29" s="203"/>
      <c r="AG29" s="203"/>
      <c r="AH29" s="203"/>
      <c r="AI29" s="203"/>
      <c r="AJ29" s="203"/>
      <c r="AK29" s="203"/>
      <c r="AL29" s="203"/>
      <c r="AM29" s="203"/>
      <c r="AN29" s="203"/>
      <c r="AO29" s="203"/>
      <c r="AP29" s="203"/>
      <c r="AQ29" s="203"/>
      <c r="AR29" s="203"/>
      <c r="AS29" s="203"/>
      <c r="AT29" s="203"/>
      <c r="AU29" s="203"/>
      <c r="AV29" s="203"/>
      <c r="AW29" s="203"/>
      <c r="AX29" s="203"/>
      <c r="AY29" s="203"/>
      <c r="AZ29" s="203"/>
      <c r="BA29" s="203"/>
      <c r="BB29" s="203"/>
      <c r="BC29" s="203"/>
      <c r="BD29" s="203"/>
      <c r="BE29" s="203"/>
      <c r="BF29" s="203"/>
      <c r="BG29" s="203"/>
      <c r="BH29" s="203"/>
      <c r="BI29" s="203"/>
      <c r="BJ29" s="203"/>
      <c r="BK29" s="203"/>
      <c r="BL29" s="203"/>
    </row>
    <row r="30" spans="1:64" s="168" customFormat="1" ht="30" customHeight="1">
      <c r="A30" s="211"/>
      <c r="B30" s="204" t="s">
        <v>45</v>
      </c>
      <c r="C30" s="205"/>
      <c r="D30" s="206"/>
      <c r="E30" s="207"/>
      <c r="F30" s="208"/>
      <c r="G30" s="209"/>
      <c r="H30" s="209"/>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10"/>
      <c r="BC30" s="210"/>
      <c r="BD30" s="210"/>
      <c r="BE30" s="210"/>
      <c r="BF30" s="210"/>
      <c r="BG30" s="210"/>
      <c r="BH30" s="210"/>
      <c r="BI30" s="210"/>
      <c r="BJ30" s="210"/>
      <c r="BK30" s="210"/>
      <c r="BL30" s="210"/>
    </row>
    <row r="31" spans="1:64" s="168" customFormat="1" ht="30" customHeight="1">
      <c r="A31" s="211"/>
      <c r="B31" s="169" t="s">
        <v>46</v>
      </c>
      <c r="C31" s="170"/>
      <c r="D31" s="171"/>
      <c r="E31" s="172"/>
      <c r="F31" s="173"/>
      <c r="G31" s="174"/>
      <c r="H31" s="174"/>
      <c r="I31" s="175"/>
      <c r="J31" s="175"/>
      <c r="K31" s="175"/>
      <c r="L31" s="175"/>
      <c r="M31" s="175"/>
      <c r="N31" s="175"/>
      <c r="O31" s="175"/>
      <c r="P31" s="175"/>
      <c r="Q31" s="175"/>
      <c r="R31" s="175"/>
      <c r="S31" s="175"/>
      <c r="T31" s="175"/>
      <c r="U31" s="175"/>
      <c r="V31" s="175"/>
      <c r="W31" s="175"/>
      <c r="X31" s="175"/>
      <c r="Y31" s="175"/>
      <c r="Z31" s="175"/>
      <c r="AA31" s="175"/>
      <c r="AB31" s="175"/>
      <c r="AC31" s="175"/>
      <c r="AD31" s="175"/>
      <c r="AE31" s="175"/>
      <c r="AF31" s="175"/>
      <c r="AG31" s="175"/>
      <c r="AH31" s="175"/>
      <c r="AI31" s="175"/>
      <c r="AJ31" s="175"/>
      <c r="AK31" s="175"/>
      <c r="AL31" s="175"/>
      <c r="AM31" s="175"/>
      <c r="AN31" s="175"/>
      <c r="AO31" s="175"/>
      <c r="AP31" s="175"/>
      <c r="AQ31" s="175"/>
      <c r="AR31" s="175"/>
      <c r="AS31" s="175"/>
      <c r="AT31" s="175"/>
      <c r="AU31" s="175"/>
      <c r="AV31" s="175"/>
      <c r="AW31" s="175"/>
      <c r="AX31" s="175"/>
      <c r="AY31" s="175"/>
      <c r="AZ31" s="175"/>
      <c r="BA31" s="175"/>
      <c r="BB31" s="175"/>
      <c r="BC31" s="175"/>
      <c r="BD31" s="175"/>
      <c r="BE31" s="175"/>
      <c r="BF31" s="175"/>
      <c r="BG31" s="175"/>
      <c r="BH31" s="175"/>
      <c r="BI31" s="175"/>
      <c r="BJ31" s="175"/>
      <c r="BK31" s="175"/>
      <c r="BL31" s="175"/>
    </row>
    <row r="32" spans="1:64" s="168" customFormat="1" ht="30" customHeight="1">
      <c r="A32" s="211"/>
      <c r="B32" s="176" t="s">
        <v>47</v>
      </c>
      <c r="C32" s="177"/>
      <c r="D32" s="178"/>
      <c r="E32" s="179"/>
      <c r="F32" s="180"/>
      <c r="G32" s="181"/>
      <c r="H32" s="181"/>
      <c r="I32" s="182"/>
      <c r="J32" s="182"/>
      <c r="K32" s="182"/>
      <c r="L32" s="182"/>
      <c r="M32" s="182"/>
      <c r="N32" s="182"/>
      <c r="O32" s="182"/>
      <c r="P32" s="182"/>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2"/>
      <c r="AP32" s="182"/>
      <c r="AQ32" s="182"/>
      <c r="AR32" s="182"/>
      <c r="AS32" s="182"/>
      <c r="AT32" s="182"/>
      <c r="AU32" s="182"/>
      <c r="AV32" s="182"/>
      <c r="AW32" s="182"/>
      <c r="AX32" s="182"/>
      <c r="AY32" s="182"/>
      <c r="AZ32" s="182"/>
      <c r="BA32" s="182"/>
      <c r="BB32" s="182"/>
      <c r="BC32" s="182"/>
      <c r="BD32" s="182"/>
      <c r="BE32" s="182"/>
      <c r="BF32" s="182"/>
      <c r="BG32" s="182"/>
      <c r="BH32" s="182"/>
      <c r="BI32" s="182"/>
      <c r="BJ32" s="182"/>
      <c r="BK32" s="182"/>
      <c r="BL32" s="182"/>
    </row>
    <row r="33" spans="1:64" s="168" customFormat="1" ht="30" customHeight="1">
      <c r="A33" s="211"/>
      <c r="B33" s="183" t="s">
        <v>48</v>
      </c>
      <c r="C33" s="184"/>
      <c r="D33" s="185"/>
      <c r="E33" s="186"/>
      <c r="F33" s="187"/>
      <c r="G33" s="188"/>
      <c r="H33" s="188"/>
      <c r="I33" s="189"/>
      <c r="J33" s="189"/>
      <c r="K33" s="189"/>
      <c r="L33" s="189"/>
      <c r="M33" s="189"/>
      <c r="N33" s="189"/>
      <c r="O33" s="189"/>
      <c r="P33" s="189"/>
      <c r="Q33" s="189"/>
      <c r="R33" s="189"/>
      <c r="S33" s="189"/>
      <c r="T33" s="189"/>
      <c r="U33" s="189"/>
      <c r="V33" s="189"/>
      <c r="W33" s="189"/>
      <c r="X33" s="189"/>
      <c r="Y33" s="189"/>
      <c r="Z33" s="189"/>
      <c r="AA33" s="189"/>
      <c r="AB33" s="189"/>
      <c r="AC33" s="189"/>
      <c r="AD33" s="189"/>
      <c r="AE33" s="189"/>
      <c r="AF33" s="189"/>
      <c r="AG33" s="189"/>
      <c r="AH33" s="189"/>
      <c r="AI33" s="189"/>
      <c r="AJ33" s="189"/>
      <c r="AK33" s="189"/>
      <c r="AL33" s="189"/>
      <c r="AM33" s="189"/>
      <c r="AN33" s="189"/>
      <c r="AO33" s="189"/>
      <c r="AP33" s="189"/>
      <c r="AQ33" s="189"/>
      <c r="AR33" s="189"/>
      <c r="AS33" s="189"/>
      <c r="AT33" s="189"/>
      <c r="AU33" s="189"/>
      <c r="AV33" s="189"/>
      <c r="AW33" s="189"/>
      <c r="AX33" s="189"/>
      <c r="AY33" s="189"/>
      <c r="AZ33" s="189"/>
      <c r="BA33" s="189"/>
      <c r="BB33" s="189"/>
      <c r="BC33" s="189"/>
      <c r="BD33" s="189"/>
      <c r="BE33" s="189"/>
      <c r="BF33" s="189"/>
      <c r="BG33" s="189"/>
      <c r="BH33" s="189"/>
      <c r="BI33" s="189"/>
      <c r="BJ33" s="189"/>
      <c r="BK33" s="189"/>
      <c r="BL33" s="189"/>
    </row>
    <row r="34" spans="1:64" s="168" customFormat="1" ht="30" customHeight="1">
      <c r="A34" s="211"/>
      <c r="B34" s="190" t="s">
        <v>49</v>
      </c>
      <c r="C34" s="191"/>
      <c r="D34" s="192"/>
      <c r="E34" s="193"/>
      <c r="F34" s="194"/>
      <c r="G34" s="195"/>
      <c r="H34" s="195"/>
      <c r="I34" s="196"/>
      <c r="J34" s="196"/>
      <c r="K34" s="196"/>
      <c r="L34" s="196"/>
      <c r="M34" s="196"/>
      <c r="N34" s="196"/>
      <c r="O34" s="196"/>
      <c r="P34" s="196"/>
      <c r="Q34" s="196"/>
      <c r="R34" s="196"/>
      <c r="S34" s="196"/>
      <c r="T34" s="196"/>
      <c r="U34" s="196"/>
      <c r="V34" s="196"/>
      <c r="W34" s="196"/>
      <c r="X34" s="196"/>
      <c r="Y34" s="196"/>
      <c r="Z34" s="196"/>
      <c r="AA34" s="196"/>
      <c r="AB34" s="196"/>
      <c r="AC34" s="196"/>
      <c r="AD34" s="196"/>
      <c r="AE34" s="196"/>
      <c r="AF34" s="196"/>
      <c r="AG34" s="196"/>
      <c r="AH34" s="196"/>
      <c r="AI34" s="196"/>
      <c r="AJ34" s="196"/>
      <c r="AK34" s="196"/>
      <c r="AL34" s="196"/>
      <c r="AM34" s="196"/>
      <c r="AN34" s="196"/>
      <c r="AO34" s="196"/>
      <c r="AP34" s="196"/>
      <c r="AQ34" s="196"/>
      <c r="AR34" s="196"/>
      <c r="AS34" s="196"/>
      <c r="AT34" s="196"/>
      <c r="AU34" s="196"/>
      <c r="AV34" s="196"/>
      <c r="AW34" s="196"/>
      <c r="AX34" s="196"/>
      <c r="AY34" s="196"/>
      <c r="AZ34" s="196"/>
      <c r="BA34" s="196"/>
      <c r="BB34" s="196"/>
      <c r="BC34" s="196"/>
      <c r="BD34" s="196"/>
      <c r="BE34" s="196"/>
      <c r="BF34" s="196"/>
      <c r="BG34" s="196"/>
      <c r="BH34" s="196"/>
      <c r="BI34" s="196"/>
      <c r="BJ34" s="196"/>
      <c r="BK34" s="196"/>
      <c r="BL34" s="196"/>
    </row>
    <row r="35" spans="1:64" s="168" customFormat="1" ht="30" customHeight="1">
      <c r="A35" s="211"/>
      <c r="B35" s="197" t="s">
        <v>50</v>
      </c>
      <c r="C35" s="198"/>
      <c r="D35" s="199"/>
      <c r="E35" s="200"/>
      <c r="F35" s="201"/>
      <c r="G35" s="202"/>
      <c r="H35" s="202"/>
      <c r="I35" s="203"/>
      <c r="J35" s="203"/>
      <c r="K35" s="203"/>
      <c r="L35" s="203"/>
      <c r="M35" s="203"/>
      <c r="N35" s="203"/>
      <c r="O35" s="203"/>
      <c r="P35" s="203"/>
      <c r="Q35" s="203"/>
      <c r="R35" s="203"/>
      <c r="S35" s="203"/>
      <c r="T35" s="203"/>
      <c r="U35" s="203"/>
      <c r="V35" s="203"/>
      <c r="W35" s="203"/>
      <c r="X35" s="203"/>
      <c r="Y35" s="203"/>
      <c r="Z35" s="203"/>
      <c r="AA35" s="203"/>
      <c r="AB35" s="203"/>
      <c r="AC35" s="203"/>
      <c r="AD35" s="203"/>
      <c r="AE35" s="203"/>
      <c r="AF35" s="203"/>
      <c r="AG35" s="203"/>
      <c r="AH35" s="203"/>
      <c r="AI35" s="203"/>
      <c r="AJ35" s="203"/>
      <c r="AK35" s="203"/>
      <c r="AL35" s="203"/>
      <c r="AM35" s="203"/>
      <c r="AN35" s="203"/>
      <c r="AO35" s="203"/>
      <c r="AP35" s="203"/>
      <c r="AQ35" s="203"/>
      <c r="AR35" s="203"/>
      <c r="AS35" s="203"/>
      <c r="AT35" s="203"/>
      <c r="AU35" s="203"/>
      <c r="AV35" s="203"/>
      <c r="AW35" s="203"/>
      <c r="AX35" s="203"/>
      <c r="AY35" s="203"/>
      <c r="AZ35" s="203"/>
      <c r="BA35" s="203"/>
      <c r="BB35" s="203"/>
      <c r="BC35" s="203"/>
      <c r="BD35" s="203"/>
      <c r="BE35" s="203"/>
      <c r="BF35" s="203"/>
      <c r="BG35" s="203"/>
      <c r="BH35" s="203"/>
      <c r="BI35" s="203"/>
      <c r="BJ35" s="203"/>
      <c r="BK35" s="203"/>
      <c r="BL35" s="203"/>
    </row>
    <row r="36" spans="1:64" s="168" customFormat="1" ht="30" customHeight="1">
      <c r="A36" s="211"/>
      <c r="B36" s="204" t="s">
        <v>51</v>
      </c>
      <c r="C36" s="205"/>
      <c r="D36" s="206"/>
      <c r="E36" s="207"/>
      <c r="F36" s="208"/>
      <c r="G36" s="209"/>
      <c r="H36" s="209"/>
      <c r="I36" s="210"/>
      <c r="J36" s="210"/>
      <c r="K36" s="210"/>
      <c r="L36" s="210"/>
      <c r="M36" s="210"/>
      <c r="N36" s="210"/>
      <c r="O36" s="210"/>
      <c r="P36" s="210"/>
      <c r="Q36" s="210"/>
      <c r="R36" s="210"/>
      <c r="S36" s="210"/>
      <c r="T36" s="210"/>
      <c r="U36" s="210"/>
      <c r="V36" s="210"/>
      <c r="W36" s="210"/>
      <c r="X36" s="210"/>
      <c r="Y36" s="210"/>
      <c r="Z36" s="210"/>
      <c r="AA36" s="210"/>
      <c r="AB36" s="210"/>
      <c r="AC36" s="210"/>
      <c r="AD36" s="210"/>
      <c r="AE36" s="210"/>
      <c r="AF36" s="210"/>
      <c r="AG36" s="210"/>
      <c r="AH36" s="210"/>
      <c r="AI36" s="210"/>
      <c r="AJ36" s="210"/>
      <c r="AK36" s="210"/>
      <c r="AL36" s="210"/>
      <c r="AM36" s="210"/>
      <c r="AN36" s="210"/>
      <c r="AO36" s="210"/>
      <c r="AP36" s="210"/>
      <c r="AQ36" s="210"/>
      <c r="AR36" s="210"/>
      <c r="AS36" s="210"/>
      <c r="AT36" s="210"/>
      <c r="AU36" s="210"/>
      <c r="AV36" s="210"/>
      <c r="AW36" s="210"/>
      <c r="AX36" s="210"/>
      <c r="AY36" s="210"/>
      <c r="AZ36" s="210"/>
      <c r="BA36" s="210"/>
      <c r="BB36" s="210"/>
      <c r="BC36" s="210"/>
      <c r="BD36" s="210"/>
      <c r="BE36" s="210"/>
      <c r="BF36" s="210"/>
      <c r="BG36" s="210"/>
      <c r="BH36" s="210"/>
      <c r="BI36" s="210"/>
      <c r="BJ36" s="210"/>
      <c r="BK36" s="210"/>
      <c r="BL36" s="210"/>
    </row>
    <row r="37" spans="1:64" s="168" customFormat="1" ht="30" customHeight="1">
      <c r="A37" s="211"/>
      <c r="B37" s="169" t="s">
        <v>52</v>
      </c>
      <c r="C37" s="170"/>
      <c r="D37" s="171"/>
      <c r="E37" s="172"/>
      <c r="F37" s="173"/>
      <c r="G37" s="174"/>
      <c r="H37" s="174"/>
      <c r="I37" s="175"/>
      <c r="J37" s="175"/>
      <c r="K37" s="175"/>
      <c r="L37" s="175"/>
      <c r="M37" s="175"/>
      <c r="N37" s="175"/>
      <c r="O37" s="175"/>
      <c r="P37" s="175"/>
      <c r="Q37" s="175"/>
      <c r="R37" s="175"/>
      <c r="S37" s="175"/>
      <c r="T37" s="175"/>
      <c r="U37" s="175"/>
      <c r="V37" s="175"/>
      <c r="W37" s="175"/>
      <c r="X37" s="175"/>
      <c r="Y37" s="175"/>
      <c r="Z37" s="175"/>
      <c r="AA37" s="175"/>
      <c r="AB37" s="175"/>
      <c r="AC37" s="175"/>
      <c r="AD37" s="175"/>
      <c r="AE37" s="175"/>
      <c r="AF37" s="175"/>
      <c r="AG37" s="175"/>
      <c r="AH37" s="175"/>
      <c r="AI37" s="175"/>
      <c r="AJ37" s="175"/>
      <c r="AK37" s="175"/>
      <c r="AL37" s="175"/>
      <c r="AM37" s="175"/>
      <c r="AN37" s="175"/>
      <c r="AO37" s="175"/>
      <c r="AP37" s="175"/>
      <c r="AQ37" s="175"/>
      <c r="AR37" s="175"/>
      <c r="AS37" s="175"/>
      <c r="AT37" s="175"/>
      <c r="AU37" s="175"/>
      <c r="AV37" s="175"/>
      <c r="AW37" s="175"/>
      <c r="AX37" s="175"/>
      <c r="AY37" s="175"/>
      <c r="AZ37" s="175"/>
      <c r="BA37" s="175"/>
      <c r="BB37" s="175"/>
      <c r="BC37" s="175"/>
      <c r="BD37" s="175"/>
      <c r="BE37" s="175"/>
      <c r="BF37" s="175"/>
      <c r="BG37" s="175"/>
      <c r="BH37" s="175"/>
      <c r="BI37" s="175"/>
      <c r="BJ37" s="175"/>
      <c r="BK37" s="175"/>
      <c r="BL37" s="175"/>
    </row>
    <row r="38" spans="1:64" s="168" customFormat="1" ht="30" customHeight="1">
      <c r="A38" s="211"/>
      <c r="B38" s="176" t="s">
        <v>53</v>
      </c>
      <c r="C38" s="177"/>
      <c r="D38" s="178"/>
      <c r="E38" s="179"/>
      <c r="F38" s="180"/>
      <c r="G38" s="181"/>
      <c r="H38" s="181"/>
      <c r="I38" s="182"/>
      <c r="J38" s="182"/>
      <c r="K38" s="182"/>
      <c r="L38" s="182"/>
      <c r="M38" s="182"/>
      <c r="N38" s="182"/>
      <c r="O38" s="182"/>
      <c r="P38" s="182"/>
      <c r="Q38" s="182"/>
      <c r="R38" s="182"/>
      <c r="S38" s="182"/>
      <c r="T38" s="182"/>
      <c r="U38" s="182"/>
      <c r="V38" s="182"/>
      <c r="W38" s="182"/>
      <c r="X38" s="182"/>
      <c r="Y38" s="182"/>
      <c r="Z38" s="182"/>
      <c r="AA38" s="182"/>
      <c r="AB38" s="182"/>
      <c r="AC38" s="182"/>
      <c r="AD38" s="182"/>
      <c r="AE38" s="182"/>
      <c r="AF38" s="182"/>
      <c r="AG38" s="182"/>
      <c r="AH38" s="182"/>
      <c r="AI38" s="182"/>
      <c r="AJ38" s="182"/>
      <c r="AK38" s="182"/>
      <c r="AL38" s="182"/>
      <c r="AM38" s="182"/>
      <c r="AN38" s="182"/>
      <c r="AO38" s="182"/>
      <c r="AP38" s="182"/>
      <c r="AQ38" s="182"/>
      <c r="AR38" s="182"/>
      <c r="AS38" s="182"/>
      <c r="AT38" s="182"/>
      <c r="AU38" s="182"/>
      <c r="AV38" s="182"/>
      <c r="AW38" s="182"/>
      <c r="AX38" s="182"/>
      <c r="AY38" s="182"/>
      <c r="AZ38" s="182"/>
      <c r="BA38" s="182"/>
      <c r="BB38" s="182"/>
      <c r="BC38" s="182"/>
      <c r="BD38" s="182"/>
      <c r="BE38" s="182"/>
      <c r="BF38" s="182"/>
      <c r="BG38" s="182"/>
      <c r="BH38" s="182"/>
      <c r="BI38" s="182"/>
      <c r="BJ38" s="182"/>
      <c r="BK38" s="182"/>
      <c r="BL38" s="182"/>
    </row>
    <row r="39" spans="1:64" s="168" customFormat="1" ht="30" customHeight="1">
      <c r="A39" s="211"/>
      <c r="B39" s="183" t="s">
        <v>54</v>
      </c>
      <c r="C39" s="184"/>
      <c r="D39" s="185"/>
      <c r="E39" s="186"/>
      <c r="F39" s="187"/>
      <c r="G39" s="188"/>
      <c r="H39" s="188"/>
      <c r="I39" s="189"/>
      <c r="J39" s="189"/>
      <c r="K39" s="189"/>
      <c r="L39" s="189"/>
      <c r="M39" s="189"/>
      <c r="N39" s="189"/>
      <c r="O39" s="189"/>
      <c r="P39" s="189"/>
      <c r="Q39" s="189"/>
      <c r="R39" s="189"/>
      <c r="S39" s="189"/>
      <c r="T39" s="189"/>
      <c r="U39" s="189"/>
      <c r="V39" s="189"/>
      <c r="W39" s="189"/>
      <c r="X39" s="189"/>
      <c r="Y39" s="189"/>
      <c r="Z39" s="189"/>
      <c r="AA39" s="189"/>
      <c r="AB39" s="189"/>
      <c r="AC39" s="189"/>
      <c r="AD39" s="189"/>
      <c r="AE39" s="189"/>
      <c r="AF39" s="189"/>
      <c r="AG39" s="189"/>
      <c r="AH39" s="189"/>
      <c r="AI39" s="189"/>
      <c r="AJ39" s="189"/>
      <c r="AK39" s="189"/>
      <c r="AL39" s="189"/>
      <c r="AM39" s="189"/>
      <c r="AN39" s="189"/>
      <c r="AO39" s="189"/>
      <c r="AP39" s="189"/>
      <c r="AQ39" s="189"/>
      <c r="AR39" s="189"/>
      <c r="AS39" s="189"/>
      <c r="AT39" s="189"/>
      <c r="AU39" s="189"/>
      <c r="AV39" s="189"/>
      <c r="AW39" s="189"/>
      <c r="AX39" s="189"/>
      <c r="AY39" s="189"/>
      <c r="AZ39" s="189"/>
      <c r="BA39" s="189"/>
      <c r="BB39" s="189"/>
      <c r="BC39" s="189"/>
      <c r="BD39" s="189"/>
      <c r="BE39" s="189"/>
      <c r="BF39" s="189"/>
      <c r="BG39" s="189"/>
      <c r="BH39" s="189"/>
      <c r="BI39" s="189"/>
      <c r="BJ39" s="189"/>
      <c r="BK39" s="189"/>
      <c r="BL39" s="189"/>
    </row>
    <row r="40" spans="1:64" s="168" customFormat="1" ht="30" customHeight="1">
      <c r="A40" s="211"/>
      <c r="B40" s="190" t="s">
        <v>55</v>
      </c>
      <c r="C40" s="191"/>
      <c r="D40" s="192"/>
      <c r="E40" s="193"/>
      <c r="F40" s="194"/>
      <c r="G40" s="195"/>
      <c r="H40" s="195"/>
      <c r="I40" s="196"/>
      <c r="J40" s="196"/>
      <c r="K40" s="196"/>
      <c r="L40" s="196"/>
      <c r="M40" s="196"/>
      <c r="N40" s="196"/>
      <c r="O40" s="196"/>
      <c r="P40" s="196"/>
      <c r="Q40" s="196"/>
      <c r="R40" s="196"/>
      <c r="S40" s="196"/>
      <c r="T40" s="196"/>
      <c r="U40" s="196"/>
      <c r="V40" s="196"/>
      <c r="W40" s="196"/>
      <c r="X40" s="196"/>
      <c r="Y40" s="196"/>
      <c r="Z40" s="196"/>
      <c r="AA40" s="196"/>
      <c r="AB40" s="196"/>
      <c r="AC40" s="196"/>
      <c r="AD40" s="196"/>
      <c r="AE40" s="196"/>
      <c r="AF40" s="196"/>
      <c r="AG40" s="196"/>
      <c r="AH40" s="196"/>
      <c r="AI40" s="196"/>
      <c r="AJ40" s="196"/>
      <c r="AK40" s="196"/>
      <c r="AL40" s="196"/>
      <c r="AM40" s="196"/>
      <c r="AN40" s="196"/>
      <c r="AO40" s="196"/>
      <c r="AP40" s="196"/>
      <c r="AQ40" s="196"/>
      <c r="AR40" s="196"/>
      <c r="AS40" s="196"/>
      <c r="AT40" s="196"/>
      <c r="AU40" s="196"/>
      <c r="AV40" s="196"/>
      <c r="AW40" s="196"/>
      <c r="AX40" s="196"/>
      <c r="AY40" s="196"/>
      <c r="AZ40" s="196"/>
      <c r="BA40" s="196"/>
      <c r="BB40" s="196"/>
      <c r="BC40" s="196"/>
      <c r="BD40" s="196"/>
      <c r="BE40" s="196"/>
      <c r="BF40" s="196"/>
      <c r="BG40" s="196"/>
      <c r="BH40" s="196"/>
      <c r="BI40" s="196"/>
      <c r="BJ40" s="196"/>
      <c r="BK40" s="196"/>
      <c r="BL40" s="196"/>
    </row>
    <row r="41" spans="1:64" s="168" customFormat="1" ht="30" customHeight="1">
      <c r="A41" s="211"/>
      <c r="B41" s="197" t="s">
        <v>56</v>
      </c>
      <c r="C41" s="198"/>
      <c r="D41" s="199"/>
      <c r="E41" s="200"/>
      <c r="F41" s="201"/>
      <c r="G41" s="202"/>
      <c r="H41" s="202"/>
      <c r="I41" s="203"/>
      <c r="J41" s="203"/>
      <c r="K41" s="203"/>
      <c r="L41" s="203"/>
      <c r="M41" s="203"/>
      <c r="N41" s="203"/>
      <c r="O41" s="203"/>
      <c r="P41" s="203"/>
      <c r="Q41" s="203"/>
      <c r="R41" s="203"/>
      <c r="S41" s="203"/>
      <c r="T41" s="203"/>
      <c r="U41" s="203"/>
      <c r="V41" s="203"/>
      <c r="W41" s="203"/>
      <c r="X41" s="203"/>
      <c r="Y41" s="203"/>
      <c r="Z41" s="203"/>
      <c r="AA41" s="203"/>
      <c r="AB41" s="203"/>
      <c r="AC41" s="203"/>
      <c r="AD41" s="203"/>
      <c r="AE41" s="203"/>
      <c r="AF41" s="203"/>
      <c r="AG41" s="203"/>
      <c r="AH41" s="203"/>
      <c r="AI41" s="203"/>
      <c r="AJ41" s="203"/>
      <c r="AK41" s="203"/>
      <c r="AL41" s="203"/>
      <c r="AM41" s="203"/>
      <c r="AN41" s="203"/>
      <c r="AO41" s="203"/>
      <c r="AP41" s="203"/>
      <c r="AQ41" s="203"/>
      <c r="AR41" s="203"/>
      <c r="AS41" s="203"/>
      <c r="AT41" s="203"/>
      <c r="AU41" s="203"/>
      <c r="AV41" s="203"/>
      <c r="AW41" s="203"/>
      <c r="AX41" s="203"/>
      <c r="AY41" s="203"/>
      <c r="AZ41" s="203"/>
      <c r="BA41" s="203"/>
      <c r="BB41" s="203"/>
      <c r="BC41" s="203"/>
      <c r="BD41" s="203"/>
      <c r="BE41" s="203"/>
      <c r="BF41" s="203"/>
      <c r="BG41" s="203"/>
      <c r="BH41" s="203"/>
      <c r="BI41" s="203"/>
      <c r="BJ41" s="203"/>
      <c r="BK41" s="203"/>
      <c r="BL41" s="203"/>
    </row>
    <row r="42" spans="1:64" s="168" customFormat="1" ht="30" customHeight="1">
      <c r="A42" s="211"/>
      <c r="B42" s="204" t="s">
        <v>57</v>
      </c>
      <c r="C42" s="205"/>
      <c r="D42" s="206"/>
      <c r="E42" s="207"/>
      <c r="F42" s="208"/>
      <c r="G42" s="209"/>
      <c r="H42" s="209"/>
      <c r="I42" s="210"/>
      <c r="J42" s="210"/>
      <c r="K42" s="210"/>
      <c r="L42" s="210"/>
      <c r="M42" s="210"/>
      <c r="N42" s="210"/>
      <c r="O42" s="210"/>
      <c r="P42" s="210"/>
      <c r="Q42" s="210"/>
      <c r="R42" s="210"/>
      <c r="S42" s="210"/>
      <c r="T42" s="210"/>
      <c r="U42" s="210"/>
      <c r="V42" s="210"/>
      <c r="W42" s="210"/>
      <c r="X42" s="210"/>
      <c r="Y42" s="210"/>
      <c r="Z42" s="210"/>
      <c r="AA42" s="210"/>
      <c r="AB42" s="210"/>
      <c r="AC42" s="210"/>
      <c r="AD42" s="210"/>
      <c r="AE42" s="210"/>
      <c r="AF42" s="210"/>
      <c r="AG42" s="210"/>
      <c r="AH42" s="210"/>
      <c r="AI42" s="210"/>
      <c r="AJ42" s="210"/>
      <c r="AK42" s="210"/>
      <c r="AL42" s="210"/>
      <c r="AM42" s="210"/>
      <c r="AN42" s="210"/>
      <c r="AO42" s="210"/>
      <c r="AP42" s="210"/>
      <c r="AQ42" s="210"/>
      <c r="AR42" s="210"/>
      <c r="AS42" s="210"/>
      <c r="AT42" s="210"/>
      <c r="AU42" s="210"/>
      <c r="AV42" s="210"/>
      <c r="AW42" s="210"/>
      <c r="AX42" s="210"/>
      <c r="AY42" s="210"/>
      <c r="AZ42" s="210"/>
      <c r="BA42" s="210"/>
      <c r="BB42" s="210"/>
      <c r="BC42" s="210"/>
      <c r="BD42" s="210"/>
      <c r="BE42" s="210"/>
      <c r="BF42" s="210"/>
      <c r="BG42" s="210"/>
      <c r="BH42" s="210"/>
      <c r="BI42" s="210"/>
      <c r="BJ42" s="210"/>
      <c r="BK42" s="210"/>
      <c r="BL42" s="210"/>
    </row>
    <row r="43" spans="1:64" s="168" customFormat="1" ht="30" customHeight="1">
      <c r="A43" s="211"/>
      <c r="B43" s="169" t="s">
        <v>58</v>
      </c>
      <c r="C43" s="170"/>
      <c r="D43" s="171"/>
      <c r="E43" s="172"/>
      <c r="F43" s="173"/>
      <c r="G43" s="174"/>
      <c r="H43" s="174"/>
      <c r="I43" s="175"/>
      <c r="J43" s="175"/>
      <c r="K43" s="175"/>
      <c r="L43" s="175"/>
      <c r="M43" s="175"/>
      <c r="N43" s="175"/>
      <c r="O43" s="175"/>
      <c r="P43" s="175"/>
      <c r="Q43" s="175"/>
      <c r="R43" s="175"/>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row>
    <row r="44" spans="1:64" s="168" customFormat="1" ht="30" customHeight="1">
      <c r="A44" s="211"/>
      <c r="B44" s="161" t="s">
        <v>59</v>
      </c>
      <c r="C44" s="162"/>
      <c r="D44" s="163"/>
      <c r="E44" s="164"/>
      <c r="F44" s="165"/>
      <c r="G44" s="166"/>
      <c r="H44" s="166"/>
      <c r="I44" s="167"/>
      <c r="J44" s="167"/>
      <c r="K44" s="167"/>
      <c r="L44" s="167"/>
      <c r="M44" s="167"/>
      <c r="N44" s="167"/>
      <c r="O44" s="167"/>
      <c r="P44" s="167"/>
      <c r="Q44" s="167"/>
      <c r="R44" s="167"/>
      <c r="S44" s="167"/>
      <c r="T44" s="167"/>
      <c r="U44" s="167"/>
      <c r="V44" s="167"/>
      <c r="W44" s="167"/>
      <c r="X44" s="167"/>
      <c r="Y44" s="167"/>
      <c r="Z44" s="167"/>
      <c r="AA44" s="167"/>
      <c r="AB44" s="167"/>
      <c r="AC44" s="167"/>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167"/>
      <c r="BA44" s="167"/>
      <c r="BB44" s="167"/>
      <c r="BC44" s="167"/>
      <c r="BD44" s="167"/>
      <c r="BE44" s="167"/>
      <c r="BF44" s="167"/>
      <c r="BG44" s="167"/>
      <c r="BH44" s="167"/>
      <c r="BI44" s="167"/>
      <c r="BJ44" s="167"/>
      <c r="BK44" s="167"/>
      <c r="BL44" s="167"/>
    </row>
    <row r="45" spans="1:64" s="168" customFormat="1" ht="30" customHeight="1">
      <c r="A45" s="211"/>
      <c r="B45" s="161" t="s">
        <v>60</v>
      </c>
      <c r="C45" s="162"/>
      <c r="D45" s="163"/>
      <c r="E45" s="164"/>
      <c r="F45" s="165"/>
      <c r="G45" s="166"/>
      <c r="H45" s="166"/>
      <c r="I45" s="167"/>
      <c r="J45" s="167"/>
      <c r="K45" s="167"/>
      <c r="L45" s="167"/>
      <c r="M45" s="167"/>
      <c r="N45" s="167"/>
      <c r="O45" s="167"/>
      <c r="P45" s="167"/>
      <c r="Q45" s="167"/>
      <c r="R45" s="167"/>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167"/>
      <c r="AS45" s="167"/>
      <c r="AT45" s="167"/>
      <c r="AU45" s="167"/>
      <c r="AV45" s="167"/>
      <c r="AW45" s="167"/>
      <c r="AX45" s="167"/>
      <c r="AY45" s="167"/>
      <c r="AZ45" s="167"/>
      <c r="BA45" s="167"/>
      <c r="BB45" s="167"/>
      <c r="BC45" s="167"/>
      <c r="BD45" s="167"/>
      <c r="BE45" s="167"/>
      <c r="BF45" s="167"/>
      <c r="BG45" s="167"/>
      <c r="BH45" s="167"/>
      <c r="BI45" s="167"/>
      <c r="BJ45" s="167"/>
      <c r="BK45" s="167"/>
      <c r="BL45" s="167"/>
    </row>
    <row r="46" spans="1:64" s="168" customFormat="1" ht="30" customHeight="1">
      <c r="A46" s="211"/>
      <c r="B46" s="161" t="s">
        <v>61</v>
      </c>
      <c r="C46" s="162"/>
      <c r="D46" s="163"/>
      <c r="E46" s="164"/>
      <c r="F46" s="165"/>
      <c r="G46" s="166"/>
      <c r="H46" s="166"/>
      <c r="I46" s="167"/>
      <c r="J46" s="167"/>
      <c r="K46" s="167"/>
      <c r="L46" s="167"/>
      <c r="M46" s="167"/>
      <c r="N46" s="167"/>
      <c r="O46" s="167"/>
      <c r="P46" s="167"/>
      <c r="Q46" s="167"/>
      <c r="R46" s="167"/>
      <c r="S46" s="167"/>
      <c r="T46" s="167"/>
      <c r="U46" s="167"/>
      <c r="V46" s="167"/>
      <c r="W46" s="167"/>
      <c r="X46" s="167"/>
      <c r="Y46" s="167"/>
      <c r="Z46" s="167"/>
      <c r="AA46" s="167"/>
      <c r="AB46" s="167"/>
      <c r="AC46" s="167"/>
      <c r="AD46" s="167"/>
      <c r="AE46" s="167"/>
      <c r="AF46" s="167"/>
      <c r="AG46" s="167"/>
      <c r="AH46" s="167"/>
      <c r="AI46" s="167"/>
      <c r="AJ46" s="167"/>
      <c r="AK46" s="167"/>
      <c r="AL46" s="167"/>
      <c r="AM46" s="167"/>
      <c r="AN46" s="167"/>
      <c r="AO46" s="167"/>
      <c r="AP46" s="167"/>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row>
    <row r="47" spans="1:64" s="168" customFormat="1" ht="30" customHeight="1">
      <c r="A47" s="211"/>
      <c r="B47" s="161" t="s">
        <v>62</v>
      </c>
      <c r="C47" s="162"/>
      <c r="D47" s="163"/>
      <c r="E47" s="164"/>
      <c r="F47" s="165"/>
      <c r="G47" s="166"/>
      <c r="H47" s="166"/>
      <c r="I47" s="167"/>
      <c r="J47" s="167"/>
      <c r="K47" s="167"/>
      <c r="L47" s="167"/>
      <c r="M47" s="167"/>
      <c r="N47" s="167"/>
      <c r="O47" s="167"/>
      <c r="P47" s="167"/>
      <c r="Q47" s="167"/>
      <c r="R47" s="167"/>
      <c r="S47" s="167"/>
      <c r="T47" s="167"/>
      <c r="U47" s="167"/>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67"/>
      <c r="BF47" s="167"/>
      <c r="BG47" s="167"/>
      <c r="BH47" s="167"/>
      <c r="BI47" s="167"/>
      <c r="BJ47" s="167"/>
      <c r="BK47" s="167"/>
      <c r="BL47" s="167"/>
    </row>
    <row r="48" spans="1:64" s="168" customFormat="1" ht="30" customHeight="1">
      <c r="A48" s="211"/>
      <c r="B48" s="161" t="s">
        <v>63</v>
      </c>
      <c r="C48" s="162"/>
      <c r="D48" s="163"/>
      <c r="E48" s="164"/>
      <c r="F48" s="165"/>
      <c r="G48" s="166"/>
      <c r="H48" s="166"/>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167"/>
      <c r="BB48" s="167"/>
      <c r="BC48" s="167"/>
      <c r="BD48" s="167"/>
      <c r="BE48" s="167"/>
      <c r="BF48" s="167"/>
      <c r="BG48" s="167"/>
      <c r="BH48" s="167"/>
      <c r="BI48" s="167"/>
      <c r="BJ48" s="167"/>
      <c r="BK48" s="167"/>
      <c r="BL48" s="167"/>
    </row>
    <row r="49" spans="1:64" s="168" customFormat="1" ht="30" customHeight="1">
      <c r="A49" s="211"/>
      <c r="B49" s="161" t="s">
        <v>64</v>
      </c>
      <c r="C49" s="162"/>
      <c r="D49" s="163"/>
      <c r="E49" s="164"/>
      <c r="F49" s="165"/>
      <c r="G49" s="166"/>
      <c r="H49" s="166"/>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167"/>
      <c r="BB49" s="167"/>
      <c r="BC49" s="167"/>
      <c r="BD49" s="167"/>
      <c r="BE49" s="167"/>
      <c r="BF49" s="167"/>
      <c r="BG49" s="167"/>
      <c r="BH49" s="167"/>
      <c r="BI49" s="167"/>
      <c r="BJ49" s="167"/>
      <c r="BK49" s="167"/>
      <c r="BL49" s="167"/>
    </row>
    <row r="50" spans="1:64" s="168" customFormat="1" ht="30" customHeight="1">
      <c r="A50" s="211"/>
      <c r="B50" s="161" t="s">
        <v>65</v>
      </c>
      <c r="C50" s="162"/>
      <c r="D50" s="163"/>
      <c r="E50" s="164"/>
      <c r="F50" s="165"/>
      <c r="G50" s="166"/>
      <c r="H50" s="166"/>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67"/>
      <c r="BF50" s="167"/>
      <c r="BG50" s="167"/>
      <c r="BH50" s="167"/>
      <c r="BI50" s="167"/>
      <c r="BJ50" s="167"/>
      <c r="BK50" s="167"/>
      <c r="BL50" s="167"/>
    </row>
    <row r="51" spans="1:64" s="168" customFormat="1" ht="30" customHeight="1">
      <c r="A51" s="211"/>
      <c r="B51" s="161" t="s">
        <v>66</v>
      </c>
      <c r="C51" s="162"/>
      <c r="D51" s="163"/>
      <c r="E51" s="164"/>
      <c r="F51" s="165"/>
      <c r="G51" s="166"/>
      <c r="H51" s="166"/>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row>
    <row r="52" spans="1:64" s="168" customFormat="1" ht="30" customHeight="1">
      <c r="A52" s="211"/>
      <c r="B52" s="161" t="s">
        <v>67</v>
      </c>
      <c r="C52" s="162"/>
      <c r="D52" s="163"/>
      <c r="E52" s="164"/>
      <c r="F52" s="165"/>
      <c r="G52" s="166"/>
      <c r="H52" s="166"/>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row>
    <row r="53" spans="1:64" s="168" customFormat="1" ht="30" customHeight="1">
      <c r="A53" s="211"/>
      <c r="B53" s="161" t="s">
        <v>68</v>
      </c>
      <c r="C53" s="162"/>
      <c r="D53" s="163"/>
      <c r="E53" s="164"/>
      <c r="F53" s="165"/>
      <c r="G53" s="166"/>
      <c r="H53" s="166"/>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67"/>
      <c r="BF53" s="167"/>
      <c r="BG53" s="167"/>
      <c r="BH53" s="167"/>
      <c r="BI53" s="167"/>
      <c r="BJ53" s="167"/>
      <c r="BK53" s="167"/>
      <c r="BL53" s="167"/>
    </row>
    <row r="54" spans="1:64" s="168" customFormat="1" ht="30" customHeight="1">
      <c r="A54" s="211"/>
      <c r="B54" s="161" t="s">
        <v>69</v>
      </c>
      <c r="C54" s="162"/>
      <c r="D54" s="163"/>
      <c r="E54" s="164"/>
      <c r="F54" s="165"/>
      <c r="G54" s="166"/>
      <c r="H54" s="166"/>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row>
    <row r="55" spans="1:64" s="168" customFormat="1" ht="30" customHeight="1">
      <c r="A55" s="211"/>
      <c r="B55" s="161" t="s">
        <v>70</v>
      </c>
      <c r="C55" s="162"/>
      <c r="D55" s="163"/>
      <c r="E55" s="164"/>
      <c r="F55" s="165"/>
      <c r="G55" s="166"/>
      <c r="H55" s="166"/>
      <c r="I55" s="16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67"/>
      <c r="BF55" s="167"/>
      <c r="BG55" s="167"/>
      <c r="BH55" s="167"/>
      <c r="BI55" s="167"/>
      <c r="BJ55" s="167"/>
      <c r="BK55" s="167"/>
      <c r="BL55" s="167"/>
    </row>
    <row r="56" spans="1:64" s="168" customFormat="1" ht="30" customHeight="1">
      <c r="A56" s="211"/>
      <c r="B56" s="161" t="s">
        <v>71</v>
      </c>
      <c r="C56" s="162"/>
      <c r="D56" s="163"/>
      <c r="E56" s="164"/>
      <c r="F56" s="165"/>
      <c r="G56" s="166"/>
      <c r="H56" s="166"/>
      <c r="I56" s="167"/>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row>
    <row r="57" spans="1:64" s="168" customFormat="1" ht="30" customHeight="1">
      <c r="A57" s="211"/>
      <c r="B57" s="161" t="s">
        <v>72</v>
      </c>
      <c r="C57" s="162"/>
      <c r="D57" s="163"/>
      <c r="E57" s="164"/>
      <c r="F57" s="165"/>
      <c r="G57" s="166"/>
      <c r="H57" s="166"/>
      <c r="I57" s="167"/>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row>
    <row r="58" spans="1:64" s="168" customFormat="1" ht="30" customHeight="1">
      <c r="A58" s="211"/>
      <c r="B58" s="161" t="s">
        <v>73</v>
      </c>
      <c r="C58" s="162"/>
      <c r="D58" s="163"/>
      <c r="E58" s="164"/>
      <c r="F58" s="165"/>
      <c r="G58" s="166"/>
      <c r="H58" s="166"/>
      <c r="I58" s="167"/>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row>
    <row r="59" spans="1:64" s="168" customFormat="1" ht="30" customHeight="1">
      <c r="A59" s="211"/>
      <c r="B59" s="161" t="s">
        <v>74</v>
      </c>
      <c r="C59" s="162"/>
      <c r="D59" s="163"/>
      <c r="E59" s="164"/>
      <c r="F59" s="165"/>
      <c r="G59" s="166"/>
      <c r="H59" s="166"/>
      <c r="I59" s="167"/>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row>
    <row r="60" spans="1:64" s="168" customFormat="1" ht="30" customHeight="1">
      <c r="A60" s="211"/>
      <c r="B60" s="161" t="s">
        <v>75</v>
      </c>
      <c r="C60" s="162"/>
      <c r="D60" s="163"/>
      <c r="E60" s="164"/>
      <c r="F60" s="165"/>
      <c r="G60" s="166"/>
      <c r="H60" s="166"/>
      <c r="I60" s="167"/>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row>
    <row r="61" spans="1:64" s="168" customFormat="1" ht="30" customHeight="1">
      <c r="A61" s="211"/>
      <c r="B61" s="161" t="s">
        <v>76</v>
      </c>
      <c r="C61" s="162"/>
      <c r="D61" s="163"/>
      <c r="E61" s="164"/>
      <c r="F61" s="165"/>
      <c r="G61" s="166"/>
      <c r="H61" s="166"/>
      <c r="I61" s="167"/>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row>
    <row r="62" spans="1:64" s="168" customFormat="1" ht="30" customHeight="1">
      <c r="A62" s="211"/>
      <c r="B62" s="161" t="s">
        <v>77</v>
      </c>
      <c r="C62" s="162"/>
      <c r="D62" s="163"/>
      <c r="E62" s="164"/>
      <c r="F62" s="165"/>
      <c r="G62" s="166"/>
      <c r="H62" s="166"/>
      <c r="I62" s="167"/>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row>
    <row r="63" spans="1:64" s="168" customFormat="1" ht="30" customHeight="1">
      <c r="A63" s="211"/>
      <c r="B63" s="161" t="s">
        <v>78</v>
      </c>
      <c r="C63" s="162"/>
      <c r="D63" s="163"/>
      <c r="E63" s="164"/>
      <c r="F63" s="165"/>
      <c r="G63" s="166"/>
      <c r="H63" s="166"/>
      <c r="I63" s="167"/>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row>
    <row r="64" spans="1:64" s="168" customFormat="1" ht="30" customHeight="1">
      <c r="A64" s="211"/>
      <c r="B64" s="161" t="s">
        <v>79</v>
      </c>
      <c r="C64" s="162"/>
      <c r="D64" s="163"/>
      <c r="E64" s="164"/>
      <c r="F64" s="165"/>
      <c r="G64" s="166"/>
      <c r="H64" s="166"/>
      <c r="I64" s="167"/>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row>
    <row r="65" spans="1:64" s="168" customFormat="1" ht="30" customHeight="1">
      <c r="A65" s="211"/>
      <c r="B65" s="161" t="s">
        <v>80</v>
      </c>
      <c r="C65" s="162"/>
      <c r="D65" s="163"/>
      <c r="E65" s="164"/>
      <c r="F65" s="165"/>
      <c r="G65" s="166"/>
      <c r="H65" s="166"/>
      <c r="I65" s="167"/>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row>
    <row r="66" spans="1:64" s="168" customFormat="1" ht="30" customHeight="1">
      <c r="A66" s="211"/>
      <c r="B66" s="161" t="s">
        <v>81</v>
      </c>
      <c r="C66" s="162"/>
      <c r="D66" s="163"/>
      <c r="E66" s="164"/>
      <c r="F66" s="165"/>
      <c r="G66" s="166"/>
      <c r="H66" s="166"/>
      <c r="I66" s="167"/>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row>
    <row r="67" spans="1:64" s="168" customFormat="1" ht="30" customHeight="1">
      <c r="A67" s="211"/>
      <c r="B67" s="161" t="s">
        <v>82</v>
      </c>
      <c r="C67" s="162"/>
      <c r="D67" s="163"/>
      <c r="E67" s="164"/>
      <c r="F67" s="165"/>
      <c r="G67" s="166"/>
      <c r="H67" s="166"/>
      <c r="I67" s="167"/>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row>
    <row r="68" spans="1:64" s="168" customFormat="1" ht="30" customHeight="1">
      <c r="A68" s="211"/>
      <c r="B68" s="161" t="s">
        <v>83</v>
      </c>
      <c r="C68" s="162"/>
      <c r="D68" s="163"/>
      <c r="E68" s="164"/>
      <c r="F68" s="165"/>
      <c r="G68" s="166"/>
      <c r="H68" s="166"/>
      <c r="I68" s="167"/>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row>
    <row r="69" spans="1:64" s="168" customFormat="1" ht="30" customHeight="1">
      <c r="A69" s="211"/>
      <c r="B69" s="161" t="s">
        <v>84</v>
      </c>
      <c r="C69" s="162"/>
      <c r="D69" s="163"/>
      <c r="E69" s="164"/>
      <c r="F69" s="165"/>
      <c r="G69" s="166"/>
      <c r="H69" s="166"/>
      <c r="I69" s="167"/>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row>
    <row r="70" spans="1:64" s="168" customFormat="1" ht="30" customHeight="1">
      <c r="A70" s="211"/>
      <c r="B70" s="161" t="s">
        <v>85</v>
      </c>
      <c r="C70" s="162"/>
      <c r="D70" s="163"/>
      <c r="E70" s="164"/>
      <c r="F70" s="165"/>
      <c r="G70" s="166"/>
      <c r="H70" s="166"/>
      <c r="I70" s="167"/>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row>
    <row r="71" spans="1:64" s="168" customFormat="1" ht="30" customHeight="1">
      <c r="A71" s="211"/>
      <c r="B71" s="161" t="s">
        <v>86</v>
      </c>
      <c r="C71" s="162"/>
      <c r="D71" s="163"/>
      <c r="E71" s="164"/>
      <c r="F71" s="165"/>
      <c r="G71" s="166"/>
      <c r="H71" s="166"/>
      <c r="I71" s="167"/>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row>
    <row r="72" spans="1:64" s="168" customFormat="1" ht="30" customHeight="1">
      <c r="A72" s="211"/>
      <c r="B72" s="161" t="s">
        <v>87</v>
      </c>
      <c r="C72" s="162"/>
      <c r="D72" s="163"/>
      <c r="E72" s="164"/>
      <c r="F72" s="165"/>
      <c r="G72" s="166"/>
      <c r="H72" s="166"/>
      <c r="I72" s="167"/>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row>
    <row r="73" spans="1:64" s="168" customFormat="1" ht="30" customHeight="1">
      <c r="A73" s="211"/>
      <c r="B73" s="161" t="s">
        <v>88</v>
      </c>
      <c r="C73" s="162"/>
      <c r="D73" s="163"/>
      <c r="E73" s="164"/>
      <c r="F73" s="165"/>
      <c r="G73" s="166"/>
      <c r="H73" s="166"/>
      <c r="I73" s="167"/>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row>
    <row r="74" spans="1:64" s="168" customFormat="1" ht="30" customHeight="1">
      <c r="A74" s="211"/>
      <c r="B74" s="161" t="s">
        <v>89</v>
      </c>
      <c r="C74" s="162"/>
      <c r="D74" s="163"/>
      <c r="E74" s="164"/>
      <c r="F74" s="165"/>
      <c r="G74" s="166"/>
      <c r="H74" s="166"/>
      <c r="I74" s="167"/>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row>
    <row r="75" spans="1:64" s="168" customFormat="1" ht="30" customHeight="1">
      <c r="A75" s="211"/>
      <c r="B75" s="161" t="s">
        <v>90</v>
      </c>
      <c r="C75" s="162"/>
      <c r="D75" s="163"/>
      <c r="E75" s="164"/>
      <c r="F75" s="165"/>
      <c r="G75" s="166"/>
      <c r="H75" s="166"/>
      <c r="I75" s="167"/>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row>
    <row r="76" spans="1:64" s="168" customFormat="1" ht="30" customHeight="1">
      <c r="A76" s="211"/>
      <c r="B76" s="161" t="s">
        <v>91</v>
      </c>
      <c r="C76" s="162"/>
      <c r="D76" s="163"/>
      <c r="E76" s="164"/>
      <c r="F76" s="165"/>
      <c r="G76" s="166"/>
      <c r="H76" s="166"/>
      <c r="I76" s="167"/>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row>
    <row r="77" spans="1:64" s="168" customFormat="1" ht="30" customHeight="1">
      <c r="A77" s="211"/>
      <c r="B77" s="161" t="s">
        <v>92</v>
      </c>
      <c r="C77" s="162"/>
      <c r="D77" s="163"/>
      <c r="E77" s="164"/>
      <c r="F77" s="165"/>
      <c r="G77" s="166"/>
      <c r="H77" s="166"/>
      <c r="I77" s="167"/>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row>
    <row r="78" spans="1:64" s="168" customFormat="1" ht="30" customHeight="1">
      <c r="A78" s="211"/>
      <c r="B78" s="161" t="s">
        <v>93</v>
      </c>
      <c r="C78" s="162"/>
      <c r="D78" s="163"/>
      <c r="E78" s="164"/>
      <c r="F78" s="165"/>
      <c r="G78" s="166"/>
      <c r="H78" s="166"/>
      <c r="I78" s="167"/>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row>
    <row r="79" spans="1:64" s="168" customFormat="1" ht="30" customHeight="1">
      <c r="A79" s="211"/>
      <c r="B79" s="161" t="s">
        <v>94</v>
      </c>
      <c r="C79" s="162"/>
      <c r="D79" s="163"/>
      <c r="E79" s="164"/>
      <c r="F79" s="165"/>
      <c r="G79" s="166"/>
      <c r="H79" s="166"/>
      <c r="I79" s="167"/>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row>
    <row r="80" spans="1:64" s="168" customFormat="1" ht="30" customHeight="1">
      <c r="A80" s="211"/>
      <c r="B80" s="161" t="s">
        <v>95</v>
      </c>
      <c r="C80" s="162"/>
      <c r="D80" s="163"/>
      <c r="E80" s="164"/>
      <c r="F80" s="165"/>
      <c r="G80" s="166"/>
      <c r="H80" s="166"/>
      <c r="I80" s="167"/>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row>
    <row r="81" spans="1:64" s="168" customFormat="1" ht="30" customHeight="1">
      <c r="A81" s="211"/>
      <c r="B81" s="161" t="s">
        <v>96</v>
      </c>
      <c r="C81" s="162"/>
      <c r="D81" s="163"/>
      <c r="E81" s="164"/>
      <c r="F81" s="165"/>
      <c r="G81" s="166"/>
      <c r="H81" s="166"/>
      <c r="I81" s="167"/>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row>
    <row r="82" spans="1:64" s="168" customFormat="1" ht="30" customHeight="1">
      <c r="A82" s="211"/>
      <c r="B82" s="161" t="s">
        <v>97</v>
      </c>
      <c r="C82" s="162"/>
      <c r="D82" s="163"/>
      <c r="E82" s="164"/>
      <c r="F82" s="165"/>
      <c r="G82" s="166"/>
      <c r="H82" s="166"/>
      <c r="I82" s="167"/>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row>
    <row r="83" spans="1:64" s="168" customFormat="1" ht="30" customHeight="1">
      <c r="A83" s="211"/>
      <c r="B83" s="161" t="s">
        <v>98</v>
      </c>
      <c r="C83" s="162"/>
      <c r="D83" s="163"/>
      <c r="E83" s="164"/>
      <c r="F83" s="165"/>
      <c r="G83" s="166"/>
      <c r="H83" s="166"/>
      <c r="I83" s="167"/>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row>
    <row r="84" spans="1:64" s="168" customFormat="1" ht="30" customHeight="1">
      <c r="A84" s="211"/>
      <c r="B84" s="161" t="s">
        <v>99</v>
      </c>
      <c r="C84" s="162"/>
      <c r="D84" s="163"/>
      <c r="E84" s="164"/>
      <c r="F84" s="165"/>
      <c r="G84" s="166"/>
      <c r="H84" s="166"/>
      <c r="I84" s="167"/>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row>
    <row r="85" spans="1:64" s="168" customFormat="1" ht="30" customHeight="1">
      <c r="A85" s="211"/>
      <c r="B85" s="161" t="s">
        <v>100</v>
      </c>
      <c r="C85" s="162"/>
      <c r="D85" s="163"/>
      <c r="E85" s="164"/>
      <c r="F85" s="165"/>
      <c r="G85" s="166"/>
      <c r="H85" s="166"/>
      <c r="I85" s="167"/>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row>
    <row r="86" spans="1:64" s="168" customFormat="1" ht="30" customHeight="1">
      <c r="A86" s="211"/>
      <c r="B86" s="161" t="s">
        <v>101</v>
      </c>
      <c r="C86" s="162"/>
      <c r="D86" s="163"/>
      <c r="E86" s="164"/>
      <c r="F86" s="165"/>
      <c r="G86" s="166"/>
      <c r="H86" s="166"/>
      <c r="I86" s="167"/>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row>
    <row r="87" spans="1:64" s="168" customFormat="1" ht="30" customHeight="1">
      <c r="A87" s="211"/>
      <c r="B87" s="161" t="s">
        <v>102</v>
      </c>
      <c r="C87" s="162"/>
      <c r="D87" s="163"/>
      <c r="E87" s="164"/>
      <c r="F87" s="165"/>
      <c r="G87" s="166"/>
      <c r="H87" s="166"/>
      <c r="I87" s="167"/>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row>
    <row r="88" spans="1:64" s="168" customFormat="1" ht="30" customHeight="1">
      <c r="A88" s="211"/>
      <c r="B88" s="161" t="s">
        <v>103</v>
      </c>
      <c r="C88" s="162"/>
      <c r="D88" s="163"/>
      <c r="E88" s="164"/>
      <c r="F88" s="165"/>
      <c r="G88" s="166"/>
      <c r="H88" s="166"/>
      <c r="I88" s="167"/>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row>
    <row r="89" spans="1:64" s="168" customFormat="1" ht="30" customHeight="1">
      <c r="A89" s="211"/>
      <c r="B89" s="161" t="s">
        <v>104</v>
      </c>
      <c r="C89" s="162"/>
      <c r="D89" s="163"/>
      <c r="E89" s="164"/>
      <c r="F89" s="165"/>
      <c r="G89" s="166"/>
      <c r="H89" s="166"/>
      <c r="I89" s="167"/>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row>
    <row r="90" spans="1:64" s="168" customFormat="1" ht="30" customHeight="1">
      <c r="A90" s="211"/>
      <c r="B90" s="161" t="s">
        <v>105</v>
      </c>
      <c r="C90" s="162"/>
      <c r="D90" s="163"/>
      <c r="E90" s="164"/>
      <c r="F90" s="165"/>
      <c r="G90" s="166"/>
      <c r="H90" s="166"/>
      <c r="I90" s="167"/>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row>
    <row r="91" spans="1:64" s="168" customFormat="1" ht="30" customHeight="1">
      <c r="A91" s="211"/>
      <c r="B91" s="161" t="s">
        <v>106</v>
      </c>
      <c r="C91" s="162"/>
      <c r="D91" s="163"/>
      <c r="E91" s="164"/>
      <c r="F91" s="165"/>
      <c r="G91" s="166"/>
      <c r="H91" s="166"/>
      <c r="I91" s="167"/>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row>
    <row r="92" spans="1:64" s="168" customFormat="1" ht="30" customHeight="1">
      <c r="A92" s="211"/>
      <c r="B92" s="161" t="s">
        <v>107</v>
      </c>
      <c r="C92" s="162"/>
      <c r="D92" s="163"/>
      <c r="E92" s="164"/>
      <c r="F92" s="165"/>
      <c r="G92" s="166"/>
      <c r="H92" s="166"/>
      <c r="I92" s="167"/>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row>
    <row r="93" spans="1:64" s="168" customFormat="1" ht="30" customHeight="1">
      <c r="A93" s="211"/>
      <c r="B93" s="161" t="s">
        <v>108</v>
      </c>
      <c r="C93" s="162"/>
      <c r="D93" s="163"/>
      <c r="E93" s="164"/>
      <c r="F93" s="165"/>
      <c r="G93" s="166"/>
      <c r="H93" s="166"/>
      <c r="I93" s="167"/>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row>
    <row r="94" spans="1:64" s="168" customFormat="1" ht="30" customHeight="1">
      <c r="A94" s="211"/>
      <c r="B94" s="161" t="s">
        <v>109</v>
      </c>
      <c r="C94" s="162"/>
      <c r="D94" s="163"/>
      <c r="E94" s="164"/>
      <c r="F94" s="165"/>
      <c r="G94" s="166"/>
      <c r="H94" s="166"/>
      <c r="I94" s="167"/>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row>
    <row r="95" spans="1:64" s="168" customFormat="1" ht="30" customHeight="1">
      <c r="A95" s="211"/>
      <c r="B95" s="161" t="s">
        <v>110</v>
      </c>
      <c r="C95" s="162"/>
      <c r="D95" s="163"/>
      <c r="E95" s="164"/>
      <c r="F95" s="165"/>
      <c r="G95" s="166"/>
      <c r="H95" s="166"/>
      <c r="I95" s="167"/>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row>
    <row r="96" spans="1:64" s="168" customFormat="1" ht="30" customHeight="1">
      <c r="A96" s="211"/>
      <c r="B96" s="161" t="s">
        <v>111</v>
      </c>
      <c r="C96" s="162"/>
      <c r="D96" s="163"/>
      <c r="E96" s="164"/>
      <c r="F96" s="165"/>
      <c r="G96" s="166"/>
      <c r="H96" s="166"/>
      <c r="I96" s="167"/>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row>
    <row r="97" spans="1:64" s="168" customFormat="1" ht="30" customHeight="1">
      <c r="A97" s="211"/>
      <c r="B97" s="161" t="s">
        <v>112</v>
      </c>
      <c r="C97" s="162"/>
      <c r="D97" s="163"/>
      <c r="E97" s="164"/>
      <c r="F97" s="165"/>
      <c r="G97" s="166"/>
      <c r="H97" s="166"/>
      <c r="I97" s="167"/>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row>
    <row r="98" spans="1:64" s="168" customFormat="1" ht="30" customHeight="1">
      <c r="A98" s="211"/>
      <c r="B98" s="161" t="s">
        <v>113</v>
      </c>
      <c r="C98" s="162"/>
      <c r="D98" s="163"/>
      <c r="E98" s="164"/>
      <c r="F98" s="165"/>
      <c r="G98" s="166"/>
      <c r="H98" s="166"/>
      <c r="I98" s="167"/>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row>
    <row r="99" spans="1:64" s="3" customFormat="1" ht="20.25" customHeight="1">
      <c r="A99" s="211"/>
      <c r="B99" s="161" t="s">
        <v>114</v>
      </c>
      <c r="C99" s="80"/>
      <c r="D99" s="16"/>
      <c r="E99" s="57"/>
      <c r="F99" s="57"/>
      <c r="G99" s="17"/>
      <c r="H99" s="17" t="str">
        <f t="shared" ca="1" si="4"/>
        <v/>
      </c>
      <c r="I99" s="44"/>
      <c r="J99" s="44"/>
      <c r="K99" s="44"/>
      <c r="L99" s="44"/>
      <c r="M99" s="44"/>
      <c r="N99" s="44"/>
      <c r="O99" s="44"/>
      <c r="P99" s="44"/>
      <c r="Q99" s="44"/>
      <c r="R99" s="44"/>
      <c r="S99" s="44"/>
      <c r="T99" s="44"/>
      <c r="U99" s="44"/>
      <c r="V99" s="44"/>
      <c r="W99" s="44"/>
      <c r="X99" s="44"/>
      <c r="Y99" s="44"/>
      <c r="Z99" s="44"/>
      <c r="AA99" s="44"/>
      <c r="AB99" s="44"/>
      <c r="AC99" s="44"/>
      <c r="AD99" s="44"/>
      <c r="AE99" s="44"/>
      <c r="AF99" s="44"/>
      <c r="AG99" s="44"/>
      <c r="AH99" s="44"/>
      <c r="AI99" s="44"/>
      <c r="AJ99" s="44"/>
      <c r="AK99" s="44"/>
      <c r="AL99" s="44"/>
      <c r="AM99" s="44"/>
      <c r="AN99" s="44"/>
      <c r="AO99" s="44"/>
      <c r="AP99" s="44"/>
      <c r="AQ99" s="44"/>
      <c r="AR99" s="44"/>
      <c r="AS99" s="44"/>
      <c r="AT99" s="44"/>
      <c r="AU99" s="44"/>
      <c r="AV99" s="44"/>
      <c r="AW99" s="44"/>
      <c r="AX99" s="44"/>
      <c r="AY99" s="44"/>
      <c r="AZ99" s="44"/>
      <c r="BA99" s="44"/>
      <c r="BB99" s="44"/>
      <c r="BC99" s="44"/>
      <c r="BD99" s="44"/>
      <c r="BE99" s="44"/>
      <c r="BF99" s="44"/>
      <c r="BG99" s="44"/>
      <c r="BH99" s="44"/>
      <c r="BI99" s="44"/>
      <c r="BJ99" s="44"/>
      <c r="BK99" s="44"/>
      <c r="BL99" s="44"/>
    </row>
    <row r="100" spans="1:64" s="3" customFormat="1" ht="20.25" customHeight="1">
      <c r="A100" s="211"/>
      <c r="B100" s="161" t="s">
        <v>115</v>
      </c>
      <c r="C100" s="80"/>
      <c r="D100" s="16"/>
      <c r="E100" s="57"/>
      <c r="F100" s="57"/>
      <c r="G100" s="17"/>
      <c r="H100" s="17"/>
      <c r="I100" s="44"/>
      <c r="J100" s="44"/>
      <c r="K100" s="44"/>
      <c r="L100" s="44"/>
      <c r="M100" s="44"/>
      <c r="N100" s="44"/>
      <c r="O100" s="44"/>
      <c r="P100" s="44"/>
      <c r="Q100" s="44"/>
      <c r="R100" s="44"/>
      <c r="S100" s="44"/>
      <c r="T100" s="44"/>
      <c r="U100" s="44"/>
      <c r="V100" s="44"/>
      <c r="W100" s="44"/>
      <c r="X100" s="44"/>
      <c r="Y100" s="44"/>
      <c r="Z100" s="44"/>
      <c r="AA100" s="44"/>
      <c r="AB100" s="44"/>
      <c r="AC100" s="44"/>
      <c r="AD100" s="44"/>
      <c r="AE100" s="44"/>
      <c r="AF100" s="44"/>
      <c r="AG100" s="44"/>
      <c r="AH100" s="44"/>
      <c r="AI100" s="44"/>
      <c r="AJ100" s="44"/>
      <c r="AK100" s="44"/>
      <c r="AL100" s="44"/>
      <c r="AM100" s="44"/>
      <c r="AN100" s="44"/>
      <c r="AO100" s="44"/>
      <c r="AP100" s="44"/>
      <c r="AQ100" s="44"/>
      <c r="AR100" s="44"/>
      <c r="AS100" s="44"/>
      <c r="AT100" s="44"/>
      <c r="AU100" s="44"/>
      <c r="AV100" s="44"/>
      <c r="AW100" s="44"/>
      <c r="AX100" s="44"/>
      <c r="AY100" s="44"/>
      <c r="AZ100" s="44"/>
      <c r="BA100" s="44"/>
      <c r="BB100" s="44"/>
      <c r="BC100" s="44"/>
      <c r="BD100" s="44"/>
      <c r="BE100" s="44"/>
      <c r="BF100" s="44"/>
      <c r="BG100" s="44"/>
      <c r="BH100" s="44"/>
      <c r="BI100" s="44"/>
      <c r="BJ100" s="44"/>
      <c r="BK100" s="44"/>
      <c r="BL100" s="44"/>
    </row>
    <row r="101" spans="1:64" s="3" customFormat="1" ht="20.25" customHeight="1">
      <c r="A101" s="211"/>
      <c r="B101" s="161" t="s">
        <v>116</v>
      </c>
      <c r="C101" s="80"/>
      <c r="D101" s="16"/>
      <c r="E101" s="57"/>
      <c r="F101" s="57"/>
      <c r="G101" s="17"/>
      <c r="H101" s="17"/>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4"/>
      <c r="AW101" s="44"/>
      <c r="AX101" s="44"/>
      <c r="AY101" s="44"/>
      <c r="AZ101" s="44"/>
      <c r="BA101" s="44"/>
      <c r="BB101" s="44"/>
      <c r="BC101" s="44"/>
      <c r="BD101" s="44"/>
      <c r="BE101" s="44"/>
      <c r="BF101" s="44"/>
      <c r="BG101" s="44"/>
      <c r="BH101" s="44"/>
      <c r="BI101" s="44"/>
      <c r="BJ101" s="44"/>
      <c r="BK101" s="44"/>
      <c r="BL101" s="44"/>
    </row>
    <row r="102" spans="1:64" s="3" customFormat="1" ht="20.25" customHeight="1">
      <c r="A102" s="211"/>
      <c r="B102" s="161" t="s">
        <v>117</v>
      </c>
      <c r="C102" s="80"/>
      <c r="D102" s="16"/>
      <c r="E102" s="57"/>
      <c r="F102" s="57"/>
      <c r="G102" s="17"/>
      <c r="H102" s="17"/>
      <c r="I102" s="44"/>
      <c r="J102" s="44"/>
      <c r="K102" s="44"/>
      <c r="L102" s="44"/>
      <c r="M102" s="44"/>
      <c r="N102" s="44"/>
      <c r="O102" s="44"/>
      <c r="P102" s="44"/>
      <c r="Q102" s="44"/>
      <c r="R102" s="44"/>
      <c r="S102" s="44"/>
      <c r="T102" s="44"/>
      <c r="U102" s="44"/>
      <c r="V102" s="44"/>
      <c r="W102" s="44"/>
      <c r="X102" s="44"/>
      <c r="Y102" s="44"/>
      <c r="Z102" s="44"/>
      <c r="AA102" s="44"/>
      <c r="AB102" s="44"/>
      <c r="AC102" s="44"/>
      <c r="AD102" s="44"/>
      <c r="AE102" s="44"/>
      <c r="AF102" s="44"/>
      <c r="AG102" s="44"/>
      <c r="AH102" s="44"/>
      <c r="AI102" s="44"/>
      <c r="AJ102" s="44"/>
      <c r="AK102" s="44"/>
      <c r="AL102" s="44"/>
      <c r="AM102" s="44"/>
      <c r="AN102" s="44"/>
      <c r="AO102" s="44"/>
      <c r="AP102" s="44"/>
      <c r="AQ102" s="44"/>
      <c r="AR102" s="44"/>
      <c r="AS102" s="44"/>
      <c r="AT102" s="44"/>
      <c r="AU102" s="44"/>
      <c r="AV102" s="44"/>
      <c r="AW102" s="44"/>
      <c r="AX102" s="44"/>
      <c r="AY102" s="44"/>
      <c r="AZ102" s="44"/>
      <c r="BA102" s="44"/>
      <c r="BB102" s="44"/>
      <c r="BC102" s="44"/>
      <c r="BD102" s="44"/>
      <c r="BE102" s="44"/>
      <c r="BF102" s="44"/>
      <c r="BG102" s="44"/>
      <c r="BH102" s="44"/>
      <c r="BI102" s="44"/>
      <c r="BJ102" s="44"/>
      <c r="BK102" s="44"/>
      <c r="BL102" s="44"/>
    </row>
    <row r="103" spans="1:64" s="3" customFormat="1" ht="20.25" customHeight="1">
      <c r="A103" s="211"/>
      <c r="B103" s="161" t="s">
        <v>118</v>
      </c>
      <c r="C103" s="80"/>
      <c r="D103" s="16"/>
      <c r="E103" s="57"/>
      <c r="F103" s="57"/>
      <c r="G103" s="17"/>
      <c r="H103" s="17"/>
      <c r="I103" s="44"/>
      <c r="J103" s="44"/>
      <c r="K103" s="44"/>
      <c r="L103" s="44"/>
      <c r="M103" s="44"/>
      <c r="N103" s="44"/>
      <c r="O103" s="44"/>
      <c r="P103" s="44"/>
      <c r="Q103" s="44"/>
      <c r="R103" s="44"/>
      <c r="S103" s="44"/>
      <c r="T103" s="44"/>
      <c r="U103" s="44"/>
      <c r="V103" s="44"/>
      <c r="W103" s="44"/>
      <c r="X103" s="44"/>
      <c r="Y103" s="44"/>
      <c r="Z103" s="44"/>
      <c r="AA103" s="44"/>
      <c r="AB103" s="44"/>
      <c r="AC103" s="44"/>
      <c r="AD103" s="44"/>
      <c r="AE103" s="44"/>
      <c r="AF103" s="44"/>
      <c r="AG103" s="44"/>
      <c r="AH103" s="44"/>
      <c r="AI103" s="44"/>
      <c r="AJ103" s="44"/>
      <c r="AK103" s="44"/>
      <c r="AL103" s="44"/>
      <c r="AM103" s="44"/>
      <c r="AN103" s="44"/>
      <c r="AO103" s="44"/>
      <c r="AP103" s="44"/>
      <c r="AQ103" s="44"/>
      <c r="AR103" s="44"/>
      <c r="AS103" s="44"/>
      <c r="AT103" s="44"/>
      <c r="AU103" s="44"/>
      <c r="AV103" s="44"/>
      <c r="AW103" s="44"/>
      <c r="AX103" s="44"/>
      <c r="AY103" s="44"/>
      <c r="AZ103" s="44"/>
      <c r="BA103" s="44"/>
      <c r="BB103" s="44"/>
      <c r="BC103" s="44"/>
      <c r="BD103" s="44"/>
      <c r="BE103" s="44"/>
      <c r="BF103" s="44"/>
      <c r="BG103" s="44"/>
      <c r="BH103" s="44"/>
      <c r="BI103" s="44"/>
      <c r="BJ103" s="44"/>
      <c r="BK103" s="44"/>
      <c r="BL103" s="44"/>
    </row>
    <row r="104" spans="1:64" s="3" customFormat="1" ht="20.25" customHeight="1">
      <c r="A104" s="211"/>
      <c r="B104" s="161" t="s">
        <v>119</v>
      </c>
      <c r="C104" s="80"/>
      <c r="D104" s="16"/>
      <c r="E104" s="57"/>
      <c r="F104" s="57"/>
      <c r="G104" s="17"/>
      <c r="H104" s="17"/>
      <c r="I104" s="44"/>
      <c r="J104" s="44"/>
      <c r="K104" s="44"/>
      <c r="L104" s="44"/>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c r="AT104" s="44"/>
      <c r="AU104" s="44"/>
      <c r="AV104" s="44"/>
      <c r="AW104" s="44"/>
      <c r="AX104" s="44"/>
      <c r="AY104" s="44"/>
      <c r="AZ104" s="44"/>
      <c r="BA104" s="44"/>
      <c r="BB104" s="44"/>
      <c r="BC104" s="44"/>
      <c r="BD104" s="44"/>
      <c r="BE104" s="44"/>
      <c r="BF104" s="44"/>
      <c r="BG104" s="44"/>
      <c r="BH104" s="44"/>
      <c r="BI104" s="44"/>
      <c r="BJ104" s="44"/>
      <c r="BK104" s="44"/>
      <c r="BL104" s="44"/>
    </row>
    <row r="105" spans="1:64" s="3" customFormat="1" ht="20.25" customHeight="1">
      <c r="A105" s="211"/>
      <c r="B105" s="161"/>
      <c r="C105" s="80"/>
      <c r="D105" s="16"/>
      <c r="E105" s="57"/>
      <c r="F105" s="57"/>
      <c r="G105" s="17"/>
      <c r="H105" s="17"/>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c r="AQ105" s="44"/>
      <c r="AR105" s="44"/>
      <c r="AS105" s="44"/>
      <c r="AT105" s="44"/>
      <c r="AU105" s="44"/>
      <c r="AV105" s="44"/>
      <c r="AW105" s="44"/>
      <c r="AX105" s="44"/>
      <c r="AY105" s="44"/>
      <c r="AZ105" s="44"/>
      <c r="BA105" s="44"/>
      <c r="BB105" s="44"/>
      <c r="BC105" s="44"/>
      <c r="BD105" s="44"/>
      <c r="BE105" s="44"/>
      <c r="BF105" s="44"/>
      <c r="BG105" s="44"/>
      <c r="BH105" s="44"/>
      <c r="BI105" s="44"/>
      <c r="BJ105" s="44"/>
      <c r="BK105" s="44"/>
      <c r="BL105" s="44"/>
    </row>
    <row r="106" spans="1:64" s="3" customFormat="1" ht="20.25" customHeight="1">
      <c r="A106" s="211"/>
      <c r="B106" s="161"/>
      <c r="C106" s="80"/>
      <c r="D106" s="16"/>
      <c r="E106" s="57"/>
      <c r="F106" s="57"/>
      <c r="G106" s="17"/>
      <c r="H106" s="17"/>
      <c r="I106" s="44"/>
      <c r="J106" s="44"/>
      <c r="K106" s="44"/>
      <c r="L106" s="44"/>
      <c r="M106" s="44"/>
      <c r="N106" s="44"/>
      <c r="O106" s="44"/>
      <c r="P106" s="44"/>
      <c r="Q106" s="44"/>
      <c r="R106" s="44"/>
      <c r="S106" s="44"/>
      <c r="T106" s="44"/>
      <c r="U106" s="44"/>
      <c r="V106" s="44"/>
      <c r="W106" s="44"/>
      <c r="X106" s="44"/>
      <c r="Y106" s="44"/>
      <c r="Z106" s="44"/>
      <c r="AA106" s="44"/>
      <c r="AB106" s="44"/>
      <c r="AC106" s="44"/>
      <c r="AD106" s="44"/>
      <c r="AE106" s="44"/>
      <c r="AF106" s="44"/>
      <c r="AG106" s="44"/>
      <c r="AH106" s="44"/>
      <c r="AI106" s="44"/>
      <c r="AJ106" s="44"/>
      <c r="AK106" s="44"/>
      <c r="AL106" s="44"/>
      <c r="AM106" s="44"/>
      <c r="AN106" s="44"/>
      <c r="AO106" s="44"/>
      <c r="AP106" s="44"/>
      <c r="AQ106" s="44"/>
      <c r="AR106" s="44"/>
      <c r="AS106" s="44"/>
      <c r="AT106" s="44"/>
      <c r="AU106" s="44"/>
      <c r="AV106" s="44"/>
      <c r="AW106" s="44"/>
      <c r="AX106" s="44"/>
      <c r="AY106" s="44"/>
      <c r="AZ106" s="44"/>
      <c r="BA106" s="44"/>
      <c r="BB106" s="44"/>
      <c r="BC106" s="44"/>
      <c r="BD106" s="44"/>
      <c r="BE106" s="44"/>
      <c r="BF106" s="44"/>
      <c r="BG106" s="44"/>
      <c r="BH106" s="44"/>
      <c r="BI106" s="44"/>
      <c r="BJ106" s="44"/>
      <c r="BK106" s="44"/>
      <c r="BL106" s="44"/>
    </row>
    <row r="107" spans="1:64" s="3" customFormat="1" ht="20.25" customHeight="1">
      <c r="A107" s="211"/>
      <c r="B107" s="161"/>
      <c r="C107" s="80"/>
      <c r="D107" s="16"/>
      <c r="E107" s="57"/>
      <c r="F107" s="57"/>
      <c r="G107" s="17"/>
      <c r="H107" s="17"/>
      <c r="I107" s="44"/>
      <c r="J107" s="44"/>
      <c r="K107" s="44"/>
      <c r="L107" s="44"/>
      <c r="M107" s="44"/>
      <c r="N107" s="44"/>
      <c r="O107" s="44"/>
      <c r="P107" s="44"/>
      <c r="Q107" s="44"/>
      <c r="R107" s="44"/>
      <c r="S107" s="44"/>
      <c r="T107" s="44"/>
      <c r="U107" s="44"/>
      <c r="V107" s="44"/>
      <c r="W107" s="44"/>
      <c r="X107" s="44"/>
      <c r="Y107" s="44"/>
      <c r="Z107" s="44"/>
      <c r="AA107" s="44"/>
      <c r="AB107" s="44"/>
      <c r="AC107" s="44"/>
      <c r="AD107" s="44"/>
      <c r="AE107" s="44"/>
      <c r="AF107" s="44"/>
      <c r="AG107" s="44"/>
      <c r="AH107" s="44"/>
      <c r="AI107" s="44"/>
      <c r="AJ107" s="44"/>
      <c r="AK107" s="44"/>
      <c r="AL107" s="44"/>
      <c r="AM107" s="44"/>
      <c r="AN107" s="44"/>
      <c r="AO107" s="44"/>
      <c r="AP107" s="44"/>
      <c r="AQ107" s="44"/>
      <c r="AR107" s="44"/>
      <c r="AS107" s="44"/>
      <c r="AT107" s="44"/>
      <c r="AU107" s="44"/>
      <c r="AV107" s="44"/>
      <c r="AW107" s="44"/>
      <c r="AX107" s="44"/>
      <c r="AY107" s="44"/>
      <c r="AZ107" s="44"/>
      <c r="BA107" s="44"/>
      <c r="BB107" s="44"/>
      <c r="BC107" s="44"/>
      <c r="BD107" s="44"/>
      <c r="BE107" s="44"/>
      <c r="BF107" s="44"/>
      <c r="BG107" s="44"/>
      <c r="BH107" s="44"/>
      <c r="BI107" s="44"/>
      <c r="BJ107" s="44"/>
      <c r="BK107" s="44"/>
      <c r="BL107" s="44"/>
    </row>
    <row r="108" spans="1:64" s="3" customFormat="1" ht="20.25" customHeight="1">
      <c r="A108" s="49" t="s">
        <v>120</v>
      </c>
      <c r="B108" s="38"/>
      <c r="C108" s="81"/>
      <c r="D108" s="40"/>
      <c r="E108" s="41"/>
      <c r="F108" s="42"/>
      <c r="G108" s="43"/>
      <c r="H108" s="43" t="str">
        <f t="shared" ca="1" si="4"/>
        <v/>
      </c>
      <c r="I108" s="46"/>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row>
    <row r="109" spans="1:64" ht="20.25" customHeight="1"/>
    <row r="110" spans="1:64" ht="20.25" customHeight="1"/>
    <row r="111" spans="1:64" ht="20.25" customHeight="1"/>
    <row r="112" spans="1:64" ht="20.25" customHeight="1"/>
    <row r="113" ht="20.25" customHeight="1"/>
    <row r="114" ht="20.25" customHeight="1"/>
    <row r="115" ht="20.25" customHeight="1"/>
    <row r="116" ht="20.25" customHeight="1"/>
    <row r="117" ht="20.25" customHeight="1"/>
    <row r="118" ht="20.25" customHeight="1"/>
    <row r="119" ht="20.25" customHeight="1"/>
  </sheetData>
  <mergeCells count="11">
    <mergeCell ref="W3:AC3"/>
    <mergeCell ref="C2:D2"/>
    <mergeCell ref="E2:F2"/>
    <mergeCell ref="C3:D3"/>
    <mergeCell ref="I3:O3"/>
    <mergeCell ref="P3:V3"/>
    <mergeCell ref="AD3:AJ3"/>
    <mergeCell ref="AK3:AQ3"/>
    <mergeCell ref="AR3:AX3"/>
    <mergeCell ref="AY3:BE3"/>
    <mergeCell ref="BF3:BL3"/>
  </mergeCells>
  <conditionalFormatting sqref="D6:D108">
    <cfRule type="dataBar" priority="1">
      <dataBar>
        <cfvo type="num" val="0"/>
        <cfvo type="num" val="1"/>
        <color theme="0" tint="-0.249977111117893"/>
      </dataBar>
      <extLst>
        <ext xmlns:x14="http://schemas.microsoft.com/office/spreadsheetml/2009/9/main" uri="{B025F937-C7B1-47D3-B67F-A62EFF666E3E}">
          <x14:id>{DDB2CD9B-6A5A-442F-859B-48677085AD95}</x14:id>
        </ext>
      </extLst>
    </cfRule>
  </conditionalFormatting>
  <conditionalFormatting sqref="I4:BL108">
    <cfRule type="expression" dxfId="8" priority="4">
      <formula>AND(TODAY()&gt;=I$4,TODAY()&lt;J$4)</formula>
    </cfRule>
  </conditionalFormatting>
  <conditionalFormatting sqref="I6:BL108">
    <cfRule type="expression" dxfId="7" priority="2">
      <formula>AND(task_start&lt;=I$4,ROUNDDOWN((task_end-task_start+1)*task_progress,0)+task_start-1&gt;=I$4)</formula>
    </cfRule>
    <cfRule type="expression" dxfId="6" priority="3" stopIfTrue="1">
      <formula>AND(task_end&gt;=I$4,task_start&lt;J$4)</formula>
    </cfRule>
  </conditionalFormatting>
  <dataValidations count="1">
    <dataValidation type="whole" operator="greaterThanOrEqual" allowBlank="1" showInputMessage="1" promptTitle="Display Week" prompt="Changing this number will scroll the Gantt Chart view." sqref="E3" xr:uid="{B56BD7A8-6BB7-44EF-BF66-17171091483C}">
      <formula1>1</formula1>
    </dataValidation>
  </dataValidations>
  <printOptions horizontalCentered="1"/>
  <pageMargins left="0.35" right="0.35" top="0.35" bottom="0.5" header="0.3" footer="0.3"/>
  <pageSetup scale="57" fitToHeight="0" orientation="landscape"/>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DDB2CD9B-6A5A-442F-859B-48677085AD95}">
            <x14:dataBar minLength="0" maxLength="100" gradient="0">
              <x14:cfvo type="num">
                <xm:f>0</xm:f>
              </x14:cfvo>
              <x14:cfvo type="num">
                <xm:f>1</xm:f>
              </x14:cfvo>
              <x14:negativeFillColor rgb="FFFF0000"/>
              <x14:axisColor rgb="FF000000"/>
            </x14:dataBar>
          </x14:cfRule>
          <xm:sqref>D6:D108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22614-BE06-49C2-8ADE-83FE05C684D5}">
  <sheetPr>
    <pageSetUpPr fitToPage="1"/>
  </sheetPr>
  <dimension ref="A1:BL49"/>
  <sheetViews>
    <sheetView showGridLines="0" showRuler="0" zoomScaleNormal="100" zoomScalePageLayoutView="70" workbookViewId="0">
      <pane ySplit="5" topLeftCell="B35" activePane="bottomLeft" state="frozen"/>
      <selection pane="bottomLeft" activeCell="C36" sqref="C36"/>
    </sheetView>
  </sheetViews>
  <sheetFormatPr defaultRowHeight="30" customHeight="1"/>
  <cols>
    <col min="1" max="1" width="2.5703125" style="48" customWidth="1"/>
    <col min="2" max="2" width="40.5703125" customWidth="1"/>
    <col min="3" max="3" width="33.140625" style="51" customWidth="1"/>
    <col min="4" max="4" width="10.5703125" customWidth="1"/>
    <col min="5" max="5" width="13.5703125" style="5" customWidth="1"/>
    <col min="6" max="6" width="12.7109375" customWidth="1"/>
    <col min="7" max="7" width="2.5703125" customWidth="1"/>
    <col min="8" max="8" width="6.140625" hidden="1" customWidth="1"/>
    <col min="9" max="64" width="2.5703125" customWidth="1"/>
  </cols>
  <sheetData>
    <row r="1" spans="1:64" ht="21" customHeight="1">
      <c r="A1" s="49" t="s">
        <v>0</v>
      </c>
      <c r="B1" s="52" t="s">
        <v>1</v>
      </c>
      <c r="C1" s="78"/>
      <c r="D1" s="2"/>
      <c r="E1" s="4"/>
      <c r="F1" s="47"/>
      <c r="H1" s="2"/>
      <c r="I1" s="73"/>
    </row>
    <row r="2" spans="1:64" ht="18.75" customHeight="1">
      <c r="A2" s="48" t="s">
        <v>2</v>
      </c>
      <c r="B2" s="77" t="s">
        <v>3</v>
      </c>
      <c r="C2" s="220" t="s">
        <v>4</v>
      </c>
      <c r="D2" s="221"/>
      <c r="E2" s="222">
        <v>45026</v>
      </c>
      <c r="F2" s="222"/>
    </row>
    <row r="3" spans="1:64" ht="18.75" customHeight="1">
      <c r="A3" s="49" t="s">
        <v>5</v>
      </c>
      <c r="B3" s="75">
        <v>45025</v>
      </c>
      <c r="C3" s="220" t="s">
        <v>6</v>
      </c>
      <c r="D3" s="221"/>
      <c r="E3" s="7">
        <v>1</v>
      </c>
      <c r="I3" s="158">
        <f>I4</f>
        <v>45026</v>
      </c>
      <c r="J3" s="159"/>
      <c r="K3" s="159"/>
      <c r="L3" s="159"/>
      <c r="M3" s="159"/>
      <c r="N3" s="159"/>
      <c r="O3" s="160"/>
      <c r="P3" s="158">
        <f>P4</f>
        <v>45033</v>
      </c>
      <c r="Q3" s="159"/>
      <c r="R3" s="159"/>
      <c r="S3" s="159"/>
      <c r="T3" s="159"/>
      <c r="U3" s="159"/>
      <c r="V3" s="160"/>
      <c r="W3" s="158">
        <f>W4</f>
        <v>45040</v>
      </c>
      <c r="X3" s="159"/>
      <c r="Y3" s="159"/>
      <c r="Z3" s="159"/>
      <c r="AA3" s="159"/>
      <c r="AB3" s="159"/>
      <c r="AC3" s="160"/>
      <c r="AD3" s="158">
        <f>AD4</f>
        <v>45047</v>
      </c>
      <c r="AE3" s="159"/>
      <c r="AF3" s="159"/>
      <c r="AG3" s="159"/>
      <c r="AH3" s="159"/>
      <c r="AI3" s="159"/>
      <c r="AJ3" s="160"/>
      <c r="AK3" s="158">
        <f>AK4</f>
        <v>45054</v>
      </c>
      <c r="AL3" s="159"/>
      <c r="AM3" s="159"/>
      <c r="AN3" s="159"/>
      <c r="AO3" s="159"/>
      <c r="AP3" s="159"/>
      <c r="AQ3" s="160"/>
      <c r="AR3" s="158">
        <f>AR4</f>
        <v>45061</v>
      </c>
      <c r="AS3" s="159"/>
      <c r="AT3" s="159"/>
      <c r="AU3" s="159"/>
      <c r="AV3" s="159"/>
      <c r="AW3" s="159"/>
      <c r="AX3" s="160"/>
      <c r="AY3" s="158">
        <f>AY4</f>
        <v>45068</v>
      </c>
      <c r="AZ3" s="159"/>
      <c r="BA3" s="159"/>
      <c r="BB3" s="159"/>
      <c r="BC3" s="159"/>
      <c r="BD3" s="159"/>
      <c r="BE3" s="160"/>
      <c r="BF3" s="158">
        <f>BF4</f>
        <v>45075</v>
      </c>
      <c r="BG3" s="159"/>
      <c r="BH3" s="159"/>
      <c r="BI3" s="159"/>
      <c r="BJ3" s="159"/>
      <c r="BK3" s="159"/>
      <c r="BL3" s="160"/>
    </row>
    <row r="4" spans="1:64" ht="18.75" customHeight="1">
      <c r="A4" s="49" t="s">
        <v>7</v>
      </c>
      <c r="B4" s="72"/>
      <c r="C4" s="79"/>
      <c r="D4" s="72"/>
      <c r="E4" s="72"/>
      <c r="F4" s="72"/>
      <c r="G4" s="72"/>
      <c r="I4" s="11">
        <f>Project_Start-WEEKDAY(Project_Start,1)+2+7*(Display_Week-1)</f>
        <v>45026</v>
      </c>
      <c r="J4" s="10">
        <f>I4+1</f>
        <v>45027</v>
      </c>
      <c r="K4" s="10">
        <f t="shared" ref="K4:AX4" si="0">J4+1</f>
        <v>45028</v>
      </c>
      <c r="L4" s="10">
        <f t="shared" si="0"/>
        <v>45029</v>
      </c>
      <c r="M4" s="10">
        <f t="shared" si="0"/>
        <v>45030</v>
      </c>
      <c r="N4" s="10">
        <f t="shared" si="0"/>
        <v>45031</v>
      </c>
      <c r="O4" s="12">
        <f t="shared" si="0"/>
        <v>45032</v>
      </c>
      <c r="P4" s="11">
        <f>O4+1</f>
        <v>45033</v>
      </c>
      <c r="Q4" s="10">
        <f>P4+1</f>
        <v>45034</v>
      </c>
      <c r="R4" s="10">
        <f t="shared" si="0"/>
        <v>45035</v>
      </c>
      <c r="S4" s="10">
        <f t="shared" si="0"/>
        <v>45036</v>
      </c>
      <c r="T4" s="10">
        <f t="shared" si="0"/>
        <v>45037</v>
      </c>
      <c r="U4" s="10">
        <f t="shared" si="0"/>
        <v>45038</v>
      </c>
      <c r="V4" s="12">
        <f t="shared" si="0"/>
        <v>45039</v>
      </c>
      <c r="W4" s="11">
        <f>V4+1</f>
        <v>45040</v>
      </c>
      <c r="X4" s="10">
        <f>W4+1</f>
        <v>45041</v>
      </c>
      <c r="Y4" s="10">
        <f t="shared" si="0"/>
        <v>45042</v>
      </c>
      <c r="Z4" s="10">
        <f t="shared" si="0"/>
        <v>45043</v>
      </c>
      <c r="AA4" s="10">
        <f t="shared" si="0"/>
        <v>45044</v>
      </c>
      <c r="AB4" s="10">
        <f t="shared" si="0"/>
        <v>45045</v>
      </c>
      <c r="AC4" s="12">
        <f t="shared" si="0"/>
        <v>45046</v>
      </c>
      <c r="AD4" s="11">
        <f>AC4+1</f>
        <v>45047</v>
      </c>
      <c r="AE4" s="10">
        <f>AD4+1</f>
        <v>45048</v>
      </c>
      <c r="AF4" s="10">
        <f t="shared" si="0"/>
        <v>45049</v>
      </c>
      <c r="AG4" s="10">
        <f t="shared" si="0"/>
        <v>45050</v>
      </c>
      <c r="AH4" s="10">
        <f t="shared" si="0"/>
        <v>45051</v>
      </c>
      <c r="AI4" s="10">
        <f t="shared" si="0"/>
        <v>45052</v>
      </c>
      <c r="AJ4" s="12">
        <f t="shared" si="0"/>
        <v>45053</v>
      </c>
      <c r="AK4" s="11">
        <f>AJ4+1</f>
        <v>45054</v>
      </c>
      <c r="AL4" s="10">
        <f>AK4+1</f>
        <v>45055</v>
      </c>
      <c r="AM4" s="10">
        <f t="shared" si="0"/>
        <v>45056</v>
      </c>
      <c r="AN4" s="10">
        <f t="shared" si="0"/>
        <v>45057</v>
      </c>
      <c r="AO4" s="10">
        <f t="shared" si="0"/>
        <v>45058</v>
      </c>
      <c r="AP4" s="10">
        <f t="shared" si="0"/>
        <v>45059</v>
      </c>
      <c r="AQ4" s="12">
        <f t="shared" si="0"/>
        <v>45060</v>
      </c>
      <c r="AR4" s="11">
        <f>AQ4+1</f>
        <v>45061</v>
      </c>
      <c r="AS4" s="10">
        <f>AR4+1</f>
        <v>45062</v>
      </c>
      <c r="AT4" s="10">
        <f t="shared" si="0"/>
        <v>45063</v>
      </c>
      <c r="AU4" s="10">
        <f t="shared" si="0"/>
        <v>45064</v>
      </c>
      <c r="AV4" s="10">
        <f t="shared" si="0"/>
        <v>45065</v>
      </c>
      <c r="AW4" s="10">
        <f t="shared" si="0"/>
        <v>45066</v>
      </c>
      <c r="AX4" s="12">
        <f t="shared" si="0"/>
        <v>45067</v>
      </c>
      <c r="AY4" s="11">
        <f>AX4+1</f>
        <v>45068</v>
      </c>
      <c r="AZ4" s="10">
        <f>AY4+1</f>
        <v>45069</v>
      </c>
      <c r="BA4" s="10">
        <f t="shared" ref="BA4:BE4" si="1">AZ4+1</f>
        <v>45070</v>
      </c>
      <c r="BB4" s="10">
        <f t="shared" si="1"/>
        <v>45071</v>
      </c>
      <c r="BC4" s="10">
        <f t="shared" si="1"/>
        <v>45072</v>
      </c>
      <c r="BD4" s="10">
        <f t="shared" si="1"/>
        <v>45073</v>
      </c>
      <c r="BE4" s="12">
        <f t="shared" si="1"/>
        <v>45074</v>
      </c>
      <c r="BF4" s="11">
        <f>BE4+1</f>
        <v>45075</v>
      </c>
      <c r="BG4" s="10">
        <f>BF4+1</f>
        <v>45076</v>
      </c>
      <c r="BH4" s="10">
        <f t="shared" ref="BH4:BL4" si="2">BG4+1</f>
        <v>45077</v>
      </c>
      <c r="BI4" s="10">
        <f t="shared" si="2"/>
        <v>45078</v>
      </c>
      <c r="BJ4" s="10">
        <f t="shared" si="2"/>
        <v>45079</v>
      </c>
      <c r="BK4" s="10">
        <f t="shared" si="2"/>
        <v>45080</v>
      </c>
      <c r="BL4" s="12">
        <f t="shared" si="2"/>
        <v>45081</v>
      </c>
    </row>
    <row r="5" spans="1:64" ht="18.75" customHeight="1">
      <c r="A5" s="49" t="s">
        <v>8</v>
      </c>
      <c r="B5" s="8" t="s">
        <v>9</v>
      </c>
      <c r="C5" s="9" t="s">
        <v>10</v>
      </c>
      <c r="D5" s="9" t="s">
        <v>11</v>
      </c>
      <c r="E5" s="9" t="s">
        <v>12</v>
      </c>
      <c r="F5" s="9" t="s">
        <v>13</v>
      </c>
      <c r="G5" s="9"/>
      <c r="H5" s="9" t="s">
        <v>14</v>
      </c>
      <c r="I5" s="13" t="str">
        <f t="shared" ref="I5:BL5" si="3">LEFT(TEXT(I4,"ddd"),1)</f>
        <v>M</v>
      </c>
      <c r="J5" s="13" t="str">
        <f t="shared" si="3"/>
        <v>T</v>
      </c>
      <c r="K5" s="13" t="str">
        <f t="shared" si="3"/>
        <v>W</v>
      </c>
      <c r="L5" s="13" t="str">
        <f t="shared" si="3"/>
        <v>T</v>
      </c>
      <c r="M5" s="13" t="str">
        <f t="shared" si="3"/>
        <v>F</v>
      </c>
      <c r="N5" s="13" t="str">
        <f t="shared" si="3"/>
        <v>S</v>
      </c>
      <c r="O5" s="13" t="str">
        <f t="shared" si="3"/>
        <v>S</v>
      </c>
      <c r="P5" s="13" t="str">
        <f t="shared" si="3"/>
        <v>M</v>
      </c>
      <c r="Q5" s="13" t="str">
        <f t="shared" si="3"/>
        <v>T</v>
      </c>
      <c r="R5" s="13" t="str">
        <f t="shared" si="3"/>
        <v>W</v>
      </c>
      <c r="S5" s="13" t="str">
        <f t="shared" si="3"/>
        <v>T</v>
      </c>
      <c r="T5" s="13" t="str">
        <f t="shared" si="3"/>
        <v>F</v>
      </c>
      <c r="U5" s="13" t="str">
        <f t="shared" si="3"/>
        <v>S</v>
      </c>
      <c r="V5" s="13" t="str">
        <f t="shared" si="3"/>
        <v>S</v>
      </c>
      <c r="W5" s="13" t="str">
        <f t="shared" si="3"/>
        <v>M</v>
      </c>
      <c r="X5" s="13" t="str">
        <f t="shared" si="3"/>
        <v>T</v>
      </c>
      <c r="Y5" s="13" t="str">
        <f t="shared" si="3"/>
        <v>W</v>
      </c>
      <c r="Z5" s="13" t="str">
        <f t="shared" si="3"/>
        <v>T</v>
      </c>
      <c r="AA5" s="13" t="str">
        <f t="shared" si="3"/>
        <v>F</v>
      </c>
      <c r="AB5" s="13" t="str">
        <f t="shared" si="3"/>
        <v>S</v>
      </c>
      <c r="AC5" s="13" t="str">
        <f t="shared" si="3"/>
        <v>S</v>
      </c>
      <c r="AD5" s="13" t="str">
        <f t="shared" si="3"/>
        <v>M</v>
      </c>
      <c r="AE5" s="13" t="str">
        <f t="shared" si="3"/>
        <v>T</v>
      </c>
      <c r="AF5" s="13" t="str">
        <f t="shared" si="3"/>
        <v>W</v>
      </c>
      <c r="AG5" s="13" t="str">
        <f t="shared" si="3"/>
        <v>T</v>
      </c>
      <c r="AH5" s="13" t="str">
        <f t="shared" si="3"/>
        <v>F</v>
      </c>
      <c r="AI5" s="13" t="str">
        <f t="shared" si="3"/>
        <v>S</v>
      </c>
      <c r="AJ5" s="13" t="str">
        <f t="shared" si="3"/>
        <v>S</v>
      </c>
      <c r="AK5" s="13" t="str">
        <f t="shared" si="3"/>
        <v>M</v>
      </c>
      <c r="AL5" s="13" t="str">
        <f t="shared" si="3"/>
        <v>T</v>
      </c>
      <c r="AM5" s="13" t="str">
        <f t="shared" si="3"/>
        <v>W</v>
      </c>
      <c r="AN5" s="13" t="str">
        <f t="shared" si="3"/>
        <v>T</v>
      </c>
      <c r="AO5" s="13" t="str">
        <f t="shared" si="3"/>
        <v>F</v>
      </c>
      <c r="AP5" s="13" t="str">
        <f t="shared" si="3"/>
        <v>S</v>
      </c>
      <c r="AQ5" s="13" t="str">
        <f t="shared" si="3"/>
        <v>S</v>
      </c>
      <c r="AR5" s="13" t="str">
        <f t="shared" si="3"/>
        <v>M</v>
      </c>
      <c r="AS5" s="13" t="str">
        <f t="shared" si="3"/>
        <v>T</v>
      </c>
      <c r="AT5" s="13" t="str">
        <f t="shared" si="3"/>
        <v>W</v>
      </c>
      <c r="AU5" s="13" t="str">
        <f t="shared" si="3"/>
        <v>T</v>
      </c>
      <c r="AV5" s="13" t="str">
        <f t="shared" si="3"/>
        <v>F</v>
      </c>
      <c r="AW5" s="13" t="str">
        <f t="shared" si="3"/>
        <v>S</v>
      </c>
      <c r="AX5" s="13" t="str">
        <f t="shared" si="3"/>
        <v>S</v>
      </c>
      <c r="AY5" s="13" t="str">
        <f t="shared" si="3"/>
        <v>M</v>
      </c>
      <c r="AZ5" s="13" t="str">
        <f t="shared" si="3"/>
        <v>T</v>
      </c>
      <c r="BA5" s="13" t="str">
        <f t="shared" si="3"/>
        <v>W</v>
      </c>
      <c r="BB5" s="13" t="str">
        <f t="shared" si="3"/>
        <v>T</v>
      </c>
      <c r="BC5" s="13" t="str">
        <f t="shared" si="3"/>
        <v>F</v>
      </c>
      <c r="BD5" s="13" t="str">
        <f t="shared" si="3"/>
        <v>S</v>
      </c>
      <c r="BE5" s="13" t="str">
        <f t="shared" si="3"/>
        <v>S</v>
      </c>
      <c r="BF5" s="13" t="str">
        <f t="shared" si="3"/>
        <v>M</v>
      </c>
      <c r="BG5" s="13" t="str">
        <f t="shared" si="3"/>
        <v>T</v>
      </c>
      <c r="BH5" s="13" t="str">
        <f t="shared" si="3"/>
        <v>W</v>
      </c>
      <c r="BI5" s="13" t="str">
        <f t="shared" si="3"/>
        <v>T</v>
      </c>
      <c r="BJ5" s="13" t="str">
        <f t="shared" si="3"/>
        <v>F</v>
      </c>
      <c r="BK5" s="13" t="str">
        <f t="shared" si="3"/>
        <v>S</v>
      </c>
      <c r="BL5" s="13" t="str">
        <f t="shared" si="3"/>
        <v>S</v>
      </c>
    </row>
    <row r="6" spans="1:64" ht="18.75" hidden="1" customHeight="1">
      <c r="A6" s="48" t="s">
        <v>15</v>
      </c>
      <c r="E6"/>
      <c r="H6" t="str">
        <f ca="1">IF(OR(ISBLANK(task_start),ISBLANK(task_end)),"",task_end-task_start+1)</f>
        <v/>
      </c>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row>
    <row r="7" spans="1:64" s="123" customFormat="1" ht="18.75" customHeight="1">
      <c r="A7" s="116">
        <v>1</v>
      </c>
      <c r="B7" s="117" t="s">
        <v>16</v>
      </c>
      <c r="C7" s="152" t="s">
        <v>17</v>
      </c>
      <c r="D7" s="118"/>
      <c r="E7" s="119"/>
      <c r="F7" s="120"/>
      <c r="G7" s="121"/>
      <c r="H7" s="121" t="str">
        <f t="shared" ref="H7:H34" ca="1" si="4">IF(OR(ISBLANK(task_start),ISBLANK(task_end)),"",task_end-task_start+1)</f>
        <v/>
      </c>
      <c r="I7" s="122"/>
      <c r="J7" s="122"/>
      <c r="K7" s="122"/>
      <c r="L7" s="122"/>
      <c r="M7" s="122"/>
      <c r="N7" s="122"/>
      <c r="O7" s="122"/>
      <c r="P7" s="122"/>
      <c r="Q7" s="122"/>
      <c r="R7" s="122"/>
      <c r="S7" s="122"/>
      <c r="T7" s="122"/>
      <c r="U7" s="122"/>
      <c r="V7" s="122"/>
      <c r="W7" s="122"/>
      <c r="X7" s="122"/>
      <c r="Y7" s="122"/>
      <c r="Z7" s="122"/>
      <c r="AA7" s="122"/>
      <c r="AB7" s="122"/>
      <c r="AC7" s="122"/>
      <c r="AD7" s="122"/>
      <c r="AE7" s="122"/>
      <c r="AF7" s="122"/>
      <c r="AG7" s="122"/>
      <c r="AH7" s="122"/>
      <c r="AI7" s="122"/>
      <c r="AJ7" s="122"/>
      <c r="AK7" s="122"/>
      <c r="AL7" s="122"/>
      <c r="AM7" s="122"/>
      <c r="AN7" s="122"/>
      <c r="AO7" s="122"/>
      <c r="AP7" s="122"/>
      <c r="AQ7" s="122"/>
      <c r="AR7" s="122"/>
      <c r="AS7" s="122"/>
      <c r="AT7" s="122"/>
      <c r="AU7" s="122"/>
      <c r="AV7" s="122"/>
      <c r="AW7" s="122"/>
      <c r="AX7" s="122"/>
      <c r="AY7" s="122"/>
      <c r="AZ7" s="122"/>
      <c r="BA7" s="122"/>
      <c r="BB7" s="122"/>
      <c r="BC7" s="122"/>
      <c r="BD7" s="122"/>
      <c r="BE7" s="122"/>
      <c r="BF7" s="122"/>
      <c r="BG7" s="122"/>
      <c r="BH7" s="122"/>
      <c r="BI7" s="122"/>
      <c r="BJ7" s="122"/>
      <c r="BK7" s="122"/>
      <c r="BL7" s="122"/>
    </row>
    <row r="8" spans="1:64" s="126" customFormat="1" ht="18.75" customHeight="1">
      <c r="A8" s="124"/>
      <c r="B8" s="95" t="s">
        <v>121</v>
      </c>
      <c r="C8" s="91" t="s">
        <v>122</v>
      </c>
      <c r="D8" s="92"/>
      <c r="E8" s="93">
        <v>45023</v>
      </c>
      <c r="F8" s="94">
        <v>45026</v>
      </c>
      <c r="G8" s="125"/>
      <c r="H8" s="125"/>
      <c r="I8" s="96"/>
      <c r="J8" s="96"/>
      <c r="K8" s="96"/>
      <c r="L8" s="96"/>
      <c r="M8" s="96"/>
      <c r="N8" s="96"/>
      <c r="O8" s="96"/>
      <c r="P8" s="96"/>
      <c r="Q8" s="96"/>
      <c r="R8" s="96"/>
      <c r="S8" s="96"/>
      <c r="T8" s="96"/>
      <c r="U8" s="96"/>
      <c r="V8" s="96"/>
      <c r="W8" s="96"/>
      <c r="X8" s="96"/>
      <c r="Y8" s="96"/>
      <c r="Z8" s="96"/>
      <c r="AA8" s="96"/>
      <c r="AB8" s="96"/>
      <c r="AC8" s="96"/>
      <c r="AD8" s="96"/>
      <c r="AE8" s="96"/>
      <c r="AF8" s="96"/>
      <c r="AG8" s="96"/>
      <c r="AH8" s="96"/>
      <c r="AI8" s="96"/>
      <c r="AJ8" s="96"/>
      <c r="AK8" s="96"/>
      <c r="AL8" s="96"/>
      <c r="AM8" s="96"/>
      <c r="AN8" s="96"/>
      <c r="AO8" s="96"/>
      <c r="AP8" s="96"/>
      <c r="AQ8" s="96"/>
      <c r="AR8" s="96"/>
      <c r="AS8" s="96"/>
      <c r="AT8" s="96"/>
      <c r="AU8" s="96"/>
      <c r="AV8" s="96"/>
      <c r="AW8" s="96"/>
      <c r="AX8" s="96"/>
      <c r="AY8" s="96"/>
      <c r="AZ8" s="96"/>
      <c r="BA8" s="96"/>
      <c r="BB8" s="96"/>
      <c r="BC8" s="96"/>
      <c r="BD8" s="96"/>
      <c r="BE8" s="96"/>
      <c r="BF8" s="96"/>
      <c r="BG8" s="96"/>
      <c r="BH8" s="96"/>
      <c r="BI8" s="96"/>
      <c r="BJ8" s="96"/>
      <c r="BK8" s="96"/>
      <c r="BL8" s="96"/>
    </row>
    <row r="9" spans="1:64" s="126" customFormat="1" ht="18.75" customHeight="1">
      <c r="A9" s="124"/>
      <c r="B9" s="95" t="s">
        <v>123</v>
      </c>
      <c r="C9" s="91" t="s">
        <v>124</v>
      </c>
      <c r="D9" s="92"/>
      <c r="E9" s="93">
        <v>45026</v>
      </c>
      <c r="F9" s="94">
        <v>45027</v>
      </c>
      <c r="G9" s="125"/>
      <c r="H9" s="125"/>
      <c r="I9" s="96"/>
      <c r="J9" s="96"/>
      <c r="K9" s="96"/>
      <c r="L9" s="96"/>
      <c r="M9" s="96"/>
      <c r="N9" s="96"/>
      <c r="O9" s="96"/>
      <c r="P9" s="96"/>
      <c r="Q9" s="96"/>
      <c r="R9" s="96"/>
      <c r="S9" s="96"/>
      <c r="T9" s="96"/>
      <c r="U9" s="96"/>
      <c r="V9" s="96"/>
      <c r="W9" s="96"/>
      <c r="X9" s="96"/>
      <c r="Y9" s="96"/>
      <c r="Z9" s="96"/>
      <c r="AA9" s="96"/>
      <c r="AB9" s="96"/>
      <c r="AC9" s="96"/>
      <c r="AD9" s="96"/>
      <c r="AE9" s="96"/>
      <c r="AF9" s="96"/>
      <c r="AG9" s="96"/>
      <c r="AH9" s="96"/>
      <c r="AI9" s="96"/>
      <c r="AJ9" s="96"/>
      <c r="AK9" s="96"/>
      <c r="AL9" s="96"/>
      <c r="AM9" s="96"/>
      <c r="AN9" s="96"/>
      <c r="AO9" s="96"/>
      <c r="AP9" s="96"/>
      <c r="AQ9" s="96"/>
      <c r="AR9" s="96"/>
      <c r="AS9" s="96"/>
      <c r="AT9" s="96"/>
      <c r="AU9" s="96"/>
      <c r="AV9" s="96"/>
      <c r="AW9" s="96"/>
      <c r="AX9" s="96"/>
      <c r="AY9" s="96"/>
      <c r="AZ9" s="96"/>
      <c r="BA9" s="96"/>
      <c r="BB9" s="96"/>
      <c r="BC9" s="96"/>
      <c r="BD9" s="96"/>
      <c r="BE9" s="96"/>
      <c r="BF9" s="96"/>
      <c r="BG9" s="96"/>
      <c r="BH9" s="96"/>
      <c r="BI9" s="96"/>
      <c r="BJ9" s="96"/>
      <c r="BK9" s="96"/>
      <c r="BL9" s="96"/>
    </row>
    <row r="10" spans="1:64" s="111" customFormat="1" ht="30" customHeight="1">
      <c r="A10" s="108">
        <v>2</v>
      </c>
      <c r="B10" s="87" t="s">
        <v>22</v>
      </c>
      <c r="C10" s="153" t="s">
        <v>23</v>
      </c>
      <c r="D10" s="88"/>
      <c r="E10" s="89"/>
      <c r="F10" s="90"/>
      <c r="G10" s="109"/>
      <c r="H10" s="109" t="str">
        <f t="shared" ca="1" si="4"/>
        <v/>
      </c>
      <c r="I10" s="110"/>
      <c r="J10" s="110"/>
      <c r="K10" s="110"/>
      <c r="L10" s="110"/>
      <c r="M10" s="110"/>
      <c r="N10" s="110"/>
      <c r="O10" s="110"/>
      <c r="P10" s="110"/>
      <c r="Q10" s="110"/>
      <c r="R10" s="110"/>
      <c r="S10" s="110"/>
      <c r="T10" s="110"/>
      <c r="U10" s="110"/>
      <c r="V10" s="110"/>
      <c r="W10" s="110"/>
      <c r="X10" s="110"/>
      <c r="Y10" s="110"/>
      <c r="Z10" s="110"/>
      <c r="AA10" s="110"/>
      <c r="AB10" s="110"/>
      <c r="AC10" s="110"/>
      <c r="AD10" s="110"/>
      <c r="AE10" s="110"/>
      <c r="AF10" s="110"/>
      <c r="AG10" s="110"/>
      <c r="AH10" s="110"/>
      <c r="AI10" s="110"/>
      <c r="AJ10" s="110"/>
      <c r="AK10" s="110"/>
      <c r="AL10" s="110"/>
      <c r="AM10" s="110"/>
      <c r="AN10" s="110"/>
      <c r="AO10" s="110"/>
      <c r="AP10" s="110"/>
      <c r="AQ10" s="110"/>
      <c r="AR10" s="110"/>
      <c r="AS10" s="110"/>
      <c r="AT10" s="110"/>
      <c r="AU10" s="110"/>
      <c r="AV10" s="110"/>
      <c r="AW10" s="110"/>
      <c r="AX10" s="110"/>
      <c r="AY10" s="110"/>
      <c r="AZ10" s="110"/>
      <c r="BA10" s="110"/>
      <c r="BB10" s="110"/>
      <c r="BC10" s="110"/>
      <c r="BD10" s="110"/>
      <c r="BE10" s="110"/>
      <c r="BF10" s="110"/>
      <c r="BG10" s="110"/>
      <c r="BH10" s="110"/>
      <c r="BI10" s="110"/>
      <c r="BJ10" s="110"/>
      <c r="BK10" s="110"/>
      <c r="BL10" s="110"/>
    </row>
    <row r="11" spans="1:64" s="115" customFormat="1" ht="18.75" customHeight="1">
      <c r="A11" s="112"/>
      <c r="B11" s="97" t="s">
        <v>125</v>
      </c>
      <c r="C11" s="98" t="s">
        <v>126</v>
      </c>
      <c r="D11" s="84"/>
      <c r="E11" s="85">
        <v>45026</v>
      </c>
      <c r="F11" s="86">
        <v>45036</v>
      </c>
      <c r="G11" s="113"/>
      <c r="H11" s="113"/>
      <c r="I11" s="114"/>
      <c r="J11" s="114"/>
      <c r="K11" s="114"/>
      <c r="L11" s="114"/>
      <c r="M11" s="114"/>
      <c r="N11" s="114"/>
      <c r="O11" s="114"/>
      <c r="P11" s="114"/>
      <c r="Q11" s="114"/>
      <c r="R11" s="114"/>
      <c r="S11" s="114"/>
      <c r="T11" s="114"/>
      <c r="U11" s="114"/>
      <c r="V11" s="114"/>
      <c r="W11" s="114"/>
      <c r="X11" s="114"/>
      <c r="Y11" s="114"/>
      <c r="Z11" s="114"/>
      <c r="AA11" s="114"/>
      <c r="AB11" s="114"/>
      <c r="AC11" s="114"/>
      <c r="AD11" s="114"/>
      <c r="AE11" s="114"/>
      <c r="AF11" s="114"/>
      <c r="AG11" s="114"/>
      <c r="AH11" s="114"/>
      <c r="AI11" s="114"/>
      <c r="AJ11" s="114"/>
      <c r="AK11" s="114"/>
      <c r="AL11" s="114"/>
      <c r="AM11" s="114"/>
      <c r="AN11" s="114"/>
      <c r="AO11" s="114"/>
      <c r="AP11" s="114"/>
      <c r="AQ11" s="114"/>
      <c r="AR11" s="114"/>
      <c r="AS11" s="114"/>
      <c r="AT11" s="114"/>
      <c r="AU11" s="114"/>
      <c r="AV11" s="114"/>
      <c r="AW11" s="114"/>
      <c r="AX11" s="114"/>
      <c r="AY11" s="114"/>
      <c r="AZ11" s="114"/>
      <c r="BA11" s="114"/>
      <c r="BB11" s="114"/>
      <c r="BC11" s="114"/>
      <c r="BD11" s="114"/>
      <c r="BE11" s="114"/>
      <c r="BF11" s="114"/>
      <c r="BG11" s="114"/>
      <c r="BH11" s="114"/>
      <c r="BI11" s="114"/>
      <c r="BJ11" s="114"/>
      <c r="BK11" s="114"/>
      <c r="BL11" s="114"/>
    </row>
    <row r="12" spans="1:64" s="115" customFormat="1" ht="18.75" customHeight="1">
      <c r="A12" s="112"/>
      <c r="B12" s="97" t="s">
        <v>127</v>
      </c>
      <c r="C12" s="98" t="s">
        <v>128</v>
      </c>
      <c r="D12" s="84"/>
      <c r="E12" s="85">
        <v>45035</v>
      </c>
      <c r="F12" s="86">
        <v>45044</v>
      </c>
      <c r="G12" s="113"/>
      <c r="H12" s="113"/>
      <c r="I12" s="114"/>
      <c r="J12" s="114"/>
      <c r="K12" s="114"/>
      <c r="L12" s="114"/>
      <c r="M12" s="114"/>
      <c r="N12" s="114"/>
      <c r="O12" s="114"/>
      <c r="P12" s="114"/>
      <c r="Q12" s="114"/>
      <c r="R12" s="114"/>
      <c r="S12" s="114"/>
      <c r="T12" s="114"/>
      <c r="U12" s="114"/>
      <c r="V12" s="114"/>
      <c r="W12" s="114"/>
      <c r="X12" s="114"/>
      <c r="Y12" s="114"/>
      <c r="Z12" s="114"/>
      <c r="AA12" s="114"/>
      <c r="AB12" s="114"/>
      <c r="AC12" s="114"/>
      <c r="AD12" s="114"/>
      <c r="AE12" s="114"/>
      <c r="AF12" s="114"/>
      <c r="AG12" s="114"/>
      <c r="AH12" s="114"/>
      <c r="AI12" s="114"/>
      <c r="AJ12" s="114"/>
      <c r="AK12" s="114"/>
      <c r="AL12" s="114"/>
      <c r="AM12" s="114"/>
      <c r="AN12" s="114"/>
      <c r="AO12" s="114"/>
      <c r="AP12" s="114"/>
      <c r="AQ12" s="114"/>
      <c r="AR12" s="114"/>
      <c r="AS12" s="114"/>
      <c r="AT12" s="114"/>
      <c r="AU12" s="114"/>
      <c r="AV12" s="114"/>
      <c r="AW12" s="114"/>
      <c r="AX12" s="114"/>
      <c r="AY12" s="114"/>
      <c r="AZ12" s="114"/>
      <c r="BA12" s="114"/>
      <c r="BB12" s="114"/>
      <c r="BC12" s="114"/>
      <c r="BD12" s="114"/>
      <c r="BE12" s="114"/>
      <c r="BF12" s="114"/>
      <c r="BG12" s="114"/>
      <c r="BH12" s="114"/>
      <c r="BI12" s="114"/>
      <c r="BJ12" s="114"/>
      <c r="BK12" s="114"/>
      <c r="BL12" s="114"/>
    </row>
    <row r="13" spans="1:64" s="115" customFormat="1" ht="18.75" customHeight="1">
      <c r="A13" s="112"/>
      <c r="B13" s="97" t="s">
        <v>129</v>
      </c>
      <c r="C13" s="98" t="s">
        <v>128</v>
      </c>
      <c r="D13" s="84"/>
      <c r="E13" s="85">
        <v>45047</v>
      </c>
      <c r="F13" s="86">
        <v>45055</v>
      </c>
      <c r="G13" s="113"/>
      <c r="H13" s="113"/>
      <c r="I13" s="114"/>
      <c r="J13" s="114"/>
      <c r="K13" s="114"/>
      <c r="L13" s="114"/>
      <c r="M13" s="114"/>
      <c r="N13" s="114"/>
      <c r="O13" s="114"/>
      <c r="P13" s="114"/>
      <c r="Q13" s="114"/>
      <c r="R13" s="114"/>
      <c r="S13" s="114"/>
      <c r="T13" s="114"/>
      <c r="U13" s="114"/>
      <c r="V13" s="114"/>
      <c r="W13" s="114"/>
      <c r="X13" s="114"/>
      <c r="Y13" s="114"/>
      <c r="Z13" s="114"/>
      <c r="AA13" s="114"/>
      <c r="AB13" s="114"/>
      <c r="AC13" s="114"/>
      <c r="AD13" s="114"/>
      <c r="AE13" s="114"/>
      <c r="AF13" s="114"/>
      <c r="AG13" s="114"/>
      <c r="AH13" s="114"/>
      <c r="AI13" s="114"/>
      <c r="AJ13" s="114"/>
      <c r="AK13" s="114"/>
      <c r="AL13" s="114"/>
      <c r="AM13" s="114"/>
      <c r="AN13" s="114"/>
      <c r="AO13" s="114"/>
      <c r="AP13" s="114"/>
      <c r="AQ13" s="114"/>
      <c r="AR13" s="114"/>
      <c r="AS13" s="114"/>
      <c r="AT13" s="114"/>
      <c r="AU13" s="114"/>
      <c r="AV13" s="114"/>
      <c r="AW13" s="114"/>
      <c r="AX13" s="114"/>
      <c r="AY13" s="114"/>
      <c r="AZ13" s="114"/>
      <c r="BA13" s="114"/>
      <c r="BB13" s="114"/>
      <c r="BC13" s="114"/>
      <c r="BD13" s="114"/>
      <c r="BE13" s="114"/>
      <c r="BF13" s="114"/>
      <c r="BG13" s="114"/>
      <c r="BH13" s="114"/>
      <c r="BI13" s="114"/>
      <c r="BJ13" s="114"/>
      <c r="BK13" s="114"/>
      <c r="BL13" s="114"/>
    </row>
    <row r="14" spans="1:64" s="115" customFormat="1" ht="18.75" customHeight="1">
      <c r="A14" s="112"/>
      <c r="B14" s="97" t="s">
        <v>130</v>
      </c>
      <c r="C14" s="98" t="s">
        <v>131</v>
      </c>
      <c r="D14" s="84"/>
      <c r="E14" s="85">
        <v>45056</v>
      </c>
      <c r="F14" s="86">
        <v>45062</v>
      </c>
      <c r="G14" s="113"/>
      <c r="H14" s="113"/>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4"/>
      <c r="AI14" s="114"/>
      <c r="AJ14" s="114"/>
      <c r="AK14" s="114"/>
      <c r="AL14" s="114"/>
      <c r="AM14" s="114"/>
      <c r="AN14" s="114"/>
      <c r="AO14" s="114"/>
      <c r="AP14" s="114"/>
      <c r="AQ14" s="114"/>
      <c r="AR14" s="114"/>
      <c r="AS14" s="114"/>
      <c r="AT14" s="114"/>
      <c r="AU14" s="114"/>
      <c r="AV14" s="114"/>
      <c r="AW14" s="114"/>
      <c r="AX14" s="114"/>
      <c r="AY14" s="114"/>
      <c r="AZ14" s="114"/>
      <c r="BA14" s="114"/>
      <c r="BB14" s="114"/>
      <c r="BC14" s="114"/>
      <c r="BD14" s="114"/>
      <c r="BE14" s="114"/>
      <c r="BF14" s="114"/>
      <c r="BG14" s="114"/>
      <c r="BH14" s="114"/>
      <c r="BI14" s="114"/>
      <c r="BJ14" s="114"/>
      <c r="BK14" s="114"/>
      <c r="BL14" s="114"/>
    </row>
    <row r="15" spans="1:64" s="130" customFormat="1" ht="28.5" customHeight="1">
      <c r="A15" s="127">
        <v>3</v>
      </c>
      <c r="B15" s="103" t="s">
        <v>18</v>
      </c>
      <c r="C15" s="154" t="s">
        <v>19</v>
      </c>
      <c r="D15" s="104"/>
      <c r="E15" s="105"/>
      <c r="F15" s="106"/>
      <c r="G15" s="128"/>
      <c r="H15" s="128" t="str">
        <f t="shared" ca="1" si="4"/>
        <v/>
      </c>
      <c r="I15" s="129"/>
      <c r="J15" s="129"/>
      <c r="K15" s="129"/>
      <c r="L15" s="129"/>
      <c r="M15" s="129"/>
      <c r="N15" s="129"/>
      <c r="O15" s="129"/>
      <c r="P15" s="129"/>
      <c r="Q15" s="129"/>
      <c r="R15" s="129"/>
      <c r="S15" s="129"/>
      <c r="T15" s="129"/>
      <c r="U15" s="129"/>
      <c r="V15" s="129"/>
      <c r="W15" s="129"/>
      <c r="X15" s="129"/>
      <c r="Y15" s="129"/>
      <c r="Z15" s="129"/>
      <c r="AA15" s="129"/>
      <c r="AB15" s="129"/>
      <c r="AC15" s="129"/>
      <c r="AD15" s="129"/>
      <c r="AE15" s="129"/>
      <c r="AF15" s="129"/>
      <c r="AG15" s="129"/>
      <c r="AH15" s="129"/>
      <c r="AI15" s="129"/>
      <c r="AJ15" s="129"/>
      <c r="AK15" s="129"/>
      <c r="AL15" s="129"/>
      <c r="AM15" s="129"/>
      <c r="AN15" s="129"/>
      <c r="AO15" s="129"/>
      <c r="AP15" s="129"/>
      <c r="AQ15" s="129"/>
      <c r="AR15" s="129"/>
      <c r="AS15" s="129"/>
      <c r="AT15" s="129"/>
      <c r="AU15" s="129"/>
      <c r="AV15" s="129"/>
      <c r="AW15" s="129"/>
      <c r="AX15" s="129"/>
      <c r="AY15" s="129"/>
      <c r="AZ15" s="129"/>
      <c r="BA15" s="129"/>
      <c r="BB15" s="129"/>
      <c r="BC15" s="129"/>
      <c r="BD15" s="129"/>
      <c r="BE15" s="129"/>
      <c r="BF15" s="129"/>
      <c r="BG15" s="129"/>
      <c r="BH15" s="129"/>
      <c r="BI15" s="129"/>
      <c r="BJ15" s="129"/>
      <c r="BK15" s="129"/>
      <c r="BL15" s="129"/>
    </row>
    <row r="16" spans="1:64" s="134" customFormat="1" ht="18.75" customHeight="1">
      <c r="A16" s="131"/>
      <c r="B16" s="107" t="s">
        <v>132</v>
      </c>
      <c r="C16" s="99" t="s">
        <v>133</v>
      </c>
      <c r="D16" s="100"/>
      <c r="E16" s="101">
        <v>45026</v>
      </c>
      <c r="F16" s="102">
        <v>45042</v>
      </c>
      <c r="G16" s="132"/>
      <c r="H16" s="132"/>
      <c r="I16" s="133"/>
      <c r="J16" s="133"/>
      <c r="K16" s="133"/>
      <c r="L16" s="133"/>
      <c r="M16" s="133"/>
      <c r="N16" s="133"/>
      <c r="O16" s="133"/>
      <c r="P16" s="133"/>
      <c r="Q16" s="133"/>
      <c r="R16" s="133"/>
      <c r="S16" s="133"/>
      <c r="T16" s="133"/>
      <c r="U16" s="133"/>
      <c r="V16" s="133"/>
      <c r="W16" s="133"/>
      <c r="X16" s="133"/>
      <c r="Y16" s="133"/>
      <c r="Z16" s="133"/>
      <c r="AA16" s="133"/>
      <c r="AB16" s="133"/>
      <c r="AC16" s="133"/>
      <c r="AD16" s="133"/>
      <c r="AE16" s="133"/>
      <c r="AF16" s="133"/>
      <c r="AG16" s="133"/>
      <c r="AH16" s="133"/>
      <c r="AI16" s="133"/>
      <c r="AJ16" s="133"/>
      <c r="AK16" s="133"/>
      <c r="AL16" s="133"/>
      <c r="AM16" s="133"/>
      <c r="AN16" s="133"/>
      <c r="AO16" s="133"/>
      <c r="AP16" s="133"/>
      <c r="AQ16" s="133"/>
      <c r="AR16" s="133"/>
      <c r="AS16" s="133"/>
      <c r="AT16" s="133"/>
      <c r="AU16" s="133"/>
      <c r="AV16" s="133"/>
      <c r="AW16" s="133"/>
      <c r="AX16" s="133"/>
      <c r="AY16" s="133"/>
      <c r="AZ16" s="133"/>
      <c r="BA16" s="133"/>
      <c r="BB16" s="133"/>
      <c r="BC16" s="133"/>
      <c r="BD16" s="133"/>
      <c r="BE16" s="133"/>
      <c r="BF16" s="133"/>
      <c r="BG16" s="133"/>
      <c r="BH16" s="133"/>
      <c r="BI16" s="133"/>
      <c r="BJ16" s="133"/>
      <c r="BK16" s="133"/>
      <c r="BL16" s="133"/>
    </row>
    <row r="17" spans="1:64" s="134" customFormat="1" ht="18.75" customHeight="1">
      <c r="A17" s="131"/>
      <c r="B17" s="107" t="s">
        <v>134</v>
      </c>
      <c r="C17" s="99" t="s">
        <v>135</v>
      </c>
      <c r="D17" s="100"/>
      <c r="E17" s="101">
        <v>45054</v>
      </c>
      <c r="F17" s="102">
        <v>45065</v>
      </c>
      <c r="G17" s="132"/>
      <c r="H17" s="132"/>
      <c r="I17" s="133"/>
      <c r="J17" s="133"/>
      <c r="K17" s="133"/>
      <c r="L17" s="133"/>
      <c r="M17" s="133"/>
      <c r="N17" s="133"/>
      <c r="O17" s="133"/>
      <c r="P17" s="133"/>
      <c r="Q17" s="133"/>
      <c r="R17" s="133"/>
      <c r="S17" s="133"/>
      <c r="T17" s="133"/>
      <c r="U17" s="133"/>
      <c r="V17" s="133"/>
      <c r="W17" s="133"/>
      <c r="X17" s="133"/>
      <c r="Y17" s="133"/>
      <c r="Z17" s="133"/>
      <c r="AA17" s="133"/>
      <c r="AB17" s="133"/>
      <c r="AC17" s="133"/>
      <c r="AD17" s="133"/>
      <c r="AE17" s="133"/>
      <c r="AF17" s="133"/>
      <c r="AG17" s="133"/>
      <c r="AH17" s="133"/>
      <c r="AI17" s="133"/>
      <c r="AJ17" s="133"/>
      <c r="AK17" s="133"/>
      <c r="AL17" s="133"/>
      <c r="AM17" s="133"/>
      <c r="AN17" s="133"/>
      <c r="AO17" s="133"/>
      <c r="AP17" s="133"/>
      <c r="AQ17" s="133"/>
      <c r="AR17" s="133"/>
      <c r="AS17" s="133"/>
      <c r="AT17" s="133"/>
      <c r="AU17" s="133"/>
      <c r="AV17" s="133"/>
      <c r="AW17" s="133"/>
      <c r="AX17" s="133"/>
      <c r="AY17" s="133"/>
      <c r="AZ17" s="133"/>
      <c r="BA17" s="133"/>
      <c r="BB17" s="133"/>
      <c r="BC17" s="133"/>
      <c r="BD17" s="133"/>
      <c r="BE17" s="133"/>
      <c r="BF17" s="133"/>
      <c r="BG17" s="133"/>
      <c r="BH17" s="133"/>
      <c r="BI17" s="133"/>
      <c r="BJ17" s="133"/>
      <c r="BK17" s="133"/>
      <c r="BL17" s="133"/>
    </row>
    <row r="18" spans="1:64" s="134" customFormat="1" ht="18.75" customHeight="1">
      <c r="A18" s="131"/>
      <c r="B18" s="107" t="s">
        <v>136</v>
      </c>
      <c r="C18" s="99" t="s">
        <v>137</v>
      </c>
      <c r="D18" s="100"/>
      <c r="E18" s="101">
        <v>45068</v>
      </c>
      <c r="F18" s="102">
        <v>45070</v>
      </c>
      <c r="G18" s="132"/>
      <c r="H18" s="132"/>
      <c r="I18" s="133"/>
      <c r="J18" s="133"/>
      <c r="K18" s="133"/>
      <c r="L18" s="133"/>
      <c r="M18" s="133"/>
      <c r="N18" s="133"/>
      <c r="O18" s="133"/>
      <c r="P18" s="133"/>
      <c r="Q18" s="133"/>
      <c r="R18" s="133"/>
      <c r="S18" s="133"/>
      <c r="T18" s="133"/>
      <c r="U18" s="133"/>
      <c r="V18" s="133"/>
      <c r="W18" s="133"/>
      <c r="X18" s="133"/>
      <c r="Y18" s="133"/>
      <c r="Z18" s="133"/>
      <c r="AA18" s="133"/>
      <c r="AB18" s="133"/>
      <c r="AC18" s="133"/>
      <c r="AD18" s="133"/>
      <c r="AE18" s="133"/>
      <c r="AF18" s="133"/>
      <c r="AG18" s="133"/>
      <c r="AH18" s="133"/>
      <c r="AI18" s="133"/>
      <c r="AJ18" s="133"/>
      <c r="AK18" s="133"/>
      <c r="AL18" s="133"/>
      <c r="AM18" s="133"/>
      <c r="AN18" s="133"/>
      <c r="AO18" s="133"/>
      <c r="AP18" s="133"/>
      <c r="AQ18" s="133"/>
      <c r="AR18" s="133"/>
      <c r="AS18" s="133"/>
      <c r="AT18" s="133"/>
      <c r="AU18" s="133"/>
      <c r="AV18" s="133"/>
      <c r="AW18" s="133"/>
      <c r="AX18" s="133"/>
      <c r="AY18" s="133"/>
      <c r="AZ18" s="133"/>
      <c r="BA18" s="133"/>
      <c r="BB18" s="133"/>
      <c r="BC18" s="133"/>
      <c r="BD18" s="133"/>
      <c r="BE18" s="133"/>
      <c r="BF18" s="133"/>
      <c r="BG18" s="133"/>
      <c r="BH18" s="133"/>
      <c r="BI18" s="133"/>
      <c r="BJ18" s="133"/>
      <c r="BK18" s="133"/>
      <c r="BL18" s="133"/>
    </row>
    <row r="19" spans="1:64" s="134" customFormat="1" ht="18.75" customHeight="1">
      <c r="A19" s="131"/>
      <c r="B19" s="107" t="s">
        <v>138</v>
      </c>
      <c r="C19" s="99" t="s">
        <v>135</v>
      </c>
      <c r="D19" s="100"/>
      <c r="E19" s="101">
        <v>45071</v>
      </c>
      <c r="F19" s="102">
        <v>45075</v>
      </c>
      <c r="G19" s="132"/>
      <c r="H19" s="132"/>
      <c r="I19" s="133"/>
      <c r="J19" s="133"/>
      <c r="K19" s="133"/>
      <c r="L19" s="133"/>
      <c r="M19" s="133"/>
      <c r="N19" s="133"/>
      <c r="O19" s="133"/>
      <c r="P19" s="133"/>
      <c r="Q19" s="133"/>
      <c r="R19" s="133"/>
      <c r="S19" s="133"/>
      <c r="T19" s="133"/>
      <c r="U19" s="133"/>
      <c r="V19" s="133"/>
      <c r="W19" s="133"/>
      <c r="X19" s="133"/>
      <c r="Y19" s="133"/>
      <c r="Z19" s="133"/>
      <c r="AA19" s="133"/>
      <c r="AB19" s="133"/>
      <c r="AC19" s="133"/>
      <c r="AD19" s="133"/>
      <c r="AE19" s="133"/>
      <c r="AF19" s="133"/>
      <c r="AG19" s="133"/>
      <c r="AH19" s="133"/>
      <c r="AI19" s="133"/>
      <c r="AJ19" s="133"/>
      <c r="AK19" s="133"/>
      <c r="AL19" s="133"/>
      <c r="AM19" s="133"/>
      <c r="AN19" s="133"/>
      <c r="AO19" s="133"/>
      <c r="AP19" s="133"/>
      <c r="AQ19" s="133"/>
      <c r="AR19" s="133"/>
      <c r="AS19" s="133"/>
      <c r="AT19" s="133"/>
      <c r="AU19" s="133"/>
      <c r="AV19" s="133"/>
      <c r="AW19" s="133"/>
      <c r="AX19" s="133"/>
      <c r="AY19" s="133"/>
      <c r="AZ19" s="133"/>
      <c r="BA19" s="133"/>
      <c r="BB19" s="133"/>
      <c r="BC19" s="133"/>
      <c r="BD19" s="133"/>
      <c r="BE19" s="133"/>
      <c r="BF19" s="133"/>
      <c r="BG19" s="133"/>
      <c r="BH19" s="133"/>
      <c r="BI19" s="133"/>
      <c r="BJ19" s="133"/>
      <c r="BK19" s="133"/>
      <c r="BL19" s="133"/>
    </row>
    <row r="20" spans="1:64" s="134" customFormat="1" ht="18.75" customHeight="1">
      <c r="A20" s="131"/>
      <c r="B20" s="107" t="s">
        <v>139</v>
      </c>
      <c r="C20" s="99" t="s">
        <v>140</v>
      </c>
      <c r="D20" s="100"/>
      <c r="E20" s="101">
        <v>45076</v>
      </c>
      <c r="F20" s="102">
        <v>45077</v>
      </c>
      <c r="G20" s="132"/>
      <c r="H20" s="132"/>
      <c r="I20" s="133"/>
      <c r="J20" s="133"/>
      <c r="K20" s="133"/>
      <c r="L20" s="133"/>
      <c r="M20" s="133"/>
      <c r="N20" s="133"/>
      <c r="O20" s="133"/>
      <c r="P20" s="133"/>
      <c r="Q20" s="133"/>
      <c r="R20" s="133"/>
      <c r="S20" s="133"/>
      <c r="T20" s="133"/>
      <c r="U20" s="133"/>
      <c r="V20" s="133"/>
      <c r="W20" s="133"/>
      <c r="X20" s="133"/>
      <c r="Y20" s="133"/>
      <c r="Z20" s="133"/>
      <c r="AA20" s="133"/>
      <c r="AB20" s="133"/>
      <c r="AC20" s="133"/>
      <c r="AD20" s="133"/>
      <c r="AE20" s="133"/>
      <c r="AF20" s="133"/>
      <c r="AG20" s="133"/>
      <c r="AH20" s="133"/>
      <c r="AI20" s="133"/>
      <c r="AJ20" s="133"/>
      <c r="AK20" s="133"/>
      <c r="AL20" s="133"/>
      <c r="AM20" s="133"/>
      <c r="AN20" s="133"/>
      <c r="AO20" s="133"/>
      <c r="AP20" s="133"/>
      <c r="AQ20" s="133"/>
      <c r="AR20" s="133"/>
      <c r="AS20" s="133"/>
      <c r="AT20" s="133"/>
      <c r="AU20" s="133"/>
      <c r="AV20" s="133"/>
      <c r="AW20" s="133"/>
      <c r="AX20" s="133"/>
      <c r="AY20" s="133"/>
      <c r="AZ20" s="133"/>
      <c r="BA20" s="133"/>
      <c r="BB20" s="133"/>
      <c r="BC20" s="133"/>
      <c r="BD20" s="133"/>
      <c r="BE20" s="133"/>
      <c r="BF20" s="133"/>
      <c r="BG20" s="133"/>
      <c r="BH20" s="133"/>
      <c r="BI20" s="133"/>
      <c r="BJ20" s="133"/>
      <c r="BK20" s="133"/>
      <c r="BL20" s="133"/>
    </row>
    <row r="21" spans="1:64" s="142" customFormat="1" ht="30" customHeight="1">
      <c r="A21" s="135">
        <v>4</v>
      </c>
      <c r="B21" s="136" t="s">
        <v>20</v>
      </c>
      <c r="C21" s="155" t="s">
        <v>21</v>
      </c>
      <c r="D21" s="137"/>
      <c r="E21" s="138"/>
      <c r="F21" s="139"/>
      <c r="G21" s="140"/>
      <c r="H21" s="140" t="str">
        <f t="shared" ca="1" si="4"/>
        <v/>
      </c>
      <c r="I21" s="141"/>
      <c r="J21" s="141"/>
      <c r="K21" s="141"/>
      <c r="L21" s="141"/>
      <c r="M21" s="141"/>
      <c r="N21" s="141"/>
      <c r="O21" s="141"/>
      <c r="P21" s="141"/>
      <c r="Q21" s="141"/>
      <c r="R21" s="141"/>
      <c r="S21" s="141"/>
      <c r="T21" s="141"/>
      <c r="U21" s="141"/>
      <c r="V21" s="141"/>
      <c r="W21" s="141"/>
      <c r="X21" s="141"/>
      <c r="Y21" s="141"/>
      <c r="Z21" s="141"/>
      <c r="AA21" s="141"/>
      <c r="AB21" s="141"/>
      <c r="AC21" s="141"/>
      <c r="AD21" s="141"/>
      <c r="AE21" s="141"/>
      <c r="AF21" s="141"/>
      <c r="AG21" s="141"/>
      <c r="AH21" s="141"/>
      <c r="AI21" s="141"/>
      <c r="AJ21" s="141"/>
      <c r="AK21" s="141"/>
      <c r="AL21" s="141"/>
      <c r="AM21" s="141"/>
      <c r="AN21" s="141"/>
      <c r="AO21" s="141"/>
      <c r="AP21" s="141"/>
      <c r="AQ21" s="141"/>
      <c r="AR21" s="141"/>
      <c r="AS21" s="141"/>
      <c r="AT21" s="141"/>
      <c r="AU21" s="141"/>
      <c r="AV21" s="141"/>
      <c r="AW21" s="141"/>
      <c r="AX21" s="141"/>
      <c r="AY21" s="141"/>
      <c r="AZ21" s="141"/>
      <c r="BA21" s="141"/>
      <c r="BB21" s="141"/>
      <c r="BC21" s="141"/>
      <c r="BD21" s="141"/>
      <c r="BE21" s="141"/>
      <c r="BF21" s="141"/>
      <c r="BG21" s="141"/>
      <c r="BH21" s="141"/>
      <c r="BI21" s="141"/>
      <c r="BJ21" s="141"/>
      <c r="BK21" s="141"/>
      <c r="BL21" s="141"/>
    </row>
    <row r="22" spans="1:64" s="150" customFormat="1" ht="18.75" customHeight="1">
      <c r="A22" s="143"/>
      <c r="B22" s="151" t="s">
        <v>132</v>
      </c>
      <c r="C22" s="144" t="s">
        <v>141</v>
      </c>
      <c r="D22" s="145"/>
      <c r="E22" s="146">
        <v>45026</v>
      </c>
      <c r="F22" s="147">
        <v>45027</v>
      </c>
      <c r="G22" s="148"/>
      <c r="H22" s="148"/>
      <c r="I22" s="149"/>
      <c r="J22" s="149"/>
      <c r="K22" s="149"/>
      <c r="L22" s="149"/>
      <c r="M22" s="149"/>
      <c r="N22" s="149"/>
      <c r="O22" s="149"/>
      <c r="P22" s="149"/>
      <c r="Q22" s="149"/>
      <c r="R22" s="149"/>
      <c r="S22" s="149"/>
      <c r="T22" s="149"/>
      <c r="U22" s="149"/>
      <c r="V22" s="149"/>
      <c r="W22" s="149"/>
      <c r="X22" s="149"/>
      <c r="Y22" s="149"/>
      <c r="Z22" s="149"/>
      <c r="AA22" s="149"/>
      <c r="AB22" s="149"/>
      <c r="AC22" s="149"/>
      <c r="AD22" s="149"/>
      <c r="AE22" s="149"/>
      <c r="AF22" s="149"/>
      <c r="AG22" s="149"/>
      <c r="AH22" s="149"/>
      <c r="AI22" s="149"/>
      <c r="AJ22" s="149"/>
      <c r="AK22" s="149"/>
      <c r="AL22" s="149"/>
      <c r="AM22" s="149"/>
      <c r="AN22" s="149"/>
      <c r="AO22" s="149"/>
      <c r="AP22" s="149"/>
      <c r="AQ22" s="149"/>
      <c r="AR22" s="149"/>
      <c r="AS22" s="149"/>
      <c r="AT22" s="149"/>
      <c r="AU22" s="149"/>
      <c r="AV22" s="149"/>
      <c r="AW22" s="149"/>
      <c r="AX22" s="149"/>
      <c r="AY22" s="149"/>
      <c r="AZ22" s="149"/>
      <c r="BA22" s="149"/>
      <c r="BB22" s="149"/>
      <c r="BC22" s="149"/>
      <c r="BD22" s="149"/>
      <c r="BE22" s="149"/>
      <c r="BF22" s="149"/>
      <c r="BG22" s="149"/>
      <c r="BH22" s="149"/>
      <c r="BI22" s="149"/>
      <c r="BJ22" s="149"/>
      <c r="BK22" s="149"/>
      <c r="BL22" s="149"/>
    </row>
    <row r="23" spans="1:64" s="150" customFormat="1" ht="18.75" customHeight="1">
      <c r="A23" s="143"/>
      <c r="B23" s="151" t="s">
        <v>127</v>
      </c>
      <c r="C23" s="144" t="s">
        <v>142</v>
      </c>
      <c r="D23" s="145"/>
      <c r="E23" s="146">
        <v>45028</v>
      </c>
      <c r="F23" s="147">
        <v>45036</v>
      </c>
      <c r="G23" s="148"/>
      <c r="H23" s="148"/>
      <c r="I23" s="149"/>
      <c r="J23" s="149"/>
      <c r="K23" s="149"/>
      <c r="L23" s="149"/>
      <c r="M23" s="149"/>
      <c r="N23" s="149"/>
      <c r="O23" s="149"/>
      <c r="P23" s="149"/>
      <c r="Q23" s="149"/>
      <c r="R23" s="149"/>
      <c r="S23" s="149"/>
      <c r="T23" s="149"/>
      <c r="U23" s="149"/>
      <c r="V23" s="149"/>
      <c r="W23" s="149"/>
      <c r="X23" s="149"/>
      <c r="Y23" s="149"/>
      <c r="Z23" s="149"/>
      <c r="AA23" s="149"/>
      <c r="AB23" s="149"/>
      <c r="AC23" s="149"/>
      <c r="AD23" s="149"/>
      <c r="AE23" s="149"/>
      <c r="AF23" s="149"/>
      <c r="AG23" s="149"/>
      <c r="AH23" s="149"/>
      <c r="AI23" s="149"/>
      <c r="AJ23" s="149"/>
      <c r="AK23" s="149"/>
      <c r="AL23" s="149"/>
      <c r="AM23" s="149"/>
      <c r="AN23" s="149"/>
      <c r="AO23" s="149"/>
      <c r="AP23" s="149"/>
      <c r="AQ23" s="149"/>
      <c r="AR23" s="149"/>
      <c r="AS23" s="149"/>
      <c r="AT23" s="149"/>
      <c r="AU23" s="149"/>
      <c r="AV23" s="149"/>
      <c r="AW23" s="149"/>
      <c r="AX23" s="149"/>
      <c r="AY23" s="149"/>
      <c r="AZ23" s="149"/>
      <c r="BA23" s="149"/>
      <c r="BB23" s="149"/>
      <c r="BC23" s="149"/>
      <c r="BD23" s="149"/>
      <c r="BE23" s="149"/>
      <c r="BF23" s="149"/>
      <c r="BG23" s="149"/>
      <c r="BH23" s="149"/>
      <c r="BI23" s="149"/>
      <c r="BJ23" s="149"/>
      <c r="BK23" s="149"/>
      <c r="BL23" s="149"/>
    </row>
    <row r="24" spans="1:64" s="150" customFormat="1" ht="18.75" customHeight="1">
      <c r="A24" s="143"/>
      <c r="B24" s="151" t="s">
        <v>130</v>
      </c>
      <c r="C24" s="144" t="s">
        <v>143</v>
      </c>
      <c r="D24" s="145"/>
      <c r="E24" s="146">
        <v>45037</v>
      </c>
      <c r="F24" s="147">
        <v>45037</v>
      </c>
      <c r="G24" s="148"/>
      <c r="H24" s="148"/>
      <c r="I24" s="149"/>
      <c r="J24" s="149"/>
      <c r="K24" s="149"/>
      <c r="L24" s="149"/>
      <c r="M24" s="149"/>
      <c r="N24" s="149"/>
      <c r="O24" s="149"/>
      <c r="P24" s="149"/>
      <c r="Q24" s="149"/>
      <c r="R24" s="149"/>
      <c r="S24" s="149"/>
      <c r="T24" s="149"/>
      <c r="U24" s="149"/>
      <c r="V24" s="149"/>
      <c r="W24" s="149"/>
      <c r="X24" s="149"/>
      <c r="Y24" s="149"/>
      <c r="Z24" s="149"/>
      <c r="AA24" s="149"/>
      <c r="AB24" s="149"/>
      <c r="AC24" s="149"/>
      <c r="AD24" s="149"/>
      <c r="AE24" s="149"/>
      <c r="AF24" s="149"/>
      <c r="AG24" s="149"/>
      <c r="AH24" s="149"/>
      <c r="AI24" s="149"/>
      <c r="AJ24" s="149"/>
      <c r="AK24" s="149"/>
      <c r="AL24" s="149"/>
      <c r="AM24" s="149"/>
      <c r="AN24" s="149"/>
      <c r="AO24" s="149"/>
      <c r="AP24" s="149"/>
      <c r="AQ24" s="149"/>
      <c r="AR24" s="149"/>
      <c r="AS24" s="149"/>
      <c r="AT24" s="149"/>
      <c r="AU24" s="149"/>
      <c r="AV24" s="149"/>
      <c r="AW24" s="149"/>
      <c r="AX24" s="149"/>
      <c r="AY24" s="149"/>
      <c r="AZ24" s="149"/>
      <c r="BA24" s="149"/>
      <c r="BB24" s="149"/>
      <c r="BC24" s="149"/>
      <c r="BD24" s="149"/>
      <c r="BE24" s="149"/>
      <c r="BF24" s="149"/>
      <c r="BG24" s="149"/>
      <c r="BH24" s="149"/>
      <c r="BI24" s="149"/>
      <c r="BJ24" s="149"/>
      <c r="BK24" s="149"/>
      <c r="BL24" s="149"/>
    </row>
    <row r="25" spans="1:64" s="150" customFormat="1" ht="18.75" customHeight="1">
      <c r="A25" s="143"/>
      <c r="B25" s="151" t="s">
        <v>138</v>
      </c>
      <c r="C25" s="144" t="s">
        <v>144</v>
      </c>
      <c r="D25" s="145"/>
      <c r="E25" s="146">
        <v>45040</v>
      </c>
      <c r="F25" s="147">
        <v>45041</v>
      </c>
      <c r="G25" s="148"/>
      <c r="H25" s="148"/>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49"/>
      <c r="AI25" s="149"/>
      <c r="AJ25" s="149"/>
      <c r="AK25" s="149"/>
      <c r="AL25" s="149"/>
      <c r="AM25" s="149"/>
      <c r="AN25" s="149"/>
      <c r="AO25" s="149"/>
      <c r="AP25" s="149"/>
      <c r="AQ25" s="149"/>
      <c r="AR25" s="149"/>
      <c r="AS25" s="149"/>
      <c r="AT25" s="149"/>
      <c r="AU25" s="149"/>
      <c r="AV25" s="149"/>
      <c r="AW25" s="149"/>
      <c r="AX25" s="149"/>
      <c r="AY25" s="149"/>
      <c r="AZ25" s="149"/>
      <c r="BA25" s="149"/>
      <c r="BB25" s="149"/>
      <c r="BC25" s="149"/>
      <c r="BD25" s="149"/>
      <c r="BE25" s="149"/>
      <c r="BF25" s="149"/>
      <c r="BG25" s="149"/>
      <c r="BH25" s="149"/>
      <c r="BI25" s="149"/>
      <c r="BJ25" s="149"/>
      <c r="BK25" s="149"/>
      <c r="BL25" s="149"/>
    </row>
    <row r="26" spans="1:64" s="150" customFormat="1" ht="18.75" customHeight="1">
      <c r="A26" s="143"/>
      <c r="B26" s="151" t="s">
        <v>145</v>
      </c>
      <c r="C26" s="144" t="s">
        <v>146</v>
      </c>
      <c r="D26" s="145"/>
      <c r="E26" s="146">
        <v>45042</v>
      </c>
      <c r="F26" s="147">
        <v>45042</v>
      </c>
      <c r="G26" s="148"/>
      <c r="H26" s="148"/>
      <c r="I26" s="149"/>
      <c r="J26" s="149"/>
      <c r="K26" s="149"/>
      <c r="L26" s="149"/>
      <c r="M26" s="149"/>
      <c r="N26" s="149"/>
      <c r="O26" s="149"/>
      <c r="P26" s="149"/>
      <c r="Q26" s="149"/>
      <c r="R26" s="149"/>
      <c r="S26" s="149"/>
      <c r="T26" s="149"/>
      <c r="U26" s="149"/>
      <c r="V26" s="149"/>
      <c r="W26" s="149"/>
      <c r="X26" s="149"/>
      <c r="Y26" s="149"/>
      <c r="Z26" s="149"/>
      <c r="AA26" s="149"/>
      <c r="AB26" s="149"/>
      <c r="AC26" s="149"/>
      <c r="AD26" s="149"/>
      <c r="AE26" s="149"/>
      <c r="AF26" s="149"/>
      <c r="AG26" s="149"/>
      <c r="AH26" s="149"/>
      <c r="AI26" s="149"/>
      <c r="AJ26" s="149"/>
      <c r="AK26" s="149"/>
      <c r="AL26" s="149"/>
      <c r="AM26" s="149"/>
      <c r="AN26" s="149"/>
      <c r="AO26" s="149"/>
      <c r="AP26" s="149"/>
      <c r="AQ26" s="149"/>
      <c r="AR26" s="149"/>
      <c r="AS26" s="149"/>
      <c r="AT26" s="149"/>
      <c r="AU26" s="149"/>
      <c r="AV26" s="149"/>
      <c r="AW26" s="149"/>
      <c r="AX26" s="149"/>
      <c r="AY26" s="149"/>
      <c r="AZ26" s="149"/>
      <c r="BA26" s="149"/>
      <c r="BB26" s="149"/>
      <c r="BC26" s="149"/>
      <c r="BD26" s="149"/>
      <c r="BE26" s="149"/>
      <c r="BF26" s="149"/>
      <c r="BG26" s="149"/>
      <c r="BH26" s="149"/>
      <c r="BI26" s="149"/>
      <c r="BJ26" s="149"/>
      <c r="BK26" s="149"/>
      <c r="BL26" s="149"/>
    </row>
    <row r="27" spans="1:64" s="153" customFormat="1" ht="30" customHeight="1">
      <c r="A27" s="153">
        <v>4</v>
      </c>
      <c r="B27" s="153" t="s">
        <v>147</v>
      </c>
      <c r="C27" s="153" t="s">
        <v>148</v>
      </c>
      <c r="H27" s="153" t="str">
        <f t="shared" ca="1" si="4"/>
        <v/>
      </c>
    </row>
    <row r="28" spans="1:64" s="115" customFormat="1" ht="18.75" customHeight="1">
      <c r="A28" s="156"/>
      <c r="B28" s="97" t="s">
        <v>132</v>
      </c>
      <c r="C28" s="157" t="s">
        <v>149</v>
      </c>
      <c r="D28" s="84"/>
      <c r="E28" s="85">
        <v>45043</v>
      </c>
      <c r="F28" s="86">
        <v>45044</v>
      </c>
      <c r="G28" s="113"/>
      <c r="H28" s="113"/>
      <c r="I28" s="114"/>
      <c r="J28" s="114"/>
      <c r="K28" s="114"/>
      <c r="L28" s="114"/>
      <c r="M28" s="114"/>
      <c r="N28" s="114"/>
      <c r="O28" s="114"/>
      <c r="P28" s="114"/>
      <c r="Q28" s="114"/>
      <c r="R28" s="114"/>
      <c r="S28" s="114"/>
      <c r="T28" s="114"/>
      <c r="U28" s="114"/>
      <c r="V28" s="114"/>
      <c r="W28" s="114"/>
      <c r="X28" s="114"/>
      <c r="Y28" s="114"/>
      <c r="Z28" s="114"/>
      <c r="AA28" s="114"/>
      <c r="AB28" s="114"/>
      <c r="AC28" s="114"/>
      <c r="AD28" s="114"/>
      <c r="AE28" s="114"/>
      <c r="AF28" s="114"/>
      <c r="AG28" s="114"/>
      <c r="AH28" s="114"/>
      <c r="AI28" s="114"/>
      <c r="AJ28" s="114"/>
      <c r="AK28" s="114"/>
      <c r="AL28" s="114"/>
      <c r="AM28" s="114"/>
      <c r="AN28" s="114"/>
      <c r="AO28" s="114"/>
      <c r="AP28" s="114"/>
      <c r="AQ28" s="114"/>
      <c r="AR28" s="114"/>
      <c r="AS28" s="114"/>
      <c r="AT28" s="114"/>
      <c r="AU28" s="114"/>
      <c r="AV28" s="114"/>
      <c r="AW28" s="114"/>
      <c r="AX28" s="114"/>
      <c r="AY28" s="114"/>
      <c r="AZ28" s="114"/>
      <c r="BA28" s="114"/>
      <c r="BB28" s="114"/>
      <c r="BC28" s="114"/>
      <c r="BD28" s="114"/>
      <c r="BE28" s="114"/>
      <c r="BF28" s="114"/>
      <c r="BG28" s="114"/>
      <c r="BH28" s="114"/>
      <c r="BI28" s="114"/>
      <c r="BJ28" s="114"/>
      <c r="BK28" s="114"/>
      <c r="BL28" s="114"/>
    </row>
    <row r="29" spans="1:64" s="115" customFormat="1" ht="18.75" customHeight="1">
      <c r="A29" s="156"/>
      <c r="B29" s="97" t="s">
        <v>127</v>
      </c>
      <c r="C29" s="157" t="s">
        <v>150</v>
      </c>
      <c r="D29" s="84"/>
      <c r="E29" s="85">
        <v>45043</v>
      </c>
      <c r="F29" s="86">
        <v>45050</v>
      </c>
      <c r="G29" s="113"/>
      <c r="H29" s="113"/>
      <c r="I29" s="114"/>
      <c r="J29" s="114"/>
      <c r="K29" s="114"/>
      <c r="L29" s="114"/>
      <c r="M29" s="114"/>
      <c r="N29" s="114"/>
      <c r="O29" s="114"/>
      <c r="P29" s="114"/>
      <c r="Q29" s="114"/>
      <c r="R29" s="114"/>
      <c r="S29" s="114"/>
      <c r="T29" s="114"/>
      <c r="U29" s="114"/>
      <c r="V29" s="114"/>
      <c r="W29" s="114"/>
      <c r="X29" s="114"/>
      <c r="Y29" s="114"/>
      <c r="Z29" s="114"/>
      <c r="AA29" s="114"/>
      <c r="AB29" s="114"/>
      <c r="AC29" s="114"/>
      <c r="AD29" s="114"/>
      <c r="AE29" s="114"/>
      <c r="AF29" s="114"/>
      <c r="AG29" s="114"/>
      <c r="AH29" s="114"/>
      <c r="AI29" s="114"/>
      <c r="AJ29" s="114"/>
      <c r="AK29" s="114"/>
      <c r="AL29" s="114"/>
      <c r="AM29" s="114"/>
      <c r="AN29" s="114"/>
      <c r="AO29" s="114"/>
      <c r="AP29" s="114"/>
      <c r="AQ29" s="114"/>
      <c r="AR29" s="114"/>
      <c r="AS29" s="114"/>
      <c r="AT29" s="114"/>
      <c r="AU29" s="114"/>
      <c r="AV29" s="114"/>
      <c r="AW29" s="114"/>
      <c r="AX29" s="114"/>
      <c r="AY29" s="114"/>
      <c r="AZ29" s="114"/>
      <c r="BA29" s="114"/>
      <c r="BB29" s="114"/>
      <c r="BC29" s="114"/>
      <c r="BD29" s="114"/>
      <c r="BE29" s="114"/>
      <c r="BF29" s="114"/>
      <c r="BG29" s="114"/>
      <c r="BH29" s="114"/>
      <c r="BI29" s="114"/>
      <c r="BJ29" s="114"/>
      <c r="BK29" s="114"/>
      <c r="BL29" s="114"/>
    </row>
    <row r="30" spans="1:64" s="115" customFormat="1" ht="18.75" customHeight="1">
      <c r="A30" s="156"/>
      <c r="B30" s="97" t="s">
        <v>151</v>
      </c>
      <c r="C30" s="157" t="s">
        <v>152</v>
      </c>
      <c r="D30" s="84"/>
      <c r="E30" s="85">
        <v>45054</v>
      </c>
      <c r="F30" s="86">
        <v>45056</v>
      </c>
      <c r="G30" s="113"/>
      <c r="H30" s="113"/>
      <c r="I30" s="114"/>
      <c r="J30" s="114"/>
      <c r="K30" s="114"/>
      <c r="L30" s="114"/>
      <c r="M30" s="114"/>
      <c r="N30" s="114"/>
      <c r="O30" s="114"/>
      <c r="P30" s="114"/>
      <c r="Q30" s="114"/>
      <c r="R30" s="114"/>
      <c r="S30" s="114"/>
      <c r="T30" s="114"/>
      <c r="U30" s="114"/>
      <c r="V30" s="114"/>
      <c r="W30" s="114"/>
      <c r="X30" s="114"/>
      <c r="Y30" s="114"/>
      <c r="Z30" s="114"/>
      <c r="AA30" s="114"/>
      <c r="AB30" s="114"/>
      <c r="AC30" s="114"/>
      <c r="AD30" s="114"/>
      <c r="AE30" s="114"/>
      <c r="AF30" s="114"/>
      <c r="AG30" s="114"/>
      <c r="AH30" s="114"/>
      <c r="AI30" s="114"/>
      <c r="AJ30" s="114"/>
      <c r="AK30" s="114"/>
      <c r="AL30" s="114"/>
      <c r="AM30" s="114"/>
      <c r="AN30" s="114"/>
      <c r="AO30" s="114"/>
      <c r="AP30" s="114"/>
      <c r="AQ30" s="114"/>
      <c r="AR30" s="114"/>
      <c r="AS30" s="114"/>
      <c r="AT30" s="114"/>
      <c r="AU30" s="114"/>
      <c r="AV30" s="114"/>
      <c r="AW30" s="114"/>
      <c r="AX30" s="114"/>
      <c r="AY30" s="114"/>
      <c r="AZ30" s="114"/>
      <c r="BA30" s="114"/>
      <c r="BB30" s="114"/>
      <c r="BC30" s="114"/>
      <c r="BD30" s="114"/>
      <c r="BE30" s="114"/>
      <c r="BF30" s="114"/>
      <c r="BG30" s="114"/>
      <c r="BH30" s="114"/>
      <c r="BI30" s="114"/>
      <c r="BJ30" s="114"/>
      <c r="BK30" s="114"/>
      <c r="BL30" s="114"/>
    </row>
    <row r="31" spans="1:64" s="115" customFormat="1" ht="18.75" customHeight="1">
      <c r="A31" s="156"/>
      <c r="B31" s="97" t="s">
        <v>138</v>
      </c>
      <c r="C31" s="157" t="s">
        <v>150</v>
      </c>
      <c r="D31" s="84"/>
      <c r="E31" s="85">
        <v>45056</v>
      </c>
      <c r="F31" s="86">
        <v>45061</v>
      </c>
      <c r="G31" s="113"/>
      <c r="H31" s="113"/>
      <c r="I31" s="114"/>
      <c r="J31" s="114"/>
      <c r="K31" s="114"/>
      <c r="L31" s="114"/>
      <c r="M31" s="114"/>
      <c r="N31" s="114"/>
      <c r="O31" s="114"/>
      <c r="P31" s="114"/>
      <c r="Q31" s="114"/>
      <c r="R31" s="114"/>
      <c r="S31" s="114"/>
      <c r="T31" s="114"/>
      <c r="U31" s="114"/>
      <c r="V31" s="114"/>
      <c r="W31" s="114"/>
      <c r="X31" s="114"/>
      <c r="Y31" s="114"/>
      <c r="Z31" s="114"/>
      <c r="AA31" s="114"/>
      <c r="AB31" s="114"/>
      <c r="AC31" s="114"/>
      <c r="AD31" s="114"/>
      <c r="AE31" s="114"/>
      <c r="AF31" s="114"/>
      <c r="AG31" s="114"/>
      <c r="AH31" s="114"/>
      <c r="AI31" s="114"/>
      <c r="AJ31" s="114"/>
      <c r="AK31" s="114"/>
      <c r="AL31" s="114"/>
      <c r="AM31" s="114"/>
      <c r="AN31" s="114"/>
      <c r="AO31" s="114"/>
      <c r="AP31" s="114"/>
      <c r="AQ31" s="114"/>
      <c r="AR31" s="114"/>
      <c r="AS31" s="114"/>
      <c r="AT31" s="114"/>
      <c r="AU31" s="114"/>
      <c r="AV31" s="114"/>
      <c r="AW31" s="114"/>
      <c r="AX31" s="114"/>
      <c r="AY31" s="114"/>
      <c r="AZ31" s="114"/>
      <c r="BA31" s="114"/>
      <c r="BB31" s="114"/>
      <c r="BC31" s="114"/>
      <c r="BD31" s="114"/>
      <c r="BE31" s="114"/>
      <c r="BF31" s="114"/>
      <c r="BG31" s="114"/>
      <c r="BH31" s="114"/>
      <c r="BI31" s="114"/>
      <c r="BJ31" s="114"/>
      <c r="BK31" s="114"/>
      <c r="BL31" s="114"/>
    </row>
    <row r="32" spans="1:64" s="115" customFormat="1" ht="18.75" customHeight="1">
      <c r="A32" s="156"/>
      <c r="B32" s="97" t="s">
        <v>145</v>
      </c>
      <c r="C32" s="157" t="s">
        <v>146</v>
      </c>
      <c r="D32" s="84"/>
      <c r="E32" s="85">
        <v>45061</v>
      </c>
      <c r="F32" s="86">
        <v>45063</v>
      </c>
      <c r="G32" s="113"/>
      <c r="H32" s="113"/>
      <c r="I32" s="114"/>
      <c r="J32" s="114"/>
      <c r="K32" s="114"/>
      <c r="L32" s="114"/>
      <c r="M32" s="114"/>
      <c r="N32" s="114"/>
      <c r="O32" s="114"/>
      <c r="P32" s="114"/>
      <c r="Q32" s="114"/>
      <c r="R32" s="114"/>
      <c r="S32" s="114"/>
      <c r="T32" s="114"/>
      <c r="U32" s="114"/>
      <c r="V32" s="114"/>
      <c r="W32" s="114"/>
      <c r="X32" s="114"/>
      <c r="Y32" s="114"/>
      <c r="Z32" s="114"/>
      <c r="AA32" s="114"/>
      <c r="AB32" s="114"/>
      <c r="AC32" s="114"/>
      <c r="AD32" s="114"/>
      <c r="AE32" s="114"/>
      <c r="AF32" s="114"/>
      <c r="AG32" s="114"/>
      <c r="AH32" s="114"/>
      <c r="AI32" s="114"/>
      <c r="AJ32" s="114"/>
      <c r="AK32" s="114"/>
      <c r="AL32" s="114"/>
      <c r="AM32" s="114"/>
      <c r="AN32" s="114"/>
      <c r="AO32" s="114"/>
      <c r="AP32" s="114"/>
      <c r="AQ32" s="114"/>
      <c r="AR32" s="114"/>
      <c r="AS32" s="114"/>
      <c r="AT32" s="114"/>
      <c r="AU32" s="114"/>
      <c r="AV32" s="114"/>
      <c r="AW32" s="114"/>
      <c r="AX32" s="114"/>
      <c r="AY32" s="114"/>
      <c r="AZ32" s="114"/>
      <c r="BA32" s="114"/>
      <c r="BB32" s="114"/>
      <c r="BC32" s="114"/>
      <c r="BD32" s="114"/>
      <c r="BE32" s="114"/>
      <c r="BF32" s="114"/>
      <c r="BG32" s="114"/>
      <c r="BH32" s="114"/>
      <c r="BI32" s="114"/>
      <c r="BJ32" s="114"/>
      <c r="BK32" s="114"/>
      <c r="BL32" s="114"/>
    </row>
    <row r="33" spans="1:64" s="3" customFormat="1" ht="20.25" customHeight="1">
      <c r="A33" s="48" t="s">
        <v>153</v>
      </c>
      <c r="B33" s="71"/>
      <c r="C33" s="80"/>
      <c r="D33" s="16"/>
      <c r="E33" s="57"/>
      <c r="F33" s="57"/>
      <c r="G33" s="17"/>
      <c r="H33" s="17" t="str">
        <f t="shared" ca="1" si="4"/>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20.25" customHeight="1">
      <c r="A34" s="49" t="s">
        <v>120</v>
      </c>
      <c r="B34" s="38" t="s">
        <v>154</v>
      </c>
      <c r="C34" s="81"/>
      <c r="D34" s="40"/>
      <c r="E34" s="41"/>
      <c r="F34" s="42"/>
      <c r="G34" s="43"/>
      <c r="H34" s="43" t="str">
        <f t="shared" ca="1" si="4"/>
        <v/>
      </c>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row>
    <row r="35" spans="1:64" ht="20.25" customHeight="1">
      <c r="G35" s="6"/>
    </row>
    <row r="36" spans="1:64" ht="20.25" customHeight="1">
      <c r="C36" s="82"/>
      <c r="F36" s="50"/>
    </row>
    <row r="37" spans="1:64" ht="20.25" customHeight="1">
      <c r="C37" s="83"/>
    </row>
    <row r="38" spans="1:64" ht="20.25" customHeight="1"/>
    <row r="39" spans="1:64" ht="20.25" customHeight="1"/>
    <row r="40" spans="1:64" ht="20.25" customHeight="1"/>
    <row r="41" spans="1:64" ht="20.25" customHeight="1"/>
    <row r="42" spans="1:64" ht="20.25" customHeight="1"/>
    <row r="43" spans="1:64" ht="20.25" customHeight="1"/>
    <row r="44" spans="1:64" ht="20.25" customHeight="1"/>
    <row r="45" spans="1:64" ht="20.25" customHeight="1"/>
    <row r="46" spans="1:64" ht="20.25" customHeight="1"/>
    <row r="47" spans="1:64" ht="20.25" customHeight="1"/>
    <row r="48" spans="1:64" ht="20.25" customHeight="1"/>
    <row r="49" ht="20.25" customHeight="1"/>
  </sheetData>
  <mergeCells count="11">
    <mergeCell ref="W3:AC3"/>
    <mergeCell ref="C2:D2"/>
    <mergeCell ref="E2:F2"/>
    <mergeCell ref="C3:D3"/>
    <mergeCell ref="I3:O3"/>
    <mergeCell ref="P3:V3"/>
    <mergeCell ref="AD3:AJ3"/>
    <mergeCell ref="AK3:AQ3"/>
    <mergeCell ref="AR3:AX3"/>
    <mergeCell ref="AY3:BE3"/>
    <mergeCell ref="BF3:BL3"/>
  </mergeCells>
  <conditionalFormatting sqref="D6:D26 D28:D34">
    <cfRule type="dataBar" priority="1">
      <dataBar>
        <cfvo type="num" val="0"/>
        <cfvo type="num" val="1"/>
        <color theme="0" tint="-0.249977111117893"/>
      </dataBar>
      <extLst>
        <ext xmlns:x14="http://schemas.microsoft.com/office/spreadsheetml/2009/9/main" uri="{B025F937-C7B1-47D3-B67F-A62EFF666E3E}">
          <x14:id>{D7B2C44B-64EB-4D7D-857A-2664F1E6AD1B}</x14:id>
        </ext>
      </extLst>
    </cfRule>
  </conditionalFormatting>
  <conditionalFormatting sqref="I4:BL7 J8:BL8 K9:BL9 I10:BL26 I28:BL34">
    <cfRule type="expression" dxfId="5" priority="4">
      <formula>AND(TODAY()&gt;=I$4,TODAY()&lt;J$4)</formula>
    </cfRule>
  </conditionalFormatting>
  <conditionalFormatting sqref="I6:BL7 J8:BL8 K9:BL9 I10:BL26 I28:BL34">
    <cfRule type="expression" dxfId="4" priority="2">
      <formula>AND(task_start&lt;=I$4,ROUNDDOWN((task_end-task_start+1)*task_progress,0)+task_start-1&gt;=I$4)</formula>
    </cfRule>
    <cfRule type="expression" dxfId="3" priority="3" stopIfTrue="1">
      <formula>AND(task_end&gt;=I$4,task_start&lt;J$4)</formula>
    </cfRule>
  </conditionalFormatting>
  <dataValidations count="1">
    <dataValidation type="whole" operator="greaterThanOrEqual" allowBlank="1" showInputMessage="1" promptTitle="Display Week" prompt="Changing this number will scroll the Gantt Chart view." sqref="E3" xr:uid="{337FCCF2-5317-41BA-9C4D-795FF7658AA2}">
      <formula1>1</formula1>
    </dataValidation>
  </dataValidations>
  <printOptions horizontalCentered="1"/>
  <pageMargins left="0.35" right="0.35" top="0.35" bottom="0.5" header="0.3" footer="0.3"/>
  <pageSetup scale="57" fitToHeight="0" orientation="landscape"/>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D7B2C44B-64EB-4D7D-857A-2664F1E6AD1B}">
            <x14:dataBar minLength="0" maxLength="100" gradient="0">
              <x14:cfvo type="num">
                <xm:f>0</xm:f>
              </x14:cfvo>
              <x14:cfvo type="num">
                <xm:f>1</xm:f>
              </x14:cfvo>
              <x14:negativeFillColor rgb="FFFF0000"/>
              <x14:axisColor rgb="FF000000"/>
            </x14:dataBar>
          </x14:cfRule>
          <xm:sqref>D6:D26 D28:D34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showRuler="0" zoomScaleNormal="100" zoomScalePageLayoutView="70" workbookViewId="0">
      <pane ySplit="6" topLeftCell="A11" activePane="bottomLeft" state="frozen"/>
      <selection pane="bottomLeft" activeCell="B8" sqref="B8"/>
    </sheetView>
  </sheetViews>
  <sheetFormatPr defaultRowHeight="30" customHeight="1"/>
  <cols>
    <col min="1" max="1" width="2.5703125" style="48" customWidth="1"/>
    <col min="2" max="2" width="30.42578125" bestFit="1" customWidth="1"/>
    <col min="3" max="3" width="30.5703125" customWidth="1"/>
    <col min="4" max="4" width="10.5703125" customWidth="1"/>
    <col min="5" max="5" width="10.42578125" style="5" customWidth="1"/>
    <col min="6" max="6" width="10.42578125" customWidth="1"/>
    <col min="7" max="7" width="2.5703125" customWidth="1"/>
    <col min="8" max="8" width="6.140625" hidden="1" customWidth="1"/>
    <col min="9" max="64" width="2.5703125" customWidth="1"/>
    <col min="69" max="70" width="10.42578125"/>
  </cols>
  <sheetData>
    <row r="1" spans="1:64" ht="30" customHeight="1">
      <c r="A1" s="49" t="s">
        <v>0</v>
      </c>
      <c r="B1" s="52" t="s">
        <v>1</v>
      </c>
      <c r="C1" s="1"/>
      <c r="D1" s="2"/>
      <c r="E1" s="4"/>
      <c r="F1" s="47"/>
      <c r="H1" s="2"/>
      <c r="I1" s="73"/>
    </row>
    <row r="2" spans="1:64" ht="30" customHeight="1">
      <c r="A2" s="48" t="s">
        <v>155</v>
      </c>
      <c r="B2" s="76" t="s">
        <v>156</v>
      </c>
      <c r="I2" s="74"/>
    </row>
    <row r="3" spans="1:64" ht="30" customHeight="1">
      <c r="A3" s="48" t="s">
        <v>2</v>
      </c>
      <c r="B3" s="77" t="s">
        <v>3</v>
      </c>
      <c r="C3" s="220" t="s">
        <v>4</v>
      </c>
      <c r="D3" s="221"/>
      <c r="E3" s="222">
        <v>45012</v>
      </c>
      <c r="F3" s="222"/>
    </row>
    <row r="4" spans="1:64" ht="30" customHeight="1">
      <c r="A4" s="49" t="s">
        <v>5</v>
      </c>
      <c r="B4" s="75">
        <v>45011</v>
      </c>
      <c r="C4" s="220" t="s">
        <v>6</v>
      </c>
      <c r="D4" s="221"/>
      <c r="E4" s="7">
        <v>1</v>
      </c>
      <c r="I4" s="158">
        <f>I5</f>
        <v>45012</v>
      </c>
      <c r="J4" s="159"/>
      <c r="K4" s="159"/>
      <c r="L4" s="159"/>
      <c r="M4" s="159"/>
      <c r="N4" s="159"/>
      <c r="O4" s="160"/>
      <c r="P4" s="158">
        <f>P5</f>
        <v>45019</v>
      </c>
      <c r="Q4" s="159"/>
      <c r="R4" s="159"/>
      <c r="S4" s="159"/>
      <c r="T4" s="159"/>
      <c r="U4" s="159"/>
      <c r="V4" s="160"/>
      <c r="W4" s="158">
        <f>W5</f>
        <v>45026</v>
      </c>
      <c r="X4" s="159"/>
      <c r="Y4" s="159"/>
      <c r="Z4" s="159"/>
      <c r="AA4" s="159"/>
      <c r="AB4" s="159"/>
      <c r="AC4" s="160"/>
      <c r="AD4" s="158">
        <f>AD5</f>
        <v>45033</v>
      </c>
      <c r="AE4" s="159"/>
      <c r="AF4" s="159"/>
      <c r="AG4" s="159"/>
      <c r="AH4" s="159"/>
      <c r="AI4" s="159"/>
      <c r="AJ4" s="160"/>
      <c r="AK4" s="158">
        <f>AK5</f>
        <v>45040</v>
      </c>
      <c r="AL4" s="159"/>
      <c r="AM4" s="159"/>
      <c r="AN4" s="159"/>
      <c r="AO4" s="159"/>
      <c r="AP4" s="159"/>
      <c r="AQ4" s="160"/>
      <c r="AR4" s="158">
        <f>AR5</f>
        <v>45047</v>
      </c>
      <c r="AS4" s="159"/>
      <c r="AT4" s="159"/>
      <c r="AU4" s="159"/>
      <c r="AV4" s="159"/>
      <c r="AW4" s="159"/>
      <c r="AX4" s="160"/>
      <c r="AY4" s="158">
        <f>AY5</f>
        <v>45054</v>
      </c>
      <c r="AZ4" s="159"/>
      <c r="BA4" s="159"/>
      <c r="BB4" s="159"/>
      <c r="BC4" s="159"/>
      <c r="BD4" s="159"/>
      <c r="BE4" s="160"/>
      <c r="BF4" s="158">
        <f>BF5</f>
        <v>45061</v>
      </c>
      <c r="BG4" s="159"/>
      <c r="BH4" s="159"/>
      <c r="BI4" s="159"/>
      <c r="BJ4" s="159"/>
      <c r="BK4" s="159"/>
      <c r="BL4" s="160"/>
    </row>
    <row r="5" spans="1:64" ht="15" customHeight="1">
      <c r="A5" s="49" t="s">
        <v>7</v>
      </c>
      <c r="B5" s="72"/>
      <c r="C5" s="72"/>
      <c r="D5" s="72"/>
      <c r="E5" s="72"/>
      <c r="F5" s="72"/>
      <c r="G5" s="72"/>
      <c r="I5" s="11">
        <f>Project_Start-WEEKDAY(Project_Start,1)+2+7*(Display_Week-1)</f>
        <v>45012</v>
      </c>
      <c r="J5" s="10">
        <f>I5+1</f>
        <v>45013</v>
      </c>
      <c r="K5" s="10">
        <f t="shared" ref="K5:AX5" si="0">J5+1</f>
        <v>45014</v>
      </c>
      <c r="L5" s="10">
        <f t="shared" si="0"/>
        <v>45015</v>
      </c>
      <c r="M5" s="10">
        <f t="shared" si="0"/>
        <v>45016</v>
      </c>
      <c r="N5" s="10">
        <f t="shared" si="0"/>
        <v>45017</v>
      </c>
      <c r="O5" s="12">
        <f t="shared" si="0"/>
        <v>45018</v>
      </c>
      <c r="P5" s="11">
        <f>O5+1</f>
        <v>45019</v>
      </c>
      <c r="Q5" s="10">
        <f>P5+1</f>
        <v>45020</v>
      </c>
      <c r="R5" s="10">
        <f t="shared" si="0"/>
        <v>45021</v>
      </c>
      <c r="S5" s="10">
        <f t="shared" si="0"/>
        <v>45022</v>
      </c>
      <c r="T5" s="10">
        <f t="shared" si="0"/>
        <v>45023</v>
      </c>
      <c r="U5" s="10">
        <f t="shared" si="0"/>
        <v>45024</v>
      </c>
      <c r="V5" s="12">
        <f t="shared" si="0"/>
        <v>45025</v>
      </c>
      <c r="W5" s="11">
        <f>V5+1</f>
        <v>45026</v>
      </c>
      <c r="X5" s="10">
        <f>W5+1</f>
        <v>45027</v>
      </c>
      <c r="Y5" s="10">
        <f t="shared" si="0"/>
        <v>45028</v>
      </c>
      <c r="Z5" s="10">
        <f t="shared" si="0"/>
        <v>45029</v>
      </c>
      <c r="AA5" s="10">
        <f t="shared" si="0"/>
        <v>45030</v>
      </c>
      <c r="AB5" s="10">
        <f t="shared" si="0"/>
        <v>45031</v>
      </c>
      <c r="AC5" s="12">
        <f t="shared" si="0"/>
        <v>45032</v>
      </c>
      <c r="AD5" s="11">
        <f>AC5+1</f>
        <v>45033</v>
      </c>
      <c r="AE5" s="10">
        <f>AD5+1</f>
        <v>45034</v>
      </c>
      <c r="AF5" s="10">
        <f t="shared" si="0"/>
        <v>45035</v>
      </c>
      <c r="AG5" s="10">
        <f t="shared" si="0"/>
        <v>45036</v>
      </c>
      <c r="AH5" s="10">
        <f t="shared" si="0"/>
        <v>45037</v>
      </c>
      <c r="AI5" s="10">
        <f t="shared" si="0"/>
        <v>45038</v>
      </c>
      <c r="AJ5" s="12">
        <f t="shared" si="0"/>
        <v>45039</v>
      </c>
      <c r="AK5" s="11">
        <f>AJ5+1</f>
        <v>45040</v>
      </c>
      <c r="AL5" s="10">
        <f>AK5+1</f>
        <v>45041</v>
      </c>
      <c r="AM5" s="10">
        <f t="shared" si="0"/>
        <v>45042</v>
      </c>
      <c r="AN5" s="10">
        <f t="shared" si="0"/>
        <v>45043</v>
      </c>
      <c r="AO5" s="10">
        <f t="shared" si="0"/>
        <v>45044</v>
      </c>
      <c r="AP5" s="10">
        <f t="shared" si="0"/>
        <v>45045</v>
      </c>
      <c r="AQ5" s="12">
        <f t="shared" si="0"/>
        <v>45046</v>
      </c>
      <c r="AR5" s="11">
        <f>AQ5+1</f>
        <v>45047</v>
      </c>
      <c r="AS5" s="10">
        <f>AR5+1</f>
        <v>45048</v>
      </c>
      <c r="AT5" s="10">
        <f t="shared" si="0"/>
        <v>45049</v>
      </c>
      <c r="AU5" s="10">
        <f t="shared" si="0"/>
        <v>45050</v>
      </c>
      <c r="AV5" s="10">
        <f t="shared" si="0"/>
        <v>45051</v>
      </c>
      <c r="AW5" s="10">
        <f t="shared" si="0"/>
        <v>45052</v>
      </c>
      <c r="AX5" s="12">
        <f t="shared" si="0"/>
        <v>45053</v>
      </c>
      <c r="AY5" s="11">
        <f>AX5+1</f>
        <v>45054</v>
      </c>
      <c r="AZ5" s="10">
        <f>AY5+1</f>
        <v>45055</v>
      </c>
      <c r="BA5" s="10">
        <f t="shared" ref="BA5:BE5" si="1">AZ5+1</f>
        <v>45056</v>
      </c>
      <c r="BB5" s="10">
        <f t="shared" si="1"/>
        <v>45057</v>
      </c>
      <c r="BC5" s="10">
        <f t="shared" si="1"/>
        <v>45058</v>
      </c>
      <c r="BD5" s="10">
        <f t="shared" si="1"/>
        <v>45059</v>
      </c>
      <c r="BE5" s="12">
        <f t="shared" si="1"/>
        <v>45060</v>
      </c>
      <c r="BF5" s="11">
        <f>BE5+1</f>
        <v>45061</v>
      </c>
      <c r="BG5" s="10">
        <f>BF5+1</f>
        <v>45062</v>
      </c>
      <c r="BH5" s="10">
        <f t="shared" ref="BH5:BL5" si="2">BG5+1</f>
        <v>45063</v>
      </c>
      <c r="BI5" s="10">
        <f t="shared" si="2"/>
        <v>45064</v>
      </c>
      <c r="BJ5" s="10">
        <f t="shared" si="2"/>
        <v>45065</v>
      </c>
      <c r="BK5" s="10">
        <f t="shared" si="2"/>
        <v>45066</v>
      </c>
      <c r="BL5" s="12">
        <f t="shared" si="2"/>
        <v>45067</v>
      </c>
    </row>
    <row r="6" spans="1:64" ht="30" customHeight="1" thickBot="1">
      <c r="A6" s="49" t="s">
        <v>8</v>
      </c>
      <c r="B6" s="8" t="s">
        <v>9</v>
      </c>
      <c r="C6" s="9" t="s">
        <v>157</v>
      </c>
      <c r="D6" s="9" t="s">
        <v>11</v>
      </c>
      <c r="E6" s="9" t="s">
        <v>12</v>
      </c>
      <c r="F6" s="9" t="s">
        <v>13</v>
      </c>
      <c r="G6" s="9"/>
      <c r="H6" s="9" t="s">
        <v>14</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c r="A7" s="48" t="s">
        <v>15</v>
      </c>
      <c r="C7" s="51"/>
      <c r="E7"/>
      <c r="H7" t="str">
        <f ca="1">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c r="A8" s="49" t="s">
        <v>158</v>
      </c>
      <c r="B8" s="18" t="s">
        <v>159</v>
      </c>
      <c r="C8" s="58"/>
      <c r="D8" s="19"/>
      <c r="E8" s="20"/>
      <c r="F8" s="21"/>
      <c r="G8" s="17"/>
      <c r="H8" s="17" t="str">
        <f t="shared" ref="H8:H37" ca="1"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c r="A9" s="49" t="s">
        <v>160</v>
      </c>
      <c r="B9" s="67" t="s">
        <v>161</v>
      </c>
      <c r="C9" s="59" t="s">
        <v>162</v>
      </c>
      <c r="D9" s="22">
        <v>0</v>
      </c>
      <c r="E9" s="53">
        <f>Project_Start</f>
        <v>45012</v>
      </c>
      <c r="F9" s="53">
        <f>E9+4</f>
        <v>45016</v>
      </c>
      <c r="G9" s="17"/>
      <c r="H9" s="17">
        <f t="shared" ca="1" si="6"/>
        <v>5</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c r="A10" s="49" t="s">
        <v>163</v>
      </c>
      <c r="B10" s="67" t="s">
        <v>164</v>
      </c>
      <c r="C10" s="59"/>
      <c r="D10" s="22">
        <v>0</v>
      </c>
      <c r="E10" s="53">
        <f>E9</f>
        <v>45012</v>
      </c>
      <c r="F10" s="53">
        <f>E10+4</f>
        <v>45016</v>
      </c>
      <c r="G10" s="17"/>
      <c r="H10" s="17">
        <f t="shared" ca="1" si="6"/>
        <v>5</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c r="A11" s="48"/>
      <c r="B11" s="67" t="s">
        <v>127</v>
      </c>
      <c r="C11" s="59"/>
      <c r="D11" s="22">
        <v>0</v>
      </c>
      <c r="E11" s="53">
        <f>F10+3</f>
        <v>45019</v>
      </c>
      <c r="F11" s="53">
        <f>E11+2</f>
        <v>45021</v>
      </c>
      <c r="G11" s="17"/>
      <c r="H11" s="17">
        <f t="shared" ca="1" si="6"/>
        <v>3</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c r="A12" s="48"/>
      <c r="B12" s="67" t="s">
        <v>165</v>
      </c>
      <c r="C12" s="59"/>
      <c r="D12" s="22">
        <v>0</v>
      </c>
      <c r="E12" s="53">
        <f>F11</f>
        <v>45021</v>
      </c>
      <c r="F12" s="53">
        <f>E12+5</f>
        <v>45026</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c r="A13" s="48"/>
      <c r="B13" s="67" t="s">
        <v>139</v>
      </c>
      <c r="C13" s="59"/>
      <c r="D13" s="22"/>
      <c r="E13" s="53">
        <f>F12</f>
        <v>45026</v>
      </c>
      <c r="F13" s="53">
        <f>E13+3</f>
        <v>45029</v>
      </c>
      <c r="G13" s="17"/>
      <c r="H13" s="17">
        <f t="shared" ca="1" si="6"/>
        <v>4</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c r="A14" s="49" t="s">
        <v>166</v>
      </c>
      <c r="B14" s="23" t="s">
        <v>167</v>
      </c>
      <c r="C14" s="60"/>
      <c r="D14" s="24"/>
      <c r="E14" s="25"/>
      <c r="F14" s="26"/>
      <c r="G14" s="17"/>
      <c r="H14" s="17" t="str">
        <f t="shared" ca="1"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c r="A15" s="49"/>
      <c r="B15" s="68" t="s">
        <v>168</v>
      </c>
      <c r="C15" s="61"/>
      <c r="D15" s="27">
        <v>0</v>
      </c>
      <c r="E15" s="54">
        <f>Project_Start</f>
        <v>45012</v>
      </c>
      <c r="F15" s="54">
        <f>E15+1</f>
        <v>45013</v>
      </c>
      <c r="G15" s="17"/>
      <c r="H15" s="17">
        <f t="shared" ca="1" si="6"/>
        <v>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c r="A16" s="48"/>
      <c r="B16" s="68" t="s">
        <v>169</v>
      </c>
      <c r="C16" s="61"/>
      <c r="D16" s="27">
        <v>0</v>
      </c>
      <c r="E16" s="54">
        <f>Project_Start+2</f>
        <v>45014</v>
      </c>
      <c r="F16" s="54">
        <f>E16+1</f>
        <v>45015</v>
      </c>
      <c r="G16" s="17"/>
      <c r="H16" s="17">
        <f t="shared" ca="1" si="6"/>
        <v>2</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c r="A17" s="48"/>
      <c r="B17" s="68" t="s">
        <v>170</v>
      </c>
      <c r="C17" s="61"/>
      <c r="D17" s="27">
        <v>0</v>
      </c>
      <c r="E17" s="54">
        <f>Project_Start+3</f>
        <v>45015</v>
      </c>
      <c r="F17" s="54">
        <f>E17+3</f>
        <v>45018</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c r="A18" s="48"/>
      <c r="B18" s="68" t="s">
        <v>171</v>
      </c>
      <c r="C18" s="61"/>
      <c r="D18" s="27">
        <v>0</v>
      </c>
      <c r="E18" s="54">
        <f>F17+1</f>
        <v>45019</v>
      </c>
      <c r="F18" s="54">
        <f>E18+6</f>
        <v>45025</v>
      </c>
      <c r="G18" s="17"/>
      <c r="H18" s="17">
        <f t="shared" ca="1" si="6"/>
        <v>7</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c r="A19" s="48"/>
      <c r="B19" s="68" t="s">
        <v>172</v>
      </c>
      <c r="C19" s="61"/>
      <c r="D19" s="27"/>
      <c r="E19" s="54">
        <f>F18+1</f>
        <v>45026</v>
      </c>
      <c r="F19" s="54">
        <f>E19+3</f>
        <v>45029</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c r="A20" s="48" t="s">
        <v>173</v>
      </c>
      <c r="B20" s="28" t="s">
        <v>174</v>
      </c>
      <c r="C20" s="62"/>
      <c r="D20" s="29"/>
      <c r="E20" s="30"/>
      <c r="F20" s="31"/>
      <c r="G20" s="17"/>
      <c r="H20" s="17" t="str">
        <f t="shared" ca="1"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c r="A21" s="48"/>
      <c r="B21" s="69" t="s">
        <v>175</v>
      </c>
      <c r="C21" s="63"/>
      <c r="D21" s="32">
        <v>0</v>
      </c>
      <c r="E21" s="55">
        <f>Project_Start+7</f>
        <v>45019</v>
      </c>
      <c r="F21" s="55">
        <f>E21+2</f>
        <v>45021</v>
      </c>
      <c r="G21" s="17"/>
      <c r="H21" s="17">
        <f t="shared" ca="1" si="6"/>
        <v>3</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c r="A22" s="48"/>
      <c r="B22" s="69" t="s">
        <v>176</v>
      </c>
      <c r="C22" s="63"/>
      <c r="D22" s="32">
        <v>0</v>
      </c>
      <c r="E22" s="55">
        <f>Project_Start+7</f>
        <v>45019</v>
      </c>
      <c r="F22" s="55">
        <f>E22+1</f>
        <v>45020</v>
      </c>
      <c r="G22" s="17"/>
      <c r="H22" s="17">
        <f t="shared" ca="1" si="6"/>
        <v>2</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c r="A23" s="48"/>
      <c r="B23" s="69" t="s">
        <v>127</v>
      </c>
      <c r="C23" s="63"/>
      <c r="D23" s="32"/>
      <c r="E23" s="55">
        <f>E22+2</f>
        <v>45021</v>
      </c>
      <c r="F23" s="55">
        <f>E23+6</f>
        <v>45027</v>
      </c>
      <c r="G23" s="17"/>
      <c r="H23" s="17">
        <f t="shared" ca="1" si="6"/>
        <v>7</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c r="A24" s="48"/>
      <c r="B24" s="69" t="s">
        <v>165</v>
      </c>
      <c r="C24" s="63"/>
      <c r="D24" s="32"/>
      <c r="E24" s="55">
        <f>F23-1</f>
        <v>45026</v>
      </c>
      <c r="F24" s="55">
        <f>E24+8</f>
        <v>45034</v>
      </c>
      <c r="G24" s="17"/>
      <c r="H24" s="17">
        <f t="shared" ca="1" si="6"/>
        <v>9</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c r="A25" s="48"/>
      <c r="B25" s="69" t="s">
        <v>139</v>
      </c>
      <c r="C25" s="63"/>
      <c r="D25" s="32"/>
      <c r="E25" s="55">
        <f>F24</f>
        <v>45034</v>
      </c>
      <c r="F25" s="55">
        <f>E25+2</f>
        <v>45036</v>
      </c>
      <c r="G25" s="17"/>
      <c r="H25" s="17">
        <f t="shared" ca="1" si="6"/>
        <v>3</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c r="A26" s="48" t="s">
        <v>173</v>
      </c>
      <c r="B26" s="33" t="s">
        <v>177</v>
      </c>
      <c r="C26" s="64"/>
      <c r="D26" s="34"/>
      <c r="E26" s="35"/>
      <c r="F26" s="36"/>
      <c r="G26" s="17"/>
      <c r="H26" s="17" t="str">
        <f t="shared" ca="1"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c r="A27" s="48"/>
      <c r="B27" s="70" t="s">
        <v>178</v>
      </c>
      <c r="C27" s="65"/>
      <c r="D27" s="37"/>
      <c r="E27" s="56">
        <f>Project_Start+14</f>
        <v>45026</v>
      </c>
      <c r="F27" s="56">
        <f>E27+1</f>
        <v>45027</v>
      </c>
      <c r="G27" s="17"/>
      <c r="H27" s="17">
        <f t="shared" ca="1" si="6"/>
        <v>2</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c r="A28" s="48"/>
      <c r="B28" s="70" t="s">
        <v>179</v>
      </c>
      <c r="C28" s="65"/>
      <c r="D28" s="37"/>
      <c r="E28" s="56">
        <f>E27+1</f>
        <v>45027</v>
      </c>
      <c r="F28" s="56">
        <f>E28+8</f>
        <v>45035</v>
      </c>
      <c r="G28" s="17"/>
      <c r="H28" s="17">
        <f t="shared" ca="1" si="6"/>
        <v>9</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c r="A29" s="48"/>
      <c r="B29" s="70" t="s">
        <v>180</v>
      </c>
      <c r="C29" s="65"/>
      <c r="D29" s="37"/>
      <c r="E29" s="56">
        <f>E28+3</f>
        <v>45030</v>
      </c>
      <c r="F29" s="56">
        <f>E29</f>
        <v>45030</v>
      </c>
      <c r="G29" s="17"/>
      <c r="H29" s="17">
        <f t="shared" ca="1" si="6"/>
        <v>1</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c r="A30" s="48"/>
      <c r="B30" s="70" t="s">
        <v>181</v>
      </c>
      <c r="C30" s="65"/>
      <c r="D30" s="37"/>
      <c r="E30" s="56">
        <f>E28+1</f>
        <v>45028</v>
      </c>
      <c r="F30" s="56">
        <f>E30+7</f>
        <v>45035</v>
      </c>
      <c r="G30" s="17"/>
      <c r="H30" s="17">
        <f t="shared" ca="1" si="6"/>
        <v>8</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c r="A31" s="48"/>
      <c r="B31" s="70" t="s">
        <v>182</v>
      </c>
      <c r="C31" s="65"/>
      <c r="D31" s="37"/>
      <c r="E31" s="56">
        <f>E28+1</f>
        <v>45028</v>
      </c>
      <c r="F31" s="56">
        <f>E31+7</f>
        <v>45035</v>
      </c>
      <c r="G31" s="17"/>
      <c r="H31" s="17">
        <f t="shared" ca="1" si="6"/>
        <v>8</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c r="A32" s="48"/>
      <c r="B32" s="70" t="s">
        <v>183</v>
      </c>
      <c r="C32" s="65"/>
      <c r="D32" s="37"/>
      <c r="E32" s="56">
        <f>F31</f>
        <v>45035</v>
      </c>
      <c r="F32" s="56">
        <f>E32+7</f>
        <v>45042</v>
      </c>
      <c r="G32" s="17"/>
      <c r="H32" s="17">
        <f t="shared" ca="1" si="6"/>
        <v>8</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c r="A33" s="48"/>
      <c r="B33" s="70" t="s">
        <v>184</v>
      </c>
      <c r="C33" s="65"/>
      <c r="D33" s="37"/>
      <c r="E33" s="56">
        <f>F32</f>
        <v>45042</v>
      </c>
      <c r="F33" s="56">
        <f>E33+14</f>
        <v>45056</v>
      </c>
      <c r="G33" s="17"/>
      <c r="H33" s="17">
        <f t="shared" ca="1" si="6"/>
        <v>15</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c r="A34" s="48"/>
      <c r="B34" s="70" t="s">
        <v>185</v>
      </c>
      <c r="C34" s="65"/>
      <c r="D34" s="37"/>
      <c r="E34" s="56">
        <f>E33-2</f>
        <v>45040</v>
      </c>
      <c r="F34" s="56">
        <f>E34+1</f>
        <v>45041</v>
      </c>
      <c r="G34" s="17"/>
      <c r="H34" s="17">
        <f t="shared" ca="1" si="6"/>
        <v>2</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c r="A35" s="48"/>
      <c r="B35" s="70" t="s">
        <v>186</v>
      </c>
      <c r="C35" s="65"/>
      <c r="D35" s="37"/>
      <c r="E35" s="56">
        <f>F33-2</f>
        <v>45054</v>
      </c>
      <c r="F35" s="56">
        <f>E35+3</f>
        <v>45057</v>
      </c>
      <c r="G35" s="17"/>
      <c r="H35" s="17">
        <f t="shared" ca="1" si="6"/>
        <v>4</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c r="A36" s="48" t="s">
        <v>153</v>
      </c>
      <c r="B36" s="71"/>
      <c r="C36" s="66"/>
      <c r="D36" s="16"/>
      <c r="E36" s="57"/>
      <c r="F36" s="57"/>
      <c r="G36" s="17"/>
      <c r="H36" s="17" t="str">
        <f t="shared" ca="1" si="6"/>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c r="A37" s="49" t="s">
        <v>120</v>
      </c>
      <c r="B37" s="38" t="s">
        <v>154</v>
      </c>
      <c r="C37" s="39"/>
      <c r="D37" s="40"/>
      <c r="E37" s="41"/>
      <c r="F37" s="42"/>
      <c r="G37" s="43"/>
      <c r="H37" s="43" t="str">
        <f t="shared" ca="1" si="6"/>
        <v/>
      </c>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row>
    <row r="38" spans="1:64" ht="30" customHeight="1">
      <c r="G38" s="6"/>
    </row>
    <row r="39" spans="1:64" ht="30" customHeight="1">
      <c r="C39" s="14"/>
      <c r="F39" s="50"/>
    </row>
    <row r="40" spans="1:64" ht="30" customHeight="1">
      <c r="C40"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3">
      <formula>AND(TODAY()&gt;=I$5,TODAY()&lt;J$5)</formula>
    </cfRule>
  </conditionalFormatting>
  <conditionalFormatting sqref="I7:BL37">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035F61BAE51E7947A9365E1B8E907020" ma:contentTypeVersion="2" ma:contentTypeDescription="새 문서를 만듭니다." ma:contentTypeScope="" ma:versionID="d7c59c0fd1250520589fca7467043ff4">
  <xsd:schema xmlns:xsd="http://www.w3.org/2001/XMLSchema" xmlns:xs="http://www.w3.org/2001/XMLSchema" xmlns:p="http://schemas.microsoft.com/office/2006/metadata/properties" xmlns:ns2="80d11410-1024-44c3-ad75-b0374a03ce81" targetNamespace="http://schemas.microsoft.com/office/2006/metadata/properties" ma:root="true" ma:fieldsID="40e8d6cd76a385156a55586689605016" ns2:_="">
    <xsd:import namespace="80d11410-1024-44c3-ad75-b0374a03ce8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d11410-1024-44c3-ad75-b0374a03ce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BA2AC6-39AE-4950-A281-9155B3C0E72D}"/>
</file>

<file path=customXml/itemProps2.xml><?xml version="1.0" encoding="utf-8"?>
<ds:datastoreItem xmlns:ds="http://schemas.openxmlformats.org/officeDocument/2006/customXml" ds:itemID="{C4C46897-7A66-4300-89C7-2319ABF0C604}"/>
</file>

<file path=customXml/itemProps3.xml><?xml version="1.0" encoding="utf-8"?>
<ds:datastoreItem xmlns:ds="http://schemas.openxmlformats.org/officeDocument/2006/customXml" ds:itemID="{FD5E33B7-D5BD-49EF-8CC1-E79DA950CE9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Sapumal Senarath</cp:lastModifiedBy>
  <cp:revision/>
  <dcterms:created xsi:type="dcterms:W3CDTF">2022-03-11T22:40:12Z</dcterms:created>
  <dcterms:modified xsi:type="dcterms:W3CDTF">2023-05-03T09:52:57Z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0x010100035F61BAE51E7947A9365E1B8E907020</vt:lpwstr>
  </property>
</Properties>
</file>