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보안영업\견적서\글로벌머니익스프레스\"/>
    </mc:Choice>
  </mc:AlternateContent>
  <bookViews>
    <workbookView xWindow="0" yWindow="0" windowWidth="28800" windowHeight="12348"/>
  </bookViews>
  <sheets>
    <sheet name="DaaS" sheetId="1" r:id="rId1"/>
    <sheet name="차년도 유지보수 비용" sheetId="2" r:id="rId2"/>
  </sheets>
  <definedNames>
    <definedName name="_xlnm.Print_Area" localSheetId="0">DaaS!$B$2:$M$39</definedName>
    <definedName name="_xlnm.Print_Area" localSheetId="1">'차년도 유지보수 비용'!$B$2:$M$35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2" l="1"/>
  <c r="L24" i="1" l="1"/>
  <c r="L25" i="1"/>
  <c r="L23" i="1"/>
  <c r="L22" i="1"/>
  <c r="L20" i="2" l="1"/>
  <c r="L25" i="2"/>
  <c r="L26" i="2" s="1"/>
  <c r="L21" i="2"/>
  <c r="I22" i="2" l="1"/>
  <c r="F24" i="2" s="1"/>
  <c r="F25" i="2" s="1"/>
  <c r="F26" i="2" s="1"/>
  <c r="C7" i="2" s="1"/>
  <c r="L21" i="1" l="1"/>
  <c r="I26" i="1" l="1"/>
  <c r="F28" i="1" l="1"/>
  <c r="F29" i="1" l="1"/>
  <c r="F30" i="1" s="1"/>
  <c r="C7" i="1" s="1"/>
  <c r="L29" i="1" l="1"/>
  <c r="L30" i="1" s="1"/>
</calcChain>
</file>

<file path=xl/sharedStrings.xml><?xml version="1.0" encoding="utf-8"?>
<sst xmlns="http://schemas.openxmlformats.org/spreadsheetml/2006/main" count="128" uniqueCount="73">
  <si>
    <t>귀중</t>
    <phoneticPr fontId="5" type="noConversion"/>
  </si>
  <si>
    <t>1회성 요금</t>
    <phoneticPr fontId="5" type="noConversion"/>
  </si>
  <si>
    <t>상호</t>
    <phoneticPr fontId="5" type="noConversion"/>
  </si>
  <si>
    <t>대표이사</t>
    <phoneticPr fontId="5" type="noConversion"/>
  </si>
  <si>
    <t>고객사담당자</t>
    <phoneticPr fontId="5" type="noConversion"/>
  </si>
  <si>
    <t>사업장소재지</t>
    <phoneticPr fontId="5" type="noConversion"/>
  </si>
  <si>
    <t>약정계약기간</t>
    <phoneticPr fontId="5" type="noConversion"/>
  </si>
  <si>
    <t>결제조건</t>
    <phoneticPr fontId="5" type="noConversion"/>
  </si>
  <si>
    <t>영업담당</t>
    <phoneticPr fontId="5" type="noConversion"/>
  </si>
  <si>
    <t>견적일</t>
    <phoneticPr fontId="5" type="noConversion"/>
  </si>
  <si>
    <t>연락처</t>
    <phoneticPr fontId="5" type="noConversion"/>
  </si>
  <si>
    <t>견적유효기간</t>
    <phoneticPr fontId="5" type="noConversion"/>
  </si>
  <si>
    <t>대표번호</t>
    <phoneticPr fontId="5" type="noConversion"/>
  </si>
  <si>
    <t>1. 필수 서비스</t>
    <phoneticPr fontId="5" type="noConversion"/>
  </si>
  <si>
    <t>(단위: 원, EA)</t>
    <phoneticPr fontId="5" type="noConversion"/>
  </si>
  <si>
    <t>품목</t>
    <phoneticPr fontId="5" type="noConversion"/>
  </si>
  <si>
    <t>세부항목</t>
    <phoneticPr fontId="5" type="noConversion"/>
  </si>
  <si>
    <t>수량</t>
    <phoneticPr fontId="5" type="noConversion"/>
  </si>
  <si>
    <t>비고</t>
    <phoneticPr fontId="5" type="noConversion"/>
  </si>
  <si>
    <t>필수 서비스 소계</t>
    <phoneticPr fontId="5" type="noConversion"/>
  </si>
  <si>
    <t>VAT별도</t>
    <phoneticPr fontId="5" type="noConversion"/>
  </si>
  <si>
    <t>월 요금 소계</t>
    <phoneticPr fontId="5" type="noConversion"/>
  </si>
  <si>
    <t>부가세 (VAT)</t>
    <phoneticPr fontId="5" type="noConversion"/>
  </si>
  <si>
    <t>월 요금 총액</t>
    <phoneticPr fontId="5" type="noConversion"/>
  </si>
  <si>
    <t>※ 본 견적서를 당사와 사전 동의 없이 외부로 유출할 경우, 당사에 손해가 발생할 수 있으며 법적인 배상 및 보상을 요구할 수 있습니다.</t>
    <phoneticPr fontId="5" type="noConversion"/>
  </si>
  <si>
    <t>4. 견적 조건</t>
    <phoneticPr fontId="5" type="noConversion"/>
  </si>
  <si>
    <t xml:space="preserve"> : 주식회사 가비아</t>
    <phoneticPr fontId="5" type="noConversion"/>
  </si>
  <si>
    <t xml:space="preserve"> : 김     홍     국</t>
    <phoneticPr fontId="5" type="noConversion"/>
  </si>
  <si>
    <t xml:space="preserve"> : 경기도 성남시 분당구 대왕판교로 660(삼평동)</t>
    <phoneticPr fontId="5" type="noConversion"/>
  </si>
  <si>
    <t xml:space="preserve">   유스페이스1 B동 4층</t>
    <phoneticPr fontId="3" type="noConversion"/>
  </si>
  <si>
    <t xml:space="preserve"> : 계약일로부터 1년</t>
    <phoneticPr fontId="5" type="noConversion"/>
  </si>
  <si>
    <t xml:space="preserve"> : 서비스 신청 시 카드/현금 결제</t>
    <phoneticPr fontId="5" type="noConversion"/>
  </si>
  <si>
    <t xml:space="preserve"> : 견적일로부터 7일</t>
    <phoneticPr fontId="5" type="noConversion"/>
  </si>
  <si>
    <t xml:space="preserve"> : 02-3473-3911 (클라우드IDC사업팀)</t>
    <phoneticPr fontId="5" type="noConversion"/>
  </si>
  <si>
    <r>
      <t xml:space="preserve">월 이용요금
</t>
    </r>
    <r>
      <rPr>
        <b/>
        <sz val="10"/>
        <color theme="0"/>
        <rFont val="돋움"/>
        <family val="3"/>
        <charset val="129"/>
      </rPr>
      <t>(필수+선택요금)</t>
    </r>
    <phoneticPr fontId="5" type="noConversion"/>
  </si>
  <si>
    <t>DaaS 서비스 견적서</t>
    <phoneticPr fontId="5" type="noConversion"/>
  </si>
  <si>
    <t>이용요금</t>
    <phoneticPr fontId="5" type="noConversion"/>
  </si>
  <si>
    <t>제안요금</t>
    <phoneticPr fontId="3" type="noConversion"/>
  </si>
  <si>
    <t>제안요금합</t>
    <phoneticPr fontId="5" type="noConversion"/>
  </si>
  <si>
    <t xml:space="preserve"> : 강순호 과장</t>
    <phoneticPr fontId="5" type="noConversion"/>
  </si>
  <si>
    <t xml:space="preserve"> : 010-4299-0539 / shkang@gabia.com</t>
    <phoneticPr fontId="3" type="noConversion"/>
  </si>
  <si>
    <t>DaaS</t>
    <phoneticPr fontId="3" type="noConversion"/>
  </si>
  <si>
    <t>글로벌머니익스프레스</t>
    <phoneticPr fontId="5" type="noConversion"/>
  </si>
  <si>
    <t xml:space="preserve"> : 정다연 담당자님</t>
    <phoneticPr fontId="5" type="noConversion"/>
  </si>
  <si>
    <t xml:space="preserve"> : danaj@gmeremit.com</t>
    <phoneticPr fontId="5" type="noConversion"/>
  </si>
  <si>
    <t>2. 이용요금 합계</t>
    <phoneticPr fontId="5" type="noConversion"/>
  </si>
  <si>
    <t xml:space="preserve">Windows 10 VDA </t>
    <phoneticPr fontId="3" type="noConversion"/>
  </si>
  <si>
    <t>WinSvrCAL 2019 SNGL OLP NL UsrCAL</t>
    <phoneticPr fontId="3" type="noConversion"/>
  </si>
  <si>
    <t>구축 요금 총액</t>
    <phoneticPr fontId="5" type="noConversion"/>
  </si>
  <si>
    <t>DaaS</t>
    <phoneticPr fontId="3" type="noConversion"/>
  </si>
  <si>
    <t>구축형</t>
    <phoneticPr fontId="3" type="noConversion"/>
  </si>
  <si>
    <t>H/W 구축형</t>
    <phoneticPr fontId="3" type="noConversion"/>
  </si>
  <si>
    <t>Legato RD
 - VDI 라이선스</t>
    <phoneticPr fontId="3" type="noConversion"/>
  </si>
  <si>
    <t>영구 라이선스</t>
    <phoneticPr fontId="3" type="noConversion"/>
  </si>
  <si>
    <t>VDI 설치 구축 (구축비)</t>
    <phoneticPr fontId="3" type="noConversion"/>
  </si>
  <si>
    <t>Windows Server 2019 Standard - 16 Core License Pack</t>
    <phoneticPr fontId="3" type="noConversion"/>
  </si>
  <si>
    <t>관리서버OS (영구)</t>
    <phoneticPr fontId="3" type="noConversion"/>
  </si>
  <si>
    <t>유저 라이센스</t>
    <phoneticPr fontId="3" type="noConversion"/>
  </si>
  <si>
    <t>원, (VAT 포함)</t>
    <phoneticPr fontId="5" type="noConversion"/>
  </si>
  <si>
    <t>유지보수
운영관리</t>
    <phoneticPr fontId="3" type="noConversion"/>
  </si>
  <si>
    <t>1년 VDA 라이선스</t>
    <phoneticPr fontId="3" type="noConversion"/>
  </si>
  <si>
    <t>1년 유지보수</t>
    <phoneticPr fontId="3" type="noConversion"/>
  </si>
  <si>
    <t>1년 운영 요금</t>
    <phoneticPr fontId="5" type="noConversion"/>
  </si>
  <si>
    <t>1년 요금 소계</t>
    <phoneticPr fontId="5" type="noConversion"/>
  </si>
  <si>
    <t>1. 1년 유지보수 및 라이선스 갱신 금액 입니다.</t>
    <phoneticPr fontId="3" type="noConversion"/>
  </si>
  <si>
    <t>1년 라이선스</t>
    <phoneticPr fontId="3" type="noConversion"/>
  </si>
  <si>
    <t xml:space="preserve"> : 2021년 07월 01일</t>
    <phoneticPr fontId="3" type="noConversion"/>
  </si>
  <si>
    <r>
      <rPr>
        <b/>
        <sz val="10"/>
        <rFont val="돋움"/>
        <family val="3"/>
        <charset val="129"/>
      </rPr>
      <t>가상화 H/W (관리 및 스토리지 서버) -  [Intel® R2224WFTZS 2U 24Bays]</t>
    </r>
    <r>
      <rPr>
        <sz val="10"/>
        <rFont val="돋움"/>
        <family val="3"/>
        <charset val="129"/>
      </rPr>
      <t xml:space="preserve">
Intel® Xeon Gole 6226RR (16Core, 2.GHz, 85w)*2, RAM:1280GB 
SSD 240GB*2(OS) 
Intel® SSD 1.9TB, 2.5in(S4510시리즈) * 12EA </t>
    </r>
    <phoneticPr fontId="3" type="noConversion"/>
  </si>
  <si>
    <t>무상 지원</t>
    <phoneticPr fontId="3" type="noConversion"/>
  </si>
  <si>
    <t>1. DaaS 구축형 서비스로 구축 비용 및 1년 운영 비용 입니다.</t>
    <phoneticPr fontId="3" type="noConversion"/>
  </si>
  <si>
    <t>2. 차년도 발생하는 유지보수 비용은 시트2 별도 견적</t>
    <phoneticPr fontId="3" type="noConversion"/>
  </si>
  <si>
    <t>Legato RD (유지보수)
 - Legato 솔루션 기능 업데이트</t>
    <phoneticPr fontId="3" type="noConversion"/>
  </si>
  <si>
    <t>3. 유지보수 항목은 노란색 음영 표기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</si>
</sst>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yyyy&quot;년&quot;\ m&quot;월&quot;\ d&quot;일&quot;;@"/>
    <numFmt numFmtId="177" formatCode="#,##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24"/>
      <color theme="0"/>
      <name val="HY헤드라인M"/>
      <family val="1"/>
      <charset val="129"/>
    </font>
    <font>
      <sz val="8"/>
      <name val="돋움"/>
      <family val="3"/>
      <charset val="129"/>
    </font>
    <font>
      <sz val="24"/>
      <name val="HY헤드라인M"/>
      <family val="1"/>
      <charset val="129"/>
    </font>
    <font>
      <b/>
      <u/>
      <sz val="10"/>
      <name val="돋움"/>
      <family val="3"/>
      <charset val="129"/>
    </font>
    <font>
      <sz val="11"/>
      <name val="돋움"/>
      <family val="3"/>
      <charset val="129"/>
    </font>
    <font>
      <b/>
      <sz val="18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1"/>
      <name val="돋움"/>
      <family val="3"/>
      <charset val="129"/>
    </font>
    <font>
      <b/>
      <sz val="10"/>
      <color theme="0"/>
      <name val="돋움"/>
      <family val="3"/>
      <charset val="129"/>
    </font>
    <font>
      <b/>
      <sz val="12"/>
      <name val="돋움"/>
      <family val="3"/>
      <charset val="129"/>
    </font>
    <font>
      <sz val="10"/>
      <color rgb="FFFF0000"/>
      <name val="돋움"/>
      <family val="3"/>
      <charset val="129"/>
    </font>
    <font>
      <b/>
      <sz val="12"/>
      <color theme="0"/>
      <name val="돋움"/>
      <family val="3"/>
      <charset val="129"/>
    </font>
    <font>
      <u/>
      <sz val="10"/>
      <color indexed="10"/>
      <name val="돋움"/>
      <family val="3"/>
      <charset val="129"/>
    </font>
    <font>
      <sz val="12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돋움"/>
      <family val="3"/>
      <charset val="129"/>
    </font>
    <font>
      <strike/>
      <sz val="1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/>
    <xf numFmtId="41" fontId="8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41" fontId="7" fillId="0" borderId="0" xfId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41" fontId="2" fillId="0" borderId="0" xfId="1" applyFont="1" applyBorder="1" applyAlignment="1">
      <alignment vertical="center"/>
    </xf>
    <xf numFmtId="41" fontId="11" fillId="0" borderId="0" xfId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1" fontId="10" fillId="0" borderId="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distributed" vertical="center"/>
    </xf>
    <xf numFmtId="0" fontId="2" fillId="0" borderId="2" xfId="0" applyFont="1" applyBorder="1" applyAlignment="1">
      <alignment vertical="center"/>
    </xf>
    <xf numFmtId="0" fontId="2" fillId="0" borderId="0" xfId="0" applyFont="1" applyBorder="1" applyAlignment="1">
      <alignment horizontal="distributed" vertical="center"/>
    </xf>
    <xf numFmtId="0" fontId="2" fillId="0" borderId="2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justify" vertical="center"/>
    </xf>
    <xf numFmtId="176" fontId="2" fillId="0" borderId="0" xfId="0" applyNumberFormat="1" applyFont="1" applyBorder="1" applyAlignment="1">
      <alignment horizontal="left" vertical="center" indent="1"/>
    </xf>
    <xf numFmtId="41" fontId="2" fillId="0" borderId="0" xfId="1" applyFont="1" applyBorder="1" applyAlignment="1">
      <alignment horizontal="justify" vertical="center"/>
    </xf>
    <xf numFmtId="41" fontId="2" fillId="0" borderId="0" xfId="1" applyFont="1" applyBorder="1" applyAlignment="1">
      <alignment horizontal="left" vertical="center"/>
    </xf>
    <xf numFmtId="0" fontId="12" fillId="0" borderId="0" xfId="0" applyFont="1" applyBorder="1" applyAlignment="1"/>
    <xf numFmtId="42" fontId="13" fillId="3" borderId="4" xfId="0" applyNumberFormat="1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177" fontId="2" fillId="0" borderId="0" xfId="0" applyNumberFormat="1" applyFont="1" applyBorder="1" applyAlignment="1">
      <alignment vertical="center"/>
    </xf>
    <xf numFmtId="42" fontId="2" fillId="0" borderId="0" xfId="0" applyNumberFormat="1" applyFont="1" applyBorder="1" applyAlignment="1">
      <alignment vertical="center"/>
    </xf>
    <xf numFmtId="0" fontId="12" fillId="0" borderId="1" xfId="0" applyFont="1" applyFill="1" applyBorder="1" applyAlignment="1"/>
    <xf numFmtId="0" fontId="2" fillId="0" borderId="1" xfId="0" applyFont="1" applyFill="1" applyBorder="1" applyAlignment="1"/>
    <xf numFmtId="177" fontId="2" fillId="0" borderId="1" xfId="0" applyNumberFormat="1" applyFont="1" applyBorder="1" applyAlignment="1">
      <alignment vertical="center"/>
    </xf>
    <xf numFmtId="42" fontId="2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vertical="center"/>
    </xf>
    <xf numFmtId="177" fontId="10" fillId="0" borderId="0" xfId="0" applyNumberFormat="1" applyFont="1" applyFill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horizontal="distributed"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horizontal="distributed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31" fontId="2" fillId="0" borderId="2" xfId="0" applyNumberFormat="1" applyFont="1" applyBorder="1" applyAlignment="1">
      <alignment horizontal="left" vertical="center"/>
    </xf>
    <xf numFmtId="0" fontId="13" fillId="3" borderId="4" xfId="0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" fillId="0" borderId="16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19" fillId="0" borderId="0" xfId="0" applyFont="1" applyFill="1">
      <alignment vertical="center"/>
    </xf>
    <xf numFmtId="0" fontId="20" fillId="0" borderId="0" xfId="0" applyFont="1" applyFill="1">
      <alignment vertical="center"/>
    </xf>
    <xf numFmtId="0" fontId="12" fillId="0" borderId="0" xfId="0" applyFont="1" applyFill="1" applyBorder="1" applyAlignment="1"/>
    <xf numFmtId="0" fontId="2" fillId="0" borderId="0" xfId="0" applyFont="1" applyFill="1" applyBorder="1" applyAlignment="1"/>
    <xf numFmtId="0" fontId="1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distributed" vertical="center"/>
    </xf>
    <xf numFmtId="0" fontId="2" fillId="0" borderId="25" xfId="0" applyFont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0" fontId="2" fillId="0" borderId="24" xfId="0" applyFont="1" applyFill="1" applyBorder="1" applyAlignment="1"/>
    <xf numFmtId="177" fontId="2" fillId="0" borderId="24" xfId="0" applyNumberFormat="1" applyFont="1" applyBorder="1" applyAlignment="1">
      <alignment vertical="center"/>
    </xf>
    <xf numFmtId="42" fontId="2" fillId="0" borderId="24" xfId="0" applyNumberFormat="1" applyFont="1" applyBorder="1" applyAlignment="1">
      <alignment vertical="center"/>
    </xf>
    <xf numFmtId="0" fontId="10" fillId="0" borderId="13" xfId="0" applyFont="1" applyFill="1" applyBorder="1" applyAlignment="1">
      <alignment horizontal="center" vertical="center" wrapText="1"/>
    </xf>
    <xf numFmtId="0" fontId="10" fillId="0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5" fillId="0" borderId="7" xfId="0" applyFont="1" applyBorder="1">
      <alignment vertical="center"/>
    </xf>
    <xf numFmtId="0" fontId="19" fillId="0" borderId="8" xfId="0" applyFont="1" applyBorder="1">
      <alignment vertical="center"/>
    </xf>
    <xf numFmtId="0" fontId="19" fillId="0" borderId="12" xfId="0" applyFont="1" applyBorder="1">
      <alignment vertical="center"/>
    </xf>
    <xf numFmtId="41" fontId="19" fillId="0" borderId="0" xfId="0" applyNumberFormat="1" applyFont="1">
      <alignment vertical="center"/>
    </xf>
    <xf numFmtId="0" fontId="13" fillId="3" borderId="4" xfId="0" applyFont="1" applyFill="1" applyBorder="1" applyAlignment="1">
      <alignment horizontal="center" vertical="center" wrapText="1"/>
    </xf>
    <xf numFmtId="41" fontId="2" fillId="0" borderId="6" xfId="1" applyFont="1" applyFill="1" applyBorder="1" applyAlignment="1">
      <alignment vertical="center"/>
    </xf>
    <xf numFmtId="0" fontId="2" fillId="0" borderId="6" xfId="1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2" fillId="5" borderId="6" xfId="1" applyNumberFormat="1" applyFont="1" applyFill="1" applyBorder="1" applyAlignment="1">
      <alignment horizontal="center" vertical="center"/>
    </xf>
    <xf numFmtId="41" fontId="2" fillId="5" borderId="6" xfId="1" applyFont="1" applyFill="1" applyBorder="1" applyAlignment="1">
      <alignment vertical="center"/>
    </xf>
    <xf numFmtId="0" fontId="15" fillId="5" borderId="6" xfId="0" applyFont="1" applyFill="1" applyBorder="1" applyAlignment="1">
      <alignment horizontal="center" vertical="center" wrapText="1"/>
    </xf>
    <xf numFmtId="43" fontId="19" fillId="0" borderId="0" xfId="0" applyNumberFormat="1" applyFont="1">
      <alignment vertical="center"/>
    </xf>
    <xf numFmtId="41" fontId="2" fillId="0" borderId="11" xfId="1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 wrapText="1"/>
    </xf>
    <xf numFmtId="43" fontId="19" fillId="0" borderId="0" xfId="0" applyNumberFormat="1" applyFont="1" applyFill="1">
      <alignment vertical="center"/>
    </xf>
    <xf numFmtId="0" fontId="2" fillId="5" borderId="6" xfId="0" applyFont="1" applyFill="1" applyBorder="1" applyAlignment="1">
      <alignment horizontal="center" vertical="center" wrapText="1"/>
    </xf>
    <xf numFmtId="41" fontId="21" fillId="0" borderId="6" xfId="1" applyFont="1" applyFill="1" applyBorder="1" applyAlignment="1">
      <alignment vertical="center"/>
    </xf>
    <xf numFmtId="41" fontId="14" fillId="2" borderId="6" xfId="1" applyFont="1" applyFill="1" applyBorder="1" applyAlignment="1">
      <alignment horizontal="center" vertical="center"/>
    </xf>
    <xf numFmtId="41" fontId="18" fillId="0" borderId="6" xfId="1" applyFont="1" applyFill="1" applyBorder="1" applyAlignment="1">
      <alignment horizontal="center" vertical="center"/>
    </xf>
    <xf numFmtId="41" fontId="14" fillId="2" borderId="6" xfId="1" applyFont="1" applyFill="1" applyBorder="1" applyAlignment="1">
      <alignment horizontal="right" vertical="center" indent="1"/>
    </xf>
    <xf numFmtId="0" fontId="16" fillId="3" borderId="7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 indent="1"/>
    </xf>
    <xf numFmtId="0" fontId="2" fillId="0" borderId="27" xfId="0" applyFont="1" applyFill="1" applyBorder="1" applyAlignment="1">
      <alignment horizontal="left" vertical="center" wrapText="1" indent="1"/>
    </xf>
    <xf numFmtId="0" fontId="2" fillId="0" borderId="10" xfId="0" applyFont="1" applyFill="1" applyBorder="1" applyAlignment="1">
      <alignment horizontal="left" vertical="center" wrapText="1" indent="1"/>
    </xf>
    <xf numFmtId="0" fontId="2" fillId="5" borderId="9" xfId="0" applyFont="1" applyFill="1" applyBorder="1" applyAlignment="1">
      <alignment horizontal="left" vertical="center" wrapText="1" indent="1"/>
    </xf>
    <xf numFmtId="0" fontId="2" fillId="5" borderId="27" xfId="0" applyFont="1" applyFill="1" applyBorder="1" applyAlignment="1">
      <alignment horizontal="left" vertical="center" wrapText="1" indent="1"/>
    </xf>
    <xf numFmtId="0" fontId="2" fillId="5" borderId="10" xfId="0" applyFont="1" applyFill="1" applyBorder="1" applyAlignment="1">
      <alignment horizontal="left" vertical="center" wrapText="1" indent="1"/>
    </xf>
    <xf numFmtId="0" fontId="2" fillId="5" borderId="6" xfId="0" applyFont="1" applyFill="1" applyBorder="1" applyAlignment="1">
      <alignment horizontal="left" vertical="center" wrapText="1" inden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shrinkToFit="1"/>
    </xf>
    <xf numFmtId="0" fontId="9" fillId="0" borderId="1" xfId="0" applyFont="1" applyBorder="1" applyAlignment="1">
      <alignment horizontal="center" shrinkToFit="1"/>
    </xf>
    <xf numFmtId="0" fontId="12" fillId="2" borderId="0" xfId="0" applyFont="1" applyFill="1" applyBorder="1" applyAlignment="1">
      <alignment horizontal="center" vertical="center"/>
    </xf>
    <xf numFmtId="41" fontId="12" fillId="2" borderId="0" xfId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</cellXfs>
  <cellStyles count="4">
    <cellStyle name="쉼표 [0]" xfId="1" builtinId="6"/>
    <cellStyle name="쉼표 [0] 2" xfId="3"/>
    <cellStyle name="표준" xfId="0" builtinId="0"/>
    <cellStyle name="표준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8876" y="1685926"/>
          <a:ext cx="532233" cy="5048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4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2425" y="1114425"/>
          <a:ext cx="175260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200026</xdr:colOff>
      <xdr:row>7</xdr:row>
      <xdr:rowOff>9526</xdr:rowOff>
    </xdr:from>
    <xdr:to>
      <xdr:col>11</xdr:col>
      <xdr:colOff>732259</xdr:colOff>
      <xdr:row>10</xdr:row>
      <xdr:rowOff>0</xdr:rowOff>
    </xdr:to>
    <xdr:pic>
      <xdr:nvPicPr>
        <xdr:cNvPr id="2" name="Picture 2" descr="도장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3706" y="1693546"/>
          <a:ext cx="532233" cy="5391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647700</xdr:colOff>
      <xdr:row>4</xdr:row>
      <xdr:rowOff>47625</xdr:rowOff>
    </xdr:from>
    <xdr:to>
      <xdr:col>10</xdr:col>
      <xdr:colOff>424815</xdr:colOff>
      <xdr:row>8</xdr:row>
      <xdr:rowOff>57150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000000">
                <a:alpha val="0"/>
              </a:srgbClr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1129665"/>
          <a:ext cx="1750695" cy="7791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9"/>
  <sheetViews>
    <sheetView showGridLines="0" tabSelected="1" topLeftCell="B20" zoomScaleNormal="100" zoomScaleSheetLayoutView="85" workbookViewId="0">
      <selection activeCell="P24" sqref="P24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69921875" style="45" bestFit="1" customWidth="1"/>
    <col min="18" max="18" width="10.19921875" style="45" bestFit="1" customWidth="1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14" t="s">
        <v>35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16" t="s">
        <v>42</v>
      </c>
      <c r="C4" s="116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17"/>
      <c r="C5" s="117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18" t="s">
        <v>1</v>
      </c>
      <c r="C7" s="119">
        <f>F30</f>
        <v>76571000</v>
      </c>
      <c r="D7" s="120" t="s">
        <v>58</v>
      </c>
      <c r="E7" s="120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18"/>
      <c r="C8" s="119"/>
      <c r="D8" s="120"/>
      <c r="E8" s="120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18"/>
      <c r="C9" s="119"/>
      <c r="D9" s="120"/>
      <c r="E9" s="120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43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44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66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11" t="s">
        <v>15</v>
      </c>
      <c r="C19" s="112"/>
      <c r="D19" s="112" t="s">
        <v>16</v>
      </c>
      <c r="E19" s="112"/>
      <c r="F19" s="113"/>
      <c r="G19" s="113"/>
      <c r="H19" s="113"/>
      <c r="I19" s="44" t="s">
        <v>17</v>
      </c>
      <c r="J19" s="68" t="s">
        <v>36</v>
      </c>
      <c r="K19" s="68" t="s">
        <v>37</v>
      </c>
      <c r="L19" s="22" t="s">
        <v>38</v>
      </c>
      <c r="M19" s="23" t="s">
        <v>18</v>
      </c>
    </row>
    <row r="20" spans="2:18" s="50" customFormat="1" ht="87" customHeight="1" x14ac:dyDescent="0.4">
      <c r="B20" s="102" t="s">
        <v>49</v>
      </c>
      <c r="C20" s="103" t="s">
        <v>50</v>
      </c>
      <c r="D20" s="104" t="s">
        <v>67</v>
      </c>
      <c r="E20" s="105"/>
      <c r="F20" s="105"/>
      <c r="G20" s="105"/>
      <c r="H20" s="106"/>
      <c r="I20" s="75">
        <v>1</v>
      </c>
      <c r="J20" s="81">
        <v>24200000</v>
      </c>
      <c r="K20" s="81">
        <v>24200000</v>
      </c>
      <c r="L20" s="81">
        <v>24200000</v>
      </c>
      <c r="M20" s="82" t="s">
        <v>51</v>
      </c>
      <c r="N20" s="49"/>
      <c r="O20" s="49"/>
      <c r="P20" s="49"/>
      <c r="Q20" s="49"/>
      <c r="R20" s="49"/>
    </row>
    <row r="21" spans="2:18" s="50" customFormat="1" ht="46.5" customHeight="1" x14ac:dyDescent="0.4">
      <c r="B21" s="102"/>
      <c r="C21" s="103"/>
      <c r="D21" s="107" t="s">
        <v>52</v>
      </c>
      <c r="E21" s="108"/>
      <c r="F21" s="108"/>
      <c r="G21" s="108"/>
      <c r="H21" s="109"/>
      <c r="I21" s="77">
        <v>90</v>
      </c>
      <c r="J21" s="78">
        <v>420000</v>
      </c>
      <c r="K21" s="78">
        <v>420000</v>
      </c>
      <c r="L21" s="78">
        <f t="shared" ref="L21:L24" si="0">K21*I21</f>
        <v>37800000</v>
      </c>
      <c r="M21" s="79" t="s">
        <v>53</v>
      </c>
      <c r="N21" s="49"/>
      <c r="O21" s="49"/>
      <c r="P21" s="49"/>
      <c r="Q21" s="49"/>
      <c r="R21" s="49"/>
    </row>
    <row r="22" spans="2:18" s="50" customFormat="1" ht="46.5" customHeight="1" x14ac:dyDescent="0.4">
      <c r="B22" s="102"/>
      <c r="C22" s="103"/>
      <c r="D22" s="104" t="s">
        <v>55</v>
      </c>
      <c r="E22" s="105"/>
      <c r="F22" s="105"/>
      <c r="G22" s="105"/>
      <c r="H22" s="106"/>
      <c r="I22" s="75">
        <v>2</v>
      </c>
      <c r="J22" s="74">
        <v>1330000</v>
      </c>
      <c r="K22" s="74">
        <v>1330000</v>
      </c>
      <c r="L22" s="74">
        <f t="shared" si="0"/>
        <v>2660000</v>
      </c>
      <c r="M22" s="76" t="s">
        <v>56</v>
      </c>
      <c r="N22" s="49"/>
      <c r="O22" s="49"/>
      <c r="P22" s="83"/>
      <c r="Q22" s="49"/>
      <c r="R22" s="49"/>
    </row>
    <row r="23" spans="2:18" s="50" customFormat="1" ht="46.5" customHeight="1" x14ac:dyDescent="0.4">
      <c r="B23" s="102"/>
      <c r="C23" s="103"/>
      <c r="D23" s="104" t="s">
        <v>47</v>
      </c>
      <c r="E23" s="105"/>
      <c r="F23" s="105"/>
      <c r="G23" s="105"/>
      <c r="H23" s="106"/>
      <c r="I23" s="75">
        <v>90</v>
      </c>
      <c r="J23" s="74">
        <v>55000</v>
      </c>
      <c r="K23" s="74">
        <v>55000</v>
      </c>
      <c r="L23" s="74">
        <f t="shared" si="0"/>
        <v>4950000</v>
      </c>
      <c r="M23" s="76" t="s">
        <v>57</v>
      </c>
      <c r="N23" s="49"/>
      <c r="O23" s="49"/>
      <c r="P23" s="83"/>
      <c r="Q23" s="49"/>
      <c r="R23" s="49"/>
    </row>
    <row r="24" spans="2:18" s="50" customFormat="1" ht="46.5" customHeight="1" x14ac:dyDescent="0.4">
      <c r="B24" s="102"/>
      <c r="C24" s="103"/>
      <c r="D24" s="110" t="s">
        <v>46</v>
      </c>
      <c r="E24" s="110"/>
      <c r="F24" s="110"/>
      <c r="G24" s="110"/>
      <c r="H24" s="110"/>
      <c r="I24" s="77">
        <v>0</v>
      </c>
      <c r="J24" s="78">
        <v>170000</v>
      </c>
      <c r="K24" s="78">
        <v>170000</v>
      </c>
      <c r="L24" s="78">
        <f t="shared" si="0"/>
        <v>0</v>
      </c>
      <c r="M24" s="79" t="s">
        <v>65</v>
      </c>
      <c r="N24" s="49"/>
      <c r="O24" s="49"/>
      <c r="P24" s="49"/>
      <c r="Q24" s="83"/>
      <c r="R24" s="49"/>
    </row>
    <row r="25" spans="2:18" s="50" customFormat="1" ht="46.5" customHeight="1" x14ac:dyDescent="0.4">
      <c r="B25" s="102"/>
      <c r="C25" s="103"/>
      <c r="D25" s="104" t="s">
        <v>54</v>
      </c>
      <c r="E25" s="105"/>
      <c r="F25" s="105"/>
      <c r="G25" s="105"/>
      <c r="H25" s="106"/>
      <c r="I25" s="75">
        <v>1</v>
      </c>
      <c r="J25" s="85">
        <v>9900000</v>
      </c>
      <c r="K25" s="74">
        <v>0</v>
      </c>
      <c r="L25" s="74">
        <f t="shared" ref="L25" si="1">K25*I25</f>
        <v>0</v>
      </c>
      <c r="M25" s="76" t="s">
        <v>68</v>
      </c>
      <c r="N25" s="49"/>
      <c r="O25" s="49"/>
      <c r="P25" s="49"/>
      <c r="Q25" s="49"/>
      <c r="R25" s="49"/>
    </row>
    <row r="26" spans="2:18" ht="30.75" customHeight="1" x14ac:dyDescent="0.4">
      <c r="B26" s="101" t="s">
        <v>19</v>
      </c>
      <c r="C26" s="101"/>
      <c r="D26" s="101"/>
      <c r="E26" s="101"/>
      <c r="F26" s="101"/>
      <c r="G26" s="101"/>
      <c r="H26" s="101"/>
      <c r="I26" s="88">
        <f>SUM(L20:L25)</f>
        <v>69610000</v>
      </c>
      <c r="J26" s="88"/>
      <c r="K26" s="88"/>
      <c r="L26" s="88"/>
      <c r="M26" s="67" t="s">
        <v>20</v>
      </c>
    </row>
    <row r="27" spans="2:18" ht="27" customHeight="1" x14ac:dyDescent="0.25">
      <c r="B27" s="26" t="s">
        <v>45</v>
      </c>
      <c r="C27" s="27"/>
      <c r="D27" s="27"/>
      <c r="E27" s="27"/>
      <c r="F27" s="27"/>
      <c r="G27" s="27"/>
      <c r="H27" s="27"/>
      <c r="I27" s="27"/>
      <c r="J27" s="27"/>
      <c r="K27" s="28"/>
      <c r="L27" s="29"/>
      <c r="M27" s="30"/>
    </row>
    <row r="28" spans="2:18" ht="30.75" customHeight="1" x14ac:dyDescent="0.4">
      <c r="B28" s="89" t="s">
        <v>62</v>
      </c>
      <c r="C28" s="90"/>
      <c r="D28" s="95" t="s">
        <v>63</v>
      </c>
      <c r="E28" s="96"/>
      <c r="F28" s="87">
        <f>I26</f>
        <v>69610000</v>
      </c>
      <c r="G28" s="87"/>
      <c r="H28" s="97" t="s">
        <v>34</v>
      </c>
      <c r="I28" s="90"/>
      <c r="J28" s="98" t="s">
        <v>21</v>
      </c>
      <c r="K28" s="98"/>
      <c r="L28" s="87">
        <v>0</v>
      </c>
      <c r="M28" s="87"/>
      <c r="O28" s="72"/>
      <c r="P28" s="72"/>
      <c r="Q28" s="72"/>
    </row>
    <row r="29" spans="2:18" ht="24.75" customHeight="1" x14ac:dyDescent="0.4">
      <c r="B29" s="91"/>
      <c r="C29" s="92"/>
      <c r="D29" s="95" t="s">
        <v>22</v>
      </c>
      <c r="E29" s="96"/>
      <c r="F29" s="87">
        <f>F28*0.1</f>
        <v>6961000</v>
      </c>
      <c r="G29" s="87"/>
      <c r="H29" s="91"/>
      <c r="I29" s="92"/>
      <c r="J29" s="98" t="s">
        <v>22</v>
      </c>
      <c r="K29" s="98"/>
      <c r="L29" s="87">
        <f>L28*0.1</f>
        <v>0</v>
      </c>
      <c r="M29" s="87"/>
      <c r="P29" s="72"/>
    </row>
    <row r="30" spans="2:18" ht="30.75" customHeight="1" x14ac:dyDescent="0.4">
      <c r="B30" s="93"/>
      <c r="C30" s="94"/>
      <c r="D30" s="99" t="s">
        <v>48</v>
      </c>
      <c r="E30" s="100"/>
      <c r="F30" s="86">
        <f>F28+F29</f>
        <v>76571000</v>
      </c>
      <c r="G30" s="86"/>
      <c r="H30" s="93"/>
      <c r="I30" s="94"/>
      <c r="J30" s="101" t="s">
        <v>23</v>
      </c>
      <c r="K30" s="101"/>
      <c r="L30" s="86">
        <f>L28+L29</f>
        <v>0</v>
      </c>
      <c r="M30" s="86"/>
      <c r="P30" s="72"/>
    </row>
    <row r="31" spans="2:18" ht="27" customHeight="1" x14ac:dyDescent="0.25">
      <c r="B31" s="51" t="s">
        <v>25</v>
      </c>
      <c r="C31" s="52"/>
      <c r="D31" s="52"/>
      <c r="E31" s="52"/>
      <c r="F31" s="52"/>
      <c r="G31" s="52"/>
      <c r="H31" s="52"/>
      <c r="I31" s="52"/>
      <c r="J31" s="52"/>
      <c r="K31" s="24"/>
      <c r="L31" s="25"/>
      <c r="M31" s="53"/>
    </row>
    <row r="32" spans="2:18" ht="20.25" customHeight="1" x14ac:dyDescent="0.2">
      <c r="B32" s="69" t="s">
        <v>69</v>
      </c>
      <c r="C32" s="62"/>
      <c r="D32" s="62"/>
      <c r="E32" s="62"/>
      <c r="F32" s="62"/>
      <c r="G32" s="62"/>
      <c r="H32" s="62"/>
      <c r="I32" s="62"/>
      <c r="J32" s="62"/>
      <c r="K32" s="63"/>
      <c r="L32" s="64"/>
      <c r="M32" s="65"/>
    </row>
    <row r="33" spans="2:13" ht="20.25" customHeight="1" x14ac:dyDescent="0.2">
      <c r="B33" s="70" t="s">
        <v>70</v>
      </c>
      <c r="C33" s="52"/>
      <c r="D33" s="52"/>
      <c r="E33" s="52"/>
      <c r="F33" s="52"/>
      <c r="G33" s="52"/>
      <c r="H33" s="52"/>
      <c r="I33" s="52"/>
      <c r="J33" s="52"/>
      <c r="K33" s="24"/>
      <c r="L33" s="25"/>
      <c r="M33" s="66"/>
    </row>
    <row r="34" spans="2:13" ht="20.25" customHeight="1" x14ac:dyDescent="0.4">
      <c r="B34" s="70" t="s">
        <v>72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9"/>
    </row>
    <row r="35" spans="2:13" ht="20.25" customHeight="1" x14ac:dyDescent="0.4">
      <c r="B35" s="70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9"/>
    </row>
    <row r="36" spans="2:13" ht="20.25" customHeight="1" x14ac:dyDescent="0.4">
      <c r="B36" s="70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9"/>
    </row>
    <row r="37" spans="2:13" ht="20.25" customHeight="1" x14ac:dyDescent="0.4">
      <c r="B37" s="71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1"/>
    </row>
    <row r="39" spans="2:13" x14ac:dyDescent="0.4">
      <c r="B39" s="54" t="s">
        <v>24</v>
      </c>
      <c r="C39" s="31"/>
      <c r="D39" s="31"/>
      <c r="E39" s="31"/>
      <c r="F39" s="31"/>
      <c r="G39" s="31"/>
      <c r="H39" s="31"/>
      <c r="I39" s="31"/>
      <c r="J39" s="31"/>
      <c r="K39" s="31"/>
      <c r="L39" s="32"/>
      <c r="M39" s="32"/>
    </row>
  </sheetData>
  <mergeCells count="31">
    <mergeCell ref="B19:C19"/>
    <mergeCell ref="D19:H19"/>
    <mergeCell ref="B2:M2"/>
    <mergeCell ref="B4:C5"/>
    <mergeCell ref="B7:B9"/>
    <mergeCell ref="C7:C9"/>
    <mergeCell ref="D7:E9"/>
    <mergeCell ref="B20:B25"/>
    <mergeCell ref="C20:C25"/>
    <mergeCell ref="D20:H20"/>
    <mergeCell ref="D21:H21"/>
    <mergeCell ref="D25:H25"/>
    <mergeCell ref="D24:H24"/>
    <mergeCell ref="D22:H22"/>
    <mergeCell ref="D23:H23"/>
    <mergeCell ref="L30:M30"/>
    <mergeCell ref="L28:M28"/>
    <mergeCell ref="L29:M29"/>
    <mergeCell ref="I26:L26"/>
    <mergeCell ref="B28:C30"/>
    <mergeCell ref="D28:E28"/>
    <mergeCell ref="F28:G28"/>
    <mergeCell ref="H28:I30"/>
    <mergeCell ref="J28:K28"/>
    <mergeCell ref="D29:E29"/>
    <mergeCell ref="F29:G29"/>
    <mergeCell ref="J29:K29"/>
    <mergeCell ref="D30:E30"/>
    <mergeCell ref="F30:G30"/>
    <mergeCell ref="J30:K30"/>
    <mergeCell ref="B26:H26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5"/>
  <sheetViews>
    <sheetView showGridLines="0" topLeftCell="A9" zoomScaleNormal="100" zoomScaleSheetLayoutView="85" workbookViewId="0">
      <selection activeCell="L23" sqref="L23"/>
    </sheetView>
  </sheetViews>
  <sheetFormatPr defaultColWidth="9" defaultRowHeight="14.4" x14ac:dyDescent="0.4"/>
  <cols>
    <col min="1" max="1" width="2.3984375" style="46" customWidth="1"/>
    <col min="2" max="2" width="13.5" style="12" customWidth="1"/>
    <col min="3" max="3" width="15.09765625" style="12" customWidth="1"/>
    <col min="4" max="4" width="4.8984375" style="12" customWidth="1"/>
    <col min="5" max="5" width="17.09765625" style="12" customWidth="1"/>
    <col min="6" max="7" width="14.09765625" style="12" customWidth="1"/>
    <col min="8" max="8" width="12.59765625" style="12" customWidth="1"/>
    <col min="9" max="9" width="9.09765625" style="12" customWidth="1"/>
    <col min="10" max="10" width="16.796875" style="12" customWidth="1"/>
    <col min="11" max="11" width="16.69921875" style="12" customWidth="1"/>
    <col min="12" max="12" width="16.3984375" style="12" customWidth="1"/>
    <col min="13" max="13" width="17.59765625" style="12" customWidth="1"/>
    <col min="14" max="14" width="9" style="45"/>
    <col min="15" max="15" width="11.09765625" style="45" bestFit="1" customWidth="1"/>
    <col min="16" max="16" width="11.3984375" style="45" customWidth="1"/>
    <col min="17" max="17" width="11.09765625" style="45" bestFit="1" customWidth="1"/>
    <col min="18" max="18" width="9" style="45"/>
    <col min="19" max="16384" width="9" style="46"/>
  </cols>
  <sheetData>
    <row r="1" spans="2:13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44.25" customHeight="1" x14ac:dyDescent="0.4">
      <c r="B2" s="114" t="s">
        <v>35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</row>
    <row r="3" spans="2:13" x14ac:dyDescent="0.4">
      <c r="B3" s="2"/>
      <c r="C3" s="2"/>
      <c r="D3" s="2"/>
      <c r="E3" s="2"/>
      <c r="F3" s="3"/>
      <c r="G3" s="3"/>
      <c r="H3" s="3"/>
      <c r="I3" s="1"/>
      <c r="J3" s="1"/>
      <c r="K3" s="1"/>
      <c r="L3" s="1"/>
      <c r="M3" s="1"/>
    </row>
    <row r="4" spans="2:13" ht="12.75" customHeight="1" x14ac:dyDescent="0.4">
      <c r="B4" s="116" t="s">
        <v>42</v>
      </c>
      <c r="C4" s="116"/>
      <c r="D4" s="2"/>
      <c r="E4" s="2"/>
      <c r="F4" s="3"/>
      <c r="G4" s="3"/>
      <c r="H4" s="3"/>
      <c r="I4" s="1"/>
      <c r="J4" s="1"/>
      <c r="K4" s="1"/>
      <c r="L4" s="1"/>
      <c r="M4" s="1"/>
    </row>
    <row r="5" spans="2:13" ht="20.25" customHeight="1" x14ac:dyDescent="0.2">
      <c r="B5" s="117"/>
      <c r="C5" s="117"/>
      <c r="D5" s="4" t="s">
        <v>0</v>
      </c>
      <c r="E5" s="5"/>
      <c r="F5" s="6"/>
      <c r="G5" s="6"/>
      <c r="H5" s="7"/>
      <c r="I5" s="1"/>
      <c r="J5" s="47"/>
      <c r="K5" s="33"/>
      <c r="L5" s="33"/>
      <c r="M5" s="34"/>
    </row>
    <row r="6" spans="2:13" x14ac:dyDescent="0.4">
      <c r="B6" s="8"/>
      <c r="C6" s="9"/>
      <c r="D6" s="10"/>
      <c r="E6" s="10"/>
      <c r="F6" s="11"/>
      <c r="G6" s="11"/>
      <c r="H6" s="6"/>
      <c r="I6" s="1"/>
      <c r="J6" s="48"/>
      <c r="K6" s="1"/>
      <c r="L6" s="1"/>
      <c r="M6" s="36"/>
    </row>
    <row r="7" spans="2:13" ht="13.5" customHeight="1" x14ac:dyDescent="0.4">
      <c r="B7" s="118" t="s">
        <v>1</v>
      </c>
      <c r="C7" s="119">
        <f>F26</f>
        <v>22990000</v>
      </c>
      <c r="D7" s="120" t="s">
        <v>58</v>
      </c>
      <c r="E7" s="120"/>
      <c r="F7" s="11"/>
      <c r="G7" s="11"/>
      <c r="H7" s="6"/>
      <c r="I7" s="1"/>
      <c r="J7" s="48"/>
      <c r="K7" s="1"/>
      <c r="L7" s="1"/>
      <c r="M7" s="36"/>
    </row>
    <row r="8" spans="2:13" ht="13.5" customHeight="1" x14ac:dyDescent="0.4">
      <c r="B8" s="118"/>
      <c r="C8" s="119"/>
      <c r="D8" s="120"/>
      <c r="E8" s="120"/>
      <c r="F8" s="11"/>
      <c r="G8" s="11"/>
      <c r="H8" s="6"/>
      <c r="I8" s="1"/>
      <c r="J8" s="48"/>
      <c r="K8" s="1"/>
      <c r="L8" s="1"/>
      <c r="M8" s="36"/>
    </row>
    <row r="9" spans="2:13" ht="15" customHeight="1" x14ac:dyDescent="0.4">
      <c r="B9" s="118"/>
      <c r="C9" s="119"/>
      <c r="D9" s="120"/>
      <c r="E9" s="120"/>
      <c r="F9" s="11"/>
      <c r="G9" s="11"/>
      <c r="H9" s="6"/>
      <c r="I9" s="1"/>
      <c r="J9" s="35" t="s">
        <v>2</v>
      </c>
      <c r="K9" s="40" t="s">
        <v>26</v>
      </c>
      <c r="L9" s="1"/>
      <c r="M9" s="36"/>
    </row>
    <row r="10" spans="2:13" ht="15" customHeight="1" x14ac:dyDescent="0.4">
      <c r="D10" s="10"/>
      <c r="E10" s="10"/>
      <c r="F10" s="11"/>
      <c r="G10" s="11"/>
      <c r="H10" s="6"/>
      <c r="I10" s="1"/>
      <c r="J10" s="35" t="s">
        <v>3</v>
      </c>
      <c r="K10" s="40" t="s">
        <v>27</v>
      </c>
      <c r="L10" s="1"/>
      <c r="M10" s="36"/>
    </row>
    <row r="11" spans="2:13" ht="15" customHeight="1" x14ac:dyDescent="0.4">
      <c r="B11" s="55" t="s">
        <v>4</v>
      </c>
      <c r="C11" s="56" t="s">
        <v>43</v>
      </c>
      <c r="D11" s="57"/>
      <c r="E11" s="57"/>
      <c r="F11" s="11"/>
      <c r="G11" s="11"/>
      <c r="H11" s="6"/>
      <c r="I11" s="1"/>
      <c r="J11" s="35" t="s">
        <v>5</v>
      </c>
      <c r="K11" s="40" t="s">
        <v>28</v>
      </c>
      <c r="L11" s="1"/>
      <c r="M11" s="36"/>
    </row>
    <row r="12" spans="2:13" ht="15" customHeight="1" x14ac:dyDescent="0.4">
      <c r="B12" s="15" t="s">
        <v>10</v>
      </c>
      <c r="C12" s="40" t="s">
        <v>44</v>
      </c>
      <c r="D12" s="10"/>
      <c r="E12" s="10"/>
      <c r="F12" s="11"/>
      <c r="G12" s="11"/>
      <c r="H12" s="6"/>
      <c r="I12" s="1"/>
      <c r="J12" s="37"/>
      <c r="K12" s="42" t="s">
        <v>29</v>
      </c>
      <c r="L12" s="38"/>
      <c r="M12" s="39"/>
    </row>
    <row r="13" spans="2:13" ht="15" customHeight="1" x14ac:dyDescent="0.4">
      <c r="B13" s="13" t="s">
        <v>6</v>
      </c>
      <c r="C13" s="41" t="s">
        <v>30</v>
      </c>
      <c r="D13" s="16"/>
      <c r="E13" s="16"/>
      <c r="F13" s="11"/>
      <c r="G13" s="11"/>
      <c r="H13" s="6"/>
      <c r="I13" s="1"/>
      <c r="J13" s="15"/>
      <c r="K13" s="1"/>
      <c r="L13" s="1"/>
      <c r="M13" s="1"/>
    </row>
    <row r="14" spans="2:13" ht="15" customHeight="1" x14ac:dyDescent="0.4">
      <c r="B14" s="13" t="s">
        <v>7</v>
      </c>
      <c r="C14" s="41" t="s">
        <v>31</v>
      </c>
      <c r="D14" s="16"/>
      <c r="E14" s="16"/>
      <c r="F14" s="11"/>
      <c r="G14" s="11"/>
      <c r="H14" s="6"/>
      <c r="I14" s="1"/>
      <c r="J14" s="15" t="s">
        <v>8</v>
      </c>
      <c r="K14" s="40" t="s">
        <v>39</v>
      </c>
      <c r="L14" s="10"/>
      <c r="M14" s="1"/>
    </row>
    <row r="15" spans="2:13" ht="15" customHeight="1" x14ac:dyDescent="0.4">
      <c r="B15" s="13" t="s">
        <v>9</v>
      </c>
      <c r="C15" s="43" t="s">
        <v>66</v>
      </c>
      <c r="D15" s="16"/>
      <c r="E15" s="16"/>
      <c r="F15" s="11"/>
      <c r="G15" s="11"/>
      <c r="H15" s="6"/>
      <c r="I15" s="1"/>
      <c r="J15" s="13" t="s">
        <v>10</v>
      </c>
      <c r="K15" s="41" t="s">
        <v>40</v>
      </c>
      <c r="L15" s="14"/>
      <c r="M15" s="16"/>
    </row>
    <row r="16" spans="2:13" ht="15" customHeight="1" x14ac:dyDescent="0.4">
      <c r="B16" s="13" t="s">
        <v>11</v>
      </c>
      <c r="C16" s="43" t="s">
        <v>32</v>
      </c>
      <c r="D16" s="16"/>
      <c r="E16" s="16"/>
      <c r="F16" s="11"/>
      <c r="G16" s="11"/>
      <c r="H16" s="6"/>
      <c r="I16" s="1"/>
      <c r="J16" s="13" t="s">
        <v>12</v>
      </c>
      <c r="K16" s="41" t="s">
        <v>33</v>
      </c>
      <c r="L16" s="14"/>
      <c r="M16" s="14"/>
    </row>
    <row r="17" spans="2:18" x14ac:dyDescent="0.4">
      <c r="B17" s="17"/>
      <c r="C17" s="18"/>
      <c r="D17" s="10"/>
      <c r="E17" s="10"/>
      <c r="F17" s="1"/>
      <c r="G17" s="1"/>
      <c r="H17" s="1"/>
      <c r="I17" s="1"/>
      <c r="J17" s="19"/>
      <c r="K17" s="20"/>
      <c r="L17" s="20"/>
      <c r="M17" s="20"/>
    </row>
    <row r="18" spans="2:18" x14ac:dyDescent="0.25">
      <c r="B18" s="21" t="s">
        <v>13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5" t="s">
        <v>14</v>
      </c>
    </row>
    <row r="19" spans="2:18" ht="24.75" customHeight="1" x14ac:dyDescent="0.4">
      <c r="B19" s="111" t="s">
        <v>15</v>
      </c>
      <c r="C19" s="112"/>
      <c r="D19" s="112" t="s">
        <v>16</v>
      </c>
      <c r="E19" s="112"/>
      <c r="F19" s="113"/>
      <c r="G19" s="113"/>
      <c r="H19" s="113"/>
      <c r="I19" s="73" t="s">
        <v>17</v>
      </c>
      <c r="J19" s="73" t="s">
        <v>36</v>
      </c>
      <c r="K19" s="73" t="s">
        <v>37</v>
      </c>
      <c r="L19" s="22" t="s">
        <v>38</v>
      </c>
      <c r="M19" s="23" t="s">
        <v>18</v>
      </c>
      <c r="P19" s="80"/>
    </row>
    <row r="20" spans="2:18" s="50" customFormat="1" ht="46.5" customHeight="1" x14ac:dyDescent="0.4">
      <c r="B20" s="102" t="s">
        <v>41</v>
      </c>
      <c r="C20" s="103" t="s">
        <v>59</v>
      </c>
      <c r="D20" s="107" t="s">
        <v>71</v>
      </c>
      <c r="E20" s="108"/>
      <c r="F20" s="108"/>
      <c r="G20" s="108"/>
      <c r="H20" s="109"/>
      <c r="I20" s="77">
        <v>1</v>
      </c>
      <c r="J20" s="78">
        <v>5600000</v>
      </c>
      <c r="K20" s="78">
        <v>5600000</v>
      </c>
      <c r="L20" s="78">
        <f t="shared" ref="L20" si="0">K20*I20</f>
        <v>5600000</v>
      </c>
      <c r="M20" s="84" t="s">
        <v>61</v>
      </c>
      <c r="N20" s="49"/>
      <c r="O20" s="49"/>
      <c r="P20" s="49"/>
      <c r="Q20" s="49"/>
      <c r="R20" s="49"/>
    </row>
    <row r="21" spans="2:18" s="50" customFormat="1" ht="46.5" customHeight="1" x14ac:dyDescent="0.4">
      <c r="B21" s="102"/>
      <c r="C21" s="103"/>
      <c r="D21" s="110" t="s">
        <v>46</v>
      </c>
      <c r="E21" s="110"/>
      <c r="F21" s="110"/>
      <c r="G21" s="110"/>
      <c r="H21" s="110"/>
      <c r="I21" s="77">
        <v>90</v>
      </c>
      <c r="J21" s="78">
        <v>170000</v>
      </c>
      <c r="K21" s="78">
        <v>170000</v>
      </c>
      <c r="L21" s="78">
        <f t="shared" ref="L21" si="1">K21*I21</f>
        <v>15300000</v>
      </c>
      <c r="M21" s="84" t="s">
        <v>60</v>
      </c>
      <c r="N21" s="49"/>
      <c r="O21" s="49"/>
      <c r="P21" s="49"/>
      <c r="Q21" s="49"/>
      <c r="R21" s="49"/>
    </row>
    <row r="22" spans="2:18" ht="30.75" customHeight="1" x14ac:dyDescent="0.4">
      <c r="B22" s="101" t="s">
        <v>19</v>
      </c>
      <c r="C22" s="101"/>
      <c r="D22" s="101"/>
      <c r="E22" s="101"/>
      <c r="F22" s="101"/>
      <c r="G22" s="101"/>
      <c r="H22" s="101"/>
      <c r="I22" s="88">
        <f>SUM(L20:L21)</f>
        <v>20900000</v>
      </c>
      <c r="J22" s="88"/>
      <c r="K22" s="88"/>
      <c r="L22" s="88"/>
      <c r="M22" s="67" t="s">
        <v>20</v>
      </c>
    </row>
    <row r="23" spans="2:18" ht="27" customHeight="1" x14ac:dyDescent="0.25">
      <c r="B23" s="26" t="s">
        <v>45</v>
      </c>
      <c r="C23" s="27"/>
      <c r="D23" s="27"/>
      <c r="E23" s="27"/>
      <c r="F23" s="27"/>
      <c r="G23" s="27"/>
      <c r="H23" s="27"/>
      <c r="I23" s="27"/>
      <c r="J23" s="27"/>
      <c r="K23" s="28"/>
      <c r="L23" s="29">
        <f>I22*4</f>
        <v>83600000</v>
      </c>
      <c r="M23" s="30"/>
    </row>
    <row r="24" spans="2:18" ht="30.75" customHeight="1" x14ac:dyDescent="0.4">
      <c r="B24" s="89" t="s">
        <v>62</v>
      </c>
      <c r="C24" s="90"/>
      <c r="D24" s="95" t="s">
        <v>63</v>
      </c>
      <c r="E24" s="96"/>
      <c r="F24" s="87">
        <f>I22</f>
        <v>20900000</v>
      </c>
      <c r="G24" s="87"/>
      <c r="H24" s="97" t="s">
        <v>34</v>
      </c>
      <c r="I24" s="90"/>
      <c r="J24" s="98" t="s">
        <v>21</v>
      </c>
      <c r="K24" s="98"/>
      <c r="L24" s="87">
        <v>0</v>
      </c>
      <c r="M24" s="87"/>
      <c r="O24" s="72"/>
      <c r="P24" s="72"/>
      <c r="Q24" s="72"/>
    </row>
    <row r="25" spans="2:18" s="45" customFormat="1" ht="24.75" customHeight="1" x14ac:dyDescent="0.4">
      <c r="B25" s="91"/>
      <c r="C25" s="92"/>
      <c r="D25" s="95" t="s">
        <v>22</v>
      </c>
      <c r="E25" s="96"/>
      <c r="F25" s="87">
        <f>F24*0.1</f>
        <v>2090000</v>
      </c>
      <c r="G25" s="87"/>
      <c r="H25" s="91"/>
      <c r="I25" s="92"/>
      <c r="J25" s="98" t="s">
        <v>22</v>
      </c>
      <c r="K25" s="98"/>
      <c r="L25" s="87">
        <f>L24*0.1</f>
        <v>0</v>
      </c>
      <c r="M25" s="87"/>
      <c r="P25" s="72"/>
    </row>
    <row r="26" spans="2:18" s="45" customFormat="1" ht="30.75" customHeight="1" x14ac:dyDescent="0.4">
      <c r="B26" s="93"/>
      <c r="C26" s="94"/>
      <c r="D26" s="99" t="s">
        <v>48</v>
      </c>
      <c r="E26" s="100"/>
      <c r="F26" s="86">
        <f>F24+F25</f>
        <v>22990000</v>
      </c>
      <c r="G26" s="86"/>
      <c r="H26" s="93"/>
      <c r="I26" s="94"/>
      <c r="J26" s="101" t="s">
        <v>23</v>
      </c>
      <c r="K26" s="101"/>
      <c r="L26" s="86">
        <f>L24+L25</f>
        <v>0</v>
      </c>
      <c r="M26" s="86"/>
      <c r="P26" s="72"/>
    </row>
    <row r="27" spans="2:18" s="45" customFormat="1" ht="27" customHeight="1" x14ac:dyDescent="0.25">
      <c r="B27" s="51" t="s">
        <v>25</v>
      </c>
      <c r="C27" s="52"/>
      <c r="D27" s="52"/>
      <c r="E27" s="52"/>
      <c r="F27" s="52"/>
      <c r="G27" s="52"/>
      <c r="H27" s="52"/>
      <c r="I27" s="52"/>
      <c r="J27" s="52"/>
      <c r="K27" s="24"/>
      <c r="L27" s="25"/>
      <c r="M27" s="53"/>
    </row>
    <row r="28" spans="2:18" s="45" customFormat="1" ht="20.25" customHeight="1" x14ac:dyDescent="0.2">
      <c r="B28" s="69" t="s">
        <v>64</v>
      </c>
      <c r="C28" s="62"/>
      <c r="D28" s="62"/>
      <c r="E28" s="62"/>
      <c r="F28" s="62"/>
      <c r="G28" s="62"/>
      <c r="H28" s="62"/>
      <c r="I28" s="62"/>
      <c r="J28" s="62"/>
      <c r="K28" s="63"/>
      <c r="L28" s="64"/>
      <c r="M28" s="65"/>
    </row>
    <row r="29" spans="2:18" s="45" customFormat="1" ht="20.25" customHeight="1" x14ac:dyDescent="0.2">
      <c r="B29" s="70"/>
      <c r="C29" s="52"/>
      <c r="D29" s="52"/>
      <c r="E29" s="52"/>
      <c r="F29" s="52"/>
      <c r="G29" s="52"/>
      <c r="H29" s="52"/>
      <c r="I29" s="52"/>
      <c r="J29" s="52"/>
      <c r="K29" s="24"/>
      <c r="L29" s="25"/>
      <c r="M29" s="66"/>
    </row>
    <row r="30" spans="2:18" s="45" customFormat="1" ht="20.25" customHeight="1" x14ac:dyDescent="0.4">
      <c r="B30" s="70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9"/>
    </row>
    <row r="31" spans="2:18" s="45" customFormat="1" ht="20.25" customHeight="1" x14ac:dyDescent="0.4">
      <c r="B31" s="70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2:18" s="45" customFormat="1" ht="20.25" customHeight="1" x14ac:dyDescent="0.4">
      <c r="B32" s="70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9"/>
    </row>
    <row r="33" spans="2:13" s="45" customFormat="1" ht="20.25" customHeight="1" x14ac:dyDescent="0.4">
      <c r="B33" s="71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1"/>
    </row>
    <row r="35" spans="2:13" s="45" customFormat="1" ht="13.2" x14ac:dyDescent="0.4">
      <c r="B35" s="54" t="s">
        <v>24</v>
      </c>
      <c r="C35" s="31"/>
      <c r="D35" s="31"/>
      <c r="E35" s="31"/>
      <c r="F35" s="31"/>
      <c r="G35" s="31"/>
      <c r="H35" s="31"/>
      <c r="I35" s="31"/>
      <c r="J35" s="31"/>
      <c r="K35" s="31"/>
      <c r="L35" s="32"/>
      <c r="M35" s="32"/>
    </row>
  </sheetData>
  <mergeCells count="27">
    <mergeCell ref="I22:L22"/>
    <mergeCell ref="B24:C26"/>
    <mergeCell ref="D24:E24"/>
    <mergeCell ref="F24:G24"/>
    <mergeCell ref="H24:I26"/>
    <mergeCell ref="J24:K24"/>
    <mergeCell ref="L24:M24"/>
    <mergeCell ref="D25:E25"/>
    <mergeCell ref="F25:G25"/>
    <mergeCell ref="J25:K25"/>
    <mergeCell ref="L25:M25"/>
    <mergeCell ref="D26:E26"/>
    <mergeCell ref="F26:G26"/>
    <mergeCell ref="J26:K26"/>
    <mergeCell ref="L26:M26"/>
    <mergeCell ref="B20:B21"/>
    <mergeCell ref="C20:C21"/>
    <mergeCell ref="D20:H20"/>
    <mergeCell ref="D21:H21"/>
    <mergeCell ref="B22:H22"/>
    <mergeCell ref="B19:C19"/>
    <mergeCell ref="D19:H19"/>
    <mergeCell ref="B2:M2"/>
    <mergeCell ref="B4:C5"/>
    <mergeCell ref="B7:B9"/>
    <mergeCell ref="C7:C9"/>
    <mergeCell ref="D7:E9"/>
  </mergeCells>
  <phoneticPr fontId="3" type="noConversion"/>
  <pageMargins left="0.39370078740157483" right="0.35433070866141736" top="0.74803149606299213" bottom="0.74803149606299213" header="0.31496062992125984" footer="0.31496062992125984"/>
  <pageSetup paperSize="9" scale="52" orientation="portrait" r:id="rId1"/>
  <colBreaks count="1" manualBreakCount="1">
    <brk id="1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DaaS</vt:lpstr>
      <vt:lpstr>차년도 유지보수 비용</vt:lpstr>
      <vt:lpstr>DaaS!Print_Area</vt:lpstr>
      <vt:lpstr>'차년도 유지보수 비용'!Print_Area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유병삼</dc:creator>
  <cp:lastModifiedBy>강순호</cp:lastModifiedBy>
  <cp:lastPrinted>2021-05-31T07:55:03Z</cp:lastPrinted>
  <dcterms:created xsi:type="dcterms:W3CDTF">2020-03-31T00:43:01Z</dcterms:created>
  <dcterms:modified xsi:type="dcterms:W3CDTF">2021-07-01T06:54:47Z</dcterms:modified>
</cp:coreProperties>
</file>