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</sheets>
  <definedNames>
    <definedName name="_xlnm.Print_Area" localSheetId="0">DaaS!$B$2:$M$43</definedName>
    <definedName name="_xlnm.Print_Area" localSheetId="1">'차년도 유지보수 비용'!$B$2:$M$34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J23" i="1"/>
  <c r="K23" i="1" s="1"/>
  <c r="L21" i="1"/>
  <c r="K21" i="1"/>
  <c r="J21" i="1"/>
  <c r="L22" i="1" l="1"/>
  <c r="L29" i="1" l="1"/>
  <c r="L28" i="1"/>
  <c r="L27" i="1"/>
  <c r="L20" i="2" l="1"/>
  <c r="L24" i="2"/>
  <c r="L25" i="2" s="1"/>
  <c r="I21" i="2" l="1"/>
  <c r="F23" i="2" l="1"/>
  <c r="F24" i="2" s="1"/>
  <c r="F25" i="2" s="1"/>
  <c r="C7" i="2" s="1"/>
  <c r="L26" i="1"/>
  <c r="I30" i="1" l="1"/>
  <c r="F32" i="1" l="1"/>
  <c r="F33" i="1" l="1"/>
  <c r="F34" i="1" s="1"/>
  <c r="C7" i="1" s="1"/>
  <c r="L33" i="1" l="1"/>
  <c r="L34" i="1" s="1"/>
</calcChain>
</file>

<file path=xl/sharedStrings.xml><?xml version="1.0" encoding="utf-8"?>
<sst xmlns="http://schemas.openxmlformats.org/spreadsheetml/2006/main" count="130" uniqueCount="78">
  <si>
    <t>귀중</t>
    <phoneticPr fontId="5" type="noConversion"/>
  </si>
  <si>
    <t>1회성 요금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</si>
  <si>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</si>
  <si>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</si>
  <si>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</si>
  <si>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</si>
  <si>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</si>
  <si>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</si>
  <si>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</si>
  <si>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</si>
  <si>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</si>
  <si>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</si>
  <si>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</si>
  <si>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</si>
  <si>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</si>
  <si>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</si>
  <si>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</si>
  <si>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</si>
  <si>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</si>
  <si>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</si>
  <si>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</si>
  <si>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</si>
  <si>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</si>
  <si>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</si>
  <si>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</si>
  <si>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</si>
  <si>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</si>
  <si>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</si>
  <si>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</si>
  <si>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</si>
  <si>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</si>
  <si>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</si>
  <si>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</si>
  <si>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</si>
  <si>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</si>
  <si>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</si>
  <si>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</si>
  <si>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</si>
  <si>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</si>
  <si>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</si>
  <si>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</si>
  <si>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</si>
  <si>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</si>
  <si>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 xml:space="preserve"> : 정다연 담당자님</t>
    <phoneticPr fontId="5" type="noConversion"/>
  </si>
  <si>
    <t xml:space="preserve"> : danaj@gmeremit.com</t>
    <phoneticPr fontId="5" type="noConversion"/>
  </si>
  <si>
    <t>2. 이용요금 합계</t>
    <phoneticPr fontId="5" type="noConversion"/>
  </si>
  <si>
    <t>WinSvrCAL 2019 SNGL OLP NL UsrCAL</t>
    <phoneticPr fontId="3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</si>
  <si>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</si>
  <si>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</si>
  <si>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</si>
  <si>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</si>
  <si>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</si>
  <si>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영구 라이선스</t>
    <phoneticPr fontId="3" type="noConversion"/>
  </si>
  <si>
    <t>Windows Server 2019 Standard - 16 Core License Pack</t>
    <phoneticPr fontId="3" type="noConversion"/>
  </si>
  <si>
    <t>관리서버OS (영구)</t>
    <phoneticPr fontId="3" type="noConversion"/>
  </si>
  <si>
    <t>유저 라이센스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</si>
  <si>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</si>
  <si>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</si>
  <si>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</si>
  <si>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</si>
  <si>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</si>
  <si>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</si>
  <si>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 xml:space="preserve"> : 2021년 07월 01일</t>
    <phoneticPr fontId="3" type="noConversion"/>
  </si>
  <si>
    <t>1. DaaS 구축형 서비스로 구축 비용 및 1년 운영 비용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</si>
  <si>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</si>
  <si>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</si>
  <si>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</si>
  <si>
    <r>
      <rPr>
        <b/>
        <sz val="10"/>
        <rFont val="돋움"/>
        <family val="3"/>
        <charset val="129"/>
      </rPr>
      <t>가상화 H/W (관리 및 스토리지 서버) -  [Intel® R2224WFTZS 2U 24Bays]</t>
    </r>
    <r>
      <rPr>
        <sz val="10"/>
        <rFont val="돋움"/>
        <family val="3"/>
        <charset val="129"/>
      </rPr>
      <t xml:space="preserve">
 Intel® Xeon 4215R (8Core, 3.2GHz, 85w)*1, RAM:64GB SSD 240GB*2(OS) 
 Intel® SSD 1.9TB, 2.5in(S4510시리즈) * 12EA 
 NIC-Intel® Ethernet Server Adapter I350-T2V2(1G UTP/Dual) </t>
    </r>
    <phoneticPr fontId="3" type="noConversion"/>
  </si>
  <si>
    <r>
      <rPr>
        <b/>
        <sz val="10"/>
        <rFont val="돋움"/>
        <family val="3"/>
        <charset val="129"/>
      </rPr>
      <t>가상화 H/W (VDI 운영서버) -  [ Intel® R1304WFTYS 1U 4Bays]</t>
    </r>
    <r>
      <rPr>
        <sz val="10"/>
        <rFont val="돋움"/>
        <family val="3"/>
        <charset val="129"/>
      </rPr>
      <t xml:space="preserve">
 Intel® Xeon 6226R (16Core, 2..9GHz)*2, RAM: 896GB, SAS300GB*2
 NIC-Intel® Ethernet Server Adapter I350-T2V2(1G UTP/Dual) </t>
    </r>
    <phoneticPr fontId="3" type="noConversion"/>
  </si>
  <si>
    <t>Mikrotik CRS312-4C+8XG-RM / 12Port 10G UTP (스토리지용)</t>
    <phoneticPr fontId="3" type="noConversion"/>
  </si>
  <si>
    <t>Mikrotik CCR1036-12G / 12 Port NAT Switch (NAT용)</t>
    <phoneticPr fontId="3" type="noConversion"/>
  </si>
  <si>
    <t xml:space="preserve"> : 2021년 07월 14일</t>
    <phoneticPr fontId="3" type="noConversion"/>
  </si>
  <si>
    <r>
      <rPr>
        <b/>
        <sz val="10"/>
        <rFont val="돋움"/>
        <family val="3"/>
        <charset val="129"/>
      </rPr>
      <t xml:space="preserve">워런티 기본 3년, 2년 연장 가능(총 5년)
 </t>
    </r>
    <r>
      <rPr>
        <sz val="10"/>
        <rFont val="돋움"/>
        <family val="3"/>
        <charset val="129"/>
      </rPr>
      <t>- 단 제품 구입시 2년 연장 워런티 함께 구매해야함 (나중에 별도 구매 불가)</t>
    </r>
    <phoneticPr fontId="3" type="noConversion"/>
  </si>
  <si>
    <t>가비아 IDC 입고 (1/2Rack + 30Mbps)</t>
    <phoneticPr fontId="3" type="noConversion"/>
  </si>
  <si>
    <t>5년 운영 비용</t>
    <phoneticPr fontId="3" type="noConversion"/>
  </si>
  <si>
    <t>구축 요금</t>
    <phoneticPr fontId="5" type="noConversion"/>
  </si>
  <si>
    <t>요금 소계</t>
    <phoneticPr fontId="5" type="noConversion"/>
  </si>
  <si>
    <t>4. IDC 계약 기간은 5년 입니다.(60개월)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</si>
</sst>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6" xfId="1" applyFont="1" applyFill="1" applyBorder="1" applyAlignment="1">
      <alignment vertical="center"/>
    </xf>
    <xf numFmtId="0" fontId="2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41" fontId="14" fillId="2" borderId="6" xfId="1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right" vertical="center" indent="1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 indent="1"/>
    </xf>
    <xf numFmtId="0" fontId="2" fillId="0" borderId="27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10" fillId="0" borderId="9" xfId="0" applyFont="1" applyFill="1" applyBorder="1" applyAlignment="1">
      <alignment horizontal="left" vertical="center" wrapText="1" inden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2" fillId="2" borderId="0" xfId="0" applyFont="1" applyFill="1" applyBorder="1" applyAlignment="1">
      <alignment horizontal="center" vertical="center"/>
    </xf>
    <xf numFmtId="41" fontId="12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5" xfId="0" applyFont="1" applyFill="1" applyBorder="1" applyAlignment="1">
      <alignment horizontal="left" vertical="center" wrapText="1" indent="1"/>
    </xf>
    <xf numFmtId="41" fontId="2" fillId="0" borderId="26" xfId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24" xfId="0" applyFont="1" applyFill="1" applyBorder="1" applyAlignment="1">
      <alignment horizontal="left" vertical="center" wrapText="1" indent="1"/>
    </xf>
    <xf numFmtId="0" fontId="2" fillId="0" borderId="13" xfId="0" applyFont="1" applyFill="1" applyBorder="1" applyAlignment="1">
      <alignment horizontal="left" vertical="center" wrapText="1" indent="1"/>
    </xf>
    <xf numFmtId="0" fontId="2" fillId="0" borderId="30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left" vertical="center" wrapText="1" indent="1"/>
    </xf>
    <xf numFmtId="0" fontId="2" fillId="0" borderId="32" xfId="0" applyFont="1" applyFill="1" applyBorder="1" applyAlignment="1">
      <alignment horizontal="left" vertical="center" wrapText="1" indent="1"/>
    </xf>
    <xf numFmtId="0" fontId="2" fillId="0" borderId="34" xfId="0" applyFont="1" applyFill="1" applyBorder="1" applyAlignment="1">
      <alignment horizontal="left" vertical="center" wrapText="1" indent="1"/>
    </xf>
    <xf numFmtId="0" fontId="2" fillId="0" borderId="35" xfId="0" applyFont="1" applyFill="1" applyBorder="1" applyAlignment="1">
      <alignment horizontal="left" vertical="center" wrapText="1" indent="1"/>
    </xf>
    <xf numFmtId="0" fontId="2" fillId="0" borderId="36" xfId="0" applyFont="1" applyFill="1" applyBorder="1" applyAlignment="1">
      <alignment horizontal="left" vertical="center" wrapText="1" indent="1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29" xfId="1" applyNumberFormat="1" applyFont="1" applyFill="1" applyBorder="1" applyAlignment="1">
      <alignment horizontal="center" vertical="center"/>
    </xf>
    <xf numFmtId="41" fontId="2" fillId="0" borderId="33" xfId="1" applyFont="1" applyFill="1" applyBorder="1" applyAlignment="1">
      <alignment horizontal="center" vertical="center"/>
    </xf>
    <xf numFmtId="41" fontId="2" fillId="0" borderId="29" xfId="1" applyFont="1" applyFill="1" applyBorder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3"/>
  <sheetViews>
    <sheetView showGridLines="0" tabSelected="1" zoomScaleNormal="100" zoomScaleSheetLayoutView="85" workbookViewId="0">
      <selection activeCell="Q27" sqref="Q27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8" t="s">
        <v>35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20" t="s">
        <v>42</v>
      </c>
      <c r="C4" s="120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21"/>
      <c r="C5" s="121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22" t="s">
        <v>1</v>
      </c>
      <c r="C7" s="123">
        <f>F34</f>
        <v>134502500</v>
      </c>
      <c r="D7" s="124" t="s">
        <v>56</v>
      </c>
      <c r="E7" s="124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22"/>
      <c r="C8" s="123"/>
      <c r="D8" s="124"/>
      <c r="E8" s="124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22"/>
      <c r="C9" s="123"/>
      <c r="D9" s="124"/>
      <c r="E9" s="124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71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5" t="s">
        <v>15</v>
      </c>
      <c r="C19" s="116"/>
      <c r="D19" s="116" t="s">
        <v>16</v>
      </c>
      <c r="E19" s="116"/>
      <c r="F19" s="117"/>
      <c r="G19" s="117"/>
      <c r="H19" s="117"/>
      <c r="I19" s="44" t="s">
        <v>17</v>
      </c>
      <c r="J19" s="68" t="s">
        <v>36</v>
      </c>
      <c r="K19" s="6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06" t="s">
        <v>48</v>
      </c>
      <c r="C20" s="107" t="s">
        <v>49</v>
      </c>
      <c r="D20" s="129" t="s">
        <v>67</v>
      </c>
      <c r="E20" s="130"/>
      <c r="F20" s="130"/>
      <c r="G20" s="130"/>
      <c r="H20" s="131"/>
      <c r="I20" s="138">
        <v>1</v>
      </c>
      <c r="J20" s="140">
        <v>18700000</v>
      </c>
      <c r="K20" s="140">
        <v>18700000</v>
      </c>
      <c r="L20" s="81">
        <v>18700000</v>
      </c>
      <c r="M20" s="87" t="s">
        <v>50</v>
      </c>
      <c r="N20" s="49"/>
      <c r="O20" s="49"/>
      <c r="P20" s="49"/>
      <c r="Q20" s="49"/>
      <c r="R20" s="49"/>
    </row>
    <row r="21" spans="2:18" s="50" customFormat="1" ht="39.6" customHeight="1" x14ac:dyDescent="0.4">
      <c r="B21" s="106"/>
      <c r="C21" s="107"/>
      <c r="D21" s="132" t="s">
        <v>72</v>
      </c>
      <c r="E21" s="133"/>
      <c r="F21" s="133"/>
      <c r="G21" s="133"/>
      <c r="H21" s="134"/>
      <c r="I21" s="139">
        <v>1</v>
      </c>
      <c r="J21" s="128">
        <f>J20*0.15</f>
        <v>2805000</v>
      </c>
      <c r="K21" s="128">
        <f>J21</f>
        <v>2805000</v>
      </c>
      <c r="L21" s="141">
        <f>K21*I21</f>
        <v>2805000</v>
      </c>
      <c r="M21" s="88"/>
      <c r="N21" s="49"/>
      <c r="O21" s="49"/>
      <c r="P21" s="49"/>
      <c r="Q21" s="49"/>
      <c r="R21" s="49"/>
    </row>
    <row r="22" spans="2:18" s="50" customFormat="1" ht="66" customHeight="1" x14ac:dyDescent="0.4">
      <c r="B22" s="106"/>
      <c r="C22" s="107"/>
      <c r="D22" s="135" t="s">
        <v>68</v>
      </c>
      <c r="E22" s="136"/>
      <c r="F22" s="136"/>
      <c r="G22" s="136"/>
      <c r="H22" s="137"/>
      <c r="I22" s="138">
        <v>2</v>
      </c>
      <c r="J22" s="140">
        <v>13200000</v>
      </c>
      <c r="K22" s="81">
        <v>13200000</v>
      </c>
      <c r="L22" s="81">
        <f>K22*I22</f>
        <v>26400000</v>
      </c>
      <c r="M22" s="88"/>
      <c r="N22" s="49"/>
      <c r="O22" s="49"/>
      <c r="P22" s="49"/>
      <c r="Q22" s="49"/>
      <c r="R22" s="49"/>
    </row>
    <row r="23" spans="2:18" s="50" customFormat="1" ht="46.8" customHeight="1" x14ac:dyDescent="0.4">
      <c r="B23" s="106"/>
      <c r="C23" s="107"/>
      <c r="D23" s="125" t="s">
        <v>72</v>
      </c>
      <c r="E23" s="126"/>
      <c r="F23" s="126"/>
      <c r="G23" s="126"/>
      <c r="H23" s="127"/>
      <c r="I23" s="139">
        <v>2</v>
      </c>
      <c r="J23" s="128">
        <f>J22*0.15</f>
        <v>1980000</v>
      </c>
      <c r="K23" s="141">
        <f>J23</f>
        <v>1980000</v>
      </c>
      <c r="L23" s="141">
        <f>K23*I23</f>
        <v>3960000</v>
      </c>
      <c r="M23" s="88"/>
      <c r="N23" s="49"/>
      <c r="O23" s="49"/>
      <c r="P23" s="49"/>
      <c r="Q23" s="49"/>
      <c r="R23" s="49"/>
    </row>
    <row r="24" spans="2:18" s="50" customFormat="1" ht="38.4" customHeight="1" x14ac:dyDescent="0.4">
      <c r="B24" s="106"/>
      <c r="C24" s="107"/>
      <c r="D24" s="114" t="s">
        <v>69</v>
      </c>
      <c r="E24" s="109"/>
      <c r="F24" s="109"/>
      <c r="G24" s="109"/>
      <c r="H24" s="110"/>
      <c r="I24" s="75">
        <v>1</v>
      </c>
      <c r="J24" s="81">
        <v>1300000</v>
      </c>
      <c r="K24" s="81">
        <v>1300000</v>
      </c>
      <c r="L24" s="81">
        <v>1300000</v>
      </c>
      <c r="M24" s="88"/>
      <c r="N24" s="49"/>
      <c r="O24" s="49"/>
      <c r="P24" s="49"/>
      <c r="Q24" s="49"/>
      <c r="R24" s="49"/>
    </row>
    <row r="25" spans="2:18" s="50" customFormat="1" ht="36" customHeight="1" x14ac:dyDescent="0.4">
      <c r="B25" s="106"/>
      <c r="C25" s="107"/>
      <c r="D25" s="114" t="s">
        <v>70</v>
      </c>
      <c r="E25" s="109"/>
      <c r="F25" s="109"/>
      <c r="G25" s="109"/>
      <c r="H25" s="110"/>
      <c r="I25" s="75">
        <v>1</v>
      </c>
      <c r="J25" s="81">
        <v>2200000</v>
      </c>
      <c r="K25" s="81">
        <v>2200000</v>
      </c>
      <c r="L25" s="81">
        <v>2200000</v>
      </c>
      <c r="M25" s="89"/>
      <c r="N25" s="49"/>
      <c r="O25" s="49"/>
      <c r="P25" s="49"/>
      <c r="Q25" s="49"/>
      <c r="R25" s="49"/>
    </row>
    <row r="26" spans="2:18" s="50" customFormat="1" ht="46.5" customHeight="1" x14ac:dyDescent="0.4">
      <c r="B26" s="106"/>
      <c r="C26" s="107"/>
      <c r="D26" s="111" t="s">
        <v>51</v>
      </c>
      <c r="E26" s="112"/>
      <c r="F26" s="112"/>
      <c r="G26" s="112"/>
      <c r="H26" s="113"/>
      <c r="I26" s="77">
        <v>90</v>
      </c>
      <c r="J26" s="78">
        <v>420000</v>
      </c>
      <c r="K26" s="78">
        <v>420000</v>
      </c>
      <c r="L26" s="78">
        <f t="shared" ref="L26:L28" si="0">K26*I26</f>
        <v>37800000</v>
      </c>
      <c r="M26" s="79" t="s">
        <v>52</v>
      </c>
      <c r="N26" s="49"/>
      <c r="O26" s="49"/>
      <c r="P26" s="49"/>
      <c r="Q26" s="49"/>
      <c r="R26" s="49"/>
    </row>
    <row r="27" spans="2:18" s="50" customFormat="1" ht="46.5" customHeight="1" x14ac:dyDescent="0.4">
      <c r="B27" s="106"/>
      <c r="C27" s="107"/>
      <c r="D27" s="108" t="s">
        <v>53</v>
      </c>
      <c r="E27" s="109"/>
      <c r="F27" s="109"/>
      <c r="G27" s="109"/>
      <c r="H27" s="110"/>
      <c r="I27" s="75">
        <v>2</v>
      </c>
      <c r="J27" s="74">
        <v>1330000</v>
      </c>
      <c r="K27" s="74">
        <v>1330000</v>
      </c>
      <c r="L27" s="74">
        <f t="shared" si="0"/>
        <v>2660000</v>
      </c>
      <c r="M27" s="76" t="s">
        <v>54</v>
      </c>
      <c r="N27" s="49"/>
      <c r="O27" s="49"/>
      <c r="P27" s="82"/>
      <c r="Q27" s="49"/>
      <c r="R27" s="49"/>
    </row>
    <row r="28" spans="2:18" s="50" customFormat="1" ht="46.5" customHeight="1" x14ac:dyDescent="0.4">
      <c r="B28" s="106"/>
      <c r="C28" s="107"/>
      <c r="D28" s="108" t="s">
        <v>46</v>
      </c>
      <c r="E28" s="109"/>
      <c r="F28" s="109"/>
      <c r="G28" s="109"/>
      <c r="H28" s="110"/>
      <c r="I28" s="75">
        <v>90</v>
      </c>
      <c r="J28" s="74">
        <v>55000</v>
      </c>
      <c r="K28" s="74">
        <v>55000</v>
      </c>
      <c r="L28" s="74">
        <f t="shared" si="0"/>
        <v>4950000</v>
      </c>
      <c r="M28" s="76" t="s">
        <v>55</v>
      </c>
      <c r="N28" s="49"/>
      <c r="O28" s="49"/>
      <c r="P28" s="82"/>
      <c r="Q28" s="49"/>
      <c r="R28" s="49"/>
    </row>
    <row r="29" spans="2:18" s="50" customFormat="1" ht="46.5" customHeight="1" x14ac:dyDescent="0.4">
      <c r="B29" s="106"/>
      <c r="C29" s="107"/>
      <c r="D29" s="108" t="s">
        <v>73</v>
      </c>
      <c r="E29" s="109"/>
      <c r="F29" s="109"/>
      <c r="G29" s="109"/>
      <c r="H29" s="110"/>
      <c r="I29" s="75">
        <v>1</v>
      </c>
      <c r="J29" s="74">
        <v>21500000</v>
      </c>
      <c r="K29" s="74">
        <v>21500000</v>
      </c>
      <c r="L29" s="74">
        <f t="shared" ref="L29" si="1">K29*I29</f>
        <v>21500000</v>
      </c>
      <c r="M29" s="76" t="s">
        <v>74</v>
      </c>
      <c r="N29" s="49"/>
      <c r="O29" s="49"/>
      <c r="P29" s="49"/>
      <c r="Q29" s="49"/>
      <c r="R29" s="49"/>
    </row>
    <row r="30" spans="2:18" ht="30.75" customHeight="1" x14ac:dyDescent="0.4">
      <c r="B30" s="105" t="s">
        <v>19</v>
      </c>
      <c r="C30" s="105"/>
      <c r="D30" s="105"/>
      <c r="E30" s="105"/>
      <c r="F30" s="105"/>
      <c r="G30" s="105"/>
      <c r="H30" s="105"/>
      <c r="I30" s="92">
        <f>SUM(L20:L29)</f>
        <v>122275000</v>
      </c>
      <c r="J30" s="92"/>
      <c r="K30" s="92"/>
      <c r="L30" s="92"/>
      <c r="M30" s="67" t="s">
        <v>20</v>
      </c>
      <c r="O30" s="86"/>
    </row>
    <row r="31" spans="2:18" ht="27" customHeight="1" x14ac:dyDescent="0.25">
      <c r="B31" s="26" t="s">
        <v>45</v>
      </c>
      <c r="C31" s="27"/>
      <c r="D31" s="27"/>
      <c r="E31" s="27"/>
      <c r="F31" s="27"/>
      <c r="G31" s="27"/>
      <c r="H31" s="27"/>
      <c r="I31" s="27"/>
      <c r="J31" s="27"/>
      <c r="K31" s="28"/>
      <c r="L31" s="29"/>
      <c r="M31" s="30"/>
      <c r="O31" s="86"/>
    </row>
    <row r="32" spans="2:18" ht="30.75" customHeight="1" x14ac:dyDescent="0.4">
      <c r="B32" s="93" t="s">
        <v>75</v>
      </c>
      <c r="C32" s="94"/>
      <c r="D32" s="99" t="s">
        <v>76</v>
      </c>
      <c r="E32" s="100"/>
      <c r="F32" s="91">
        <f>I30</f>
        <v>122275000</v>
      </c>
      <c r="G32" s="91"/>
      <c r="H32" s="101" t="s">
        <v>34</v>
      </c>
      <c r="I32" s="94"/>
      <c r="J32" s="102" t="s">
        <v>21</v>
      </c>
      <c r="K32" s="102"/>
      <c r="L32" s="91">
        <v>0</v>
      </c>
      <c r="M32" s="91"/>
      <c r="O32" s="72"/>
      <c r="P32" s="72"/>
      <c r="Q32" s="72"/>
    </row>
    <row r="33" spans="2:16" ht="24.75" customHeight="1" x14ac:dyDescent="0.4">
      <c r="B33" s="95"/>
      <c r="C33" s="96"/>
      <c r="D33" s="99" t="s">
        <v>22</v>
      </c>
      <c r="E33" s="100"/>
      <c r="F33" s="91">
        <f>F32*0.1</f>
        <v>12227500</v>
      </c>
      <c r="G33" s="91"/>
      <c r="H33" s="95"/>
      <c r="I33" s="96"/>
      <c r="J33" s="102" t="s">
        <v>22</v>
      </c>
      <c r="K33" s="102"/>
      <c r="L33" s="91">
        <f>L32*0.1</f>
        <v>0</v>
      </c>
      <c r="M33" s="91"/>
      <c r="P33" s="72"/>
    </row>
    <row r="34" spans="2:16" ht="30.75" customHeight="1" x14ac:dyDescent="0.4">
      <c r="B34" s="97"/>
      <c r="C34" s="98"/>
      <c r="D34" s="103" t="s">
        <v>47</v>
      </c>
      <c r="E34" s="104"/>
      <c r="F34" s="90">
        <f>F32+F33</f>
        <v>134502500</v>
      </c>
      <c r="G34" s="90"/>
      <c r="H34" s="97"/>
      <c r="I34" s="98"/>
      <c r="J34" s="105" t="s">
        <v>23</v>
      </c>
      <c r="K34" s="105"/>
      <c r="L34" s="90">
        <f>L32+L33</f>
        <v>0</v>
      </c>
      <c r="M34" s="90"/>
      <c r="P34" s="72"/>
    </row>
    <row r="35" spans="2:16" ht="27" customHeight="1" x14ac:dyDescent="0.25">
      <c r="B35" s="51" t="s">
        <v>25</v>
      </c>
      <c r="C35" s="52"/>
      <c r="D35" s="52"/>
      <c r="E35" s="52"/>
      <c r="F35" s="52"/>
      <c r="G35" s="52"/>
      <c r="H35" s="52"/>
      <c r="I35" s="52"/>
      <c r="J35" s="52"/>
      <c r="K35" s="24"/>
      <c r="L35" s="25"/>
      <c r="M35" s="53"/>
    </row>
    <row r="36" spans="2:16" ht="20.25" customHeight="1" x14ac:dyDescent="0.2">
      <c r="B36" s="69" t="s">
        <v>63</v>
      </c>
      <c r="C36" s="62"/>
      <c r="D36" s="62"/>
      <c r="E36" s="62"/>
      <c r="F36" s="62"/>
      <c r="G36" s="62"/>
      <c r="H36" s="62"/>
      <c r="I36" s="62"/>
      <c r="J36" s="62"/>
      <c r="K36" s="63"/>
      <c r="L36" s="64"/>
      <c r="M36" s="65"/>
    </row>
    <row r="37" spans="2:16" ht="20.25" customHeight="1" x14ac:dyDescent="0.2">
      <c r="B37" s="70" t="s">
        <v>64</v>
      </c>
      <c r="C37" s="52"/>
      <c r="D37" s="52"/>
      <c r="E37" s="52"/>
      <c r="F37" s="52"/>
      <c r="G37" s="52"/>
      <c r="H37" s="52"/>
      <c r="I37" s="52"/>
      <c r="J37" s="52"/>
      <c r="K37" s="24"/>
      <c r="L37" s="25"/>
      <c r="M37" s="66"/>
    </row>
    <row r="38" spans="2:16" ht="20.25" customHeight="1" x14ac:dyDescent="0.4">
      <c r="B38" s="70" t="s">
        <v>66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</row>
    <row r="39" spans="2:16" ht="20.25" customHeight="1" x14ac:dyDescent="0.4">
      <c r="B39" s="70" t="s">
        <v>77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</row>
    <row r="40" spans="2:16" ht="20.25" customHeight="1" x14ac:dyDescent="0.4">
      <c r="B40" s="70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6" ht="20.25" customHeight="1" x14ac:dyDescent="0.4">
      <c r="B41" s="71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1"/>
    </row>
    <row r="43" spans="2:16" x14ac:dyDescent="0.4">
      <c r="B43" s="54" t="s">
        <v>24</v>
      </c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</sheetData>
  <mergeCells count="36">
    <mergeCell ref="B19:C19"/>
    <mergeCell ref="D19:H19"/>
    <mergeCell ref="B2:M2"/>
    <mergeCell ref="B4:C5"/>
    <mergeCell ref="B7:B9"/>
    <mergeCell ref="C7:C9"/>
    <mergeCell ref="D7:E9"/>
    <mergeCell ref="B30:H30"/>
    <mergeCell ref="B20:B29"/>
    <mergeCell ref="C20:C29"/>
    <mergeCell ref="D20:H20"/>
    <mergeCell ref="D26:H26"/>
    <mergeCell ref="D29:H29"/>
    <mergeCell ref="D27:H27"/>
    <mergeCell ref="D28:H28"/>
    <mergeCell ref="D25:H25"/>
    <mergeCell ref="D22:H22"/>
    <mergeCell ref="D24:H24"/>
    <mergeCell ref="D21:H21"/>
    <mergeCell ref="D23:H23"/>
    <mergeCell ref="B32:C34"/>
    <mergeCell ref="D32:E32"/>
    <mergeCell ref="F32:G32"/>
    <mergeCell ref="H32:I34"/>
    <mergeCell ref="J32:K32"/>
    <mergeCell ref="D33:E33"/>
    <mergeCell ref="F33:G33"/>
    <mergeCell ref="J33:K33"/>
    <mergeCell ref="D34:E34"/>
    <mergeCell ref="F34:G34"/>
    <mergeCell ref="J34:K34"/>
    <mergeCell ref="M20:M25"/>
    <mergeCell ref="L34:M34"/>
    <mergeCell ref="L32:M32"/>
    <mergeCell ref="L33:M33"/>
    <mergeCell ref="I30:L30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9" zoomScaleNormal="100" zoomScaleSheetLayoutView="85" workbookViewId="0">
      <selection activeCell="N22" sqref="N2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8" t="s">
        <v>35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20" t="s">
        <v>42</v>
      </c>
      <c r="C4" s="120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21"/>
      <c r="C5" s="121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22" t="s">
        <v>1</v>
      </c>
      <c r="C7" s="123">
        <f>F25</f>
        <v>6160000</v>
      </c>
      <c r="D7" s="124" t="s">
        <v>56</v>
      </c>
      <c r="E7" s="124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22"/>
      <c r="C8" s="123"/>
      <c r="D8" s="124"/>
      <c r="E8" s="124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22"/>
      <c r="C9" s="123"/>
      <c r="D9" s="124"/>
      <c r="E9" s="124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62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5" t="s">
        <v>15</v>
      </c>
      <c r="C19" s="116"/>
      <c r="D19" s="116" t="s">
        <v>16</v>
      </c>
      <c r="E19" s="116"/>
      <c r="F19" s="117"/>
      <c r="G19" s="117"/>
      <c r="H19" s="117"/>
      <c r="I19" s="73" t="s">
        <v>17</v>
      </c>
      <c r="J19" s="73" t="s">
        <v>36</v>
      </c>
      <c r="K19" s="73" t="s">
        <v>37</v>
      </c>
      <c r="L19" s="22" t="s">
        <v>38</v>
      </c>
      <c r="M19" s="23" t="s">
        <v>18</v>
      </c>
      <c r="P19" s="80"/>
    </row>
    <row r="20" spans="2:18" s="50" customFormat="1" ht="46.5" customHeight="1" x14ac:dyDescent="0.4">
      <c r="B20" s="84" t="s">
        <v>41</v>
      </c>
      <c r="C20" s="85" t="s">
        <v>57</v>
      </c>
      <c r="D20" s="111" t="s">
        <v>65</v>
      </c>
      <c r="E20" s="112"/>
      <c r="F20" s="112"/>
      <c r="G20" s="112"/>
      <c r="H20" s="113"/>
      <c r="I20" s="77">
        <v>1</v>
      </c>
      <c r="J20" s="78">
        <v>5600000</v>
      </c>
      <c r="K20" s="78">
        <v>5600000</v>
      </c>
      <c r="L20" s="78">
        <f t="shared" ref="L20" si="0">K20*I20</f>
        <v>5600000</v>
      </c>
      <c r="M20" s="83" t="s">
        <v>58</v>
      </c>
      <c r="N20" s="49"/>
      <c r="O20" s="49"/>
      <c r="P20" s="49"/>
      <c r="Q20" s="49"/>
      <c r="R20" s="49"/>
    </row>
    <row r="21" spans="2:18" ht="30.75" customHeight="1" x14ac:dyDescent="0.4">
      <c r="B21" s="105" t="s">
        <v>19</v>
      </c>
      <c r="C21" s="105"/>
      <c r="D21" s="105"/>
      <c r="E21" s="105"/>
      <c r="F21" s="105"/>
      <c r="G21" s="105"/>
      <c r="H21" s="105"/>
      <c r="I21" s="92">
        <f>SUM(L20:L20)</f>
        <v>5600000</v>
      </c>
      <c r="J21" s="92"/>
      <c r="K21" s="92"/>
      <c r="L21" s="92"/>
      <c r="M21" s="67" t="s">
        <v>20</v>
      </c>
    </row>
    <row r="22" spans="2:18" ht="27" customHeight="1" x14ac:dyDescent="0.25">
      <c r="B22" s="26" t="s">
        <v>45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93" t="s">
        <v>59</v>
      </c>
      <c r="C23" s="94"/>
      <c r="D23" s="99" t="s">
        <v>60</v>
      </c>
      <c r="E23" s="100"/>
      <c r="F23" s="91">
        <f>I21</f>
        <v>5600000</v>
      </c>
      <c r="G23" s="91"/>
      <c r="H23" s="101" t="s">
        <v>34</v>
      </c>
      <c r="I23" s="94"/>
      <c r="J23" s="102" t="s">
        <v>21</v>
      </c>
      <c r="K23" s="102"/>
      <c r="L23" s="91">
        <v>0</v>
      </c>
      <c r="M23" s="91"/>
      <c r="O23" s="72"/>
      <c r="P23" s="72"/>
      <c r="Q23" s="72"/>
    </row>
    <row r="24" spans="2:18" s="45" customFormat="1" ht="24.75" customHeight="1" x14ac:dyDescent="0.4">
      <c r="B24" s="95"/>
      <c r="C24" s="96"/>
      <c r="D24" s="99" t="s">
        <v>22</v>
      </c>
      <c r="E24" s="100"/>
      <c r="F24" s="91">
        <f>F23*0.1</f>
        <v>560000</v>
      </c>
      <c r="G24" s="91"/>
      <c r="H24" s="95"/>
      <c r="I24" s="96"/>
      <c r="J24" s="102" t="s">
        <v>22</v>
      </c>
      <c r="K24" s="102"/>
      <c r="L24" s="91">
        <f>L23*0.1</f>
        <v>0</v>
      </c>
      <c r="M24" s="91"/>
      <c r="P24" s="72"/>
    </row>
    <row r="25" spans="2:18" s="45" customFormat="1" ht="30.75" customHeight="1" x14ac:dyDescent="0.4">
      <c r="B25" s="97"/>
      <c r="C25" s="98"/>
      <c r="D25" s="103" t="s">
        <v>47</v>
      </c>
      <c r="E25" s="104"/>
      <c r="F25" s="90">
        <f>F23+F24</f>
        <v>6160000</v>
      </c>
      <c r="G25" s="90"/>
      <c r="H25" s="97"/>
      <c r="I25" s="98"/>
      <c r="J25" s="105" t="s">
        <v>23</v>
      </c>
      <c r="K25" s="105"/>
      <c r="L25" s="90">
        <f>L23+L24</f>
        <v>0</v>
      </c>
      <c r="M25" s="90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61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/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L25:M25"/>
    <mergeCell ref="L23:M23"/>
    <mergeCell ref="D24:E24"/>
    <mergeCell ref="F24:G24"/>
    <mergeCell ref="J24:K24"/>
    <mergeCell ref="L24:M24"/>
    <mergeCell ref="B23:C25"/>
    <mergeCell ref="D23:E23"/>
    <mergeCell ref="F23:G23"/>
    <mergeCell ref="H23:I25"/>
    <mergeCell ref="J23:K23"/>
    <mergeCell ref="D25:E25"/>
    <mergeCell ref="F25:G25"/>
    <mergeCell ref="J25:K25"/>
    <mergeCell ref="D20:H20"/>
    <mergeCell ref="B21:H21"/>
    <mergeCell ref="B19:C19"/>
    <mergeCell ref="D19:H19"/>
    <mergeCell ref="B2:M2"/>
    <mergeCell ref="B4:C5"/>
    <mergeCell ref="B7:B9"/>
    <mergeCell ref="C7:C9"/>
    <mergeCell ref="D7:E9"/>
    <mergeCell ref="I21:L21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DaaS</vt:lpstr>
      <vt:lpstr>차년도 유지보수 비용</vt:lpstr>
      <vt:lpstr>DaaS!Print_Area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2021-07-14T05:31:49Z</cp:lastPrinted>
  <dcterms:created xsi:type="dcterms:W3CDTF">2020-03-31T00:43:01Z</dcterms:created>
  <dcterms:modified xsi:type="dcterms:W3CDTF">2021-07-14T07:57:55Z</dcterms:modified>
</cp:coreProperties>
</file>