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9no. Semestre\Diseño de Sistema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C30" i="1"/>
  <c r="D30" i="1"/>
  <c r="A30" i="1"/>
  <c r="A26" i="1"/>
  <c r="I23" i="1"/>
  <c r="J23" i="1"/>
  <c r="J30" i="1" s="1"/>
  <c r="K23" i="1"/>
  <c r="K30" i="1" s="1"/>
  <c r="H23" i="1"/>
  <c r="H30" i="1" s="1"/>
  <c r="B23" i="1"/>
  <c r="C23" i="1"/>
  <c r="D23" i="1"/>
  <c r="A23" i="1"/>
  <c r="I18" i="1"/>
  <c r="J18" i="1"/>
  <c r="K18" i="1"/>
  <c r="H18" i="1"/>
  <c r="E11" i="1"/>
  <c r="E23" i="1" s="1"/>
  <c r="B11" i="1"/>
  <c r="B14" i="1"/>
  <c r="D11" i="1"/>
  <c r="D18" i="1" s="1"/>
  <c r="C11" i="1"/>
  <c r="C18" i="1" s="1"/>
  <c r="A11" i="1"/>
  <c r="A18" i="1" s="1"/>
  <c r="B18" i="1" l="1"/>
  <c r="B30" i="1" s="1"/>
  <c r="E18" i="1"/>
  <c r="E30" i="1" s="1"/>
</calcChain>
</file>

<file path=xl/sharedStrings.xml><?xml version="1.0" encoding="utf-8"?>
<sst xmlns="http://schemas.openxmlformats.org/spreadsheetml/2006/main" count="32" uniqueCount="32">
  <si>
    <t>Z1</t>
  </si>
  <si>
    <t>T1</t>
  </si>
  <si>
    <t>Nm</t>
  </si>
  <si>
    <t>Torques Deseados</t>
  </si>
  <si>
    <t>dientes</t>
  </si>
  <si>
    <t>T2</t>
  </si>
  <si>
    <t>T4</t>
  </si>
  <si>
    <t>T6</t>
  </si>
  <si>
    <t>T8</t>
  </si>
  <si>
    <t>Dientes Eng. Intermedios</t>
  </si>
  <si>
    <t>Z3</t>
  </si>
  <si>
    <t>Z5</t>
  </si>
  <si>
    <t>Z7</t>
  </si>
  <si>
    <t>Dientes Eng Salida</t>
  </si>
  <si>
    <t>Z4</t>
  </si>
  <si>
    <t>Z6</t>
  </si>
  <si>
    <t>Z8</t>
  </si>
  <si>
    <t>Z2</t>
  </si>
  <si>
    <t>Paso</t>
  </si>
  <si>
    <t>mm</t>
  </si>
  <si>
    <t>Modulo</t>
  </si>
  <si>
    <t>T10</t>
  </si>
  <si>
    <t>Z9</t>
  </si>
  <si>
    <t>Diametro Exterior Eng Salida</t>
  </si>
  <si>
    <t>Z10</t>
  </si>
  <si>
    <t>Diametro Exterior Eng Intermedios</t>
  </si>
  <si>
    <t>Altura del Diente</t>
  </si>
  <si>
    <t>Diametro Primitivo Eng Salida</t>
  </si>
  <si>
    <t>Diametro Primitivo Eng Intermedios</t>
  </si>
  <si>
    <t>Diametro Interior Eng Salida</t>
  </si>
  <si>
    <t>Diametro Interior Eng. Intermedios</t>
  </si>
  <si>
    <t>*Magnitudes en milimetros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</si>
</sst>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9" sqref="M9"/>
    </sheetView>
  </sheetViews>
  <sheetFormatPr baseColWidth="10" defaultRowHeight="14.4" x14ac:dyDescent="0.3"/>
  <cols>
    <col min="2" max="2" width="12.44140625" bestFit="1" customWidth="1"/>
  </cols>
  <sheetData>
    <row r="1" spans="1:11" x14ac:dyDescent="0.3">
      <c r="A1" s="2" t="s">
        <v>0</v>
      </c>
      <c r="B1" s="6">
        <v>22</v>
      </c>
      <c r="C1" s="6" t="s">
        <v>4</v>
      </c>
      <c r="E1" s="2" t="s">
        <v>18</v>
      </c>
      <c r="F1" s="6">
        <v>8</v>
      </c>
      <c r="G1" s="6" t="s">
        <v>19</v>
      </c>
    </row>
    <row r="2" spans="1:11" x14ac:dyDescent="0.3">
      <c r="A2" s="2" t="s">
        <v>1</v>
      </c>
      <c r="B2" s="6">
        <v>0.05</v>
      </c>
      <c r="C2" s="6" t="s">
        <v>2</v>
      </c>
    </row>
    <row r="3" spans="1:11" x14ac:dyDescent="0.3">
      <c r="H3" s="10" t="s">
        <v>31</v>
      </c>
      <c r="I3" s="10"/>
      <c r="J3" s="10"/>
    </row>
    <row r="4" spans="1:11" x14ac:dyDescent="0.3">
      <c r="A4" s="3" t="s">
        <v>3</v>
      </c>
      <c r="B4" s="4"/>
      <c r="C4" s="4"/>
      <c r="D4" s="4"/>
      <c r="E4" s="5"/>
    </row>
    <row r="5" spans="1:11" x14ac:dyDescent="0.3">
      <c r="A5" s="2" t="s">
        <v>5</v>
      </c>
      <c r="B5" s="2" t="s">
        <v>6</v>
      </c>
      <c r="C5" s="2" t="s">
        <v>7</v>
      </c>
      <c r="D5" s="2" t="s">
        <v>8</v>
      </c>
      <c r="E5" s="2" t="s">
        <v>21</v>
      </c>
    </row>
    <row r="6" spans="1:11" x14ac:dyDescent="0.3">
      <c r="A6" s="6">
        <v>7.0000000000000007E-2</v>
      </c>
      <c r="B6" s="6">
        <v>0.08</v>
      </c>
      <c r="C6" s="6">
        <v>0.15</v>
      </c>
      <c r="D6" s="6">
        <v>0.25</v>
      </c>
      <c r="E6" s="6">
        <v>0.36</v>
      </c>
    </row>
    <row r="9" spans="1:11" x14ac:dyDescent="0.3">
      <c r="A9" s="1" t="s">
        <v>13</v>
      </c>
      <c r="B9" s="1"/>
      <c r="C9" s="1"/>
      <c r="D9" s="1"/>
      <c r="E9" s="1"/>
      <c r="H9" s="1" t="s">
        <v>9</v>
      </c>
      <c r="I9" s="1"/>
      <c r="J9" s="1"/>
      <c r="K9" s="1"/>
    </row>
    <row r="10" spans="1:11" x14ac:dyDescent="0.3">
      <c r="A10" s="2" t="s">
        <v>17</v>
      </c>
      <c r="B10" s="2" t="s">
        <v>14</v>
      </c>
      <c r="C10" s="2" t="s">
        <v>15</v>
      </c>
      <c r="D10" s="2" t="s">
        <v>16</v>
      </c>
      <c r="E10" s="2" t="s">
        <v>24</v>
      </c>
      <c r="H10" s="2" t="s">
        <v>10</v>
      </c>
      <c r="I10" s="2" t="s">
        <v>11</v>
      </c>
      <c r="J10" s="2" t="s">
        <v>12</v>
      </c>
      <c r="K10" s="2" t="s">
        <v>22</v>
      </c>
    </row>
    <row r="11" spans="1:11" x14ac:dyDescent="0.3">
      <c r="A11" s="7">
        <f>(B1*A6)/B2</f>
        <v>30.8</v>
      </c>
      <c r="B11" s="7">
        <f>(H11*B6)/A6</f>
        <v>28.571428571428569</v>
      </c>
      <c r="C11" s="7">
        <f>(I11*C6)/B6</f>
        <v>28.125</v>
      </c>
      <c r="D11" s="7">
        <f>(J11*D6)/C6</f>
        <v>25</v>
      </c>
      <c r="E11" s="7">
        <f>(K11*E6)/D6</f>
        <v>28.799999999999997</v>
      </c>
      <c r="H11" s="6">
        <v>25</v>
      </c>
      <c r="I11" s="6">
        <v>15</v>
      </c>
      <c r="J11" s="6">
        <v>15</v>
      </c>
      <c r="K11" s="6">
        <v>20</v>
      </c>
    </row>
    <row r="14" spans="1:11" x14ac:dyDescent="0.3">
      <c r="A14" s="2" t="s">
        <v>20</v>
      </c>
      <c r="B14" s="8">
        <f>F1/3.1416</f>
        <v>2.5464731347084291</v>
      </c>
    </row>
    <row r="16" spans="1:11" x14ac:dyDescent="0.3">
      <c r="A16" s="1" t="s">
        <v>23</v>
      </c>
      <c r="B16" s="1"/>
      <c r="C16" s="1"/>
      <c r="D16" s="1"/>
      <c r="E16" s="1"/>
      <c r="H16" s="1" t="s">
        <v>25</v>
      </c>
      <c r="I16" s="1"/>
      <c r="J16" s="1"/>
      <c r="K16" s="1"/>
    </row>
    <row r="17" spans="1:11" x14ac:dyDescent="0.3">
      <c r="A17" s="2">
        <v>2</v>
      </c>
      <c r="B17" s="2">
        <v>4</v>
      </c>
      <c r="C17" s="2">
        <v>6</v>
      </c>
      <c r="D17" s="2">
        <v>8</v>
      </c>
      <c r="E17" s="2">
        <v>10</v>
      </c>
      <c r="H17" s="2">
        <v>3</v>
      </c>
      <c r="I17" s="2">
        <v>5</v>
      </c>
      <c r="J17" s="2">
        <v>7</v>
      </c>
      <c r="K17" s="2">
        <v>9</v>
      </c>
    </row>
    <row r="18" spans="1:11" x14ac:dyDescent="0.3">
      <c r="A18" s="6">
        <f>$B$14*(A11+2)</f>
        <v>83.52431881843647</v>
      </c>
      <c r="B18" s="6">
        <f>$B$14*(B11+2)</f>
        <v>77.849321546800539</v>
      </c>
      <c r="C18" s="6">
        <f>$B$14*(C11+2)</f>
        <v>76.712503183091428</v>
      </c>
      <c r="D18" s="6">
        <f>$B$14*(D11+2)</f>
        <v>68.754774637127582</v>
      </c>
      <c r="E18" s="6">
        <f>$B$14*(E11+2)</f>
        <v>78.431372549019613</v>
      </c>
      <c r="H18" s="6">
        <f>$B$14*(H11+2)</f>
        <v>68.754774637127582</v>
      </c>
      <c r="I18" s="6">
        <f>$B$14*(I11+2)</f>
        <v>43.290043290043293</v>
      </c>
      <c r="J18" s="6">
        <f>$B$14*(J11+2)</f>
        <v>43.290043290043293</v>
      </c>
      <c r="K18" s="6">
        <f>$B$14*(K11+2)</f>
        <v>56.022408963585441</v>
      </c>
    </row>
    <row r="21" spans="1:11" x14ac:dyDescent="0.3">
      <c r="A21" s="1" t="s">
        <v>27</v>
      </c>
      <c r="B21" s="1"/>
      <c r="C21" s="1"/>
      <c r="D21" s="1"/>
      <c r="E21" s="1"/>
      <c r="H21" s="1" t="s">
        <v>28</v>
      </c>
      <c r="I21" s="1"/>
      <c r="J21" s="1"/>
      <c r="K21" s="1"/>
    </row>
    <row r="22" spans="1:11" x14ac:dyDescent="0.3">
      <c r="A22" s="2">
        <v>2</v>
      </c>
      <c r="B22" s="2">
        <v>4</v>
      </c>
      <c r="C22" s="2">
        <v>6</v>
      </c>
      <c r="D22" s="2">
        <v>8</v>
      </c>
      <c r="E22" s="2">
        <v>10</v>
      </c>
      <c r="H22" s="2">
        <v>3</v>
      </c>
      <c r="I22" s="2">
        <v>5</v>
      </c>
      <c r="J22" s="2">
        <v>7</v>
      </c>
      <c r="K22" s="2">
        <v>9</v>
      </c>
    </row>
    <row r="23" spans="1:11" x14ac:dyDescent="0.3">
      <c r="A23" s="6">
        <f>$B$14*A11</f>
        <v>78.431372549019613</v>
      </c>
      <c r="B23" s="6">
        <f t="shared" ref="B23:E23" si="0">$B$14*B11</f>
        <v>72.756375277383682</v>
      </c>
      <c r="C23" s="6">
        <f t="shared" si="0"/>
        <v>71.619556913674572</v>
      </c>
      <c r="D23" s="6">
        <f t="shared" si="0"/>
        <v>63.661828367710726</v>
      </c>
      <c r="E23" s="6">
        <f t="shared" si="0"/>
        <v>73.338426279602743</v>
      </c>
      <c r="H23" s="6">
        <f>$B$14*H11</f>
        <v>63.661828367710726</v>
      </c>
      <c r="I23" s="6">
        <f>$B$14*I11</f>
        <v>38.197097020626437</v>
      </c>
      <c r="J23" s="6">
        <f>$B$14*J11</f>
        <v>38.197097020626437</v>
      </c>
      <c r="K23" s="6">
        <f>$B$14*K11</f>
        <v>50.929462694168578</v>
      </c>
    </row>
    <row r="25" spans="1:11" x14ac:dyDescent="0.3">
      <c r="A25" s="1" t="s">
        <v>26</v>
      </c>
      <c r="B25" s="1"/>
    </row>
    <row r="26" spans="1:11" x14ac:dyDescent="0.3">
      <c r="A26" s="9">
        <f>2.5*B14</f>
        <v>6.3661828367710722</v>
      </c>
      <c r="B26" s="9"/>
    </row>
    <row r="28" spans="1:11" x14ac:dyDescent="0.3">
      <c r="A28" s="1" t="s">
        <v>29</v>
      </c>
      <c r="B28" s="1"/>
      <c r="C28" s="1"/>
      <c r="D28" s="1"/>
      <c r="E28" s="1"/>
      <c r="H28" s="1" t="s">
        <v>30</v>
      </c>
      <c r="I28" s="1"/>
      <c r="J28" s="1"/>
      <c r="K28" s="1"/>
    </row>
    <row r="29" spans="1:11" x14ac:dyDescent="0.3">
      <c r="A29" s="2">
        <v>2</v>
      </c>
      <c r="B29" s="2">
        <v>4</v>
      </c>
      <c r="C29" s="2">
        <v>6</v>
      </c>
      <c r="D29" s="2">
        <v>8</v>
      </c>
      <c r="E29" s="2">
        <v>10</v>
      </c>
      <c r="H29" s="2">
        <v>3</v>
      </c>
      <c r="I29" s="2">
        <v>5</v>
      </c>
      <c r="J29" s="2">
        <v>7</v>
      </c>
      <c r="K29" s="2">
        <v>9</v>
      </c>
    </row>
    <row r="30" spans="1:11" x14ac:dyDescent="0.3">
      <c r="A30" s="6">
        <f>A18-2*$A$26</f>
        <v>70.791953144894322</v>
      </c>
      <c r="B30" s="6">
        <f t="shared" ref="B30:E30" si="1">B18-2*$A$26</f>
        <v>65.116955873258391</v>
      </c>
      <c r="C30" s="6">
        <f t="shared" si="1"/>
        <v>63.98013750954928</v>
      </c>
      <c r="D30" s="6">
        <f t="shared" si="1"/>
        <v>56.022408963585434</v>
      </c>
      <c r="E30" s="6">
        <f t="shared" si="1"/>
        <v>65.699006875477465</v>
      </c>
      <c r="H30" s="6">
        <f>H23-2*$A$26</f>
        <v>50.929462694168578</v>
      </c>
      <c r="I30" s="6">
        <f t="shared" ref="I30:K30" si="2">I23-2*$A$26</f>
        <v>25.464731347084292</v>
      </c>
      <c r="J30" s="6">
        <f t="shared" si="2"/>
        <v>25.464731347084292</v>
      </c>
      <c r="K30" s="6">
        <f t="shared" si="2"/>
        <v>38.19709702062643</v>
      </c>
    </row>
  </sheetData>
  <mergeCells count="12">
    <mergeCell ref="A26:B26"/>
    <mergeCell ref="H28:K28"/>
    <mergeCell ref="H21:K21"/>
    <mergeCell ref="H3:J3"/>
    <mergeCell ref="A25:B25"/>
    <mergeCell ref="A4:E4"/>
    <mergeCell ref="H9:K9"/>
    <mergeCell ref="A9:E9"/>
    <mergeCell ref="H16:K16"/>
    <mergeCell ref="A16:E16"/>
    <mergeCell ref="A21:E21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Viscarra</dc:creator>
  <cp:lastModifiedBy>Gerardo Viscarra</cp:lastModifiedBy>
  <dcterms:created xsi:type="dcterms:W3CDTF">2019-04-22T02:46:37Z</dcterms:created>
  <dcterms:modified xsi:type="dcterms:W3CDTF">2019-04-22T05:20:17Z</dcterms:modified>
</cp:coreProperties>
</file>