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b\GitHub\Finashe4ka\Эксель\Семинар 9\"/>
    </mc:Choice>
  </mc:AlternateContent>
  <xr:revisionPtr revIDLastSave="0" documentId="8_{355799AB-F072-419E-AB0B-0E0F1A11EC7C}" xr6:coauthVersionLast="47" xr6:coauthVersionMax="47" xr10:uidLastSave="{00000000-0000-0000-0000-000000000000}"/>
  <bookViews>
    <workbookView xWindow="-108" yWindow="492" windowWidth="23256" windowHeight="12576" xr2:uid="{A37FFCF7-A017-4238-B149-363842A3486A}"/>
  </bookViews>
  <sheets>
    <sheet name="Лист1" sheetId="1" r:id="rId1"/>
  </sheets>
  <definedNames>
    <definedName name="solver_adj" localSheetId="0" hidden="1">Лист1!$D$17:$D$20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Лист1!$D$17:$D$20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Лист1!$M$48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E62" i="1" s="1"/>
  <c r="E53" i="1"/>
  <c r="E54" i="1"/>
  <c r="E55" i="1"/>
  <c r="E56" i="1"/>
  <c r="E57" i="1"/>
  <c r="E58" i="1"/>
  <c r="E59" i="1"/>
  <c r="E60" i="1"/>
  <c r="E61" i="1"/>
  <c r="E52" i="1"/>
  <c r="D53" i="1"/>
  <c r="D54" i="1"/>
  <c r="D55" i="1"/>
  <c r="D56" i="1"/>
  <c r="D57" i="1"/>
  <c r="D58" i="1"/>
  <c r="D59" i="1"/>
  <c r="D60" i="1"/>
  <c r="D61" i="1"/>
  <c r="D52" i="1"/>
  <c r="M46" i="1"/>
  <c r="C28" i="1" l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D37" i="1"/>
  <c r="E37" i="1"/>
  <c r="F37" i="1"/>
  <c r="G37" i="1"/>
  <c r="H37" i="1"/>
  <c r="I37" i="1"/>
  <c r="J37" i="1"/>
  <c r="K37" i="1"/>
  <c r="L37" i="1"/>
  <c r="C37" i="1"/>
  <c r="C29" i="1"/>
  <c r="D29" i="1"/>
  <c r="E29" i="1"/>
  <c r="F29" i="1"/>
  <c r="F32" i="1" s="1"/>
  <c r="G29" i="1"/>
  <c r="H29" i="1"/>
  <c r="I29" i="1"/>
  <c r="J29" i="1"/>
  <c r="K29" i="1"/>
  <c r="L29" i="1"/>
  <c r="C30" i="1"/>
  <c r="D30" i="1"/>
  <c r="M30" i="1" s="1"/>
  <c r="E30" i="1"/>
  <c r="F30" i="1"/>
  <c r="G30" i="1"/>
  <c r="H30" i="1"/>
  <c r="H32" i="1" s="1"/>
  <c r="I30" i="1"/>
  <c r="J30" i="1"/>
  <c r="J32" i="1" s="1"/>
  <c r="K30" i="1"/>
  <c r="L30" i="1"/>
  <c r="C31" i="1"/>
  <c r="D31" i="1"/>
  <c r="E31" i="1"/>
  <c r="F31" i="1"/>
  <c r="G31" i="1"/>
  <c r="H31" i="1"/>
  <c r="I31" i="1"/>
  <c r="J31" i="1"/>
  <c r="K31" i="1"/>
  <c r="L31" i="1"/>
  <c r="D28" i="1"/>
  <c r="M28" i="1" s="1"/>
  <c r="E28" i="1"/>
  <c r="E32" i="1" s="1"/>
  <c r="F28" i="1"/>
  <c r="G28" i="1"/>
  <c r="H28" i="1"/>
  <c r="I28" i="1"/>
  <c r="J28" i="1"/>
  <c r="K28" i="1"/>
  <c r="L28" i="1"/>
  <c r="C32" i="1"/>
  <c r="I32" i="1"/>
  <c r="K32" i="1"/>
  <c r="L32" i="1"/>
  <c r="M29" i="1"/>
  <c r="M31" i="1"/>
  <c r="E41" i="1" l="1"/>
  <c r="E46" i="1" s="1"/>
  <c r="E47" i="1" s="1"/>
  <c r="E45" i="1" s="1"/>
  <c r="E48" i="1" s="1"/>
  <c r="M39" i="1"/>
  <c r="M41" i="1"/>
  <c r="J41" i="1"/>
  <c r="J46" i="1" s="1"/>
  <c r="J47" i="1" s="1"/>
  <c r="J45" i="1" s="1"/>
  <c r="J48" i="1" s="1"/>
  <c r="M40" i="1"/>
  <c r="G41" i="1"/>
  <c r="G46" i="1" s="1"/>
  <c r="I41" i="1"/>
  <c r="I46" i="1" s="1"/>
  <c r="K41" i="1"/>
  <c r="K46" i="1" s="1"/>
  <c r="M38" i="1"/>
  <c r="L41" i="1"/>
  <c r="L46" i="1" s="1"/>
  <c r="H41" i="1"/>
  <c r="H46" i="1" s="1"/>
  <c r="F41" i="1"/>
  <c r="F46" i="1" s="1"/>
  <c r="D41" i="1"/>
  <c r="D46" i="1" s="1"/>
  <c r="M37" i="1"/>
  <c r="C41" i="1"/>
  <c r="C46" i="1" s="1"/>
  <c r="G32" i="1"/>
  <c r="D32" i="1"/>
  <c r="C47" i="1" l="1"/>
  <c r="C45" i="1" s="1"/>
  <c r="C48" i="1" s="1"/>
  <c r="D47" i="1"/>
  <c r="D45" i="1" s="1"/>
  <c r="D48" i="1" s="1"/>
  <c r="L47" i="1"/>
  <c r="L45" i="1" s="1"/>
  <c r="L48" i="1" s="1"/>
  <c r="F47" i="1"/>
  <c r="F45" i="1" s="1"/>
  <c r="F48" i="1" s="1"/>
  <c r="K47" i="1"/>
  <c r="K45" i="1" s="1"/>
  <c r="K48" i="1" s="1"/>
  <c r="I47" i="1"/>
  <c r="I45" i="1" s="1"/>
  <c r="I48" i="1" s="1"/>
  <c r="G47" i="1"/>
  <c r="G45" i="1" s="1"/>
  <c r="G48" i="1" s="1"/>
  <c r="H47" i="1"/>
  <c r="H45" i="1" s="1"/>
  <c r="H48" i="1" s="1"/>
  <c r="M48" i="1" l="1"/>
</calcChain>
</file>

<file path=xl/sharedStrings.xml><?xml version="1.0" encoding="utf-8"?>
<sst xmlns="http://schemas.openxmlformats.org/spreadsheetml/2006/main" count="40" uniqueCount="27">
  <si>
    <t>№№</t>
  </si>
  <si>
    <t>Трудоемкость</t>
  </si>
  <si>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</si>
  <si>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</si>
  <si>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</si>
  <si>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</si>
  <si>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Руководитель проекта</t>
  </si>
  <si>
    <t>Главный специалист</t>
  </si>
  <si>
    <t>Ведущий специалист</t>
  </si>
  <si>
    <t>Специалист</t>
  </si>
  <si>
    <t>Задачи             Категория</t>
  </si>
  <si>
    <t>ФОТ</t>
  </si>
  <si>
    <t xml:space="preserve">    Зарплата</t>
  </si>
  <si>
    <t xml:space="preserve">    Отчисления в фонды</t>
  </si>
  <si>
    <t>Итого</t>
  </si>
  <si>
    <t>КТУ</t>
  </si>
  <si>
    <t>Главный специалист 1</t>
  </si>
  <si>
    <t>Главный специалист 2</t>
  </si>
  <si>
    <t>Главный специалист 3</t>
  </si>
  <si>
    <t>Ведущий специалист 1</t>
  </si>
  <si>
    <t>Ведущий специалист 2</t>
  </si>
  <si>
    <t>Ведущий специалист 3</t>
  </si>
  <si>
    <t>Специалист 1</t>
  </si>
  <si>
    <t>Специалист 2</t>
  </si>
  <si>
    <t>Специалист 3</t>
  </si>
  <si>
    <t>Сумма</t>
  </si>
  <si>
    <t>На руки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</si>
</sst>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806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/>
    </xf>
    <xf numFmtId="9" fontId="2" fillId="3" borderId="4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9" fontId="2" fillId="7" borderId="4" xfId="0" applyNumberFormat="1" applyFont="1" applyFill="1" applyBorder="1" applyAlignment="1">
      <alignment horizontal="right" vertical="center"/>
    </xf>
    <xf numFmtId="4" fontId="2" fillId="7" borderId="4" xfId="0" applyNumberFormat="1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wrapText="1"/>
    </xf>
    <xf numFmtId="2" fontId="2" fillId="3" borderId="4" xfId="0" applyNumberFormat="1" applyFont="1" applyFill="1" applyBorder="1" applyAlignment="1">
      <alignment horizontal="right" vertical="center"/>
    </xf>
    <xf numFmtId="2" fontId="4" fillId="0" borderId="4" xfId="0" applyNumberFormat="1" applyFont="1" applyBorder="1" applyAlignment="1">
      <alignment horizontal="right" vertical="center"/>
    </xf>
    <xf numFmtId="2" fontId="0" fillId="0" borderId="0" xfId="0" applyNumberFormat="1"/>
    <xf numFmtId="2" fontId="0" fillId="10" borderId="0" xfId="0" applyNumberFormat="1" applyFill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9" fontId="2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9" fontId="2" fillId="0" borderId="4" xfId="0" applyNumberFormat="1" applyFont="1" applyBorder="1" applyAlignment="1">
      <alignment horizontal="right" vertical="center"/>
    </xf>
    <xf numFmtId="2" fontId="4" fillId="0" borderId="6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125F-9A14-4D11-AB8D-1DEE829B3C18}">
  <dimension ref="B2:O62"/>
  <sheetViews>
    <sheetView tabSelected="1" topLeftCell="A39" workbookViewId="0">
      <selection activeCell="E62" sqref="E62"/>
    </sheetView>
  </sheetViews>
  <sheetFormatPr defaultRowHeight="14.4" x14ac:dyDescent="0.3"/>
  <cols>
    <col min="2" max="2" width="20.33203125" bestFit="1" customWidth="1"/>
    <col min="3" max="3" width="14.33203125" bestFit="1" customWidth="1"/>
    <col min="4" max="4" width="12" bestFit="1" customWidth="1"/>
    <col min="5" max="12" width="9.44140625" bestFit="1" customWidth="1"/>
    <col min="13" max="13" width="10.44140625" bestFit="1" customWidth="1"/>
  </cols>
  <sheetData>
    <row r="2" spans="2:15" ht="15" thickBot="1" x14ac:dyDescent="0.35"/>
    <row r="3" spans="2:15" ht="15" thickBot="1" x14ac:dyDescent="0.35">
      <c r="B3" s="1" t="s">
        <v>0</v>
      </c>
      <c r="C3" s="2" t="s">
        <v>1</v>
      </c>
      <c r="E3" s="1" t="s">
        <v>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2:15" ht="29.4" thickBot="1" x14ac:dyDescent="0.35">
      <c r="B4" s="3">
        <v>1</v>
      </c>
      <c r="C4" s="4">
        <v>0.1</v>
      </c>
      <c r="E4" s="2" t="s">
        <v>1</v>
      </c>
      <c r="F4" s="15">
        <v>0.1</v>
      </c>
      <c r="G4" s="15">
        <v>0.15</v>
      </c>
      <c r="H4" s="15">
        <v>0.05</v>
      </c>
      <c r="I4" s="15">
        <v>0.15</v>
      </c>
      <c r="J4" s="15">
        <v>0.1</v>
      </c>
      <c r="K4" s="15">
        <v>0.15</v>
      </c>
      <c r="L4" s="15">
        <v>0.05</v>
      </c>
      <c r="M4" s="15">
        <v>0.15</v>
      </c>
      <c r="N4" s="15">
        <v>0.05</v>
      </c>
      <c r="O4" s="15">
        <v>0.05</v>
      </c>
    </row>
    <row r="5" spans="2:15" ht="15" thickBot="1" x14ac:dyDescent="0.35">
      <c r="B5" s="3">
        <v>2</v>
      </c>
      <c r="C5" s="4">
        <v>0.15</v>
      </c>
    </row>
    <row r="6" spans="2:15" ht="15" thickBot="1" x14ac:dyDescent="0.35">
      <c r="B6" s="3">
        <v>3</v>
      </c>
      <c r="C6" s="4">
        <v>0.05</v>
      </c>
    </row>
    <row r="7" spans="2:15" ht="15" thickBot="1" x14ac:dyDescent="0.35">
      <c r="B7" s="3">
        <v>4</v>
      </c>
      <c r="C7" s="4">
        <v>0.15</v>
      </c>
    </row>
    <row r="8" spans="2:15" ht="15" thickBot="1" x14ac:dyDescent="0.35">
      <c r="B8" s="3">
        <v>5</v>
      </c>
      <c r="C8" s="4">
        <v>0.1</v>
      </c>
    </row>
    <row r="9" spans="2:15" ht="15" thickBot="1" x14ac:dyDescent="0.35">
      <c r="B9" s="3">
        <v>6</v>
      </c>
      <c r="C9" s="4">
        <v>0.15</v>
      </c>
    </row>
    <row r="10" spans="2:15" ht="15" thickBot="1" x14ac:dyDescent="0.35">
      <c r="B10" s="3">
        <v>7</v>
      </c>
      <c r="C10" s="4">
        <v>0.05</v>
      </c>
    </row>
    <row r="11" spans="2:15" ht="15" thickBot="1" x14ac:dyDescent="0.35">
      <c r="B11" s="3">
        <v>8</v>
      </c>
      <c r="C11" s="4">
        <v>0.15</v>
      </c>
    </row>
    <row r="12" spans="2:15" ht="15" thickBot="1" x14ac:dyDescent="0.35">
      <c r="B12" s="3">
        <v>9</v>
      </c>
      <c r="C12" s="4">
        <v>0.05</v>
      </c>
    </row>
    <row r="13" spans="2:15" ht="15" thickBot="1" x14ac:dyDescent="0.35">
      <c r="B13" s="3">
        <v>10</v>
      </c>
      <c r="C13" s="4">
        <v>0.05</v>
      </c>
    </row>
    <row r="15" spans="2:15" ht="15" thickBot="1" x14ac:dyDescent="0.35"/>
    <row r="16" spans="2:15" ht="87" thickBot="1" x14ac:dyDescent="0.35">
      <c r="B16" s="5" t="s">
        <v>2</v>
      </c>
      <c r="C16" s="6" t="s">
        <v>3</v>
      </c>
      <c r="D16" s="6" t="s">
        <v>4</v>
      </c>
      <c r="E16" s="6" t="s">
        <v>5</v>
      </c>
    </row>
    <row r="17" spans="2:13" ht="15" thickBot="1" x14ac:dyDescent="0.35">
      <c r="B17" s="7" t="s">
        <v>6</v>
      </c>
      <c r="C17" s="8">
        <v>0.1</v>
      </c>
      <c r="D17" s="9">
        <v>3940.2070596398275</v>
      </c>
      <c r="E17" s="10">
        <v>1</v>
      </c>
    </row>
    <row r="18" spans="2:13" ht="15" thickBot="1" x14ac:dyDescent="0.35">
      <c r="B18" s="7" t="s">
        <v>7</v>
      </c>
      <c r="C18" s="8">
        <v>0.15</v>
      </c>
      <c r="D18" s="9">
        <v>2427.7118122055072</v>
      </c>
      <c r="E18" s="10">
        <v>3</v>
      </c>
      <c r="G18" s="14"/>
    </row>
    <row r="19" spans="2:13" ht="15" thickBot="1" x14ac:dyDescent="0.35">
      <c r="B19" s="7" t="s">
        <v>8</v>
      </c>
      <c r="C19" s="8">
        <v>0.25</v>
      </c>
      <c r="D19" s="9">
        <v>1261.5465797727616</v>
      </c>
      <c r="E19" s="10">
        <v>3</v>
      </c>
    </row>
    <row r="20" spans="2:13" ht="15" thickBot="1" x14ac:dyDescent="0.35">
      <c r="B20" s="7" t="s">
        <v>9</v>
      </c>
      <c r="C20" s="8">
        <v>0.5</v>
      </c>
      <c r="D20" s="9">
        <v>1000</v>
      </c>
      <c r="E20" s="10">
        <v>3</v>
      </c>
    </row>
    <row r="26" spans="2:13" ht="15" thickBot="1" x14ac:dyDescent="0.35"/>
    <row r="27" spans="2:13" ht="30.6" customHeight="1" thickBot="1" x14ac:dyDescent="0.35">
      <c r="B27" s="11" t="s">
        <v>10</v>
      </c>
      <c r="C27" s="13">
        <v>1</v>
      </c>
      <c r="D27" s="13">
        <v>2</v>
      </c>
      <c r="E27" s="13">
        <v>3</v>
      </c>
      <c r="F27" s="13">
        <v>4</v>
      </c>
      <c r="G27" s="13">
        <v>5</v>
      </c>
      <c r="H27" s="13">
        <v>6</v>
      </c>
      <c r="I27" s="13">
        <v>7</v>
      </c>
      <c r="J27" s="13">
        <v>8</v>
      </c>
      <c r="K27" s="13">
        <v>9</v>
      </c>
      <c r="L27" s="13">
        <v>10</v>
      </c>
    </row>
    <row r="28" spans="2:13" ht="15" thickBot="1" x14ac:dyDescent="0.35">
      <c r="B28" s="12" t="s">
        <v>6</v>
      </c>
      <c r="C28" s="16">
        <f>F$4*$C17*2000</f>
        <v>20.000000000000004</v>
      </c>
      <c r="D28" s="16">
        <f t="shared" ref="D28:L28" si="0">G$4*$C17*2000</f>
        <v>30</v>
      </c>
      <c r="E28" s="16">
        <f t="shared" si="0"/>
        <v>10.000000000000002</v>
      </c>
      <c r="F28" s="16">
        <f t="shared" si="0"/>
        <v>30</v>
      </c>
      <c r="G28" s="16">
        <f t="shared" si="0"/>
        <v>20.000000000000004</v>
      </c>
      <c r="H28" s="16">
        <f t="shared" si="0"/>
        <v>30</v>
      </c>
      <c r="I28" s="16">
        <f t="shared" si="0"/>
        <v>10.000000000000002</v>
      </c>
      <c r="J28" s="16">
        <f t="shared" si="0"/>
        <v>30</v>
      </c>
      <c r="K28" s="16">
        <f t="shared" si="0"/>
        <v>10.000000000000002</v>
      </c>
      <c r="L28" s="16">
        <f t="shared" si="0"/>
        <v>10.000000000000002</v>
      </c>
      <c r="M28" s="17">
        <f>SUM(C28:L28)</f>
        <v>200</v>
      </c>
    </row>
    <row r="29" spans="2:13" ht="15" thickBot="1" x14ac:dyDescent="0.35">
      <c r="B29" s="12" t="s">
        <v>7</v>
      </c>
      <c r="C29" s="16">
        <f t="shared" ref="C29:C31" si="1">F$4*$C18*2000</f>
        <v>30</v>
      </c>
      <c r="D29" s="16">
        <f t="shared" ref="D29:D31" si="2">G$4*$C18*2000</f>
        <v>45</v>
      </c>
      <c r="E29" s="16">
        <f t="shared" ref="E29:E31" si="3">H$4*$C18*2000</f>
        <v>15</v>
      </c>
      <c r="F29" s="16">
        <f t="shared" ref="F29:F31" si="4">I$4*$C18*2000</f>
        <v>45</v>
      </c>
      <c r="G29" s="16">
        <f t="shared" ref="G29:G31" si="5">J$4*$C18*2000</f>
        <v>30</v>
      </c>
      <c r="H29" s="16">
        <f t="shared" ref="H29:H31" si="6">K$4*$C18*2000</f>
        <v>45</v>
      </c>
      <c r="I29" s="16">
        <f t="shared" ref="I29:I31" si="7">L$4*$C18*2000</f>
        <v>15</v>
      </c>
      <c r="J29" s="16">
        <f t="shared" ref="J29:J31" si="8">M$4*$C18*2000</f>
        <v>45</v>
      </c>
      <c r="K29" s="16">
        <f t="shared" ref="K29:K31" si="9">N$4*$C18*2000</f>
        <v>15</v>
      </c>
      <c r="L29" s="16">
        <f t="shared" ref="L29:L31" si="10">O$4*$C18*2000</f>
        <v>15</v>
      </c>
      <c r="M29" s="17">
        <f t="shared" ref="M29:M31" si="11">SUM(C29:L29)</f>
        <v>300</v>
      </c>
    </row>
    <row r="30" spans="2:13" ht="15" thickBot="1" x14ac:dyDescent="0.35">
      <c r="B30" s="12" t="s">
        <v>8</v>
      </c>
      <c r="C30" s="16">
        <f t="shared" si="1"/>
        <v>50</v>
      </c>
      <c r="D30" s="16">
        <f t="shared" si="2"/>
        <v>75</v>
      </c>
      <c r="E30" s="16">
        <f t="shared" si="3"/>
        <v>25</v>
      </c>
      <c r="F30" s="16">
        <f t="shared" si="4"/>
        <v>75</v>
      </c>
      <c r="G30" s="16">
        <f t="shared" si="5"/>
        <v>50</v>
      </c>
      <c r="H30" s="16">
        <f t="shared" si="6"/>
        <v>75</v>
      </c>
      <c r="I30" s="16">
        <f t="shared" si="7"/>
        <v>25</v>
      </c>
      <c r="J30" s="16">
        <f t="shared" si="8"/>
        <v>75</v>
      </c>
      <c r="K30" s="16">
        <f t="shared" si="9"/>
        <v>25</v>
      </c>
      <c r="L30" s="16">
        <f t="shared" si="10"/>
        <v>25</v>
      </c>
      <c r="M30" s="17">
        <f t="shared" si="11"/>
        <v>500</v>
      </c>
    </row>
    <row r="31" spans="2:13" ht="15" thickBot="1" x14ac:dyDescent="0.35">
      <c r="B31" s="12" t="s">
        <v>9</v>
      </c>
      <c r="C31" s="16">
        <f t="shared" si="1"/>
        <v>100</v>
      </c>
      <c r="D31" s="16">
        <f t="shared" si="2"/>
        <v>150</v>
      </c>
      <c r="E31" s="16">
        <f t="shared" si="3"/>
        <v>50</v>
      </c>
      <c r="F31" s="16">
        <f t="shared" si="4"/>
        <v>150</v>
      </c>
      <c r="G31" s="16">
        <f t="shared" si="5"/>
        <v>100</v>
      </c>
      <c r="H31" s="16">
        <f t="shared" si="6"/>
        <v>150</v>
      </c>
      <c r="I31" s="16">
        <f t="shared" si="7"/>
        <v>50</v>
      </c>
      <c r="J31" s="16">
        <f t="shared" si="8"/>
        <v>150</v>
      </c>
      <c r="K31" s="16">
        <f t="shared" si="9"/>
        <v>50</v>
      </c>
      <c r="L31" s="16">
        <f t="shared" si="10"/>
        <v>50</v>
      </c>
      <c r="M31" s="17">
        <f t="shared" si="11"/>
        <v>1000</v>
      </c>
    </row>
    <row r="32" spans="2:13" x14ac:dyDescent="0.3">
      <c r="C32" s="17">
        <f t="shared" ref="C32:K32" si="12">SUM(C28:C31)</f>
        <v>200</v>
      </c>
      <c r="D32" s="17">
        <f t="shared" si="12"/>
        <v>300</v>
      </c>
      <c r="E32" s="17">
        <f t="shared" si="12"/>
        <v>100</v>
      </c>
      <c r="F32" s="17">
        <f t="shared" si="12"/>
        <v>300</v>
      </c>
      <c r="G32" s="17">
        <f t="shared" si="12"/>
        <v>200</v>
      </c>
      <c r="H32" s="17">
        <f t="shared" si="12"/>
        <v>300</v>
      </c>
      <c r="I32" s="17">
        <f t="shared" si="12"/>
        <v>100</v>
      </c>
      <c r="J32" s="17">
        <f t="shared" si="12"/>
        <v>300</v>
      </c>
      <c r="K32" s="17">
        <f t="shared" si="12"/>
        <v>100</v>
      </c>
      <c r="L32" s="17">
        <f>SUM(L28:L31)</f>
        <v>100</v>
      </c>
    </row>
    <row r="35" spans="2:13" ht="15" thickBot="1" x14ac:dyDescent="0.35"/>
    <row r="36" spans="2:13" ht="29.4" thickBot="1" x14ac:dyDescent="0.35">
      <c r="B36" s="11" t="s">
        <v>10</v>
      </c>
      <c r="C36" s="1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</row>
    <row r="37" spans="2:13" ht="15" thickBot="1" x14ac:dyDescent="0.35">
      <c r="B37" s="12" t="s">
        <v>6</v>
      </c>
      <c r="C37" s="16">
        <f>C28*$D17</f>
        <v>78804.141192796567</v>
      </c>
      <c r="D37" s="16">
        <f t="shared" ref="D37:L37" si="13">D28*$D17</f>
        <v>118206.21178919483</v>
      </c>
      <c r="E37" s="16">
        <f t="shared" si="13"/>
        <v>39402.070596398284</v>
      </c>
      <c r="F37" s="16">
        <f t="shared" si="13"/>
        <v>118206.21178919483</v>
      </c>
      <c r="G37" s="16">
        <f t="shared" si="13"/>
        <v>78804.141192796567</v>
      </c>
      <c r="H37" s="16">
        <f t="shared" si="13"/>
        <v>118206.21178919483</v>
      </c>
      <c r="I37" s="16">
        <f t="shared" si="13"/>
        <v>39402.070596398284</v>
      </c>
      <c r="J37" s="16">
        <f t="shared" si="13"/>
        <v>118206.21178919483</v>
      </c>
      <c r="K37" s="16">
        <f t="shared" si="13"/>
        <v>39402.070596398284</v>
      </c>
      <c r="L37" s="16">
        <f t="shared" si="13"/>
        <v>39402.070596398284</v>
      </c>
      <c r="M37" s="17">
        <f>SUM(C37:L37)</f>
        <v>788041.4119279657</v>
      </c>
    </row>
    <row r="38" spans="2:13" ht="15" thickBot="1" x14ac:dyDescent="0.35">
      <c r="B38" s="12" t="s">
        <v>7</v>
      </c>
      <c r="C38" s="16">
        <f t="shared" ref="C38:L38" si="14">C29*$D18</f>
        <v>72831.354366165207</v>
      </c>
      <c r="D38" s="16">
        <f t="shared" si="14"/>
        <v>109247.03154924783</v>
      </c>
      <c r="E38" s="16">
        <f t="shared" si="14"/>
        <v>36415.677183082604</v>
      </c>
      <c r="F38" s="16">
        <f t="shared" si="14"/>
        <v>109247.03154924783</v>
      </c>
      <c r="G38" s="16">
        <f t="shared" si="14"/>
        <v>72831.354366165207</v>
      </c>
      <c r="H38" s="16">
        <f t="shared" si="14"/>
        <v>109247.03154924783</v>
      </c>
      <c r="I38" s="16">
        <f t="shared" si="14"/>
        <v>36415.677183082604</v>
      </c>
      <c r="J38" s="16">
        <f t="shared" si="14"/>
        <v>109247.03154924783</v>
      </c>
      <c r="K38" s="16">
        <f t="shared" si="14"/>
        <v>36415.677183082604</v>
      </c>
      <c r="L38" s="16">
        <f t="shared" si="14"/>
        <v>36415.677183082604</v>
      </c>
      <c r="M38" s="17">
        <f t="shared" ref="M38:M40" si="15">SUM(C38:L38)</f>
        <v>728313.54366165202</v>
      </c>
    </row>
    <row r="39" spans="2:13" ht="15" thickBot="1" x14ac:dyDescent="0.35">
      <c r="B39" s="12" t="s">
        <v>8</v>
      </c>
      <c r="C39" s="16">
        <f t="shared" ref="C39:L39" si="16">C30*$D19</f>
        <v>63077.328988638081</v>
      </c>
      <c r="D39" s="16">
        <f t="shared" si="16"/>
        <v>94615.993482957114</v>
      </c>
      <c r="E39" s="16">
        <f t="shared" si="16"/>
        <v>31538.66449431904</v>
      </c>
      <c r="F39" s="16">
        <f t="shared" si="16"/>
        <v>94615.993482957114</v>
      </c>
      <c r="G39" s="16">
        <f t="shared" si="16"/>
        <v>63077.328988638081</v>
      </c>
      <c r="H39" s="16">
        <f t="shared" si="16"/>
        <v>94615.993482957114</v>
      </c>
      <c r="I39" s="16">
        <f t="shared" si="16"/>
        <v>31538.66449431904</v>
      </c>
      <c r="J39" s="16">
        <f t="shared" si="16"/>
        <v>94615.993482957114</v>
      </c>
      <c r="K39" s="16">
        <f t="shared" si="16"/>
        <v>31538.66449431904</v>
      </c>
      <c r="L39" s="16">
        <f t="shared" si="16"/>
        <v>31538.66449431904</v>
      </c>
      <c r="M39" s="17">
        <f t="shared" si="15"/>
        <v>630773.28988638066</v>
      </c>
    </row>
    <row r="40" spans="2:13" ht="15" thickBot="1" x14ac:dyDescent="0.35">
      <c r="B40" s="12" t="s">
        <v>9</v>
      </c>
      <c r="C40" s="16">
        <f t="shared" ref="C40:L40" si="17">C31*$D20</f>
        <v>100000</v>
      </c>
      <c r="D40" s="16">
        <f t="shared" si="17"/>
        <v>150000</v>
      </c>
      <c r="E40" s="16">
        <f t="shared" si="17"/>
        <v>50000</v>
      </c>
      <c r="F40" s="16">
        <f t="shared" si="17"/>
        <v>150000</v>
      </c>
      <c r="G40" s="16">
        <f t="shared" si="17"/>
        <v>100000</v>
      </c>
      <c r="H40" s="16">
        <f t="shared" si="17"/>
        <v>150000</v>
      </c>
      <c r="I40" s="16">
        <f t="shared" si="17"/>
        <v>50000</v>
      </c>
      <c r="J40" s="16">
        <f t="shared" si="17"/>
        <v>150000</v>
      </c>
      <c r="K40" s="16">
        <f t="shared" si="17"/>
        <v>50000</v>
      </c>
      <c r="L40" s="16">
        <f t="shared" si="17"/>
        <v>50000</v>
      </c>
      <c r="M40" s="17">
        <f t="shared" si="15"/>
        <v>1000000</v>
      </c>
    </row>
    <row r="41" spans="2:13" x14ac:dyDescent="0.3">
      <c r="C41" s="17">
        <f t="shared" ref="C41" si="18">SUM(C37:C40)</f>
        <v>314712.82454759983</v>
      </c>
      <c r="D41" s="17">
        <f t="shared" ref="D41" si="19">SUM(D37:D40)</f>
        <v>472069.23682139977</v>
      </c>
      <c r="E41" s="17">
        <f t="shared" ref="E41" si="20">SUM(E37:E40)</f>
        <v>157356.41227379991</v>
      </c>
      <c r="F41" s="17">
        <f t="shared" ref="F41" si="21">SUM(F37:F40)</f>
        <v>472069.23682139977</v>
      </c>
      <c r="G41" s="17">
        <f t="shared" ref="G41" si="22">SUM(G37:G40)</f>
        <v>314712.82454759983</v>
      </c>
      <c r="H41" s="17">
        <f t="shared" ref="H41" si="23">SUM(H37:H40)</f>
        <v>472069.23682139977</v>
      </c>
      <c r="I41" s="17">
        <f t="shared" ref="I41" si="24">SUM(I37:I40)</f>
        <v>157356.41227379991</v>
      </c>
      <c r="J41" s="17">
        <f t="shared" ref="J41" si="25">SUM(J37:J40)</f>
        <v>472069.23682139977</v>
      </c>
      <c r="K41" s="17">
        <f t="shared" ref="K41" si="26">SUM(K37:K40)</f>
        <v>157356.41227379991</v>
      </c>
      <c r="L41" s="17">
        <f>SUM(L37:L40)</f>
        <v>157356.41227379991</v>
      </c>
      <c r="M41" s="17">
        <f>SUM(C37:L40)</f>
        <v>3147128.2454759986</v>
      </c>
    </row>
    <row r="43" spans="2:13" ht="15" thickBot="1" x14ac:dyDescent="0.35"/>
    <row r="44" spans="2:13" ht="29.4" thickBot="1" x14ac:dyDescent="0.35">
      <c r="B44" s="11" t="s">
        <v>10</v>
      </c>
      <c r="C44" s="13">
        <v>1</v>
      </c>
      <c r="D44" s="13">
        <v>2</v>
      </c>
      <c r="E44" s="13">
        <v>3</v>
      </c>
      <c r="F44" s="13">
        <v>4</v>
      </c>
      <c r="G44" s="13">
        <v>5</v>
      </c>
      <c r="H44" s="13">
        <v>6</v>
      </c>
      <c r="I44" s="13">
        <v>7</v>
      </c>
      <c r="J44" s="13">
        <v>8</v>
      </c>
      <c r="K44" s="13">
        <v>9</v>
      </c>
      <c r="L44" s="13">
        <v>10</v>
      </c>
    </row>
    <row r="45" spans="2:13" ht="15" thickBot="1" x14ac:dyDescent="0.35">
      <c r="B45" s="12" t="s">
        <v>11</v>
      </c>
      <c r="C45" s="16">
        <f>SUM(C46:C47)</f>
        <v>399999.99999999942</v>
      </c>
      <c r="D45" s="16">
        <f t="shared" ref="D45:L45" si="27">SUM(D46:D47)</f>
        <v>599999.99999999907</v>
      </c>
      <c r="E45" s="16">
        <f t="shared" si="27"/>
        <v>199999.99999999971</v>
      </c>
      <c r="F45" s="16">
        <f t="shared" si="27"/>
        <v>599999.99999999907</v>
      </c>
      <c r="G45" s="16">
        <f t="shared" si="27"/>
        <v>399999.99999999942</v>
      </c>
      <c r="H45" s="16">
        <f t="shared" si="27"/>
        <v>599999.99999999907</v>
      </c>
      <c r="I45" s="16">
        <f t="shared" si="27"/>
        <v>199999.99999999971</v>
      </c>
      <c r="J45" s="16">
        <f t="shared" si="27"/>
        <v>599999.99999999907</v>
      </c>
      <c r="K45" s="16">
        <f t="shared" si="27"/>
        <v>199999.99999999971</v>
      </c>
      <c r="L45" s="16">
        <f t="shared" si="27"/>
        <v>199999.99999999971</v>
      </c>
    </row>
    <row r="46" spans="2:13" ht="15" thickBot="1" x14ac:dyDescent="0.35">
      <c r="B46" s="12" t="s">
        <v>12</v>
      </c>
      <c r="C46" s="16">
        <f>C$41</f>
        <v>314712.82454759983</v>
      </c>
      <c r="D46" s="16">
        <f t="shared" ref="D46:L46" si="28">D$41</f>
        <v>472069.23682139977</v>
      </c>
      <c r="E46" s="16">
        <f t="shared" si="28"/>
        <v>157356.41227379991</v>
      </c>
      <c r="F46" s="16">
        <f t="shared" si="28"/>
        <v>472069.23682139977</v>
      </c>
      <c r="G46" s="16">
        <f t="shared" si="28"/>
        <v>314712.82454759983</v>
      </c>
      <c r="H46" s="16">
        <f t="shared" si="28"/>
        <v>472069.23682139977</v>
      </c>
      <c r="I46" s="16">
        <f t="shared" si="28"/>
        <v>157356.41227379991</v>
      </c>
      <c r="J46" s="16">
        <f t="shared" si="28"/>
        <v>472069.23682139977</v>
      </c>
      <c r="K46" s="16">
        <f t="shared" si="28"/>
        <v>157356.41227379991</v>
      </c>
      <c r="L46" s="16">
        <f t="shared" si="28"/>
        <v>157356.41227379991</v>
      </c>
      <c r="M46" s="24">
        <f>SUM(C46:L46)</f>
        <v>3147128.2454759981</v>
      </c>
    </row>
    <row r="47" spans="2:13" ht="15" thickBot="1" x14ac:dyDescent="0.35">
      <c r="B47" s="12" t="s">
        <v>13</v>
      </c>
      <c r="C47" s="16">
        <f>C$46 * 0.271</f>
        <v>85287.175452399562</v>
      </c>
      <c r="D47" s="16">
        <f t="shared" ref="D47:L47" si="29">D$46 * 0.271</f>
        <v>127930.76317859934</v>
      </c>
      <c r="E47" s="16">
        <f t="shared" si="29"/>
        <v>42643.587726199781</v>
      </c>
      <c r="F47" s="16">
        <f t="shared" si="29"/>
        <v>127930.76317859934</v>
      </c>
      <c r="G47" s="16">
        <f t="shared" si="29"/>
        <v>85287.175452399562</v>
      </c>
      <c r="H47" s="16">
        <f t="shared" si="29"/>
        <v>127930.76317859934</v>
      </c>
      <c r="I47" s="16">
        <f t="shared" si="29"/>
        <v>42643.587726199781</v>
      </c>
      <c r="J47" s="16">
        <f t="shared" si="29"/>
        <v>127930.76317859934</v>
      </c>
      <c r="K47" s="16">
        <f t="shared" si="29"/>
        <v>42643.587726199781</v>
      </c>
      <c r="L47" s="16">
        <f t="shared" si="29"/>
        <v>42643.587726199781</v>
      </c>
    </row>
    <row r="48" spans="2:13" ht="15" thickBot="1" x14ac:dyDescent="0.35">
      <c r="B48" s="12" t="s">
        <v>14</v>
      </c>
      <c r="C48" s="16">
        <f>C45*1.25</f>
        <v>499999.9999999993</v>
      </c>
      <c r="D48" s="16">
        <f t="shared" ref="D48:L48" si="30">D45*1.25</f>
        <v>749999.99999999884</v>
      </c>
      <c r="E48" s="16">
        <f t="shared" si="30"/>
        <v>249999.99999999965</v>
      </c>
      <c r="F48" s="16">
        <f t="shared" si="30"/>
        <v>749999.99999999884</v>
      </c>
      <c r="G48" s="16">
        <f t="shared" si="30"/>
        <v>499999.9999999993</v>
      </c>
      <c r="H48" s="16">
        <f t="shared" si="30"/>
        <v>749999.99999999884</v>
      </c>
      <c r="I48" s="16">
        <f t="shared" si="30"/>
        <v>249999.99999999965</v>
      </c>
      <c r="J48" s="16">
        <f t="shared" si="30"/>
        <v>749999.99999999884</v>
      </c>
      <c r="K48" s="16">
        <f t="shared" si="30"/>
        <v>249999.99999999965</v>
      </c>
      <c r="L48" s="16">
        <f t="shared" si="30"/>
        <v>249999.99999999965</v>
      </c>
      <c r="M48" s="18">
        <f>SUM(C48:L48)</f>
        <v>4999999.9999999925</v>
      </c>
    </row>
    <row r="51" spans="2:5" ht="15" thickBot="1" x14ac:dyDescent="0.35">
      <c r="C51" s="19" t="s">
        <v>15</v>
      </c>
      <c r="D51" t="s">
        <v>25</v>
      </c>
      <c r="E51" t="s">
        <v>26</v>
      </c>
    </row>
    <row r="52" spans="2:5" ht="15" thickBot="1" x14ac:dyDescent="0.35">
      <c r="B52" s="20" t="s">
        <v>6</v>
      </c>
      <c r="C52" s="21">
        <v>0.1</v>
      </c>
      <c r="D52">
        <f>$M$46*C52</f>
        <v>314712.82454759983</v>
      </c>
      <c r="E52">
        <f>0.87*D52</f>
        <v>273800.15735641186</v>
      </c>
    </row>
    <row r="53" spans="2:5" ht="15" thickBot="1" x14ac:dyDescent="0.35">
      <c r="B53" s="22" t="s">
        <v>16</v>
      </c>
      <c r="C53" s="23">
        <v>0.21</v>
      </c>
      <c r="D53">
        <f t="shared" ref="D53:D61" si="31">$M$46*C53</f>
        <v>660896.93154995958</v>
      </c>
      <c r="E53">
        <f t="shared" ref="E53:E62" si="32">0.87*D53</f>
        <v>574980.33044846484</v>
      </c>
    </row>
    <row r="54" spans="2:5" ht="15" thickBot="1" x14ac:dyDescent="0.35">
      <c r="B54" s="22" t="s">
        <v>17</v>
      </c>
      <c r="C54" s="23">
        <v>0.11</v>
      </c>
      <c r="D54">
        <f t="shared" si="31"/>
        <v>346184.10700235981</v>
      </c>
      <c r="E54">
        <f t="shared" si="32"/>
        <v>301180.17309205304</v>
      </c>
    </row>
    <row r="55" spans="2:5" ht="15" thickBot="1" x14ac:dyDescent="0.35">
      <c r="B55" s="22" t="s">
        <v>18</v>
      </c>
      <c r="C55" s="23">
        <v>0.1</v>
      </c>
      <c r="D55">
        <f t="shared" si="31"/>
        <v>314712.82454759983</v>
      </c>
      <c r="E55">
        <f t="shared" si="32"/>
        <v>273800.15735641186</v>
      </c>
    </row>
    <row r="56" spans="2:5" ht="15" thickBot="1" x14ac:dyDescent="0.35">
      <c r="B56" s="22" t="s">
        <v>19</v>
      </c>
      <c r="C56" s="23">
        <v>0.09</v>
      </c>
      <c r="D56">
        <f t="shared" si="31"/>
        <v>283241.54209283984</v>
      </c>
      <c r="E56">
        <f t="shared" si="32"/>
        <v>246420.14162077065</v>
      </c>
    </row>
    <row r="57" spans="2:5" ht="15" thickBot="1" x14ac:dyDescent="0.35">
      <c r="B57" s="22" t="s">
        <v>20</v>
      </c>
      <c r="C57" s="23">
        <v>0.1</v>
      </c>
      <c r="D57">
        <f t="shared" si="31"/>
        <v>314712.82454759983</v>
      </c>
      <c r="E57">
        <f t="shared" si="32"/>
        <v>273800.15735641186</v>
      </c>
    </row>
    <row r="58" spans="2:5" ht="15" thickBot="1" x14ac:dyDescent="0.35">
      <c r="B58" s="22" t="s">
        <v>21</v>
      </c>
      <c r="C58" s="23">
        <v>7.0000000000000007E-2</v>
      </c>
      <c r="D58">
        <f t="shared" si="31"/>
        <v>220298.97718331989</v>
      </c>
      <c r="E58">
        <f t="shared" si="32"/>
        <v>191660.11014948829</v>
      </c>
    </row>
    <row r="59" spans="2:5" ht="15" thickBot="1" x14ac:dyDescent="0.35">
      <c r="B59" s="22" t="s">
        <v>22</v>
      </c>
      <c r="C59" s="23">
        <v>0.1</v>
      </c>
      <c r="D59">
        <f t="shared" si="31"/>
        <v>314712.82454759983</v>
      </c>
      <c r="E59">
        <f t="shared" si="32"/>
        <v>273800.15735641186</v>
      </c>
    </row>
    <row r="60" spans="2:5" ht="15" thickBot="1" x14ac:dyDescent="0.35">
      <c r="B60" s="22" t="s">
        <v>23</v>
      </c>
      <c r="C60" s="23">
        <v>0.1</v>
      </c>
      <c r="D60">
        <f t="shared" si="31"/>
        <v>314712.82454759983</v>
      </c>
      <c r="E60">
        <f t="shared" si="32"/>
        <v>273800.15735641186</v>
      </c>
    </row>
    <row r="61" spans="2:5" ht="15" thickBot="1" x14ac:dyDescent="0.35">
      <c r="B61" s="22" t="s">
        <v>24</v>
      </c>
      <c r="C61" s="23">
        <v>0.02</v>
      </c>
      <c r="D61">
        <f t="shared" si="31"/>
        <v>62942.564909519962</v>
      </c>
      <c r="E61">
        <f t="shared" si="32"/>
        <v>54760.031471282367</v>
      </c>
    </row>
    <row r="62" spans="2:5" x14ac:dyDescent="0.3">
      <c r="D62">
        <f>SUM(D52:D61)</f>
        <v>3147128.2454759991</v>
      </c>
      <c r="E62">
        <f t="shared" si="32"/>
        <v>2738001.5735641192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Бедак</dc:creator>
  <cp:lastModifiedBy>Иван Бедак</cp:lastModifiedBy>
  <dcterms:created xsi:type="dcterms:W3CDTF">2021-10-06T13:04:32Z</dcterms:created>
  <dcterms:modified xsi:type="dcterms:W3CDTF">2021-10-06T14:06:44Z</dcterms:modified>
</cp:coreProperties>
</file>