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58"/>
  </bookViews>
  <sheets>
    <sheet name="Schedules" sheetId="1" r:id="rId1"/>
    <sheet name="XML" sheetId="2" r:id="rId2"/>
  </sheets>
  <definedNames>
    <definedName name="Excel_BuiltIn_Print_Area">Schedules!$A$1:$L$147</definedName>
    <definedName name="Excel_BuiltIn_Print_Area_1_1">Schedules!$A$1:$L$96</definedName>
    <definedName name="Excel_BuiltIn_Print_Area_1_1_1">Schedules!$A$1:$L$96</definedName>
  </definedNames>
  <calcPr calcId="152511"/>
</workbook>
</file>

<file path=xl/calcChain.xml><?xml version="1.0" encoding="utf-8"?>
<calcChain xmlns="http://schemas.openxmlformats.org/spreadsheetml/2006/main">
  <c r="B21" i="2" l="1"/>
  <c r="B41" i="2" l="1"/>
  <c r="B7" i="2" l="1"/>
  <c r="B5" i="2" l="1"/>
  <c r="B40" i="2" l="1"/>
  <c r="B43" i="2"/>
  <c r="B42" i="2"/>
  <c r="B39" i="2"/>
  <c r="B38" i="2"/>
  <c r="B37" i="2"/>
  <c r="A37" i="2"/>
  <c r="B54" i="2"/>
  <c r="B33" i="2"/>
  <c r="B18" i="2"/>
  <c r="B1" i="2"/>
  <c r="B2" i="2"/>
  <c r="B3" i="2"/>
  <c r="B4" i="2"/>
  <c r="B6" i="2"/>
  <c r="B8" i="2"/>
  <c r="A9" i="2"/>
  <c r="B9" i="2"/>
  <c r="B10" i="2"/>
  <c r="B11" i="2"/>
  <c r="B12" i="2"/>
  <c r="B13" i="2"/>
  <c r="B14" i="2"/>
  <c r="B15" i="2"/>
  <c r="B16" i="2"/>
  <c r="B17" i="2"/>
  <c r="B19" i="2"/>
  <c r="B20" i="2"/>
  <c r="B22" i="2"/>
  <c r="B23" i="2"/>
  <c r="A24" i="2"/>
  <c r="B24" i="2"/>
  <c r="B25" i="2"/>
  <c r="B26" i="2"/>
  <c r="B27" i="2"/>
  <c r="B28" i="2"/>
  <c r="B29" i="2"/>
  <c r="B30" i="2"/>
  <c r="B31" i="2"/>
  <c r="B32" i="2"/>
  <c r="B34" i="2"/>
  <c r="B35" i="2"/>
  <c r="B36" i="2"/>
  <c r="A45" i="2"/>
  <c r="B45" i="2"/>
  <c r="B46" i="2"/>
  <c r="B47" i="2"/>
  <c r="B48" i="2"/>
  <c r="B49" i="2"/>
  <c r="B50" i="2"/>
  <c r="B51" i="2"/>
  <c r="B52" i="2"/>
  <c r="B53" i="2"/>
  <c r="B55" i="2"/>
  <c r="B56" i="2"/>
  <c r="B57" i="2"/>
  <c r="B58" i="2"/>
</calcChain>
</file>

<file path=xl/sharedStrings.xml><?xml version="1.0" encoding="utf-8"?>
<sst xmlns="http://schemas.openxmlformats.org/spreadsheetml/2006/main" count="209" uniqueCount="90">
  <si>
    <t>Forecast Series Name</t>
  </si>
  <si>
    <t>Influenza</t>
  </si>
  <si>
    <t>Vaccines</t>
  </si>
  <si>
    <t>Vaccine Ids</t>
  </si>
  <si>
    <t>Flu</t>
  </si>
  <si>
    <t>Nasal</t>
  </si>
  <si>
    <t>Live</t>
  </si>
  <si>
    <t>158, 159, 160, 161, 162, 171, 175, 178, 2020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</si>
  <si>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</si>
  <si>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</si>
  <si>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</si>
  <si>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</si>
  <si>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</si>
  <si>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</si>
  <si>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</si>
  <si>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</si>
  <si>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</si>
  <si>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</si>
  <si>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</si>
  <si>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</si>
  <si>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</si>
  <si>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</si>
  <si>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</si>
  <si>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</si>
  <si>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</si>
  <si>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</si>
  <si>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</si>
  <si>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</si>
  <si>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</si>
  <si>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</si>
  <si>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</si>
  <si>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</si>
  <si>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</si>
  <si>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</si>
  <si>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</si>
  <si>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</si>
  <si>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</si>
  <si>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</si>
  <si>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</si>
  <si>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</si>
  <si>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</si>
  <si>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</si>
  <si>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</si>
  <si>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</si>
  <si>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</si>
  <si>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</si>
  <si>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</si>
  <si>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</si>
  <si>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</si>
  <si>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</si>
  <si>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</si>
  <si>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</si>
  <si>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</si>
  <si>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</si>
  <si>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</si>
  <si>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</si>
  <si>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</si>
  <si>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</si>
  <si>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</si>
  <si>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</si>
  <si>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</si>
  <si>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</si>
  <si>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</si>
  <si>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</si>
  <si>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</si>
  <si>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</si>
  <si>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</si>
  <si>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</si>
  <si>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</si>
  <si>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</si>
  <si>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</si>
  <si>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</si>
  <si>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Season 2013 Start</t>
  </si>
  <si>
    <t>07/01/2013</t>
  </si>
  <si>
    <t>Season 2010 Start</t>
  </si>
  <si>
    <t>07/01/2010</t>
  </si>
  <si>
    <t>Constant Values</t>
  </si>
  <si>
    <t>Second Dose Needed</t>
  </si>
  <si>
    <t>No More Doses Needed</t>
  </si>
  <si>
    <t xml:space="preserve">  &lt;/decisionLogic&gt;</t>
  </si>
  <si>
    <t>DL FLU 2014</t>
  </si>
  <si>
    <t>Valid Vaccine</t>
  </si>
  <si>
    <t>H1N1</t>
  </si>
  <si>
    <t>186, 187, 188, 189</t>
  </si>
  <si>
    <t>Valid H1N1 Vaccine</t>
  </si>
  <si>
    <t>season</t>
  </si>
  <si>
    <t>current season</t>
  </si>
  <si>
    <t>5 months</t>
  </si>
  <si>
    <t>Influenza, seasonal, intradermal, preservative free</t>
  </si>
  <si>
    <t>2050, 180, 181, 1430, 1440, 179, 200, 201, 185, 204, 203, 202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</si>
</sst>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33</xdr:row>
      <xdr:rowOff>148167</xdr:rowOff>
    </xdr:from>
    <xdr:to>
      <xdr:col>7</xdr:col>
      <xdr:colOff>592666</xdr:colOff>
      <xdr:row>72</xdr:row>
      <xdr:rowOff>63049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5175250"/>
          <a:ext cx="6011334" cy="61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8"/>
  <sheetViews>
    <sheetView tabSelected="1" topLeftCell="A70" zoomScale="90" zoomScaleNormal="90" workbookViewId="0">
      <selection activeCell="E74" sqref="E74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1</v>
      </c>
    </row>
    <row r="3" spans="2:9" x14ac:dyDescent="0.2">
      <c r="B3" s="5" t="s">
        <v>2</v>
      </c>
      <c r="C3" s="40" t="s">
        <v>3</v>
      </c>
      <c r="D3" s="40"/>
      <c r="E3" s="40"/>
      <c r="F3" s="40"/>
    </row>
    <row r="4" spans="2:9" ht="12.75" customHeight="1" x14ac:dyDescent="0.2">
      <c r="B4" s="48" t="s">
        <v>4</v>
      </c>
      <c r="C4" s="42" t="s">
        <v>89</v>
      </c>
      <c r="D4" s="43"/>
      <c r="E4" s="43"/>
      <c r="F4" s="44"/>
    </row>
    <row r="5" spans="2:9" ht="12.75" customHeight="1" x14ac:dyDescent="0.2">
      <c r="B5" s="49"/>
      <c r="C5" s="45"/>
      <c r="D5" s="46"/>
      <c r="E5" s="46"/>
      <c r="F5" s="47"/>
    </row>
    <row r="6" spans="2:9" ht="12.75" customHeight="1" x14ac:dyDescent="0.2">
      <c r="B6" s="7" t="s">
        <v>5</v>
      </c>
      <c r="C6" s="38" t="s">
        <v>61</v>
      </c>
      <c r="D6" s="38"/>
      <c r="E6" s="38"/>
      <c r="F6" s="38"/>
    </row>
    <row r="7" spans="2:9" x14ac:dyDescent="0.2">
      <c r="B7" s="6" t="s">
        <v>6</v>
      </c>
      <c r="C7" s="41" t="s">
        <v>7</v>
      </c>
      <c r="D7" s="41"/>
      <c r="E7" s="41"/>
      <c r="F7" s="41"/>
    </row>
    <row r="8" spans="2:9" x14ac:dyDescent="0.2">
      <c r="B8" s="7" t="s">
        <v>82</v>
      </c>
      <c r="C8" s="38" t="s">
        <v>83</v>
      </c>
      <c r="D8" s="38"/>
      <c r="E8" s="38"/>
      <c r="F8" s="38"/>
    </row>
    <row r="9" spans="2:9" x14ac:dyDescent="0.2">
      <c r="B9" s="7" t="s">
        <v>67</v>
      </c>
      <c r="C9" s="38">
        <v>-503</v>
      </c>
      <c r="D9" s="38"/>
      <c r="E9" s="38"/>
      <c r="F9" s="38"/>
    </row>
    <row r="11" spans="2:9" x14ac:dyDescent="0.2">
      <c r="B11" s="39" t="s">
        <v>2</v>
      </c>
      <c r="C11" s="39"/>
      <c r="D11" s="39"/>
      <c r="E11" s="39"/>
      <c r="F11" s="39"/>
    </row>
    <row r="12" spans="2:9" x14ac:dyDescent="0.2">
      <c r="B12" s="11" t="s">
        <v>9</v>
      </c>
      <c r="C12" s="12"/>
      <c r="D12" s="13"/>
      <c r="E12" s="5" t="s">
        <v>10</v>
      </c>
      <c r="F12" s="5" t="s">
        <v>11</v>
      </c>
    </row>
    <row r="13" spans="2:9" x14ac:dyDescent="0.2">
      <c r="B13" s="15" t="s">
        <v>14</v>
      </c>
      <c r="C13" s="16"/>
      <c r="D13" s="17"/>
      <c r="E13" s="18">
        <v>2050</v>
      </c>
      <c r="F13" s="7"/>
      <c r="I13" s="9"/>
    </row>
    <row r="14" spans="2:9" x14ac:dyDescent="0.2">
      <c r="B14" s="19" t="s">
        <v>17</v>
      </c>
      <c r="C14" s="20"/>
      <c r="D14" s="21"/>
      <c r="E14" s="7">
        <v>180</v>
      </c>
      <c r="F14" s="7">
        <v>111</v>
      </c>
      <c r="H14" s="39" t="s">
        <v>8</v>
      </c>
      <c r="I14" s="39"/>
    </row>
    <row r="15" spans="2:9" x14ac:dyDescent="0.2">
      <c r="B15" s="19" t="s">
        <v>19</v>
      </c>
      <c r="C15" s="20"/>
      <c r="D15" s="21"/>
      <c r="E15" s="7">
        <v>181</v>
      </c>
      <c r="F15" s="7">
        <v>15</v>
      </c>
      <c r="H15" s="14" t="s">
        <v>12</v>
      </c>
      <c r="I15" s="7" t="s">
        <v>13</v>
      </c>
    </row>
    <row r="16" spans="2:9" x14ac:dyDescent="0.2">
      <c r="B16" s="15" t="s">
        <v>14</v>
      </c>
      <c r="C16" s="16"/>
      <c r="D16" s="17"/>
      <c r="E16" s="18">
        <v>1430</v>
      </c>
      <c r="F16" s="7"/>
      <c r="H16" s="14" t="s">
        <v>15</v>
      </c>
      <c r="I16" s="7" t="s">
        <v>16</v>
      </c>
    </row>
    <row r="17" spans="2:9" x14ac:dyDescent="0.2">
      <c r="B17" s="15" t="s">
        <v>22</v>
      </c>
      <c r="C17" s="16"/>
      <c r="D17" s="17"/>
      <c r="E17" s="18">
        <v>1440</v>
      </c>
      <c r="F17" s="7"/>
      <c r="H17" s="14" t="s">
        <v>20</v>
      </c>
      <c r="I17" s="7" t="s">
        <v>18</v>
      </c>
    </row>
    <row r="18" spans="2:9" x14ac:dyDescent="0.2">
      <c r="B18" s="19" t="s">
        <v>1</v>
      </c>
      <c r="C18" s="20"/>
      <c r="D18" s="21"/>
      <c r="E18" s="7">
        <v>179</v>
      </c>
      <c r="F18" s="7">
        <v>88</v>
      </c>
      <c r="H18" s="14" t="s">
        <v>21</v>
      </c>
      <c r="I18" s="7" t="s">
        <v>87</v>
      </c>
    </row>
    <row r="19" spans="2:9" x14ac:dyDescent="0.2">
      <c r="B19" s="19" t="s">
        <v>23</v>
      </c>
      <c r="C19" s="20"/>
      <c r="D19" s="21"/>
      <c r="E19" s="7">
        <v>200</v>
      </c>
      <c r="F19" s="7">
        <v>140</v>
      </c>
    </row>
    <row r="20" spans="2:9" x14ac:dyDescent="0.2">
      <c r="B20" s="19" t="s">
        <v>24</v>
      </c>
      <c r="C20" s="20"/>
      <c r="D20" s="21"/>
      <c r="E20" s="7">
        <v>201</v>
      </c>
      <c r="F20" s="7">
        <v>141</v>
      </c>
      <c r="I20" s="9"/>
    </row>
    <row r="21" spans="2:9" x14ac:dyDescent="0.2">
      <c r="B21" s="19" t="s">
        <v>25</v>
      </c>
      <c r="C21" s="20"/>
      <c r="D21" s="21"/>
      <c r="E21" s="7">
        <v>185</v>
      </c>
      <c r="F21" s="7">
        <v>135</v>
      </c>
      <c r="I21" s="9"/>
    </row>
    <row r="22" spans="2:9" x14ac:dyDescent="0.2">
      <c r="B22" s="19" t="s">
        <v>26</v>
      </c>
      <c r="C22" s="20"/>
      <c r="D22" s="21"/>
      <c r="E22" s="7">
        <v>186</v>
      </c>
      <c r="F22" s="7">
        <v>128</v>
      </c>
      <c r="I22" s="9"/>
    </row>
    <row r="23" spans="2:9" x14ac:dyDescent="0.2">
      <c r="B23" s="19" t="s">
        <v>27</v>
      </c>
      <c r="C23" s="20"/>
      <c r="D23" s="21"/>
      <c r="E23" s="7">
        <v>187</v>
      </c>
      <c r="F23" s="7">
        <v>125</v>
      </c>
      <c r="I23" s="9"/>
    </row>
    <row r="24" spans="2:9" x14ac:dyDescent="0.2">
      <c r="B24" s="19" t="s">
        <v>28</v>
      </c>
      <c r="C24" s="20"/>
      <c r="D24" s="21"/>
      <c r="E24" s="7">
        <v>188</v>
      </c>
      <c r="F24" s="7">
        <v>126</v>
      </c>
      <c r="I24" s="9"/>
    </row>
    <row r="25" spans="2:9" x14ac:dyDescent="0.2">
      <c r="B25" s="19" t="s">
        <v>29</v>
      </c>
      <c r="C25" s="20"/>
      <c r="D25" s="21"/>
      <c r="E25" s="7">
        <v>189</v>
      </c>
      <c r="F25" s="7">
        <v>127</v>
      </c>
      <c r="I25" s="9"/>
    </row>
    <row r="26" spans="2:9" x14ac:dyDescent="0.2">
      <c r="B26" s="19"/>
      <c r="C26" s="20"/>
      <c r="D26" s="21"/>
      <c r="E26" s="7">
        <v>204</v>
      </c>
      <c r="F26" s="7"/>
      <c r="I26" s="9"/>
    </row>
    <row r="27" spans="2:9" x14ac:dyDescent="0.2">
      <c r="B27" s="19"/>
      <c r="C27" s="20"/>
      <c r="D27" s="21"/>
      <c r="E27" s="7">
        <v>203</v>
      </c>
      <c r="F27" s="7"/>
      <c r="I27" s="9"/>
    </row>
    <row r="28" spans="2:9" x14ac:dyDescent="0.2">
      <c r="B28" s="19" t="s">
        <v>88</v>
      </c>
      <c r="C28" s="20"/>
      <c r="D28" s="21"/>
      <c r="E28" s="7">
        <v>202</v>
      </c>
      <c r="F28" s="7">
        <v>144</v>
      </c>
      <c r="I28" s="9"/>
    </row>
    <row r="29" spans="2:9" x14ac:dyDescent="0.2">
      <c r="I29" s="9"/>
    </row>
    <row r="30" spans="2:9" x14ac:dyDescent="0.2">
      <c r="I30" s="9"/>
    </row>
    <row r="31" spans="2:9" x14ac:dyDescent="0.2">
      <c r="I31" s="9"/>
    </row>
    <row r="32" spans="2:9" x14ac:dyDescent="0.2">
      <c r="I32" s="9"/>
    </row>
    <row r="33" spans="9:9" x14ac:dyDescent="0.2">
      <c r="I33" s="9"/>
    </row>
    <row r="34" spans="9:9" x14ac:dyDescent="0.2">
      <c r="I34" s="9"/>
    </row>
    <row r="35" spans="9:9" x14ac:dyDescent="0.2">
      <c r="I35" s="9"/>
    </row>
    <row r="36" spans="9:9" x14ac:dyDescent="0.2">
      <c r="I36" s="9"/>
    </row>
    <row r="37" spans="9:9" x14ac:dyDescent="0.2">
      <c r="I37" s="9"/>
    </row>
    <row r="38" spans="9:9" x14ac:dyDescent="0.2">
      <c r="I38" s="9"/>
    </row>
    <row r="39" spans="9:9" x14ac:dyDescent="0.2">
      <c r="I39" s="9"/>
    </row>
    <row r="40" spans="9:9" x14ac:dyDescent="0.2">
      <c r="I40" s="9"/>
    </row>
    <row r="41" spans="9:9" x14ac:dyDescent="0.2">
      <c r="I41" s="9"/>
    </row>
    <row r="42" spans="9:9" x14ac:dyDescent="0.2">
      <c r="I42" s="9"/>
    </row>
    <row r="43" spans="9:9" x14ac:dyDescent="0.2">
      <c r="I43" s="9"/>
    </row>
    <row r="44" spans="9:9" x14ac:dyDescent="0.2">
      <c r="I44" s="9"/>
    </row>
    <row r="45" spans="9:9" x14ac:dyDescent="0.2">
      <c r="I45" s="9"/>
    </row>
    <row r="46" spans="9:9" x14ac:dyDescent="0.2">
      <c r="I46" s="9"/>
    </row>
    <row r="47" spans="9:9" x14ac:dyDescent="0.2">
      <c r="I47" s="9"/>
    </row>
    <row r="48" spans="9:9" x14ac:dyDescent="0.2">
      <c r="I48" s="9"/>
    </row>
    <row r="49" spans="9:9" x14ac:dyDescent="0.2">
      <c r="I49" s="9"/>
    </row>
    <row r="50" spans="9:9" x14ac:dyDescent="0.2">
      <c r="I50" s="9"/>
    </row>
    <row r="51" spans="9:9" x14ac:dyDescent="0.2">
      <c r="I51" s="9"/>
    </row>
    <row r="52" spans="9:9" x14ac:dyDescent="0.2">
      <c r="I52" s="9"/>
    </row>
    <row r="53" spans="9:9" x14ac:dyDescent="0.2">
      <c r="I53" s="9"/>
    </row>
    <row r="54" spans="9:9" x14ac:dyDescent="0.2">
      <c r="I54" s="9"/>
    </row>
    <row r="55" spans="9:9" x14ac:dyDescent="0.2">
      <c r="I55" s="9"/>
    </row>
    <row r="56" spans="9:9" x14ac:dyDescent="0.2">
      <c r="I56" s="9"/>
    </row>
    <row r="57" spans="9:9" x14ac:dyDescent="0.2">
      <c r="I57" s="9"/>
    </row>
    <row r="58" spans="9:9" x14ac:dyDescent="0.2">
      <c r="I58" s="9"/>
    </row>
    <row r="59" spans="9:9" x14ac:dyDescent="0.2">
      <c r="I59" s="9"/>
    </row>
    <row r="60" spans="9:9" x14ac:dyDescent="0.2">
      <c r="I60" s="9"/>
    </row>
    <row r="61" spans="9:9" x14ac:dyDescent="0.2">
      <c r="I61" s="9"/>
    </row>
    <row r="62" spans="9:9" x14ac:dyDescent="0.2">
      <c r="I62" s="9"/>
    </row>
    <row r="63" spans="9:9" x14ac:dyDescent="0.2">
      <c r="I63" s="9"/>
    </row>
    <row r="64" spans="9:9" x14ac:dyDescent="0.2">
      <c r="I64" s="9"/>
    </row>
    <row r="65" spans="2:11" x14ac:dyDescent="0.2">
      <c r="I65" s="9"/>
    </row>
    <row r="66" spans="2:11" x14ac:dyDescent="0.2">
      <c r="I66" s="9"/>
    </row>
    <row r="67" spans="2:11" x14ac:dyDescent="0.2">
      <c r="I67" s="9"/>
    </row>
    <row r="68" spans="2:11" x14ac:dyDescent="0.2">
      <c r="I68" s="9"/>
    </row>
    <row r="69" spans="2:11" x14ac:dyDescent="0.2">
      <c r="I69" s="9"/>
    </row>
    <row r="70" spans="2:11" x14ac:dyDescent="0.2">
      <c r="I70" s="9"/>
    </row>
    <row r="71" spans="2:11" x14ac:dyDescent="0.2">
      <c r="I71" s="9"/>
    </row>
    <row r="72" spans="2:11" x14ac:dyDescent="0.2">
      <c r="I72" s="9"/>
    </row>
    <row r="73" spans="2:11" x14ac:dyDescent="0.2">
      <c r="I73" s="9"/>
    </row>
    <row r="74" spans="2:11" x14ac:dyDescent="0.2">
      <c r="B74" s="10" t="s">
        <v>32</v>
      </c>
      <c r="C74" s="10" t="s">
        <v>33</v>
      </c>
      <c r="D74" s="10" t="s">
        <v>34</v>
      </c>
      <c r="E74" s="22" t="s">
        <v>85</v>
      </c>
      <c r="I74" s="9"/>
    </row>
    <row r="75" spans="2:11" x14ac:dyDescent="0.2">
      <c r="B75" s="23" t="s">
        <v>35</v>
      </c>
      <c r="C75" s="23">
        <v>1</v>
      </c>
      <c r="D75" s="23" t="s">
        <v>36</v>
      </c>
      <c r="I75" s="9"/>
    </row>
    <row r="76" spans="2:11" x14ac:dyDescent="0.2">
      <c r="B76" s="39" t="s">
        <v>37</v>
      </c>
      <c r="C76" s="39"/>
      <c r="D76" s="39"/>
      <c r="E76" s="39"/>
      <c r="I76" s="9"/>
    </row>
    <row r="77" spans="2:11" x14ac:dyDescent="0.2">
      <c r="B77" s="24"/>
      <c r="C77" s="5" t="s">
        <v>31</v>
      </c>
      <c r="D77" s="5" t="s">
        <v>38</v>
      </c>
      <c r="E77" s="5" t="s">
        <v>39</v>
      </c>
      <c r="I77" s="9"/>
    </row>
    <row r="78" spans="2:11" x14ac:dyDescent="0.2">
      <c r="B78" s="14" t="s">
        <v>40</v>
      </c>
      <c r="C78" s="7" t="s">
        <v>16</v>
      </c>
      <c r="D78" s="7" t="s">
        <v>46</v>
      </c>
      <c r="E78" s="7" t="s">
        <v>41</v>
      </c>
      <c r="I78" s="9"/>
      <c r="J78" s="9"/>
      <c r="K78" s="25"/>
    </row>
    <row r="79" spans="2:11" x14ac:dyDescent="0.2">
      <c r="B79" s="14" t="s">
        <v>42</v>
      </c>
      <c r="C79" s="7"/>
      <c r="D79" s="7"/>
      <c r="E79" s="7"/>
      <c r="I79" s="9"/>
      <c r="J79" s="9"/>
      <c r="K79" s="25"/>
    </row>
    <row r="80" spans="2:11" x14ac:dyDescent="0.2">
      <c r="B80" s="14" t="s">
        <v>20</v>
      </c>
      <c r="C80" s="7" t="s">
        <v>16</v>
      </c>
      <c r="D80" s="7"/>
      <c r="E80" s="7"/>
      <c r="H80" s="25"/>
      <c r="I80" s="9"/>
      <c r="J80" s="9"/>
      <c r="K80" s="25"/>
    </row>
    <row r="81" spans="2:11" x14ac:dyDescent="0.2">
      <c r="B81" s="14" t="s">
        <v>21</v>
      </c>
      <c r="C81" s="7" t="s">
        <v>43</v>
      </c>
      <c r="D81" s="7"/>
      <c r="E81" s="7"/>
      <c r="H81" s="25"/>
      <c r="I81" s="9"/>
      <c r="J81" s="9"/>
      <c r="K81" s="25"/>
    </row>
    <row r="82" spans="2:11" x14ac:dyDescent="0.2">
      <c r="B82" s="14" t="s">
        <v>44</v>
      </c>
      <c r="C82" s="7" t="s">
        <v>43</v>
      </c>
      <c r="D82" s="7"/>
      <c r="E82" s="7"/>
      <c r="H82" s="25"/>
      <c r="I82" s="9"/>
      <c r="J82" s="9"/>
      <c r="K82" s="25"/>
    </row>
    <row r="83" spans="2:11" x14ac:dyDescent="0.2">
      <c r="B83" s="26" t="s">
        <v>45</v>
      </c>
      <c r="C83" s="27"/>
      <c r="D83" s="7" t="s">
        <v>60</v>
      </c>
      <c r="E83" s="7"/>
      <c r="H83" s="25"/>
      <c r="I83" s="9"/>
      <c r="J83" s="9"/>
      <c r="K83" s="25"/>
    </row>
    <row r="84" spans="2:11" x14ac:dyDescent="0.2">
      <c r="B84" s="26" t="s">
        <v>47</v>
      </c>
      <c r="C84" s="27"/>
      <c r="D84" s="7"/>
      <c r="E84" s="7"/>
      <c r="H84" s="25"/>
      <c r="I84" s="9"/>
      <c r="J84" s="9"/>
      <c r="K84" s="25"/>
    </row>
    <row r="85" spans="2:11" x14ac:dyDescent="0.2">
      <c r="B85" s="39" t="s">
        <v>48</v>
      </c>
      <c r="C85" s="39"/>
      <c r="D85" s="39"/>
      <c r="H85" s="25"/>
      <c r="I85" s="9"/>
      <c r="J85" s="9"/>
      <c r="K85" s="25"/>
    </row>
    <row r="86" spans="2:11" x14ac:dyDescent="0.2">
      <c r="B86" s="5" t="s">
        <v>9</v>
      </c>
      <c r="C86" s="5" t="s">
        <v>49</v>
      </c>
      <c r="D86" s="5" t="s">
        <v>50</v>
      </c>
      <c r="E86" s="5" t="s">
        <v>51</v>
      </c>
      <c r="F86" s="5" t="s">
        <v>62</v>
      </c>
      <c r="G86" s="5" t="s">
        <v>63</v>
      </c>
      <c r="H86" s="5" t="s">
        <v>64</v>
      </c>
      <c r="I86" s="9"/>
      <c r="J86" s="9"/>
      <c r="K86" s="25"/>
    </row>
    <row r="87" spans="2:11" x14ac:dyDescent="0.2">
      <c r="B87" s="7" t="s">
        <v>6</v>
      </c>
      <c r="C87" s="7" t="s">
        <v>46</v>
      </c>
      <c r="D87" s="7"/>
      <c r="E87" s="7"/>
      <c r="F87" s="7" t="s">
        <v>5</v>
      </c>
      <c r="G87" s="7" t="s">
        <v>65</v>
      </c>
      <c r="H87" s="7" t="s">
        <v>66</v>
      </c>
      <c r="I87" s="9"/>
      <c r="J87" s="9"/>
    </row>
    <row r="88" spans="2:11" x14ac:dyDescent="0.2">
      <c r="B88" s="39" t="s">
        <v>52</v>
      </c>
      <c r="C88" s="39"/>
      <c r="D88" s="39"/>
      <c r="J88" s="9"/>
    </row>
    <row r="89" spans="2:11" x14ac:dyDescent="0.2">
      <c r="B89" s="5" t="s">
        <v>9</v>
      </c>
      <c r="C89" s="5" t="s">
        <v>32</v>
      </c>
      <c r="D89" s="5" t="s">
        <v>50</v>
      </c>
      <c r="E89" s="5" t="s">
        <v>53</v>
      </c>
      <c r="F89" s="5" t="s">
        <v>51</v>
      </c>
      <c r="J89" s="9"/>
    </row>
    <row r="90" spans="2:11" x14ac:dyDescent="0.2">
      <c r="B90" s="7" t="s">
        <v>5</v>
      </c>
      <c r="C90" s="7" t="s">
        <v>54</v>
      </c>
      <c r="D90" s="7" t="s">
        <v>55</v>
      </c>
      <c r="E90" s="7"/>
      <c r="F90" s="8"/>
      <c r="J90" s="9"/>
      <c r="K90" s="25"/>
    </row>
    <row r="91" spans="2:11" x14ac:dyDescent="0.2">
      <c r="B91" s="7" t="s">
        <v>4</v>
      </c>
      <c r="C91" s="7" t="s">
        <v>35</v>
      </c>
      <c r="D91" s="7"/>
      <c r="E91" s="7"/>
      <c r="F91" s="8"/>
      <c r="J91" s="9"/>
      <c r="K91" s="25"/>
    </row>
    <row r="92" spans="2:11" x14ac:dyDescent="0.2">
      <c r="B92" s="7" t="s">
        <v>82</v>
      </c>
      <c r="C92" s="7" t="s">
        <v>35</v>
      </c>
      <c r="D92" s="7"/>
      <c r="E92" s="7"/>
      <c r="F92" s="37"/>
      <c r="J92" s="9"/>
      <c r="K92" s="25"/>
    </row>
    <row r="93" spans="2:11" x14ac:dyDescent="0.2">
      <c r="B93" s="7" t="s">
        <v>67</v>
      </c>
      <c r="C93" s="7" t="s">
        <v>56</v>
      </c>
      <c r="D93" s="7"/>
      <c r="E93" s="7"/>
      <c r="F93" s="8"/>
      <c r="J93" s="9"/>
      <c r="K93" s="25"/>
    </row>
    <row r="94" spans="2:11" x14ac:dyDescent="0.2">
      <c r="B94" s="14" t="s">
        <v>57</v>
      </c>
      <c r="C94" s="7">
        <v>1</v>
      </c>
      <c r="J94" s="9"/>
      <c r="K94" s="25"/>
    </row>
    <row r="95" spans="2:11" x14ac:dyDescent="0.2">
      <c r="B95" s="14" t="s">
        <v>58</v>
      </c>
      <c r="C95" s="7">
        <v>1</v>
      </c>
      <c r="H95" s="25"/>
      <c r="I95" s="9"/>
      <c r="J95" s="9"/>
      <c r="K95" s="25"/>
    </row>
    <row r="96" spans="2:11" x14ac:dyDescent="0.2">
      <c r="H96" s="25"/>
      <c r="I96" s="9"/>
      <c r="J96" s="9"/>
      <c r="K96" s="25"/>
    </row>
    <row r="97" spans="2:8" x14ac:dyDescent="0.2">
      <c r="B97" s="10" t="s">
        <v>32</v>
      </c>
      <c r="C97" s="10" t="s">
        <v>33</v>
      </c>
      <c r="D97" s="10" t="s">
        <v>34</v>
      </c>
      <c r="E97" s="22" t="s">
        <v>86</v>
      </c>
      <c r="F97" s="22"/>
    </row>
    <row r="98" spans="2:8" x14ac:dyDescent="0.2">
      <c r="B98" s="23" t="s">
        <v>56</v>
      </c>
      <c r="C98" s="23">
        <v>1</v>
      </c>
      <c r="D98" s="23"/>
    </row>
    <row r="99" spans="2:8" x14ac:dyDescent="0.2">
      <c r="B99" s="39" t="s">
        <v>37</v>
      </c>
      <c r="C99" s="39"/>
      <c r="D99" s="39"/>
      <c r="E99" s="39"/>
    </row>
    <row r="100" spans="2:8" x14ac:dyDescent="0.2">
      <c r="B100" s="24"/>
      <c r="C100" s="5" t="s">
        <v>31</v>
      </c>
      <c r="D100" s="5" t="s">
        <v>38</v>
      </c>
      <c r="E100" s="5" t="s">
        <v>39</v>
      </c>
    </row>
    <row r="101" spans="2:8" x14ac:dyDescent="0.2">
      <c r="B101" s="14" t="s">
        <v>40</v>
      </c>
      <c r="C101" s="7" t="s">
        <v>16</v>
      </c>
      <c r="D101" s="7" t="s">
        <v>46</v>
      </c>
      <c r="E101" s="7" t="s">
        <v>41</v>
      </c>
    </row>
    <row r="102" spans="2:8" x14ac:dyDescent="0.2">
      <c r="B102" s="14" t="s">
        <v>42</v>
      </c>
      <c r="C102" s="7"/>
      <c r="D102" s="7"/>
      <c r="E102" s="7"/>
    </row>
    <row r="103" spans="2:8" x14ac:dyDescent="0.2">
      <c r="B103" s="14" t="s">
        <v>20</v>
      </c>
      <c r="C103" s="7" t="s">
        <v>16</v>
      </c>
      <c r="D103" s="7"/>
      <c r="E103" s="7"/>
    </row>
    <row r="104" spans="2:8" x14ac:dyDescent="0.2">
      <c r="B104" s="14" t="s">
        <v>21</v>
      </c>
      <c r="C104" s="7" t="s">
        <v>43</v>
      </c>
      <c r="D104" s="7"/>
      <c r="E104" s="7"/>
    </row>
    <row r="105" spans="2:8" x14ac:dyDescent="0.2">
      <c r="B105" s="14" t="s">
        <v>44</v>
      </c>
      <c r="C105" s="7" t="s">
        <v>43</v>
      </c>
      <c r="D105" s="7"/>
      <c r="E105" s="7"/>
    </row>
    <row r="106" spans="2:8" x14ac:dyDescent="0.2">
      <c r="B106" s="26" t="s">
        <v>45</v>
      </c>
      <c r="C106" s="27"/>
      <c r="D106" s="7" t="s">
        <v>46</v>
      </c>
      <c r="E106" s="7" t="s">
        <v>41</v>
      </c>
    </row>
    <row r="107" spans="2:8" x14ac:dyDescent="0.2">
      <c r="B107" s="26" t="s">
        <v>47</v>
      </c>
      <c r="C107" s="27"/>
      <c r="D107" s="7"/>
      <c r="E107" s="7"/>
    </row>
    <row r="108" spans="2:8" x14ac:dyDescent="0.2">
      <c r="B108" s="39" t="s">
        <v>48</v>
      </c>
      <c r="C108" s="39"/>
      <c r="D108" s="39"/>
    </row>
    <row r="109" spans="2:8" x14ac:dyDescent="0.2">
      <c r="B109" s="5" t="s">
        <v>9</v>
      </c>
      <c r="C109" s="5" t="s">
        <v>49</v>
      </c>
      <c r="D109" s="5" t="s">
        <v>50</v>
      </c>
      <c r="E109" s="5" t="s">
        <v>51</v>
      </c>
      <c r="F109" s="5" t="s">
        <v>62</v>
      </c>
      <c r="G109" s="5" t="s">
        <v>63</v>
      </c>
      <c r="H109" s="5" t="s">
        <v>64</v>
      </c>
    </row>
    <row r="110" spans="2:8" x14ac:dyDescent="0.2">
      <c r="B110" s="7" t="s">
        <v>6</v>
      </c>
      <c r="C110" s="7" t="s">
        <v>46</v>
      </c>
      <c r="D110" s="7"/>
      <c r="E110" s="7"/>
      <c r="F110" s="7" t="s">
        <v>5</v>
      </c>
      <c r="G110" s="7" t="s">
        <v>65</v>
      </c>
      <c r="H110" s="7" t="s">
        <v>66</v>
      </c>
    </row>
    <row r="111" spans="2:8" x14ac:dyDescent="0.2">
      <c r="B111" s="39" t="s">
        <v>52</v>
      </c>
      <c r="C111" s="39"/>
      <c r="D111" s="39"/>
    </row>
    <row r="112" spans="2:8" x14ac:dyDescent="0.2">
      <c r="B112" s="5" t="s">
        <v>9</v>
      </c>
      <c r="C112" s="5" t="s">
        <v>32</v>
      </c>
      <c r="D112" s="5" t="s">
        <v>50</v>
      </c>
      <c r="E112" s="5" t="s">
        <v>53</v>
      </c>
      <c r="F112" s="5" t="s">
        <v>51</v>
      </c>
    </row>
    <row r="113" spans="2:6" x14ac:dyDescent="0.2">
      <c r="B113" s="7" t="s">
        <v>5</v>
      </c>
      <c r="C113" s="7" t="s">
        <v>54</v>
      </c>
      <c r="D113" s="7" t="s">
        <v>55</v>
      </c>
      <c r="E113" s="7"/>
      <c r="F113" s="8"/>
    </row>
    <row r="114" spans="2:6" x14ac:dyDescent="0.2">
      <c r="B114" s="7" t="s">
        <v>4</v>
      </c>
      <c r="C114" s="7" t="s">
        <v>80</v>
      </c>
      <c r="D114" s="7"/>
      <c r="E114" s="7" t="s">
        <v>13</v>
      </c>
      <c r="F114" s="8"/>
    </row>
    <row r="115" spans="2:6" x14ac:dyDescent="0.2">
      <c r="B115" s="14" t="s">
        <v>57</v>
      </c>
      <c r="C115" s="7">
        <v>3</v>
      </c>
    </row>
    <row r="116" spans="2:6" x14ac:dyDescent="0.2">
      <c r="B116" s="14" t="s">
        <v>58</v>
      </c>
      <c r="C116" s="7">
        <v>1</v>
      </c>
    </row>
    <row r="118" spans="2:6" x14ac:dyDescent="0.2">
      <c r="B118" s="10" t="s">
        <v>71</v>
      </c>
    </row>
    <row r="119" spans="2:6" x14ac:dyDescent="0.2">
      <c r="B119" s="4" t="s">
        <v>80</v>
      </c>
    </row>
    <row r="120" spans="2:6" x14ac:dyDescent="0.2">
      <c r="B120" s="39" t="s">
        <v>76</v>
      </c>
      <c r="C120" s="39"/>
      <c r="D120" s="39"/>
    </row>
    <row r="121" spans="2:6" x14ac:dyDescent="0.2">
      <c r="B121" s="50" t="s">
        <v>72</v>
      </c>
      <c r="C121" s="51"/>
      <c r="D121" s="36" t="s">
        <v>73</v>
      </c>
    </row>
    <row r="122" spans="2:6" x14ac:dyDescent="0.2">
      <c r="B122" s="50" t="s">
        <v>74</v>
      </c>
      <c r="C122" s="51"/>
      <c r="D122" s="36" t="s">
        <v>75</v>
      </c>
    </row>
    <row r="123" spans="2:6" x14ac:dyDescent="0.2">
      <c r="B123" s="11" t="s">
        <v>81</v>
      </c>
      <c r="C123" s="13"/>
      <c r="D123" s="36" t="s">
        <v>4</v>
      </c>
    </row>
    <row r="124" spans="2:6" x14ac:dyDescent="0.2">
      <c r="B124" s="34" t="s">
        <v>84</v>
      </c>
      <c r="C124" s="35"/>
      <c r="D124" s="36" t="s">
        <v>82</v>
      </c>
    </row>
    <row r="125" spans="2:6" x14ac:dyDescent="0.2">
      <c r="B125" s="39" t="s">
        <v>30</v>
      </c>
      <c r="C125" s="39"/>
      <c r="D125" s="39"/>
    </row>
    <row r="126" spans="2:6" x14ac:dyDescent="0.2">
      <c r="B126" s="50" t="s">
        <v>77</v>
      </c>
      <c r="C126" s="51"/>
      <c r="D126" s="36" t="s">
        <v>68</v>
      </c>
    </row>
    <row r="127" spans="2:6" x14ac:dyDescent="0.2">
      <c r="B127" s="50" t="s">
        <v>78</v>
      </c>
      <c r="C127" s="51"/>
      <c r="D127" s="36" t="s">
        <v>70</v>
      </c>
    </row>
    <row r="129" spans="2:8" x14ac:dyDescent="0.2">
      <c r="B129" s="10" t="s">
        <v>32</v>
      </c>
      <c r="C129" s="10" t="s">
        <v>33</v>
      </c>
      <c r="E129" s="22" t="s">
        <v>69</v>
      </c>
      <c r="F129" s="22"/>
    </row>
    <row r="130" spans="2:8" x14ac:dyDescent="0.2">
      <c r="B130" s="23" t="s">
        <v>68</v>
      </c>
      <c r="C130" s="23">
        <v>2</v>
      </c>
    </row>
    <row r="131" spans="2:8" x14ac:dyDescent="0.2">
      <c r="B131" s="39" t="s">
        <v>37</v>
      </c>
      <c r="C131" s="39"/>
      <c r="D131" s="39"/>
      <c r="E131" s="39"/>
    </row>
    <row r="132" spans="2:8" x14ac:dyDescent="0.2">
      <c r="B132" s="24"/>
      <c r="C132" s="5" t="s">
        <v>31</v>
      </c>
      <c r="D132" s="5" t="s">
        <v>38</v>
      </c>
      <c r="E132" s="5" t="s">
        <v>39</v>
      </c>
    </row>
    <row r="133" spans="2:8" x14ac:dyDescent="0.2">
      <c r="B133" s="14" t="s">
        <v>40</v>
      </c>
      <c r="C133" s="7"/>
      <c r="D133" s="7" t="s">
        <v>46</v>
      </c>
      <c r="E133" s="7"/>
    </row>
    <row r="134" spans="2:8" x14ac:dyDescent="0.2">
      <c r="B134" s="14" t="s">
        <v>42</v>
      </c>
      <c r="C134" s="7"/>
      <c r="D134" s="7"/>
      <c r="E134" s="7"/>
    </row>
    <row r="135" spans="2:8" x14ac:dyDescent="0.2">
      <c r="B135" s="14" t="s">
        <v>20</v>
      </c>
      <c r="C135" s="7"/>
      <c r="D135" s="7" t="s">
        <v>18</v>
      </c>
      <c r="E135" s="7"/>
    </row>
    <row r="136" spans="2:8" x14ac:dyDescent="0.2">
      <c r="B136" s="14" t="s">
        <v>21</v>
      </c>
      <c r="C136" s="7"/>
      <c r="D136" s="7" t="s">
        <v>59</v>
      </c>
      <c r="E136" s="7"/>
    </row>
    <row r="137" spans="2:8" x14ac:dyDescent="0.2">
      <c r="B137" s="14" t="s">
        <v>44</v>
      </c>
      <c r="C137" s="7" t="s">
        <v>43</v>
      </c>
      <c r="D137" s="7"/>
      <c r="E137" s="7"/>
    </row>
    <row r="138" spans="2:8" x14ac:dyDescent="0.2">
      <c r="B138" s="52" t="s">
        <v>45</v>
      </c>
      <c r="C138" s="52"/>
      <c r="D138" s="7" t="s">
        <v>46</v>
      </c>
      <c r="E138" s="7" t="s">
        <v>41</v>
      </c>
    </row>
    <row r="139" spans="2:8" x14ac:dyDescent="0.2">
      <c r="B139" s="26" t="s">
        <v>47</v>
      </c>
      <c r="C139" s="27"/>
      <c r="D139" s="7"/>
      <c r="E139" s="7"/>
    </row>
    <row r="140" spans="2:8" x14ac:dyDescent="0.2">
      <c r="B140" s="39" t="s">
        <v>48</v>
      </c>
      <c r="C140" s="39"/>
      <c r="D140" s="39"/>
    </row>
    <row r="141" spans="2:8" x14ac:dyDescent="0.2">
      <c r="B141" s="5" t="s">
        <v>9</v>
      </c>
      <c r="C141" s="5" t="s">
        <v>49</v>
      </c>
      <c r="D141" s="5" t="s">
        <v>50</v>
      </c>
      <c r="E141" s="5" t="s">
        <v>51</v>
      </c>
      <c r="F141" s="5" t="s">
        <v>62</v>
      </c>
      <c r="G141" s="5" t="s">
        <v>63</v>
      </c>
      <c r="H141" s="5" t="s">
        <v>64</v>
      </c>
    </row>
    <row r="142" spans="2:8" x14ac:dyDescent="0.2">
      <c r="B142" s="7" t="s">
        <v>6</v>
      </c>
      <c r="C142" s="7" t="s">
        <v>46</v>
      </c>
      <c r="D142" s="7"/>
      <c r="E142" s="7"/>
      <c r="F142" s="7" t="s">
        <v>5</v>
      </c>
      <c r="G142" s="7" t="s">
        <v>65</v>
      </c>
      <c r="H142" s="7" t="s">
        <v>66</v>
      </c>
    </row>
    <row r="143" spans="2:8" x14ac:dyDescent="0.2">
      <c r="B143" s="39" t="s">
        <v>52</v>
      </c>
      <c r="C143" s="39"/>
      <c r="D143" s="39"/>
    </row>
    <row r="144" spans="2:8" x14ac:dyDescent="0.2">
      <c r="B144" s="5" t="s">
        <v>9</v>
      </c>
      <c r="C144" s="5" t="s">
        <v>32</v>
      </c>
      <c r="D144" s="5" t="s">
        <v>50</v>
      </c>
      <c r="E144" s="5" t="s">
        <v>53</v>
      </c>
      <c r="F144" s="5" t="s">
        <v>51</v>
      </c>
    </row>
    <row r="145" spans="2:6" x14ac:dyDescent="0.2">
      <c r="B145" s="7" t="s">
        <v>5</v>
      </c>
      <c r="C145" s="7" t="s">
        <v>54</v>
      </c>
      <c r="D145" s="7" t="s">
        <v>55</v>
      </c>
      <c r="E145" s="7"/>
      <c r="F145" s="8"/>
    </row>
    <row r="146" spans="2:6" x14ac:dyDescent="0.2">
      <c r="B146" s="7" t="s">
        <v>4</v>
      </c>
      <c r="C146" s="7" t="s">
        <v>70</v>
      </c>
      <c r="D146" s="7"/>
      <c r="E146" s="7"/>
      <c r="F146" s="8"/>
    </row>
    <row r="147" spans="2:6" x14ac:dyDescent="0.2">
      <c r="B147" s="14" t="s">
        <v>57</v>
      </c>
      <c r="C147" s="7">
        <v>2</v>
      </c>
    </row>
    <row r="148" spans="2:6" x14ac:dyDescent="0.2">
      <c r="B148" s="14" t="s">
        <v>58</v>
      </c>
      <c r="C148" s="7">
        <v>1</v>
      </c>
    </row>
  </sheetData>
  <sheetProtection selectLockedCells="1" selectUnlockedCells="1"/>
  <mergeCells count="25">
    <mergeCell ref="B140:D140"/>
    <mergeCell ref="B143:D143"/>
    <mergeCell ref="B85:D85"/>
    <mergeCell ref="B88:D88"/>
    <mergeCell ref="B99:E99"/>
    <mergeCell ref="B108:D108"/>
    <mergeCell ref="B111:D111"/>
    <mergeCell ref="B131:E131"/>
    <mergeCell ref="B121:C121"/>
    <mergeCell ref="B122:C122"/>
    <mergeCell ref="B120:D120"/>
    <mergeCell ref="B125:D125"/>
    <mergeCell ref="B126:C126"/>
    <mergeCell ref="B127:C127"/>
    <mergeCell ref="B138:C138"/>
    <mergeCell ref="C9:F9"/>
    <mergeCell ref="B11:F11"/>
    <mergeCell ref="H14:I14"/>
    <mergeCell ref="B76:E76"/>
    <mergeCell ref="C3:F3"/>
    <mergeCell ref="C6:F6"/>
    <mergeCell ref="C7:F7"/>
    <mergeCell ref="C8:F8"/>
    <mergeCell ref="C4:F5"/>
    <mergeCell ref="B4:B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3" max="16383" man="1"/>
    <brk id="73" max="16383" man="1"/>
    <brk id="96" max="16383" man="1"/>
    <brk id="12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28" zoomScale="90" zoomScaleNormal="90" workbookViewId="0">
      <selection activeCell="B1" sqref="B1:B58"/>
    </sheetView>
  </sheetViews>
  <sheetFormatPr defaultColWidth="11.5703125" defaultRowHeight="12.75" x14ac:dyDescent="0.2"/>
  <cols>
    <col min="1" max="1" width="11.7109375" style="28" customWidth="1"/>
    <col min="2" max="2" width="106.42578125" customWidth="1"/>
    <col min="3" max="3" width="4" customWidth="1"/>
  </cols>
  <sheetData>
    <row r="1" spans="1:2" x14ac:dyDescent="0.2">
      <c r="B1" s="29" t="str">
        <f>"&lt;forecast seriesName="&amp;CHAR(34)&amp;Schedules!D2&amp;CHAR(34)&amp;"&gt;"</f>
        <v>&lt;forecast seriesName="Influenza"&gt;</v>
      </c>
    </row>
    <row r="2" spans="1:2" x14ac:dyDescent="0.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204, 203, 202"/&gt;</v>
      </c>
    </row>
    <row r="3" spans="1:2" x14ac:dyDescent="0.2">
      <c r="B3" s="29" t="str">
        <f>"  &lt;vaccine vaccineName="&amp;CHAR(34)&amp;Schedules!B6&amp;CHAR(34)&amp;" vaccineIds="&amp;CHAR(34)&amp;Schedules!C6&amp;CHAR(34)&amp;"/&gt;"</f>
        <v xml:space="preserve">  &lt;vaccine vaccineName="Nasal" vaccineIds="180, 203"/&gt;</v>
      </c>
    </row>
    <row r="4" spans="1:2" x14ac:dyDescent="0.2">
      <c r="B4" s="29" t="str">
        <f>"  &lt;vaccine vaccineName="&amp;CHAR(34)&amp;Schedules!B7&amp;CHAR(34)&amp;" vaccineIds="&amp;CHAR(34)&amp;Schedules!C7&amp;CHAR(34)&amp;"/&gt;"</f>
        <v xml:space="preserve">  &lt;vaccine vaccineName="Live" vaccineIds="158, 159, 160, 161, 162, 171, 175, 178, 2020"/&gt;</v>
      </c>
    </row>
    <row r="5" spans="1:2" x14ac:dyDescent="0.2">
      <c r="B5" s="29" t="str">
        <f>"  &lt;vaccine vaccineName="&amp;CHAR(34)&amp;Schedules!B8&amp;CHAR(34)&amp;" vaccineIds="&amp;CHAR(34)&amp;Schedules!C8&amp;CHAR(34)&amp;"/&gt;"</f>
        <v xml:space="preserve">  &lt;vaccine vaccineName="H1N1" vaccineIds="186, 187, 188, 189"/&gt;</v>
      </c>
    </row>
    <row r="6" spans="1:2" x14ac:dyDescent="0.2">
      <c r="B6" s="29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 x14ac:dyDescent="0.2">
      <c r="B7" s="29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 x14ac:dyDescent="0.2">
      <c r="B8" s="29" t="str">
        <f>"  &lt;transition name="&amp;CHAR(34)&amp;Schedules!B32&amp;CHAR(34)&amp;" age="&amp;CHAR(34)&amp;Schedules!C32&amp;CHAR(34)&amp;" vaccineId="&amp;CHAR(34)&amp;Schedules!D32&amp;CHAR(34)&amp;"/&gt;"</f>
        <v xml:space="preserve">  &lt;transition name="" age="" vaccineId=""/&gt;</v>
      </c>
    </row>
    <row r="9" spans="1:2" x14ac:dyDescent="0.2">
      <c r="A9" s="30" t="str">
        <f>Schedules!B75</f>
        <v>P1</v>
      </c>
      <c r="B9" s="31" t="str">
        <f>"  &lt;schedule scheduleName="&amp;CHAR(34)&amp;Schedules!B75&amp;CHAR(34)&amp;" dose="&amp;CHAR(34)&amp;Schedules!C75&amp;CHAR(34)&amp;" indication="&amp;CHAR(34)&amp;Schedules!D75&amp;CHAR(34)&amp;" label="&amp;CHAR(34)&amp;Schedules!E74&amp;CHAR(34)&amp;"&gt;"</f>
        <v xml:space="preserve">  &lt;schedule scheduleName="P1" dose="1" indication="BIRTH" label="season"&gt;</v>
      </c>
    </row>
    <row r="10" spans="1:2" x14ac:dyDescent="0.2">
      <c r="B10" s="29" t="str">
        <f>"    &lt;pos row="&amp;CHAR(34)&amp;Schedules!C95&amp;CHAR(34)&amp;" column="&amp;CHAR(34)&amp;Schedules!C94&amp;CHAR(34)&amp;"/&gt;"</f>
        <v xml:space="preserve">    &lt;pos row="1" column="1"/&gt;</v>
      </c>
    </row>
    <row r="11" spans="1:2" x14ac:dyDescent="0.2">
      <c r="B11" s="32" t="str">
        <f>"    &lt;valid age="&amp;CHAR(34)&amp;Schedules!C78&amp;CHAR(34)&amp;" interval="&amp;CHAR(34)&amp;Schedules!D78&amp;CHAR(34)&amp;" grace="&amp;CHAR(34)&amp;Schedules!E78&amp;CHAR(34)&amp;"/&gt;"</f>
        <v xml:space="preserve">    &lt;valid age="6 months" interval="4 weeks" grace="4 days"/&gt;</v>
      </c>
    </row>
    <row r="12" spans="1:2" x14ac:dyDescent="0.2">
      <c r="B12" s="32" t="str">
        <f>"    &lt;early age="&amp;CHAR(34)&amp;Schedules!C79&amp;CHAR(34)&amp;" interval="&amp;CHAR(34)&amp;Schedules!D79&amp;CHAR(34)&amp;" grace="&amp;CHAR(34)&amp;Schedules!E79&amp;CHAR(34)&amp;"/&gt;"</f>
        <v xml:space="preserve">    &lt;early age="" interval="" grace=""/&gt;</v>
      </c>
    </row>
    <row r="13" spans="1:2" x14ac:dyDescent="0.2">
      <c r="B13" s="32" t="str">
        <f>"    &lt;due age="&amp;CHAR(34)&amp;Schedules!C80&amp;CHAR(34)&amp;" interval="&amp;CHAR(34)&amp;Schedules!D80&amp;CHAR(34)&amp;" grace="&amp;CHAR(34)&amp;Schedules!E80&amp;CHAR(34)&amp;"/&gt;"</f>
        <v xml:space="preserve">    &lt;due age="6 months" interval="" grace=""/&gt;</v>
      </c>
    </row>
    <row r="14" spans="1:2" x14ac:dyDescent="0.2">
      <c r="B14" s="32" t="str">
        <f>"    &lt;overdue age="&amp;CHAR(34)&amp;Schedules!C81&amp;CHAR(34)&amp;" interval="&amp;CHAR(34)&amp;Schedules!D81&amp;CHAR(34)&amp;" grace="&amp;CHAR(34)&amp;Schedules!E81&amp;CHAR(34)&amp;"/&gt;"</f>
        <v xml:space="preserve">    &lt;overdue age="150 years" interval="" grace=""/&gt;</v>
      </c>
    </row>
    <row r="15" spans="1:2" x14ac:dyDescent="0.2">
      <c r="B15" s="32" t="str">
        <f>"    &lt;finished age="&amp;CHAR(34)&amp;Schedules!C82&amp;CHAR(34)&amp;" interval="&amp;CHAR(34)&amp;Schedules!D82&amp;CHAR(34)&amp;" grace="&amp;CHAR(34)&amp;Schedules!E82&amp;CHAR(34)&amp;"/&gt;"</f>
        <v xml:space="preserve">    &lt;finished age="150 years" interval="" grace=""/&gt;</v>
      </c>
    </row>
    <row r="16" spans="1:2" x14ac:dyDescent="0.2">
      <c r="B16" s="32" t="str">
        <f>"    &lt;after-invalid interval="&amp;CHAR(34)&amp;Schedules!D83&amp;CHAR(34)&amp;" grace="&amp;CHAR(34)&amp;Schedules!E83&amp;CHAR(34)&amp;"/&gt;"</f>
        <v xml:space="preserve">    &lt;after-invalid interval="0 days" grace=""/&gt;</v>
      </c>
    </row>
    <row r="17" spans="1:2" x14ac:dyDescent="0.2">
      <c r="B17" s="32" t="str">
        <f>"    &lt;before-previous interval="&amp;CHAR(34)&amp;Schedules!D84&amp;CHAR(34)&amp;"/&gt;"</f>
        <v xml:space="preserve">    &lt;before-previous interval=""/&gt;</v>
      </c>
    </row>
    <row r="18" spans="1:2" x14ac:dyDescent="0.2">
      <c r="B18" s="32" t="str">
        <f>"    &lt;contraindicate vaccineName="&amp;CHAR(34)&amp;Schedules!B87&amp;CHAR(34)&amp;" afterInterval="&amp;CHAR(34)&amp;Schedules!C87&amp;CHAR(34)&amp;" age="&amp;CHAR(34)&amp;Schedules!D87&amp;CHAR(34)&amp;" reason="&amp;CHAR(34)&amp;Schedules!E87&amp;CHAR(34)&amp;" against=" &amp;CHAR(34)&amp;Schedules!F87&amp;CHAR(34)&amp;" contra="&amp;CHAR(34)&amp;Schedules!G87&amp;CHAR(34)&amp;" allowed="&amp;CHAR(34)&amp;Schedules!H87&amp;CHAR(34)&amp;"/&gt;"</f>
        <v xml:space="preserve">    &lt;contraindicate vaccineName="Live" afterInterval="4 weeks" age="" reason="" against="Nasal" contra="Influenza LAIV" allowed="Influenza IIV"/&gt;</v>
      </c>
    </row>
    <row r="19" spans="1:2" x14ac:dyDescent="0.2">
      <c r="B19" s="32" t="str">
        <f>"    &lt;indicate vaccineName="&amp;CHAR(34)&amp;Schedules!B90&amp;CHAR(34)&amp;" schedule="&amp;CHAR(34)&amp;Schedules!C90&amp;CHAR(34)&amp;" age="&amp;CHAR(34)&amp;Schedules!D90&amp;CHAR(34)&amp;" reason="&amp;CHAR(34)&amp;Schedules!F90&amp;CHAR(34)&amp;" seasonCompleted="&amp;CHAR(34)&amp;Schedules!E90&amp;CHAR(34)&amp;"/&gt;"</f>
        <v xml:space="preserve">    &lt;indicate vaccineName="Nasal" schedule="INVALID" age="2 years" reason="" seasonCompleted=""/&gt;</v>
      </c>
    </row>
    <row r="20" spans="1:2" x14ac:dyDescent="0.2">
      <c r="B20" s="32" t="str">
        <f>"    &lt;indicate vaccineName="&amp;CHAR(34)&amp;Schedules!B91&amp;CHAR(34)&amp;" schedule="&amp;CHAR(34)&amp;Schedules!C91&amp;CHAR(34)&amp;" age="&amp;CHAR(34)&amp;Schedules!D91&amp;CHAR(34)&amp;" reason="&amp;CHAR(34)&amp;Schedules!F91&amp;CHAR(34)&amp;" seasonCompleted="&amp;CHAR(34)&amp;Schedules!E91&amp;CHAR(34)&amp;"/&gt;"</f>
        <v xml:space="preserve">    &lt;indicate vaccineName="Flu" schedule="P1" age="" reason="" seasonCompleted=""/&gt;</v>
      </c>
    </row>
    <row r="21" spans="1:2" x14ac:dyDescent="0.2">
      <c r="B21" s="32" t="str">
        <f>"    &lt;indicate vaccineName="&amp;CHAR(34)&amp;Schedules!B92&amp;CHAR(34)&amp;" schedule="&amp;CHAR(34)&amp;Schedules!C92&amp;CHAR(34)&amp;" age="&amp;CHAR(34)&amp;Schedules!D92&amp;CHAR(34)&amp;" reason="&amp;CHAR(34)&amp;Schedules!F92&amp;CHAR(34)&amp;" seasonCompleted="&amp;CHAR(34)&amp;Schedules!E92&amp;CHAR(34)&amp;"/&gt;"</f>
        <v xml:space="preserve">    &lt;indicate vaccineName="H1N1" schedule="P1" age="" reason="" seasonCompleted=""/&gt;</v>
      </c>
    </row>
    <row r="22" spans="1:2" x14ac:dyDescent="0.2">
      <c r="B22" s="32" t="str">
        <f>"    &lt;indicate vaccineName="&amp;CHAR(34)&amp;Schedules!B93&amp;CHAR(34)&amp;" schedule="&amp;CHAR(34)&amp;Schedules!C93&amp;CHAR(34)&amp;" age="&amp;CHAR(34)&amp;Schedules!D93&amp;CHAR(34)&amp;" reason="&amp;CHAR(34)&amp;Schedules!F93&amp;CHAR(34)&amp;" seasonCompleted="&amp;CHAR(34)&amp;Schedules!E93&amp;CHAR(34)&amp;"/&gt;"</f>
        <v xml:space="preserve">    &lt;indicate vaccineName="Season Start" schedule="S1" age="" reason="" seasonCompleted=""/&gt;</v>
      </c>
    </row>
    <row r="23" spans="1:2" x14ac:dyDescent="0.2">
      <c r="B23" s="32" t="str">
        <f>"  &lt;/schedule&gt;"</f>
        <v xml:space="preserve">  &lt;/schedule&gt;</v>
      </c>
    </row>
    <row r="24" spans="1:2" x14ac:dyDescent="0.2">
      <c r="A24" s="30" t="str">
        <f>Schedules!B98</f>
        <v>S1</v>
      </c>
      <c r="B24" s="31" t="str">
        <f>"  &lt;schedule scheduleName="&amp;CHAR(34)&amp;Schedules!B98&amp;CHAR(34)&amp;" dose="&amp;CHAR(34)&amp;Schedules!C98&amp;CHAR(34)&amp;" indication="&amp;CHAR(34)&amp;Schedules!D98&amp;CHAR(34)&amp;" label="&amp;CHAR(34)&amp;Schedules!E97&amp;CHAR(34)&amp;"&gt;"</f>
        <v xml:space="preserve">  &lt;schedule scheduleName="S1" dose="1" indication="" label="current season"&gt;</v>
      </c>
    </row>
    <row r="25" spans="1:2" x14ac:dyDescent="0.2">
      <c r="B25" s="32" t="str">
        <f>"    &lt;pos row="&amp;CHAR(34)&amp;Schedules!C116&amp;CHAR(34)&amp;" column="&amp;CHAR(34)&amp;Schedules!C115&amp;CHAR(34)&amp;"/&gt;"</f>
        <v xml:space="preserve">    &lt;pos row="1" column="3"/&gt;</v>
      </c>
    </row>
    <row r="26" spans="1:2" x14ac:dyDescent="0.2">
      <c r="B26" s="32" t="str">
        <f>"    &lt;valid age="&amp;CHAR(34)&amp;Schedules!C101&amp;CHAR(34)&amp;" interval="&amp;CHAR(34)&amp;Schedules!D101&amp;CHAR(34)&amp;" grace="&amp;CHAR(34)&amp;Schedules!E101&amp;CHAR(34)&amp;"/&gt;"</f>
        <v xml:space="preserve">    &lt;valid age="6 months" interval="4 weeks" grace="4 days"/&gt;</v>
      </c>
    </row>
    <row r="27" spans="1:2" x14ac:dyDescent="0.2">
      <c r="B27" s="32" t="str">
        <f>"    &lt;early age="&amp;CHAR(34)&amp;Schedules!C102&amp;CHAR(34)&amp;" interval="&amp;CHAR(34)&amp;Schedules!D102&amp;CHAR(34)&amp;" grace="&amp;CHAR(34)&amp;Schedules!E102&amp;CHAR(34)&amp;"/&gt;"</f>
        <v xml:space="preserve">    &lt;early age="" interval="" grace=""/&gt;</v>
      </c>
    </row>
    <row r="28" spans="1:2" x14ac:dyDescent="0.2">
      <c r="B28" s="32" t="str">
        <f>"    &lt;due age="&amp;CHAR(34)&amp;Schedules!C103&amp;CHAR(34)&amp;" interval="&amp;CHAR(34)&amp;Schedules!D103&amp;CHAR(34)&amp;" grace="&amp;CHAR(34)&amp;Schedules!E103&amp;CHAR(34)&amp;"/&gt;"</f>
        <v xml:space="preserve">    &lt;due age="6 months" interval="" grace=""/&gt;</v>
      </c>
    </row>
    <row r="29" spans="1:2" x14ac:dyDescent="0.2">
      <c r="B29" s="32" t="str">
        <f>"    &lt;overdue age="&amp;CHAR(34)&amp;Schedules!C104&amp;CHAR(34)&amp;" interval="&amp;CHAR(34)&amp;Schedules!D104&amp;CHAR(34)&amp;" grace="&amp;CHAR(34)&amp;Schedules!E104&amp;CHAR(34)&amp;"/&gt;"</f>
        <v xml:space="preserve">    &lt;overdue age="150 years" interval="" grace=""/&gt;</v>
      </c>
    </row>
    <row r="30" spans="1:2" x14ac:dyDescent="0.2">
      <c r="B30" s="32" t="str">
        <f>"    &lt;finished age="&amp;CHAR(34)&amp;Schedules!C105&amp;CHAR(34)&amp;" interval="&amp;CHAR(34)&amp;Schedules!D105&amp;CHAR(34)&amp;" grace="&amp;CHAR(34)&amp;Schedules!E105&amp;CHAR(34)&amp;"/&gt;"</f>
        <v xml:space="preserve">    &lt;finished age="150 years" interval="" grace=""/&gt;</v>
      </c>
    </row>
    <row r="31" spans="1:2" x14ac:dyDescent="0.2">
      <c r="B31" s="32" t="str">
        <f>"    &lt;after-invalid interval="&amp;CHAR(34)&amp;Schedules!D106&amp;CHAR(34)&amp;" grace="&amp;CHAR(34)&amp;Schedules!E106&amp;CHAR(34)&amp;"/&gt;"</f>
        <v xml:space="preserve">    &lt;after-invalid interval="4 weeks" grace="4 days"/&gt;</v>
      </c>
    </row>
    <row r="32" spans="1:2" x14ac:dyDescent="0.2">
      <c r="B32" s="32" t="str">
        <f>"    &lt;before-previous interval="&amp;CHAR(34)&amp;Schedules!D107&amp;CHAR(34)&amp;"/&gt;"</f>
        <v xml:space="preserve">    &lt;before-previous interval=""/&gt;</v>
      </c>
    </row>
    <row r="33" spans="1:2" x14ac:dyDescent="0.2">
      <c r="B33" s="32" t="str">
        <f>"    &lt;contraindicate vaccineName="&amp;CHAR(34)&amp;Schedules!B110&amp;CHAR(34)&amp;" afterInterval="&amp;CHAR(34)&amp;Schedules!C110&amp;CHAR(34)&amp;" age="&amp;CHAR(34)&amp;Schedules!D110&amp;CHAR(34)&amp;" reason="&amp;CHAR(34)&amp;Schedules!E110&amp;CHAR(34)&amp;" against=" &amp;CHAR(34)&amp;Schedules!F110&amp;CHAR(34)&amp;" contra="&amp;CHAR(34)&amp;Schedules!G110&amp;CHAR(34)&amp;" allowed="&amp;CHAR(34)&amp;Schedules!H110&amp;CHAR(34)&amp;"/&gt;"</f>
        <v xml:space="preserve">    &lt;contraindicate vaccineName="Live" afterInterval="4 weeks" age="" reason="" against="Nasal" contra="Influenza LAIV" allowed="Influenza IIV"/&gt;</v>
      </c>
    </row>
    <row r="34" spans="1:2" x14ac:dyDescent="0.2">
      <c r="B34" s="32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seasonCompleted="&amp;CHAR(34)&amp;Schedules!E113&amp;CHAR(34)&amp;"/&gt;"</f>
        <v xml:space="preserve">    &lt;indicate vaccineName="Nasal" schedule="INVALID" age="2 years" reason="" seasonCompleted=""/&gt;</v>
      </c>
    </row>
    <row r="35" spans="1:2" x14ac:dyDescent="0.2">
      <c r="B35" s="32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seasonCompleted="&amp;CHAR(34)&amp;Schedules!E114&amp;CHAR(34)&amp;"/&gt;"</f>
        <v xml:space="preserve">    &lt;indicate vaccineName="Flu" schedule="DL FLU 2014" age="" reason="" seasonCompleted="Yes"/&gt;</v>
      </c>
    </row>
    <row r="36" spans="1:2" x14ac:dyDescent="0.2">
      <c r="B36" s="32" t="str">
        <f>"  &lt;/schedule&gt;"</f>
        <v xml:space="preserve">  &lt;/schedule&gt;</v>
      </c>
    </row>
    <row r="37" spans="1:2" x14ac:dyDescent="0.2">
      <c r="A37" s="30" t="str">
        <f>Schedules!B119</f>
        <v>DL FLU 2014</v>
      </c>
      <c r="B37" s="31" t="str">
        <f>"  &lt;decisionLogic name="&amp;CHAR(34)&amp;Schedules!B119&amp;CHAR(34)&amp;"&gt;"</f>
        <v xml:space="preserve">  &lt;decisionLogic name="DL FLU 2014"&gt;</v>
      </c>
    </row>
    <row r="38" spans="1:2" x14ac:dyDescent="0.2">
      <c r="B38" s="32" t="str">
        <f>"    &lt;constant name="&amp;CHAR(34)&amp;Schedules!B121&amp;CHAR(34)&amp;" value="&amp;CHAR(34)&amp;Schedules!D121&amp;CHAR(34)&amp;"/&gt;"</f>
        <v xml:space="preserve">    &lt;constant name="Season 2013 Start" value="07/01/2013"/&gt;</v>
      </c>
    </row>
    <row r="39" spans="1:2" x14ac:dyDescent="0.2">
      <c r="B39" s="32" t="str">
        <f>"    &lt;constant name="&amp;CHAR(34)&amp;Schedules!B122&amp;CHAR(34)&amp;" value="&amp;CHAR(34)&amp;Schedules!D122&amp;CHAR(34)&amp;"/&gt;"</f>
        <v xml:space="preserve">    &lt;constant name="Season 2010 Start" value="07/01/2010"/&gt;</v>
      </c>
    </row>
    <row r="40" spans="1:2" x14ac:dyDescent="0.2">
      <c r="B40" s="32" t="str">
        <f>"    &lt;constant name="&amp;CHAR(34)&amp;Schedules!B123&amp;CHAR(34)&amp;" value="&amp;CHAR(34)&amp;Schedules!D123&amp;CHAR(34)&amp;"/&gt;"</f>
        <v xml:space="preserve">    &lt;constant name="Valid Vaccine" value="Flu"/&gt;</v>
      </c>
    </row>
    <row r="41" spans="1:2" x14ac:dyDescent="0.2">
      <c r="B41" s="32" t="str">
        <f>"    &lt;constant name="&amp;CHAR(34)&amp;Schedules!B124&amp;CHAR(34)&amp;" value="&amp;CHAR(34)&amp;Schedules!D124&amp;CHAR(34)&amp;"/&gt;"</f>
        <v xml:space="preserve">    &lt;constant name="Valid H1N1 Vaccine" value="H1N1"/&gt;</v>
      </c>
    </row>
    <row r="42" spans="1:2" x14ac:dyDescent="0.2">
      <c r="B42" s="32" t="str">
        <f>"    &lt;transition name="&amp;CHAR(34)&amp;Schedules!B126&amp;CHAR(34)&amp;" value="&amp;CHAR(34)&amp;Schedules!D126&amp;CHAR(34)&amp;"/&gt;"</f>
        <v xml:space="preserve">    &lt;transition name="Second Dose Needed" value="S2"/&gt;</v>
      </c>
    </row>
    <row r="43" spans="1:2" x14ac:dyDescent="0.2">
      <c r="B43" s="32" t="str">
        <f>"    &lt;transition name="&amp;CHAR(34)&amp;Schedules!B127&amp;CHAR(34)&amp;" value="&amp;CHAR(34)&amp;Schedules!D127&amp;CHAR(34)&amp;"/&gt;"</f>
        <v xml:space="preserve">    &lt;transition name="No More Doses Needed" value="COMPLETE"/&gt;</v>
      </c>
    </row>
    <row r="44" spans="1:2" x14ac:dyDescent="0.2">
      <c r="B44" s="32" t="s">
        <v>79</v>
      </c>
    </row>
    <row r="45" spans="1:2" x14ac:dyDescent="0.2">
      <c r="A45" s="30" t="str">
        <f>Schedules!B130</f>
        <v>S2</v>
      </c>
      <c r="B45" s="31" t="str">
        <f>"  &lt;schedule scheduleName="&amp;CHAR(34)&amp;Schedules!B130&amp;CHAR(34)&amp;" dose="&amp;CHAR(34)&amp;Schedules!C130&amp;CHAR(34)&amp;" indication="&amp;CHAR(34)&amp;Schedules!D130&amp;CHAR(34)&amp;" label="&amp;CHAR(34)&amp;Schedules!E129&amp;CHAR(34)&amp;"&gt;"</f>
        <v xml:space="preserve">  &lt;schedule scheduleName="S2" dose="2" indication="" label="2nd seasonal"&gt;</v>
      </c>
    </row>
    <row r="46" spans="1:2" x14ac:dyDescent="0.2">
      <c r="B46" s="29" t="str">
        <f>"    &lt;pos row="&amp;CHAR(34)&amp;Schedules!C148&amp;CHAR(34)&amp;" column="&amp;CHAR(34)&amp;Schedules!C147&amp;CHAR(34)&amp;"/&gt;"</f>
        <v xml:space="preserve">    &lt;pos row="1" column="2"/&gt;</v>
      </c>
    </row>
    <row r="47" spans="1:2" x14ac:dyDescent="0.2">
      <c r="B47" s="32" t="str">
        <f>"    &lt;valid age="&amp;CHAR(34)&amp;Schedules!C133&amp;CHAR(34)&amp;" interval="&amp;CHAR(34)&amp;Schedules!D133&amp;CHAR(34)&amp;" grace="&amp;CHAR(34)&amp;Schedules!E133&amp;CHAR(34)&amp;"/&gt;"</f>
        <v xml:space="preserve">    &lt;valid age="" interval="4 weeks" grace=""/&gt;</v>
      </c>
    </row>
    <row r="48" spans="1:2" x14ac:dyDescent="0.2">
      <c r="B48" s="32" t="str">
        <f>"    &lt;early age="&amp;CHAR(34)&amp;Schedules!C134&amp;CHAR(34)&amp;" interval="&amp;CHAR(34)&amp;Schedules!D134&amp;CHAR(34)&amp;" grace="&amp;CHAR(34)&amp;Schedules!E134&amp;CHAR(34)&amp;"/&gt;"</f>
        <v xml:space="preserve">    &lt;early age="" interval="" grace=""/&gt;</v>
      </c>
    </row>
    <row r="49" spans="2:2" x14ac:dyDescent="0.2">
      <c r="B49" s="32" t="str">
        <f>"    &lt;due age="&amp;CHAR(34)&amp;Schedules!C135&amp;CHAR(34)&amp;" interval="&amp;CHAR(34)&amp;Schedules!D135&amp;CHAR(34)&amp;" grace="&amp;CHAR(34)&amp;Schedules!E135&amp;CHAR(34)&amp;"/&gt;"</f>
        <v xml:space="preserve">    &lt;due age="" interval="1 month" grace=""/&gt;</v>
      </c>
    </row>
    <row r="50" spans="2:2" x14ac:dyDescent="0.2">
      <c r="B50" s="32" t="str">
        <f>"    &lt;overdue age="&amp;CHAR(34)&amp;Schedules!C136&amp;CHAR(34)&amp;" interval="&amp;CHAR(34)&amp;Schedules!D136&amp;CHAR(34)&amp;" grace="&amp;CHAR(34)&amp;Schedules!E136&amp;CHAR(34)&amp;"/&gt;"</f>
        <v xml:space="preserve">    &lt;overdue age="" interval="2 months" grace=""/&gt;</v>
      </c>
    </row>
    <row r="51" spans="2:2" x14ac:dyDescent="0.2">
      <c r="B51" s="32" t="str">
        <f>"    &lt;finished age="&amp;CHAR(34)&amp;Schedules!C137&amp;CHAR(34)&amp;" interval="&amp;CHAR(34)&amp;Schedules!D137&amp;CHAR(34)&amp;" grace="&amp;CHAR(34)&amp;Schedules!E137&amp;CHAR(34)&amp;"/&gt;"</f>
        <v xml:space="preserve">    &lt;finished age="150 years" interval="" grace=""/&gt;</v>
      </c>
    </row>
    <row r="52" spans="2:2" x14ac:dyDescent="0.2">
      <c r="B52" s="32" t="str">
        <f>"    &lt;after-invalid interval="&amp;CHAR(34)&amp;Schedules!D138&amp;CHAR(34)&amp;" grace="&amp;CHAR(34)&amp;Schedules!E138&amp;CHAR(34)&amp;"/&gt;"</f>
        <v xml:space="preserve">    &lt;after-invalid interval="4 weeks" grace="4 days"/&gt;</v>
      </c>
    </row>
    <row r="53" spans="2:2" x14ac:dyDescent="0.2">
      <c r="B53" s="32" t="str">
        <f>"    &lt;before-previous interval="&amp;CHAR(34)&amp;Schedules!D139&amp;CHAR(34)&amp;"/&gt;"</f>
        <v xml:space="preserve">    &lt;before-previous interval=""/&gt;</v>
      </c>
    </row>
    <row r="54" spans="2:2" x14ac:dyDescent="0.2">
      <c r="B54" s="32" t="str">
        <f>"    &lt;contraindicate vaccineName="&amp;CHAR(34)&amp;Schedules!B142&amp;CHAR(34)&amp;" afterInterval="&amp;CHAR(34)&amp;Schedules!C142&amp;CHAR(34)&amp;" age="&amp;CHAR(34)&amp;Schedules!D142&amp;CHAR(34)&amp;" reason="&amp;CHAR(34)&amp;Schedules!E142&amp;CHAR(34)&amp;" against=" &amp;CHAR(34)&amp;Schedules!F142&amp;CHAR(34)&amp;" contra="&amp;CHAR(34)&amp;Schedules!G142&amp;CHAR(34)&amp;" allowed="&amp;CHAR(34)&amp;Schedules!H142&amp;CHAR(34)&amp;"/&gt;"</f>
        <v xml:space="preserve">    &lt;contraindicate vaccineName="Live" afterInterval="4 weeks" age="" reason="" against="Nasal" contra="Influenza LAIV" allowed="Influenza IIV"/&gt;</v>
      </c>
    </row>
    <row r="55" spans="2:2" x14ac:dyDescent="0.2">
      <c r="B55" s="33" t="str">
        <f>"    &lt;indicate vaccineName="&amp;CHAR(34)&amp;Schedules!B145&amp;CHAR(34)&amp;" schedule="&amp;CHAR(34)&amp;Schedules!C145&amp;CHAR(34)&amp;" age="&amp;CHAR(34)&amp;Schedules!D145&amp;CHAR(34)&amp;" reason="&amp;CHAR(34)&amp;Schedules!F145&amp;CHAR(34)&amp;" minInterval="&amp;CHAR(34)&amp;Schedules!H145&amp;CHAR(34)&amp;" seasonCompleted="&amp;CHAR(34)&amp;Schedules!E145&amp;CHAR(34)&amp;"/&gt;"</f>
        <v xml:space="preserve">    &lt;indicate vaccineName="Nasal" schedule="INVALID" age="2 years" reason="" minInterval="" seasonCompleted=""/&gt;</v>
      </c>
    </row>
    <row r="56" spans="2:2" x14ac:dyDescent="0.2">
      <c r="B56" s="33" t="str">
        <f>"    &lt;indicate vaccineName="&amp;CHAR(34)&amp;Schedules!B146&amp;CHAR(34)&amp;" schedule="&amp;CHAR(34)&amp;Schedules!C146&amp;CHAR(34)&amp;" age="&amp;CHAR(34)&amp;Schedules!D146&amp;CHAR(34)&amp;" reason="&amp;CHAR(34)&amp;Schedules!F146&amp;CHAR(34)&amp;" minInterval="&amp;CHAR(34)&amp;Schedules!H146&amp;CHAR(34)&amp;" seasonCompleted="&amp;CHAR(34)&amp;Schedules!E146&amp;CHAR(34)&amp;"/&gt;"</f>
        <v xml:space="preserve">    &lt;indicate vaccineName="Flu" schedule="COMPLETE" age="" reason="" minInterval="" seasonCompleted=""/&gt;</v>
      </c>
    </row>
    <row r="57" spans="2:2" x14ac:dyDescent="0.2">
      <c r="B57" s="32" t="str">
        <f>"  &lt;/schedule&gt;"</f>
        <v xml:space="preserve">  &lt;/schedule&gt;</v>
      </c>
    </row>
    <row r="58" spans="2:2" x14ac:dyDescent="0.2">
      <c r="B58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2014-10-10T06:15:42Z</cp:lastPrinted>
  <dcterms:created xsi:type="dcterms:W3CDTF">2014-08-18T15:33:38Z</dcterms:created>
  <dcterms:modified xsi:type="dcterms:W3CDTF">2014-10-10T08:48:37Z</dcterms:modified>
</cp:coreProperties>
</file>