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354"/>
  </bookViews>
  <sheets>
    <sheet name="Schedules" sheetId="1" r:id="rId1"/>
    <sheet name="XML" sheetId="2" r:id="rId2"/>
  </sheets>
  <definedNames>
    <definedName name="_xlnm.Print_Area" localSheetId="0">Schedules!$A$1:$J$88</definedName>
  </definedNames>
  <calcPr calcId="152511"/>
</workbook>
</file>

<file path=xl/calcChain.xml><?xml version="1.0" encoding="utf-8"?>
<calcChain xmlns="http://schemas.openxmlformats.org/spreadsheetml/2006/main">
  <c r="A8" i="2" l="1"/>
  <c r="A41" i="2"/>
  <c r="A23" i="2"/>
  <c r="B57" i="1"/>
  <c r="A22" i="2" s="1"/>
  <c r="B84" i="1"/>
  <c r="A40" i="2"/>
  <c r="A1" i="2"/>
  <c r="A2" i="2"/>
  <c r="A3" i="2"/>
  <c r="A4" i="2"/>
  <c r="A5" i="2"/>
  <c r="A6" i="2"/>
  <c r="A7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2" i="2"/>
  <c r="A43" i="2"/>
</calcChain>
</file>

<file path=xl/sharedStrings.xml><?xml version="1.0" encoding="utf-8"?>
<sst xmlns="http://schemas.openxmlformats.org/spreadsheetml/2006/main" count="156" uniqueCount="76">
  <si>
    <t>Forecast Series Name</t>
  </si>
  <si>
    <t>Mumps</t>
  </si>
  <si>
    <t>Vaccines</t>
  </si>
  <si>
    <t>Vaccine Ids</t>
  </si>
  <si>
    <t>Vaccine</t>
  </si>
  <si>
    <t>Trade Name(s)</t>
  </si>
  <si>
    <t>Id</t>
  </si>
  <si>
    <t>Measles</t>
  </si>
  <si>
    <t>158, 159, 1560, 160, 161</t>
  </si>
  <si>
    <t>M/R</t>
  </si>
  <si>
    <t>158, 159, 1560, 162, 175</t>
  </si>
  <si>
    <t>Rubella</t>
  </si>
  <si>
    <t>158, 159, 1560, 160, 171, 175</t>
  </si>
  <si>
    <t>MMR</t>
  </si>
  <si>
    <t>MMRV</t>
  </si>
  <si>
    <t>159, 1560</t>
  </si>
  <si>
    <t>Same Live</t>
  </si>
  <si>
    <t>178, 162, 171, 175</t>
  </si>
  <si>
    <t>178, 160, 161, 171</t>
  </si>
  <si>
    <t>178, 161, 162</t>
  </si>
  <si>
    <t>Other Live</t>
  </si>
  <si>
    <t>Rubella/Mumps</t>
  </si>
  <si>
    <t>Contraindication</t>
  </si>
  <si>
    <t>Varicella</t>
  </si>
  <si>
    <t>Influenza(LAIV)</t>
  </si>
  <si>
    <t>This forecast sheet represents Measles, Mumps and Rubella</t>
  </si>
  <si>
    <t>Yellow Fever</t>
  </si>
  <si>
    <t>Venezuelan Encephalitis</t>
  </si>
  <si>
    <t>OPV</t>
  </si>
  <si>
    <t>rabies, intramuscular injection</t>
  </si>
  <si>
    <t>rabies, intradermal injection</t>
  </si>
  <si>
    <t>Rabies</t>
  </si>
  <si>
    <t>Schedule</t>
  </si>
  <si>
    <t>Dose</t>
  </si>
  <si>
    <t>Indication</t>
  </si>
  <si>
    <t>1 year</t>
  </si>
  <si>
    <t>P1</t>
  </si>
  <si>
    <t>BIRTH</t>
  </si>
  <si>
    <t>Determine if dose is valid or when next is due</t>
  </si>
  <si>
    <t>Age</t>
  </si>
  <si>
    <t>Interval</t>
  </si>
  <si>
    <t>Grace</t>
  </si>
  <si>
    <t>Valid</t>
  </si>
  <si>
    <t>4 days</t>
  </si>
  <si>
    <t>Early due</t>
  </si>
  <si>
    <t>Due</t>
  </si>
  <si>
    <t>12 months</t>
  </si>
  <si>
    <t>Overdue</t>
  </si>
  <si>
    <t>16 months</t>
  </si>
  <si>
    <t>Finished</t>
  </si>
  <si>
    <t>50 years</t>
  </si>
  <si>
    <t>After invalid dose</t>
  </si>
  <si>
    <t>4 weeks</t>
  </si>
  <si>
    <t>Dose before previous</t>
  </si>
  <si>
    <t>In case of contraindicated dose</t>
  </si>
  <si>
    <t>Interval After</t>
  </si>
  <si>
    <t>Before Age</t>
  </si>
  <si>
    <t>Reason</t>
  </si>
  <si>
    <t>If valid, pick the next schedule to use</t>
  </si>
  <si>
    <t>P2</t>
  </si>
  <si>
    <t>13 years</t>
  </si>
  <si>
    <t>INVALID</t>
  </si>
  <si>
    <t>MMRV should not be administered to persons 13 years of age or older.</t>
  </si>
  <si>
    <t>Show Column</t>
  </si>
  <si>
    <t>Show Row</t>
  </si>
  <si>
    <t>4-6 years</t>
  </si>
  <si>
    <t>4 years</t>
  </si>
  <si>
    <t>7 years</t>
  </si>
  <si>
    <t>Min Interval</t>
  </si>
  <si>
    <t>Previous Vaccine</t>
  </si>
  <si>
    <t>COMPLETE</t>
  </si>
  <si>
    <t>MMRV must be administered no sooner than 4 weeks after previous MMRV.</t>
  </si>
  <si>
    <t>Assume Comp</t>
  </si>
  <si>
    <t>Assuming adult received full MMR series as a child.</t>
  </si>
  <si>
    <t>Influenza LAIV4 Nasal</t>
  </si>
  <si>
    <t>180, 2020, 1990, 1690, 1700, 210, 203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</si>
</sst>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trike/>
      <sz val="10"/>
      <color indexed="60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164" fontId="0" fillId="2" borderId="0" xfId="0" applyNumberFormat="1" applyFill="1" applyBorder="1"/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22</xdr:row>
      <xdr:rowOff>95250</xdr:rowOff>
    </xdr:from>
    <xdr:to>
      <xdr:col>9</xdr:col>
      <xdr:colOff>876300</xdr:colOff>
      <xdr:row>35</xdr:row>
      <xdr:rowOff>28575</xdr:rowOff>
    </xdr:to>
    <xdr:pic>
      <xdr:nvPicPr>
        <xdr:cNvPr id="10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600450"/>
          <a:ext cx="6372225" cy="2038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7"/>
  <sheetViews>
    <sheetView tabSelected="1" workbookViewId="0">
      <selection activeCell="D3" sqref="D3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7" width="15.140625" style="1" customWidth="1"/>
    <col min="8" max="10" width="14.28515625" style="1" customWidth="1"/>
    <col min="11" max="11" width="13.7109375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7</v>
      </c>
      <c r="F2" s="23" t="s">
        <v>2</v>
      </c>
      <c r="G2" s="23"/>
      <c r="H2" s="23"/>
      <c r="I2" s="23"/>
      <c r="J2" s="23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7</v>
      </c>
      <c r="C4" s="10" t="s">
        <v>8</v>
      </c>
      <c r="D4" s="11"/>
      <c r="F4" s="10" t="s">
        <v>9</v>
      </c>
      <c r="G4" s="12"/>
      <c r="H4" s="10"/>
      <c r="I4" s="11"/>
      <c r="J4" s="9">
        <v>160</v>
      </c>
    </row>
    <row r="5" spans="2:10" x14ac:dyDescent="0.2">
      <c r="B5" s="9" t="s">
        <v>1</v>
      </c>
      <c r="C5" s="10" t="s">
        <v>10</v>
      </c>
      <c r="D5" s="11"/>
      <c r="F5" s="10" t="s">
        <v>7</v>
      </c>
      <c r="G5" s="12"/>
      <c r="H5" s="10"/>
      <c r="I5" s="11"/>
      <c r="J5" s="9">
        <v>161</v>
      </c>
    </row>
    <row r="6" spans="2:10" x14ac:dyDescent="0.2">
      <c r="B6" s="9" t="s">
        <v>11</v>
      </c>
      <c r="C6" s="10" t="s">
        <v>12</v>
      </c>
      <c r="D6" s="11"/>
      <c r="F6" s="10" t="s">
        <v>13</v>
      </c>
      <c r="G6" s="12"/>
      <c r="H6" s="10"/>
      <c r="I6" s="11"/>
      <c r="J6" s="9">
        <v>158</v>
      </c>
    </row>
    <row r="7" spans="2:10" x14ac:dyDescent="0.2">
      <c r="B7" s="9" t="s">
        <v>14</v>
      </c>
      <c r="C7" s="10" t="s">
        <v>15</v>
      </c>
      <c r="D7" s="11"/>
      <c r="F7" s="10" t="s">
        <v>14</v>
      </c>
      <c r="G7" s="12"/>
      <c r="H7" s="10"/>
      <c r="I7" s="11"/>
      <c r="J7" s="9">
        <v>1560</v>
      </c>
    </row>
    <row r="8" spans="2:10" ht="12.95" customHeight="1" x14ac:dyDescent="0.2">
      <c r="B8" s="24" t="s">
        <v>16</v>
      </c>
      <c r="C8" s="25" t="s">
        <v>17</v>
      </c>
      <c r="D8" s="25"/>
      <c r="F8" s="10" t="s">
        <v>14</v>
      </c>
      <c r="G8" s="12"/>
      <c r="H8" s="10"/>
      <c r="I8" s="11"/>
      <c r="J8" s="9">
        <v>159</v>
      </c>
    </row>
    <row r="9" spans="2:10" ht="12.75" customHeight="1" x14ac:dyDescent="0.2">
      <c r="B9" s="24"/>
      <c r="C9" s="25" t="s">
        <v>18</v>
      </c>
      <c r="D9" s="25"/>
      <c r="F9" s="10" t="s">
        <v>1</v>
      </c>
      <c r="G9" s="12"/>
      <c r="H9" s="10"/>
      <c r="I9" s="11"/>
      <c r="J9" s="9">
        <v>162</v>
      </c>
    </row>
    <row r="10" spans="2:10" ht="12.75" customHeight="1" x14ac:dyDescent="0.2">
      <c r="B10" s="24"/>
      <c r="C10" s="25" t="s">
        <v>19</v>
      </c>
      <c r="D10" s="25"/>
      <c r="F10" s="10" t="s">
        <v>11</v>
      </c>
      <c r="G10" s="12"/>
      <c r="H10" s="10"/>
      <c r="I10" s="11"/>
      <c r="J10" s="9">
        <v>171</v>
      </c>
    </row>
    <row r="11" spans="2:10" ht="12.95" customHeight="1" x14ac:dyDescent="0.2">
      <c r="B11" s="24" t="s">
        <v>20</v>
      </c>
      <c r="C11" s="25" t="s">
        <v>75</v>
      </c>
      <c r="D11" s="25"/>
      <c r="F11" s="10" t="s">
        <v>21</v>
      </c>
      <c r="G11" s="12"/>
      <c r="H11" s="10"/>
      <c r="I11" s="11"/>
      <c r="J11" s="9">
        <v>175</v>
      </c>
    </row>
    <row r="12" spans="2:10" x14ac:dyDescent="0.2">
      <c r="B12" s="24"/>
      <c r="C12" s="25"/>
      <c r="D12" s="25"/>
      <c r="F12" s="23" t="s">
        <v>22</v>
      </c>
      <c r="G12" s="23"/>
      <c r="H12" s="23"/>
      <c r="I12" s="23"/>
      <c r="J12" s="23"/>
    </row>
    <row r="13" spans="2:10" ht="13.35" customHeight="1" x14ac:dyDescent="0.2">
      <c r="B13" s="9" t="s">
        <v>72</v>
      </c>
      <c r="C13" s="10">
        <v>-158</v>
      </c>
      <c r="D13" s="11"/>
      <c r="F13" s="7" t="s">
        <v>4</v>
      </c>
      <c r="G13" s="8"/>
      <c r="H13" s="7" t="s">
        <v>5</v>
      </c>
      <c r="I13" s="8"/>
      <c r="J13" s="6" t="s">
        <v>6</v>
      </c>
    </row>
    <row r="14" spans="2:10" x14ac:dyDescent="0.2">
      <c r="F14" s="10" t="s">
        <v>23</v>
      </c>
      <c r="G14" s="12"/>
      <c r="H14" s="10"/>
      <c r="I14" s="11"/>
      <c r="J14" s="9">
        <v>178</v>
      </c>
    </row>
    <row r="15" spans="2:10" x14ac:dyDescent="0.2">
      <c r="F15" s="10" t="s">
        <v>24</v>
      </c>
      <c r="G15" s="12"/>
      <c r="H15" s="10"/>
      <c r="I15" s="11"/>
      <c r="J15" s="9">
        <v>180</v>
      </c>
    </row>
    <row r="16" spans="2:10" ht="12.75" customHeight="1" x14ac:dyDescent="0.2">
      <c r="C16" s="26" t="s">
        <v>25</v>
      </c>
      <c r="D16" s="26"/>
      <c r="F16" s="10" t="s">
        <v>74</v>
      </c>
      <c r="G16" s="12"/>
      <c r="H16" s="10"/>
      <c r="I16" s="11"/>
      <c r="J16" s="9">
        <v>203</v>
      </c>
    </row>
    <row r="17" spans="3:10" x14ac:dyDescent="0.2">
      <c r="C17" s="26"/>
      <c r="D17" s="26"/>
      <c r="F17" s="10" t="s">
        <v>26</v>
      </c>
      <c r="G17" s="12"/>
      <c r="H17" s="10"/>
      <c r="I17" s="11"/>
      <c r="J17" s="9">
        <v>2020</v>
      </c>
    </row>
    <row r="18" spans="3:10" x14ac:dyDescent="0.2">
      <c r="F18" s="10" t="s">
        <v>27</v>
      </c>
      <c r="G18" s="12"/>
      <c r="H18" s="10"/>
      <c r="I18" s="11"/>
      <c r="J18" s="9">
        <v>1990</v>
      </c>
    </row>
    <row r="19" spans="3:10" x14ac:dyDescent="0.2">
      <c r="F19" s="13" t="s">
        <v>28</v>
      </c>
      <c r="G19" s="12"/>
      <c r="H19" s="10"/>
      <c r="I19" s="11"/>
      <c r="J19" s="9">
        <v>148</v>
      </c>
    </row>
    <row r="20" spans="3:10" x14ac:dyDescent="0.2">
      <c r="F20" s="10" t="s">
        <v>29</v>
      </c>
      <c r="G20" s="12"/>
      <c r="H20" s="10"/>
      <c r="I20" s="11"/>
      <c r="J20" s="9">
        <v>1690</v>
      </c>
    </row>
    <row r="21" spans="3:10" x14ac:dyDescent="0.2">
      <c r="F21" s="10" t="s">
        <v>30</v>
      </c>
      <c r="G21" s="12"/>
      <c r="H21" s="10"/>
      <c r="I21" s="11"/>
      <c r="J21" s="9">
        <v>1700</v>
      </c>
    </row>
    <row r="22" spans="3:10" x14ac:dyDescent="0.2">
      <c r="F22" s="10" t="s">
        <v>31</v>
      </c>
      <c r="G22" s="12"/>
      <c r="H22" s="10"/>
      <c r="I22" s="11"/>
      <c r="J22" s="9">
        <v>210</v>
      </c>
    </row>
    <row r="38" spans="2:5" x14ac:dyDescent="0.2">
      <c r="B38" s="5" t="s">
        <v>32</v>
      </c>
      <c r="C38" s="5" t="s">
        <v>33</v>
      </c>
      <c r="D38" s="5" t="s">
        <v>34</v>
      </c>
      <c r="E38" s="14" t="s">
        <v>35</v>
      </c>
    </row>
    <row r="39" spans="2:5" x14ac:dyDescent="0.2">
      <c r="B39" s="15" t="s">
        <v>36</v>
      </c>
      <c r="C39" s="15">
        <v>1</v>
      </c>
      <c r="D39" s="15" t="s">
        <v>37</v>
      </c>
    </row>
    <row r="40" spans="2:5" x14ac:dyDescent="0.2">
      <c r="B40" s="23" t="s">
        <v>38</v>
      </c>
      <c r="C40" s="23"/>
      <c r="D40" s="23"/>
      <c r="E40" s="23"/>
    </row>
    <row r="41" spans="2:5" x14ac:dyDescent="0.2">
      <c r="B41" s="16"/>
      <c r="C41" s="6" t="s">
        <v>39</v>
      </c>
      <c r="D41" s="6" t="s">
        <v>40</v>
      </c>
      <c r="E41" s="6" t="s">
        <v>41</v>
      </c>
    </row>
    <row r="42" spans="2:5" x14ac:dyDescent="0.2">
      <c r="B42" s="17" t="s">
        <v>42</v>
      </c>
      <c r="C42" s="9" t="s">
        <v>35</v>
      </c>
      <c r="D42" s="9"/>
      <c r="E42" s="9" t="s">
        <v>43</v>
      </c>
    </row>
    <row r="43" spans="2:5" x14ac:dyDescent="0.2">
      <c r="B43" s="17" t="s">
        <v>44</v>
      </c>
      <c r="C43" s="9"/>
      <c r="D43" s="9"/>
      <c r="E43" s="9"/>
    </row>
    <row r="44" spans="2:5" x14ac:dyDescent="0.2">
      <c r="B44" s="17" t="s">
        <v>45</v>
      </c>
      <c r="C44" s="9" t="s">
        <v>46</v>
      </c>
      <c r="D44" s="9"/>
      <c r="E44" s="9"/>
    </row>
    <row r="45" spans="2:5" x14ac:dyDescent="0.2">
      <c r="B45" s="17" t="s">
        <v>47</v>
      </c>
      <c r="C45" s="9" t="s">
        <v>48</v>
      </c>
      <c r="D45" s="9"/>
      <c r="E45" s="9"/>
    </row>
    <row r="46" spans="2:5" x14ac:dyDescent="0.2">
      <c r="B46" s="17" t="s">
        <v>49</v>
      </c>
      <c r="C46" s="9" t="s">
        <v>50</v>
      </c>
      <c r="D46" s="9"/>
      <c r="E46" s="9"/>
    </row>
    <row r="47" spans="2:5" x14ac:dyDescent="0.2">
      <c r="B47" s="17" t="s">
        <v>51</v>
      </c>
      <c r="C47" s="18"/>
      <c r="D47" s="9" t="s">
        <v>52</v>
      </c>
      <c r="E47" s="9" t="s">
        <v>43</v>
      </c>
    </row>
    <row r="48" spans="2:5" x14ac:dyDescent="0.2">
      <c r="B48" s="17" t="s">
        <v>53</v>
      </c>
      <c r="C48" s="18"/>
      <c r="D48" s="9"/>
      <c r="E48" s="9"/>
    </row>
    <row r="49" spans="2:6" x14ac:dyDescent="0.2">
      <c r="B49" s="23" t="s">
        <v>54</v>
      </c>
      <c r="C49" s="23"/>
      <c r="D49" s="23"/>
    </row>
    <row r="50" spans="2:6" x14ac:dyDescent="0.2">
      <c r="B50" s="6" t="s">
        <v>4</v>
      </c>
      <c r="C50" s="6" t="s">
        <v>55</v>
      </c>
      <c r="D50" s="6" t="s">
        <v>56</v>
      </c>
      <c r="E50" s="6" t="s">
        <v>57</v>
      </c>
      <c r="F50" s="6" t="s">
        <v>41</v>
      </c>
    </row>
    <row r="51" spans="2:6" x14ac:dyDescent="0.2">
      <c r="B51" s="9" t="s">
        <v>16</v>
      </c>
      <c r="C51" s="9" t="s">
        <v>52</v>
      </c>
      <c r="D51" s="9"/>
      <c r="E51" s="9"/>
      <c r="F51" s="9"/>
    </row>
    <row r="52" spans="2:6" x14ac:dyDescent="0.2">
      <c r="B52" s="9" t="s">
        <v>20</v>
      </c>
      <c r="C52" s="9" t="s">
        <v>52</v>
      </c>
      <c r="D52" s="9"/>
      <c r="E52" s="9"/>
      <c r="F52" s="9"/>
    </row>
    <row r="53" spans="2:6" x14ac:dyDescent="0.2">
      <c r="B53" s="23" t="s">
        <v>58</v>
      </c>
      <c r="C53" s="23"/>
      <c r="D53" s="23"/>
    </row>
    <row r="54" spans="2:6" x14ac:dyDescent="0.2">
      <c r="B54" s="6" t="s">
        <v>4</v>
      </c>
      <c r="C54" s="6" t="s">
        <v>32</v>
      </c>
      <c r="D54" s="6" t="s">
        <v>56</v>
      </c>
      <c r="E54" s="6" t="s">
        <v>57</v>
      </c>
    </row>
    <row r="55" spans="2:6" x14ac:dyDescent="0.2">
      <c r="B55" s="9" t="s">
        <v>14</v>
      </c>
      <c r="C55" s="9" t="s">
        <v>59</v>
      </c>
      <c r="D55" s="9" t="s">
        <v>60</v>
      </c>
      <c r="E55" s="19"/>
    </row>
    <row r="56" spans="2:6" x14ac:dyDescent="0.2">
      <c r="B56" s="9" t="s">
        <v>14</v>
      </c>
      <c r="C56" s="9" t="s">
        <v>59</v>
      </c>
      <c r="D56" s="9"/>
      <c r="E56" s="19" t="s">
        <v>62</v>
      </c>
    </row>
    <row r="57" spans="2:6" x14ac:dyDescent="0.2">
      <c r="B57" s="9" t="str">
        <f>D2</f>
        <v>Measles</v>
      </c>
      <c r="C57" s="9" t="s">
        <v>59</v>
      </c>
      <c r="D57" s="9"/>
      <c r="E57" s="19"/>
    </row>
    <row r="58" spans="2:6" x14ac:dyDescent="0.2">
      <c r="B58" s="9" t="s">
        <v>72</v>
      </c>
      <c r="C58" s="9" t="s">
        <v>70</v>
      </c>
      <c r="D58" s="9"/>
      <c r="E58" s="19" t="s">
        <v>73</v>
      </c>
    </row>
    <row r="59" spans="2:6" x14ac:dyDescent="0.2">
      <c r="B59" s="17" t="s">
        <v>63</v>
      </c>
      <c r="C59" s="9">
        <v>1</v>
      </c>
    </row>
    <row r="60" spans="2:6" x14ac:dyDescent="0.2">
      <c r="B60" s="17" t="s">
        <v>64</v>
      </c>
      <c r="C60" s="9">
        <v>1</v>
      </c>
    </row>
    <row r="63" spans="2:6" ht="12" customHeight="1" x14ac:dyDescent="0.2">
      <c r="B63" s="5" t="s">
        <v>32</v>
      </c>
      <c r="C63" s="5" t="s">
        <v>33</v>
      </c>
      <c r="D63" s="14"/>
      <c r="E63" s="14" t="s">
        <v>65</v>
      </c>
    </row>
    <row r="64" spans="2:6" x14ac:dyDescent="0.2">
      <c r="B64" s="15" t="s">
        <v>59</v>
      </c>
      <c r="C64" s="15">
        <v>2</v>
      </c>
    </row>
    <row r="65" spans="2:7" x14ac:dyDescent="0.2">
      <c r="B65" s="23" t="s">
        <v>38</v>
      </c>
      <c r="C65" s="23"/>
      <c r="D65" s="23"/>
      <c r="E65" s="23"/>
    </row>
    <row r="66" spans="2:7" x14ac:dyDescent="0.2">
      <c r="B66" s="16"/>
      <c r="C66" s="6" t="s">
        <v>39</v>
      </c>
      <c r="D66" s="6" t="s">
        <v>40</v>
      </c>
      <c r="E66" s="6" t="s">
        <v>41</v>
      </c>
    </row>
    <row r="67" spans="2:7" x14ac:dyDescent="0.2">
      <c r="B67" s="17" t="s">
        <v>42</v>
      </c>
      <c r="C67" s="9"/>
      <c r="D67" s="9" t="s">
        <v>52</v>
      </c>
      <c r="E67" s="9" t="s">
        <v>43</v>
      </c>
    </row>
    <row r="68" spans="2:7" x14ac:dyDescent="0.2">
      <c r="B68" s="17" t="s">
        <v>44</v>
      </c>
      <c r="C68" s="9"/>
      <c r="D68" s="9"/>
      <c r="E68" s="9"/>
    </row>
    <row r="69" spans="2:7" x14ac:dyDescent="0.2">
      <c r="B69" s="17" t="s">
        <v>45</v>
      </c>
      <c r="C69" s="9" t="s">
        <v>66</v>
      </c>
      <c r="D69" s="9"/>
      <c r="E69" s="9"/>
    </row>
    <row r="70" spans="2:7" x14ac:dyDescent="0.2">
      <c r="B70" s="17" t="s">
        <v>47</v>
      </c>
      <c r="C70" s="9" t="s">
        <v>67</v>
      </c>
      <c r="D70" s="9"/>
      <c r="E70" s="9"/>
    </row>
    <row r="71" spans="2:7" x14ac:dyDescent="0.2">
      <c r="B71" s="17" t="s">
        <v>49</v>
      </c>
      <c r="C71" s="9" t="s">
        <v>50</v>
      </c>
      <c r="D71" s="9"/>
      <c r="E71" s="9"/>
      <c r="G71" s="20"/>
    </row>
    <row r="72" spans="2:7" x14ac:dyDescent="0.2">
      <c r="B72" s="17" t="s">
        <v>51</v>
      </c>
      <c r="C72" s="18"/>
      <c r="D72" s="9" t="s">
        <v>52</v>
      </c>
      <c r="E72" s="9" t="s">
        <v>43</v>
      </c>
    </row>
    <row r="73" spans="2:7" x14ac:dyDescent="0.2">
      <c r="B73" s="17" t="s">
        <v>53</v>
      </c>
      <c r="C73" s="18"/>
      <c r="D73" s="9"/>
      <c r="E73" s="9"/>
    </row>
    <row r="74" spans="2:7" x14ac:dyDescent="0.2">
      <c r="B74" s="23" t="s">
        <v>54</v>
      </c>
      <c r="C74" s="23"/>
      <c r="D74" s="23"/>
    </row>
    <row r="75" spans="2:7" x14ac:dyDescent="0.2">
      <c r="B75" s="6" t="s">
        <v>4</v>
      </c>
      <c r="C75" s="6" t="s">
        <v>55</v>
      </c>
      <c r="D75" s="6" t="s">
        <v>56</v>
      </c>
      <c r="E75" s="6" t="s">
        <v>57</v>
      </c>
      <c r="F75" s="6" t="s">
        <v>41</v>
      </c>
    </row>
    <row r="76" spans="2:7" x14ac:dyDescent="0.2">
      <c r="B76" s="9" t="s">
        <v>16</v>
      </c>
      <c r="C76" s="9" t="s">
        <v>52</v>
      </c>
      <c r="D76" s="9"/>
      <c r="E76" s="9"/>
      <c r="F76" s="9"/>
    </row>
    <row r="77" spans="2:7" x14ac:dyDescent="0.2">
      <c r="B77" s="9" t="s">
        <v>20</v>
      </c>
      <c r="C77" s="9" t="s">
        <v>52</v>
      </c>
      <c r="D77" s="9"/>
      <c r="E77" s="9"/>
      <c r="F77" s="9"/>
    </row>
    <row r="78" spans="2:7" x14ac:dyDescent="0.2">
      <c r="B78" s="23" t="s">
        <v>58</v>
      </c>
      <c r="C78" s="23"/>
      <c r="D78" s="23"/>
    </row>
    <row r="79" spans="2:7" x14ac:dyDescent="0.2">
      <c r="B79" s="6" t="s">
        <v>4</v>
      </c>
      <c r="C79" s="6" t="s">
        <v>32</v>
      </c>
      <c r="D79" s="6" t="s">
        <v>56</v>
      </c>
      <c r="E79" s="6" t="s">
        <v>57</v>
      </c>
      <c r="F79" s="6" t="s">
        <v>68</v>
      </c>
      <c r="G79" s="6" t="s">
        <v>69</v>
      </c>
    </row>
    <row r="80" spans="2:7" x14ac:dyDescent="0.2">
      <c r="B80" s="9" t="s">
        <v>14</v>
      </c>
      <c r="C80" s="9" t="s">
        <v>70</v>
      </c>
      <c r="D80" s="9" t="s">
        <v>60</v>
      </c>
      <c r="E80" s="19"/>
      <c r="F80" s="19" t="s">
        <v>52</v>
      </c>
      <c r="G80" s="19" t="s">
        <v>14</v>
      </c>
    </row>
    <row r="81" spans="2:7" x14ac:dyDescent="0.2">
      <c r="B81" s="9" t="s">
        <v>14</v>
      </c>
      <c r="C81" s="9" t="s">
        <v>61</v>
      </c>
      <c r="D81" s="9"/>
      <c r="E81" s="19" t="s">
        <v>71</v>
      </c>
      <c r="F81" s="19"/>
      <c r="G81" s="19" t="s">
        <v>14</v>
      </c>
    </row>
    <row r="82" spans="2:7" x14ac:dyDescent="0.2">
      <c r="B82" s="9" t="s">
        <v>14</v>
      </c>
      <c r="C82" s="9" t="s">
        <v>70</v>
      </c>
      <c r="D82" s="9" t="s">
        <v>60</v>
      </c>
      <c r="E82" s="19"/>
    </row>
    <row r="83" spans="2:7" x14ac:dyDescent="0.2">
      <c r="B83" s="9" t="s">
        <v>14</v>
      </c>
      <c r="C83" s="9" t="s">
        <v>70</v>
      </c>
      <c r="D83" s="9"/>
      <c r="E83" s="19" t="s">
        <v>62</v>
      </c>
    </row>
    <row r="84" spans="2:7" x14ac:dyDescent="0.2">
      <c r="B84" s="9" t="str">
        <f>$D$2</f>
        <v>Measles</v>
      </c>
      <c r="C84" s="9" t="s">
        <v>70</v>
      </c>
      <c r="D84" s="9"/>
      <c r="E84" s="19"/>
    </row>
    <row r="85" spans="2:7" x14ac:dyDescent="0.2">
      <c r="B85" s="9" t="s">
        <v>72</v>
      </c>
      <c r="C85" s="9" t="s">
        <v>70</v>
      </c>
      <c r="D85" s="9"/>
      <c r="E85" s="19" t="s">
        <v>73</v>
      </c>
    </row>
    <row r="86" spans="2:7" x14ac:dyDescent="0.2">
      <c r="B86" s="17" t="s">
        <v>63</v>
      </c>
      <c r="C86" s="9">
        <v>2</v>
      </c>
    </row>
    <row r="87" spans="2:7" x14ac:dyDescent="0.2">
      <c r="B87" s="17" t="s">
        <v>64</v>
      </c>
      <c r="C87" s="9">
        <v>1</v>
      </c>
    </row>
  </sheetData>
  <sheetProtection selectLockedCells="1" selectUnlockedCells="1"/>
  <mergeCells count="15">
    <mergeCell ref="B11:B12"/>
    <mergeCell ref="C11:D12"/>
    <mergeCell ref="F12:J12"/>
    <mergeCell ref="B78:D78"/>
    <mergeCell ref="C16:D17"/>
    <mergeCell ref="B40:E40"/>
    <mergeCell ref="B49:D49"/>
    <mergeCell ref="B53:D53"/>
    <mergeCell ref="B65:E65"/>
    <mergeCell ref="B74:D74"/>
    <mergeCell ref="F2:J2"/>
    <mergeCell ref="B8:B10"/>
    <mergeCell ref="C8:D8"/>
    <mergeCell ref="C9:D9"/>
    <mergeCell ref="C10:D10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2" manualBreakCount="2">
    <brk id="36" max="16383" man="1"/>
    <brk id="62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sqref="A1:A43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21" t="str">
        <f>"&lt;forecast seriesName="&amp;CHAR(34)&amp;Schedules!D2&amp;CHAR(34)&amp;"&gt;"</f>
        <v>&lt;forecast seriesName="Measles"&gt;</v>
      </c>
    </row>
    <row r="2" spans="1:1" x14ac:dyDescent="0.2">
      <c r="A2" s="21" t="str">
        <f>"  &lt;vaccine vaccineName="&amp;CHAR(34)&amp;Schedules!B4&amp;CHAR(34)&amp;" vaccineIds="&amp;CHAR(34)&amp;Schedules!C4&amp;CHAR(34)&amp;"/&gt;"</f>
        <v xml:space="preserve">  &lt;vaccine vaccineName="Measles" vaccineIds="158, 159, 1560, 160, 161"/&gt;</v>
      </c>
    </row>
    <row r="3" spans="1:1" x14ac:dyDescent="0.2">
      <c r="A3" s="21" t="str">
        <f>"  &lt;vaccine vaccineName="&amp;CHAR(34)&amp;Schedules!B5&amp;CHAR(34)&amp;" vaccineIds="&amp;CHAR(34)&amp;Schedules!C5&amp;CHAR(34)&amp;"/&gt;"</f>
        <v xml:space="preserve">  &lt;vaccine vaccineName="Mumps" vaccineIds="158, 159, 1560, 162, 175"/&gt;</v>
      </c>
    </row>
    <row r="4" spans="1:1" x14ac:dyDescent="0.2">
      <c r="A4" s="21" t="str">
        <f>"  &lt;vaccine vaccineName="&amp;CHAR(34)&amp;Schedules!B6&amp;CHAR(34)&amp;" vaccineIds="&amp;CHAR(34)&amp;Schedules!C6&amp;CHAR(34)&amp;"/&gt;"</f>
        <v xml:space="preserve">  &lt;vaccine vaccineName="Rubella" vaccineIds="158, 159, 1560, 160, 171, 175"/&gt;</v>
      </c>
    </row>
    <row r="5" spans="1:1" x14ac:dyDescent="0.2">
      <c r="A5" s="21" t="str">
        <f>"  &lt;vaccine vaccineName="&amp;CHAR(34)&amp;Schedules!B7&amp;CHAR(34)&amp;" vaccineIds="&amp;CHAR(34)&amp;Schedules!C7&amp;CHAR(34)&amp;"/&gt;"</f>
        <v xml:space="preserve">  &lt;vaccine vaccineName="MMRV" vaccineIds="159, 1560"/&gt;</v>
      </c>
    </row>
    <row r="6" spans="1:1" x14ac:dyDescent="0.2">
      <c r="A6" s="21" t="str">
        <f>"  &lt;vaccine vaccineName="&amp;CHAR(34)&amp;Schedules!B8&amp;CHAR(34)&amp;" vaccineIds="&amp;CHAR(34)&amp;IF(Schedules!D2="Measles",Schedules!C8,IF(Schedules!D2="Mumps",Schedules!C9,Schedules!C10))&amp;CHAR(34)&amp;"/&gt;"</f>
        <v xml:space="preserve">  &lt;vaccine vaccineName="Same Live" vaccineIds="178, 162, 171, 175"/&gt;</v>
      </c>
    </row>
    <row r="7" spans="1:1" x14ac:dyDescent="0.2">
      <c r="A7" s="21" t="str">
        <f>"  &lt;vaccine vaccineName="&amp;CHAR(34)&amp;Schedules!B11&amp;CHAR(34)&amp;" vaccineIds="&amp;CHAR(34)&amp;Schedules!C11&amp;CHAR(34)&amp;"/&gt;"</f>
        <v xml:space="preserve">  &lt;vaccine vaccineName="Other Live" vaccineIds="180, 2020, 1990, 1690, 1700, 210, 203"/&gt;</v>
      </c>
    </row>
    <row r="8" spans="1:1" x14ac:dyDescent="0.2">
      <c r="A8" s="21" t="str">
        <f>"  &lt;vaccine vaccineName="&amp;CHAR(34)&amp;Schedules!B13&amp;CHAR(34)&amp;" vaccineIds="&amp;CHAR(34)&amp;Schedules!C13&amp;CHAR(34)&amp;"/&gt;"</f>
        <v xml:space="preserve">  &lt;vaccine vaccineName="Assume Comp" vaccineIds="-158"/&gt;</v>
      </c>
    </row>
    <row r="9" spans="1:1" x14ac:dyDescent="0.2">
      <c r="A9" s="22" t="str">
        <f>"  &lt;schedule scheduleName="&amp;CHAR(34)&amp;Schedules!B39&amp;CHAR(34)&amp;" dose="&amp;CHAR(34)&amp;Schedules!C39&amp;CHAR(34)&amp;" indication="&amp;CHAR(34)&amp;Schedules!D39&amp;CHAR(34)&amp;" label="&amp;CHAR(34)&amp;Schedules!E38&amp;CHAR(34)&amp;"&gt;"</f>
        <v xml:space="preserve">  &lt;schedule scheduleName="P1" dose="1" indication="BIRTH" label="1 year"&gt;</v>
      </c>
    </row>
    <row r="10" spans="1:1" x14ac:dyDescent="0.2">
      <c r="A10" s="21" t="str">
        <f>"    &lt;pos row="&amp;CHAR(34)&amp;Schedules!C60&amp;CHAR(34)&amp;" column="&amp;CHAR(34)&amp;Schedules!C59&amp;CHAR(34)&amp;"/&gt;"</f>
        <v xml:space="preserve">    &lt;pos row="1" column="1"/&gt;</v>
      </c>
    </row>
    <row r="11" spans="1:1" x14ac:dyDescent="0.2">
      <c r="A11" s="22" t="str">
        <f>"    &lt;valid age="&amp;CHAR(34)&amp;Schedules!C42&amp;CHAR(34)&amp;" interval="&amp;CHAR(34)&amp;Schedules!D42&amp;CHAR(34)&amp;" grace="&amp;CHAR(34)&amp;Schedules!E42&amp;CHAR(34)&amp;"/&gt;"</f>
        <v xml:space="preserve">    &lt;valid age="1 year" interval="" grace="4 days"/&gt;</v>
      </c>
    </row>
    <row r="12" spans="1:1" x14ac:dyDescent="0.2">
      <c r="A12" s="22" t="str">
        <f>"    &lt;early age="&amp;CHAR(34)&amp;Schedules!C43&amp;CHAR(34)&amp;" interval="&amp;CHAR(34)&amp;Schedules!D43&amp;CHAR(34)&amp;" grace="&amp;CHAR(34)&amp;Schedules!E43&amp;CHAR(34)&amp;"/&gt;"</f>
        <v xml:space="preserve">    &lt;early age="" interval="" grace=""/&gt;</v>
      </c>
    </row>
    <row r="13" spans="1:1" x14ac:dyDescent="0.2">
      <c r="A13" s="22" t="str">
        <f>"    &lt;due age="&amp;CHAR(34)&amp;Schedules!C44&amp;CHAR(34)&amp;" interval="&amp;CHAR(34)&amp;Schedules!D44&amp;CHAR(34)&amp;" grace="&amp;CHAR(34)&amp;Schedules!E44&amp;CHAR(34)&amp;"/&gt;"</f>
        <v xml:space="preserve">    &lt;due age="12 months" interval="" grace=""/&gt;</v>
      </c>
    </row>
    <row r="14" spans="1:1" x14ac:dyDescent="0.2">
      <c r="A14" s="22" t="str">
        <f>"    &lt;overdue age="&amp;CHAR(34)&amp;Schedules!C45&amp;CHAR(34)&amp;" interval="&amp;CHAR(34)&amp;Schedules!D45&amp;CHAR(34)&amp;" grace="&amp;CHAR(34)&amp;Schedules!E45&amp;CHAR(34)&amp;"/&gt;"</f>
        <v xml:space="preserve">    &lt;overdue age="16 months" interval="" grace=""/&gt;</v>
      </c>
    </row>
    <row r="15" spans="1:1" x14ac:dyDescent="0.2">
      <c r="A15" s="22" t="str">
        <f>"    &lt;finished age="&amp;CHAR(34)&amp;Schedules!C46&amp;CHAR(34)&amp;" interval="&amp;CHAR(34)&amp;Schedules!D46&amp;CHAR(34)&amp;" grace="&amp;CHAR(34)&amp;Schedules!E46&amp;CHAR(34)&amp;"/&gt;"</f>
        <v xml:space="preserve">    &lt;finished age="50 years" interval="" grace=""/&gt;</v>
      </c>
    </row>
    <row r="16" spans="1:1" x14ac:dyDescent="0.2">
      <c r="A16" s="22" t="str">
        <f>"    &lt;after-invalid interval="&amp;CHAR(34)&amp;Schedules!D47&amp;CHAR(34)&amp;" grace="&amp;CHAR(34)&amp;Schedules!E47&amp;CHAR(34)&amp;"/&gt;"</f>
        <v xml:space="preserve">    &lt;after-invalid interval="4 weeks" grace="4 days"/&gt;</v>
      </c>
    </row>
    <row r="17" spans="1:1" x14ac:dyDescent="0.2">
      <c r="A17" s="22" t="str">
        <f>"    &lt;before-previous interval="&amp;CHAR(34)&amp;Schedules!D48&amp;CHAR(34)&amp;"/&gt;"</f>
        <v xml:space="preserve">    &lt;before-previous interval=""/&gt;</v>
      </c>
    </row>
    <row r="18" spans="1:1" x14ac:dyDescent="0.2">
      <c r="A18" s="22" t="str">
        <f>"    &lt;contraindicate vaccineName="&amp;CHAR(34)&amp;Schedules!B51&amp;CHAR(34)&amp;" afterInterval="&amp;CHAR(34)&amp;Schedules!C51&amp;CHAR(34)&amp;" age="&amp;CHAR(34)&amp;Schedules!D51&amp;CHAR(34)&amp;" reason="&amp;CHAR(34)&amp;Schedules!E51&amp;CHAR(34)&amp;" grace="&amp;CHAR(34)&amp;Schedules!F51&amp;CHAR(34)&amp;"/&gt;"</f>
        <v xml:space="preserve">    &lt;contraindicate vaccineName="Same Live" afterInterval="4 weeks" age="" reason="" grace=""/&gt;</v>
      </c>
    </row>
    <row r="19" spans="1:1" x14ac:dyDescent="0.2">
      <c r="A19" s="22" t="str">
        <f>"    &lt;contraindicate vaccineName="&amp;CHAR(34)&amp;Schedules!B52&amp;CHAR(34)&amp;" afterInterval="&amp;CHAR(34)&amp;Schedules!C52&amp;CHAR(34)&amp;" age="&amp;CHAR(34)&amp;Schedules!D52&amp;CHAR(34)&amp;" reason="&amp;CHAR(34)&amp;Schedules!E52&amp;CHAR(34)&amp;" grace="&amp;CHAR(34)&amp;Schedules!F52&amp;CHAR(34)&amp;"/&gt;"</f>
        <v xml:space="preserve">    &lt;contraindicate vaccineName="Other Live" afterInterval="4 weeks" age="" reason="" grace=""/&gt;</v>
      </c>
    </row>
    <row r="20" spans="1:1" x14ac:dyDescent="0.2">
      <c r="A20" s="22" t="str">
        <f>"    &lt;indicate vaccineName="&amp;CHAR(34)&amp;Schedules!B55&amp;CHAR(34)&amp;" schedule="&amp;CHAR(34)&amp;Schedules!C55&amp;CHAR(34)&amp;" age="&amp;CHAR(34)&amp;Schedules!D55&amp;CHAR(34)&amp;" reason="&amp;CHAR(34)&amp;Schedules!E55&amp;CHAR(34)&amp;"/&gt;"</f>
        <v xml:space="preserve">    &lt;indicate vaccineName="MMRV" schedule="P2" age="13 years" reason=""/&gt;</v>
      </c>
    </row>
    <row r="21" spans="1:1" x14ac:dyDescent="0.2">
      <c r="A21" s="22" t="str">
        <f>"    &lt;indicate vaccineName="&amp;CHAR(34)&amp;Schedules!B56&amp;CHAR(34)&amp;" schedule="&amp;CHAR(34)&amp;Schedules!C56&amp;CHAR(34)&amp;" age="&amp;CHAR(34)&amp;Schedules!D56&amp;CHAR(34)&amp;" reason="&amp;CHAR(34)&amp;Schedules!E56&amp;CHAR(34)&amp;"/&gt;"</f>
        <v xml:space="preserve">    &lt;indicate vaccineName="MMRV" schedule="P2" age="" reason="MMRV should not be administered to persons 13 years of age or older."/&gt;</v>
      </c>
    </row>
    <row r="22" spans="1:1" x14ac:dyDescent="0.2">
      <c r="A22" s="22" t="str">
        <f>"    &lt;indicate vaccineName="&amp;CHAR(34)&amp;Schedules!B57&amp;CHAR(34)&amp;" schedule="&amp;CHAR(34)&amp;Schedules!C57&amp;CHAR(34)&amp;" age="&amp;CHAR(34)&amp;Schedules!D57&amp;CHAR(34)&amp;" reason="&amp;CHAR(34)&amp;Schedules!E57&amp;CHAR(34)&amp;"/&gt;"</f>
        <v xml:space="preserve">    &lt;indicate vaccineName="Measles" schedule="P2" age="" reason=""/&gt;</v>
      </c>
    </row>
    <row r="23" spans="1:1" x14ac:dyDescent="0.2">
      <c r="A23" s="22" t="str">
        <f>"    &lt;indicate vaccineName="&amp;CHAR(34)&amp;Schedules!B58&amp;CHAR(34)&amp;" schedule="&amp;CHAR(34)&amp;Schedules!C58&amp;CHAR(34)&amp;" age="&amp;CHAR(34)&amp;Schedules!D58&amp;CHAR(34)&amp;" reason="&amp;CHAR(34)&amp;Schedules!E58&amp;CHAR(34)&amp;"/&gt;"</f>
        <v xml:space="preserve">    &lt;indicate vaccineName="Assume Comp" schedule="COMPLETE" age="" reason="Assuming adult received full MMR series as a child."/&gt;</v>
      </c>
    </row>
    <row r="24" spans="1:1" x14ac:dyDescent="0.2">
      <c r="A24" s="22" t="str">
        <f>"  &lt;/schedule&gt;"</f>
        <v xml:space="preserve">  &lt;/schedule&gt;</v>
      </c>
    </row>
    <row r="25" spans="1:1" x14ac:dyDescent="0.2">
      <c r="A25" s="22" t="str">
        <f>"  &lt;schedule scheduleName="&amp;CHAR(34)&amp;Schedules!B64&amp;CHAR(34)&amp;" dose="&amp;CHAR(34)&amp;Schedules!C64&amp;CHAR(34)&amp;" indication="&amp;CHAR(34)&amp;Schedules!D64&amp;CHAR(34)&amp;" label="&amp;CHAR(34)&amp;Schedules!E63&amp;CHAR(34)&amp;"&gt;"</f>
        <v xml:space="preserve">  &lt;schedule scheduleName="P2" dose="2" indication="" label="4-6 years"&gt;</v>
      </c>
    </row>
    <row r="26" spans="1:1" x14ac:dyDescent="0.2">
      <c r="A26" s="21" t="str">
        <f>"    &lt;pos row="&amp;CHAR(34)&amp;Schedules!C87&amp;CHAR(34)&amp;" column="&amp;CHAR(34)&amp;Schedules!C86&amp;CHAR(34)&amp;"/&gt;"</f>
        <v xml:space="preserve">    &lt;pos row="1" column="2"/&gt;</v>
      </c>
    </row>
    <row r="27" spans="1:1" x14ac:dyDescent="0.2">
      <c r="A27" s="22" t="str">
        <f>"    &lt;valid age="&amp;CHAR(34)&amp;Schedules!C67&amp;CHAR(34)&amp;" interval="&amp;CHAR(34)&amp;Schedules!D67&amp;CHAR(34)&amp;" grace="&amp;CHAR(34)&amp;Schedules!E67&amp;CHAR(34)&amp;"/&gt;"</f>
        <v xml:space="preserve">    &lt;valid age="" interval="4 weeks" grace="4 days"/&gt;</v>
      </c>
    </row>
    <row r="28" spans="1:1" x14ac:dyDescent="0.2">
      <c r="A28" s="22" t="str">
        <f>"    &lt;early age="&amp;CHAR(34)&amp;Schedules!C68&amp;CHAR(34)&amp;" interval="&amp;CHAR(34)&amp;Schedules!D68&amp;CHAR(34)&amp;" grace="&amp;CHAR(34)&amp;Schedules!E68&amp;CHAR(34)&amp;"/&gt;"</f>
        <v xml:space="preserve">    &lt;early age="" interval="" grace=""/&gt;</v>
      </c>
    </row>
    <row r="29" spans="1:1" x14ac:dyDescent="0.2">
      <c r="A29" s="22" t="str">
        <f>"    &lt;due age="&amp;CHAR(34)&amp;Schedules!C69&amp;CHAR(34)&amp;" interval="&amp;CHAR(34)&amp;Schedules!D69&amp;CHAR(34)&amp;" grace="&amp;CHAR(34)&amp;Schedules!E69&amp;CHAR(34)&amp;"/&gt;"</f>
        <v xml:space="preserve">    &lt;due age="4 years" interval="" grace=""/&gt;</v>
      </c>
    </row>
    <row r="30" spans="1:1" x14ac:dyDescent="0.2">
      <c r="A30" s="22" t="str">
        <f>"    &lt;overdue age="&amp;CHAR(34)&amp;Schedules!C70&amp;CHAR(34)&amp;" interval="&amp;CHAR(34)&amp;Schedules!D70&amp;CHAR(34)&amp;" grace="&amp;CHAR(34)&amp;Schedules!E70&amp;CHAR(34)&amp;"/&gt;"</f>
        <v xml:space="preserve">    &lt;overdue age="7 years" interval="" grace=""/&gt;</v>
      </c>
    </row>
    <row r="31" spans="1:1" x14ac:dyDescent="0.2">
      <c r="A31" s="22" t="str">
        <f>"    &lt;finished age="&amp;CHAR(34)&amp;Schedules!C71&amp;CHAR(34)&amp;" interval="&amp;CHAR(34)&amp;Schedules!D71&amp;CHAR(34)&amp;" grace="&amp;CHAR(34)&amp;Schedules!E71&amp;CHAR(34)&amp;"/&gt;"</f>
        <v xml:space="preserve">    &lt;finished age="50 years" interval="" grace=""/&gt;</v>
      </c>
    </row>
    <row r="32" spans="1:1" x14ac:dyDescent="0.2">
      <c r="A32" s="22" t="str">
        <f>"    &lt;after-invalid interval="&amp;CHAR(34)&amp;Schedules!D72&amp;CHAR(34)&amp;" grace="&amp;CHAR(34)&amp;Schedules!E72&amp;CHAR(34)&amp;"/&gt;"</f>
        <v xml:space="preserve">    &lt;after-invalid interval="4 weeks" grace="4 days"/&gt;</v>
      </c>
    </row>
    <row r="33" spans="1:1" x14ac:dyDescent="0.2">
      <c r="A33" s="22" t="str">
        <f>"    &lt;before-previous interval="&amp;CHAR(34)&amp;Schedules!D73&amp;CHAR(34)&amp;"/&gt;"</f>
        <v xml:space="preserve">    &lt;before-previous interval=""/&gt;</v>
      </c>
    </row>
    <row r="34" spans="1:1" x14ac:dyDescent="0.2">
      <c r="A34" s="22" t="str">
        <f>"    &lt;contraindicate vaccineName="&amp;CHAR(34)&amp;Schedules!B76&amp;CHAR(34)&amp;" afterInterval="&amp;CHAR(34)&amp;Schedules!C76&amp;CHAR(34)&amp;" age="&amp;CHAR(34)&amp;Schedules!D76&amp;CHAR(34)&amp;" reason="&amp;CHAR(34)&amp;Schedules!E76&amp;CHAR(34)&amp;" grace="&amp;CHAR(34)&amp;Schedules!F76&amp;CHAR(34)&amp;"/&gt;"</f>
        <v xml:space="preserve">    &lt;contraindicate vaccineName="Same Live" afterInterval="4 weeks" age="" reason="" grace=""/&gt;</v>
      </c>
    </row>
    <row r="35" spans="1:1" x14ac:dyDescent="0.2">
      <c r="A35" s="22" t="str">
        <f>"    &lt;contraindicate vaccineName="&amp;CHAR(34)&amp;Schedules!B77&amp;CHAR(34)&amp;" afterInterval="&amp;CHAR(34)&amp;Schedules!C77&amp;CHAR(34)&amp;" age="&amp;CHAR(34)&amp;Schedules!D77&amp;CHAR(34)&amp;" reason="&amp;CHAR(34)&amp;Schedules!E77&amp;CHAR(34)&amp;" grace="&amp;CHAR(34)&amp;Schedules!F77&amp;CHAR(34)&amp;"/&gt;"</f>
        <v xml:space="preserve">    &lt;contraindicate vaccineName="Other Live" afterInterval="4 weeks" age="" reason="" grace=""/&gt;</v>
      </c>
    </row>
    <row r="36" spans="1:1" x14ac:dyDescent="0.2">
      <c r="A36" s="22" t="str">
        <f>"    &lt;indicate vaccineName="&amp;CHAR(34)&amp;Schedules!B80&amp;CHAR(34)&amp;" schedule="&amp;CHAR(34)&amp;Schedules!C80&amp;CHAR(34)&amp;" age="&amp;CHAR(34)&amp;Schedules!D80&amp;CHAR(34)&amp;" reason="&amp;CHAR(34)&amp;Schedules!E80&amp;CHAR(34)&amp;" previousVaccineName="&amp;CHAR(34)&amp;Schedules!G80&amp;CHAR(34)&amp;" minInterval="&amp;CHAR(34)&amp;Schedules!F80&amp;CHAR(34)&amp;"/&gt;"</f>
        <v xml:space="preserve">    &lt;indicate vaccineName="MMRV" schedule="COMPLETE" age="13 years" reason="" previousVaccineName="MMRV" minInterval="4 weeks"/&gt;</v>
      </c>
    </row>
    <row r="37" spans="1:1" x14ac:dyDescent="0.2">
      <c r="A37" s="22" t="str">
        <f>"    &lt;indicate vaccineName="&amp;CHAR(34)&amp;Schedules!B81&amp;CHAR(34)&amp;" schedule="&amp;CHAR(34)&amp;Schedules!C81&amp;CHAR(34)&amp;" age="&amp;CHAR(34)&amp;Schedules!D81&amp;CHAR(34)&amp;" reason="&amp;CHAR(34)&amp;Schedules!E81&amp;CHAR(34)&amp;" previousVaccineName="&amp;CHAR(34)&amp;Schedules!G81&amp;CHAR(34)&amp;" minInterval="&amp;CHAR(34)&amp;Schedules!F81&amp;CHAR(34)&amp;"/&gt;"</f>
        <v xml:space="preserve">    &lt;indicate vaccineName="MMRV" schedule="INVALID" age="" reason="MMRV must be administered no sooner than 4 weeks after previous MMRV." previousVaccineName="MMRV" minInterval=""/&gt;</v>
      </c>
    </row>
    <row r="38" spans="1:1" x14ac:dyDescent="0.2">
      <c r="A38" s="22" t="str">
        <f>"    &lt;indicate vaccineName="&amp;CHAR(34)&amp;Schedules!B82&amp;CHAR(34)&amp;" schedule="&amp;CHAR(34)&amp;Schedules!C82&amp;CHAR(34)&amp;" age="&amp;CHAR(34)&amp;Schedules!D82&amp;CHAR(34)&amp;" reason="&amp;CHAR(34)&amp;Schedules!E82&amp;CHAR(34)&amp;" previousVaccineName="&amp;CHAR(34)&amp;Schedules!G82&amp;CHAR(34)&amp;" minInterval="&amp;CHAR(34)&amp;Schedules!F82&amp;CHAR(34)&amp;"/&gt;"</f>
        <v xml:space="preserve">    &lt;indicate vaccineName="MMRV" schedule="COMPLETE" age="13 years" reason="" previousVaccineName="" minInterval=""/&gt;</v>
      </c>
    </row>
    <row r="39" spans="1:1" x14ac:dyDescent="0.2">
      <c r="A39" s="22" t="str">
        <f>"    &lt;indicate vaccineName="&amp;CHAR(34)&amp;Schedules!B83&amp;CHAR(34)&amp;" schedule="&amp;CHAR(34)&amp;Schedules!C83&amp;CHAR(34)&amp;" age="&amp;CHAR(34)&amp;Schedules!D83&amp;CHAR(34)&amp;" reason="&amp;CHAR(34)&amp;Schedules!E83&amp;CHAR(34)&amp;" previousVaccineName="&amp;CHAR(34)&amp;Schedules!G82&amp;CHAR(34)&amp;" minInterval="&amp;CHAR(34)&amp;Schedules!F82&amp;CHAR(34)&amp;"/&gt;"</f>
        <v xml:space="preserve">    &lt;indicate vaccineName="MMRV" schedule="COMPLETE" age="" reason="MMRV should not be administered to persons 13 years of age or older." previousVaccineName="" minInterval=""/&gt;</v>
      </c>
    </row>
    <row r="40" spans="1:1" x14ac:dyDescent="0.2">
      <c r="A40" s="22" t="str">
        <f>"    &lt;indicate vaccineName="&amp;CHAR(34)&amp;Schedules!B84&amp;CHAR(34)&amp;" schedule="&amp;CHAR(34)&amp;Schedules!C84&amp;CHAR(34)&amp;" age="&amp;CHAR(34)&amp;Schedules!D84&amp;CHAR(34)&amp;" reason="&amp;CHAR(34)&amp;Schedules!E84&amp;CHAR(34)&amp;" previousVaccineName="&amp;CHAR(34)&amp;Schedules!G84&amp;CHAR(34)&amp;" minInterval="&amp;CHAR(34)&amp;Schedules!F84&amp;CHAR(34)&amp;"/&gt;"</f>
        <v xml:space="preserve">    &lt;indicate vaccineName="Measles" schedule="COMPLETE" age="" reason="" previousVaccineName="" minInterval=""/&gt;</v>
      </c>
    </row>
    <row r="41" spans="1:1" x14ac:dyDescent="0.2">
      <c r="A41" s="22" t="str">
        <f>"    &lt;indicate vaccineName="&amp;CHAR(34)&amp;Schedules!B85&amp;CHAR(34)&amp;" schedule="&amp;CHAR(34)&amp;Schedules!C85&amp;CHAR(34)&amp;" age="&amp;CHAR(34)&amp;Schedules!D85&amp;CHAR(34)&amp;" reason="&amp;CHAR(34)&amp;Schedules!E85&amp;CHAR(34)&amp;" previousVaccineName="&amp;CHAR(34)&amp;Schedules!G85&amp;CHAR(34)&amp;" minInterval="&amp;CHAR(34)&amp;Schedules!F85&amp;CHAR(34)&amp;"/&gt;"</f>
        <v xml:space="preserve">    &lt;indicate vaccineName="Assume Comp" schedule="COMPLETE" age="" reason="Assuming adult received full MMR series as a child." previousVaccineName="" minInterval=""/&gt;</v>
      </c>
    </row>
    <row r="42" spans="1:1" x14ac:dyDescent="0.2">
      <c r="A42" s="22" t="str">
        <f>"  &lt;/schedule&gt;"</f>
        <v xml:space="preserve">  &lt;/schedule&gt;</v>
      </c>
    </row>
    <row r="43" spans="1:1" x14ac:dyDescent="0.2">
      <c r="A43" s="22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2014-03-08T13:10:52Z</cp:lastPrinted>
  <dcterms:created xsi:type="dcterms:W3CDTF">2014-08-27T11:57:21Z</dcterms:created>
  <dcterms:modified xsi:type="dcterms:W3CDTF">2014-10-03T15:57:44Z</dcterms:modified>
</cp:coreProperties>
</file>