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\schedules\"/>
    </mc:Choice>
  </mc:AlternateContent>
  <bookViews>
    <workbookView xWindow="0" yWindow="0" windowWidth="16380" windowHeight="8196" tabRatio="368"/>
  </bookViews>
  <sheets>
    <sheet name="Schedules" sheetId="1" r:id="rId1"/>
    <sheet name="XML" sheetId="2" r:id="rId2"/>
  </sheets>
  <definedNames>
    <definedName name="_xlnm.Print_Area" localSheetId="0">Schedules!$A$1:$K$131</definedName>
  </definedNames>
  <calcPr calcId="152511"/>
</workbook>
</file>

<file path=xl/calcChain.xml><?xml version="1.0" encoding="utf-8"?>
<calcChain xmlns="http://schemas.openxmlformats.org/spreadsheetml/2006/main">
  <c r="A6" i="2" l="1"/>
  <c r="A53" i="2"/>
  <c r="A38" i="2"/>
  <c r="A22" i="2"/>
  <c r="A1" i="2"/>
  <c r="A2" i="2"/>
  <c r="A3" i="2"/>
  <c r="A4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4" i="2"/>
  <c r="A55" i="2"/>
</calcChain>
</file>

<file path=xl/sharedStrings.xml><?xml version="1.0" encoding="utf-8"?>
<sst xmlns="http://schemas.openxmlformats.org/spreadsheetml/2006/main" count="193" uniqueCount="73">
  <si>
    <t>Forecast Series Name</t>
  </si>
  <si>
    <t>Varicella</t>
  </si>
  <si>
    <t>Vaccines</t>
  </si>
  <si>
    <t>Vaccine Ids</t>
  </si>
  <si>
    <t>Vaccine</t>
  </si>
  <si>
    <t>Trade Name(s)</t>
  </si>
  <si>
    <t>Id</t>
  </si>
  <si>
    <t>Single</t>
  </si>
  <si>
    <t>MMRV</t>
  </si>
  <si>
    <t>159, 1560</t>
  </si>
  <si>
    <t>Same Live</t>
  </si>
  <si>
    <t>Venezuelan Encephalitis</t>
  </si>
  <si>
    <t>Other Live</t>
  </si>
  <si>
    <t>1690, 1700, 210</t>
  </si>
  <si>
    <t>OPV</t>
  </si>
  <si>
    <t>Contraindication</t>
  </si>
  <si>
    <t>M/R</t>
  </si>
  <si>
    <t>Measles</t>
  </si>
  <si>
    <t>MMR</t>
  </si>
  <si>
    <t>Mumps</t>
  </si>
  <si>
    <t>Rubella</t>
  </si>
  <si>
    <t>Rubella/Mumps</t>
  </si>
  <si>
    <t>Influenza(LAIV)</t>
  </si>
  <si>
    <t>Yellow Fever</t>
  </si>
  <si>
    <t>rabies, intramuscular injection</t>
  </si>
  <si>
    <t>rabies, intradermal injection</t>
  </si>
  <si>
    <t>Rabies</t>
  </si>
  <si>
    <t>Schedule</t>
  </si>
  <si>
    <t>Dose</t>
  </si>
  <si>
    <t>Indication</t>
  </si>
  <si>
    <t>1 year</t>
  </si>
  <si>
    <t>P1</t>
  </si>
  <si>
    <t>NO-VAR-HIS</t>
  </si>
  <si>
    <t>Determine if dose is valid or when next is due</t>
  </si>
  <si>
    <t>Age</t>
  </si>
  <si>
    <t>Interval</t>
  </si>
  <si>
    <t>Grace</t>
  </si>
  <si>
    <t>Valid</t>
  </si>
  <si>
    <t>12 months</t>
  </si>
  <si>
    <t>4 days</t>
  </si>
  <si>
    <t>Early due</t>
  </si>
  <si>
    <t>Due</t>
  </si>
  <si>
    <t>Overdue</t>
  </si>
  <si>
    <t>16 months</t>
  </si>
  <si>
    <t>Finished</t>
  </si>
  <si>
    <t>65 years</t>
  </si>
  <si>
    <t>After invalid dose</t>
  </si>
  <si>
    <t>12 weeks</t>
  </si>
  <si>
    <t>8 weeks</t>
  </si>
  <si>
    <t>Dose before previous</t>
  </si>
  <si>
    <t>In case of contraindicated dose</t>
  </si>
  <si>
    <t>Interval After</t>
  </si>
  <si>
    <t>Before Age</t>
  </si>
  <si>
    <t>Reason</t>
  </si>
  <si>
    <t>4 weeks</t>
  </si>
  <si>
    <t>If valid, pick the next schedule to use</t>
  </si>
  <si>
    <t>P2</t>
  </si>
  <si>
    <t>13 years</t>
  </si>
  <si>
    <t>A2</t>
  </si>
  <si>
    <t>MMRV should not be administered to persons 13 years of age or older.</t>
  </si>
  <si>
    <t>Show Column</t>
  </si>
  <si>
    <t>Show Row</t>
  </si>
  <si>
    <t>4 years</t>
  </si>
  <si>
    <t>7 years</t>
  </si>
  <si>
    <t>Min Interval</t>
  </si>
  <si>
    <t>Previous Vaccine</t>
  </si>
  <si>
    <t>COMPLETE</t>
  </si>
  <si>
    <t>13 years +</t>
  </si>
  <si>
    <t>19 years</t>
  </si>
  <si>
    <t>Assume Comp</t>
  </si>
  <si>
    <t>Assuming adult received full Varicella series as a child or is immune.</t>
  </si>
  <si>
    <t>Influenza LAIV4 Nasal</t>
  </si>
  <si>
    <t>160, 161, 158, 162, 171, 175, 180, 2020, 1990, 148, 203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</si>
</sst>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1" xfId="0" applyFont="1" applyFill="1" applyBorder="1"/>
    <xf numFmtId="0" fontId="4" fillId="5" borderId="4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28</xdr:row>
      <xdr:rowOff>47625</xdr:rowOff>
    </xdr:from>
    <xdr:to>
      <xdr:col>6</xdr:col>
      <xdr:colOff>676275</xdr:colOff>
      <xdr:row>54</xdr:row>
      <xdr:rowOff>57150</xdr:rowOff>
    </xdr:to>
    <xdr:pic>
      <xdr:nvPicPr>
        <xdr:cNvPr id="10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524375"/>
          <a:ext cx="4848225" cy="421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0"/>
  <sheetViews>
    <sheetView tabSelected="1" topLeftCell="A7" workbookViewId="0">
      <selection activeCell="E20" sqref="E20"/>
    </sheetView>
  </sheetViews>
  <sheetFormatPr defaultColWidth="11.5546875" defaultRowHeight="13.2" x14ac:dyDescent="0.25"/>
  <cols>
    <col min="1" max="1" width="1.5546875" style="1" customWidth="1"/>
    <col min="2" max="3" width="14.33203125" style="1" customWidth="1"/>
    <col min="4" max="4" width="11.44140625" style="1" customWidth="1"/>
    <col min="5" max="5" width="14.33203125" style="1" customWidth="1"/>
    <col min="6" max="7" width="12.44140625" style="1" customWidth="1"/>
    <col min="8" max="8" width="18" style="1" customWidth="1"/>
    <col min="9" max="9" width="11.109375" style="1" customWidth="1"/>
    <col min="10" max="10" width="14.33203125" style="1" customWidth="1"/>
    <col min="11" max="11" width="12.109375" style="1" customWidth="1"/>
    <col min="12" max="12" width="17.109375" style="1" customWidth="1"/>
    <col min="13" max="16" width="11.5546875" style="1"/>
    <col min="17" max="17" width="6.33203125" style="1" customWidth="1"/>
    <col min="18" max="22" width="11.5546875" style="1"/>
    <col min="23" max="23" width="6.33203125" style="1" customWidth="1"/>
    <col min="24" max="24" width="3.33203125" style="1" customWidth="1"/>
    <col min="25" max="16384" width="11.5546875" style="1"/>
  </cols>
  <sheetData>
    <row r="1" spans="2:10" ht="8.25" customHeight="1" x14ac:dyDescent="0.25"/>
    <row r="2" spans="2:10" x14ac:dyDescent="0.25">
      <c r="B2" s="2" t="s">
        <v>0</v>
      </c>
      <c r="C2" s="3"/>
      <c r="D2" s="4" t="s">
        <v>1</v>
      </c>
      <c r="F2" s="26" t="s">
        <v>2</v>
      </c>
      <c r="G2" s="26"/>
      <c r="H2" s="26"/>
      <c r="I2" s="26"/>
      <c r="J2" s="26"/>
    </row>
    <row r="3" spans="2:10" x14ac:dyDescent="0.25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5">
      <c r="B4" s="9" t="s">
        <v>7</v>
      </c>
      <c r="C4" s="10">
        <v>178</v>
      </c>
      <c r="D4" s="11"/>
      <c r="F4" s="10" t="s">
        <v>8</v>
      </c>
      <c r="G4" s="12"/>
      <c r="H4" s="10"/>
      <c r="I4" s="11"/>
      <c r="J4" s="9">
        <v>159</v>
      </c>
    </row>
    <row r="5" spans="2:10" x14ac:dyDescent="0.25">
      <c r="B5" s="9" t="s">
        <v>8</v>
      </c>
      <c r="C5" s="10" t="s">
        <v>9</v>
      </c>
      <c r="D5" s="11"/>
      <c r="F5" s="10" t="s">
        <v>8</v>
      </c>
      <c r="G5" s="12"/>
      <c r="H5" s="10"/>
      <c r="I5" s="11"/>
      <c r="J5" s="9">
        <v>1560</v>
      </c>
    </row>
    <row r="6" spans="2:10" ht="13.35" customHeight="1" x14ac:dyDescent="0.25">
      <c r="B6" s="28" t="s">
        <v>10</v>
      </c>
      <c r="C6" s="27" t="s">
        <v>72</v>
      </c>
      <c r="D6" s="27"/>
      <c r="F6" s="10" t="s">
        <v>1</v>
      </c>
      <c r="G6" s="12"/>
      <c r="H6" s="10"/>
      <c r="I6" s="11"/>
      <c r="J6" s="9">
        <v>178</v>
      </c>
    </row>
    <row r="7" spans="2:10" ht="12.75" customHeight="1" x14ac:dyDescent="0.25">
      <c r="B7" s="28"/>
      <c r="C7" s="27"/>
      <c r="D7" s="27"/>
      <c r="F7" s="10" t="s">
        <v>11</v>
      </c>
      <c r="G7" s="12"/>
      <c r="H7" s="10"/>
      <c r="I7" s="11"/>
      <c r="J7" s="9">
        <v>1990</v>
      </c>
    </row>
    <row r="8" spans="2:10" ht="12.75" customHeight="1" x14ac:dyDescent="0.25">
      <c r="B8" s="13" t="s">
        <v>12</v>
      </c>
      <c r="C8" s="27" t="s">
        <v>13</v>
      </c>
      <c r="D8" s="27"/>
      <c r="F8" s="10" t="s">
        <v>14</v>
      </c>
      <c r="G8" s="12"/>
      <c r="H8" s="10"/>
      <c r="I8" s="11"/>
      <c r="J8" s="9">
        <v>148</v>
      </c>
    </row>
    <row r="9" spans="2:10" x14ac:dyDescent="0.25">
      <c r="B9" s="13" t="s">
        <v>69</v>
      </c>
      <c r="C9" s="27">
        <v>-178</v>
      </c>
      <c r="D9" s="27"/>
      <c r="H9" s="14"/>
      <c r="I9" s="14"/>
    </row>
    <row r="10" spans="2:10" x14ac:dyDescent="0.25">
      <c r="F10" s="26" t="s">
        <v>15</v>
      </c>
      <c r="G10" s="26"/>
      <c r="H10" s="26"/>
      <c r="I10" s="26"/>
      <c r="J10" s="26"/>
    </row>
    <row r="11" spans="2:10" x14ac:dyDescent="0.25">
      <c r="F11" s="7" t="s">
        <v>4</v>
      </c>
      <c r="G11" s="15"/>
      <c r="H11" s="8"/>
      <c r="I11" s="7" t="s">
        <v>5</v>
      </c>
      <c r="J11" s="6" t="s">
        <v>6</v>
      </c>
    </row>
    <row r="12" spans="2:10" x14ac:dyDescent="0.25">
      <c r="F12" s="10" t="s">
        <v>16</v>
      </c>
      <c r="G12" s="16"/>
      <c r="H12" s="11"/>
      <c r="I12" s="11"/>
      <c r="J12" s="9">
        <v>160</v>
      </c>
    </row>
    <row r="13" spans="2:10" x14ac:dyDescent="0.25">
      <c r="F13" s="10" t="s">
        <v>17</v>
      </c>
      <c r="G13" s="16"/>
      <c r="H13" s="11"/>
      <c r="I13" s="11"/>
      <c r="J13" s="9">
        <v>161</v>
      </c>
    </row>
    <row r="14" spans="2:10" x14ac:dyDescent="0.25">
      <c r="F14" s="10" t="s">
        <v>18</v>
      </c>
      <c r="G14" s="16"/>
      <c r="H14" s="11"/>
      <c r="I14" s="11"/>
      <c r="J14" s="9">
        <v>158</v>
      </c>
    </row>
    <row r="15" spans="2:10" x14ac:dyDescent="0.25">
      <c r="F15" s="10" t="s">
        <v>19</v>
      </c>
      <c r="G15" s="16"/>
      <c r="H15" s="11"/>
      <c r="I15" s="11"/>
      <c r="J15" s="9">
        <v>162</v>
      </c>
    </row>
    <row r="16" spans="2:10" x14ac:dyDescent="0.25">
      <c r="F16" s="10" t="s">
        <v>20</v>
      </c>
      <c r="G16" s="16"/>
      <c r="H16" s="11"/>
      <c r="I16" s="11"/>
      <c r="J16" s="9">
        <v>171</v>
      </c>
    </row>
    <row r="17" spans="6:10" x14ac:dyDescent="0.25">
      <c r="F17" s="10" t="s">
        <v>21</v>
      </c>
      <c r="G17" s="16"/>
      <c r="H17" s="11"/>
      <c r="I17" s="11"/>
      <c r="J17" s="9">
        <v>175</v>
      </c>
    </row>
    <row r="18" spans="6:10" x14ac:dyDescent="0.25">
      <c r="F18" s="10" t="s">
        <v>22</v>
      </c>
      <c r="G18" s="16"/>
      <c r="H18" s="12"/>
      <c r="I18" s="10"/>
      <c r="J18" s="9">
        <v>180</v>
      </c>
    </row>
    <row r="19" spans="6:10" x14ac:dyDescent="0.25">
      <c r="F19" s="10" t="s">
        <v>71</v>
      </c>
      <c r="G19" s="16"/>
      <c r="H19" s="12"/>
      <c r="I19" s="10"/>
      <c r="J19" s="9">
        <v>203</v>
      </c>
    </row>
    <row r="20" spans="6:10" x14ac:dyDescent="0.25">
      <c r="F20" s="10" t="s">
        <v>23</v>
      </c>
      <c r="G20" s="16"/>
      <c r="H20" s="12"/>
      <c r="I20" s="10"/>
      <c r="J20" s="9">
        <v>2020</v>
      </c>
    </row>
    <row r="21" spans="6:10" x14ac:dyDescent="0.25">
      <c r="F21" s="10" t="s">
        <v>11</v>
      </c>
      <c r="G21" s="16"/>
      <c r="H21" s="12"/>
      <c r="I21" s="10"/>
      <c r="J21" s="9">
        <v>1990</v>
      </c>
    </row>
    <row r="22" spans="6:10" x14ac:dyDescent="0.25">
      <c r="F22" s="10" t="s">
        <v>14</v>
      </c>
      <c r="G22" s="16"/>
      <c r="H22" s="12"/>
      <c r="I22" s="10"/>
      <c r="J22" s="9">
        <v>148</v>
      </c>
    </row>
    <row r="23" spans="6:10" x14ac:dyDescent="0.25">
      <c r="F23" s="10" t="s">
        <v>24</v>
      </c>
      <c r="G23" s="16"/>
      <c r="H23" s="12"/>
      <c r="I23" s="10"/>
      <c r="J23" s="9">
        <v>1690</v>
      </c>
    </row>
    <row r="24" spans="6:10" x14ac:dyDescent="0.25">
      <c r="F24" s="10" t="s">
        <v>25</v>
      </c>
      <c r="G24" s="16"/>
      <c r="H24" s="12"/>
      <c r="I24" s="10"/>
      <c r="J24" s="9">
        <v>1700</v>
      </c>
    </row>
    <row r="25" spans="6:10" x14ac:dyDescent="0.25">
      <c r="F25" s="10" t="s">
        <v>26</v>
      </c>
      <c r="G25" s="16"/>
      <c r="H25" s="12"/>
      <c r="I25" s="10"/>
      <c r="J25" s="9">
        <v>210</v>
      </c>
    </row>
    <row r="27" spans="6:10" x14ac:dyDescent="0.25">
      <c r="H27" s="14"/>
      <c r="I27" s="14"/>
    </row>
    <row r="28" spans="6:10" x14ac:dyDescent="0.25">
      <c r="H28" s="14"/>
      <c r="I28" s="14"/>
    </row>
    <row r="29" spans="6:10" x14ac:dyDescent="0.25">
      <c r="H29" s="14"/>
      <c r="I29" s="14"/>
    </row>
    <row r="30" spans="6:10" x14ac:dyDescent="0.25">
      <c r="H30" s="14"/>
      <c r="I30" s="14"/>
    </row>
    <row r="31" spans="6:10" x14ac:dyDescent="0.25">
      <c r="H31" s="14"/>
      <c r="I31" s="14"/>
    </row>
    <row r="32" spans="6:10" x14ac:dyDescent="0.25">
      <c r="H32" s="14"/>
      <c r="I32" s="14"/>
    </row>
    <row r="33" spans="8:9" x14ac:dyDescent="0.25">
      <c r="H33" s="14"/>
      <c r="I33" s="14"/>
    </row>
    <row r="34" spans="8:9" x14ac:dyDescent="0.25">
      <c r="H34" s="14"/>
      <c r="I34" s="14"/>
    </row>
    <row r="35" spans="8:9" x14ac:dyDescent="0.25">
      <c r="H35" s="14"/>
      <c r="I35" s="14"/>
    </row>
    <row r="36" spans="8:9" x14ac:dyDescent="0.25">
      <c r="H36" s="14"/>
      <c r="I36" s="14"/>
    </row>
    <row r="37" spans="8:9" x14ac:dyDescent="0.25">
      <c r="H37" s="14"/>
      <c r="I37" s="14"/>
    </row>
    <row r="38" spans="8:9" x14ac:dyDescent="0.25">
      <c r="H38" s="14"/>
      <c r="I38" s="14"/>
    </row>
    <row r="39" spans="8:9" x14ac:dyDescent="0.25">
      <c r="H39" s="14"/>
      <c r="I39" s="14"/>
    </row>
    <row r="40" spans="8:9" x14ac:dyDescent="0.25">
      <c r="H40" s="14"/>
      <c r="I40" s="14"/>
    </row>
    <row r="41" spans="8:9" x14ac:dyDescent="0.25">
      <c r="H41" s="14"/>
      <c r="I41" s="14"/>
    </row>
    <row r="42" spans="8:9" x14ac:dyDescent="0.25">
      <c r="H42" s="14"/>
      <c r="I42" s="14"/>
    </row>
    <row r="43" spans="8:9" x14ac:dyDescent="0.25">
      <c r="H43" s="14"/>
      <c r="I43" s="14"/>
    </row>
    <row r="44" spans="8:9" x14ac:dyDescent="0.25">
      <c r="H44" s="14"/>
      <c r="I44" s="14"/>
    </row>
    <row r="45" spans="8:9" x14ac:dyDescent="0.25">
      <c r="H45" s="14"/>
      <c r="I45" s="14"/>
    </row>
    <row r="46" spans="8:9" x14ac:dyDescent="0.25">
      <c r="H46" s="14"/>
      <c r="I46" s="14"/>
    </row>
    <row r="47" spans="8:9" x14ac:dyDescent="0.25">
      <c r="H47" s="14"/>
      <c r="I47" s="14"/>
    </row>
    <row r="48" spans="8:9" x14ac:dyDescent="0.25">
      <c r="H48" s="14"/>
      <c r="I48" s="14"/>
    </row>
    <row r="49" spans="2:9" x14ac:dyDescent="0.25">
      <c r="H49" s="14"/>
      <c r="I49" s="14"/>
    </row>
    <row r="50" spans="2:9" x14ac:dyDescent="0.25">
      <c r="H50" s="14"/>
      <c r="I50" s="14"/>
    </row>
    <row r="51" spans="2:9" x14ac:dyDescent="0.25">
      <c r="H51" s="14"/>
      <c r="I51" s="14"/>
    </row>
    <row r="52" spans="2:9" x14ac:dyDescent="0.25">
      <c r="H52" s="14"/>
      <c r="I52" s="14"/>
    </row>
    <row r="53" spans="2:9" x14ac:dyDescent="0.25">
      <c r="H53" s="14"/>
      <c r="I53" s="14"/>
    </row>
    <row r="54" spans="2:9" x14ac:dyDescent="0.25">
      <c r="H54" s="14"/>
      <c r="I54" s="14"/>
    </row>
    <row r="55" spans="2:9" x14ac:dyDescent="0.25">
      <c r="H55" s="14"/>
      <c r="I55" s="14"/>
    </row>
    <row r="56" spans="2:9" x14ac:dyDescent="0.25">
      <c r="H56" s="14"/>
      <c r="I56" s="14"/>
    </row>
    <row r="57" spans="2:9" x14ac:dyDescent="0.25">
      <c r="H57" s="14"/>
      <c r="I57" s="14"/>
    </row>
    <row r="58" spans="2:9" x14ac:dyDescent="0.25">
      <c r="H58" s="14"/>
      <c r="I58" s="14"/>
    </row>
    <row r="60" spans="2:9" x14ac:dyDescent="0.25">
      <c r="B60" s="5" t="s">
        <v>27</v>
      </c>
      <c r="C60" s="5" t="s">
        <v>28</v>
      </c>
      <c r="D60" s="5" t="s">
        <v>29</v>
      </c>
      <c r="E60" s="17" t="s">
        <v>30</v>
      </c>
    </row>
    <row r="61" spans="2:9" x14ac:dyDescent="0.25">
      <c r="B61" s="18" t="s">
        <v>31</v>
      </c>
      <c r="C61" s="18">
        <v>1</v>
      </c>
      <c r="D61" s="18" t="s">
        <v>32</v>
      </c>
    </row>
    <row r="62" spans="2:9" x14ac:dyDescent="0.25">
      <c r="B62" s="26" t="s">
        <v>33</v>
      </c>
      <c r="C62" s="26"/>
      <c r="D62" s="26"/>
      <c r="E62" s="26"/>
    </row>
    <row r="63" spans="2:9" x14ac:dyDescent="0.25">
      <c r="B63" s="19"/>
      <c r="C63" s="6" t="s">
        <v>34</v>
      </c>
      <c r="D63" s="6" t="s">
        <v>35</v>
      </c>
      <c r="E63" s="6" t="s">
        <v>36</v>
      </c>
    </row>
    <row r="64" spans="2:9" x14ac:dyDescent="0.25">
      <c r="B64" s="20" t="s">
        <v>37</v>
      </c>
      <c r="C64" s="9" t="s">
        <v>38</v>
      </c>
      <c r="D64" s="9"/>
      <c r="E64" s="9" t="s">
        <v>39</v>
      </c>
    </row>
    <row r="65" spans="2:6" x14ac:dyDescent="0.25">
      <c r="B65" s="20" t="s">
        <v>40</v>
      </c>
      <c r="C65" s="9"/>
      <c r="D65" s="9"/>
      <c r="E65" s="9"/>
    </row>
    <row r="66" spans="2:6" x14ac:dyDescent="0.25">
      <c r="B66" s="20" t="s">
        <v>41</v>
      </c>
      <c r="C66" s="9" t="s">
        <v>38</v>
      </c>
      <c r="D66" s="9"/>
      <c r="E66" s="9"/>
    </row>
    <row r="67" spans="2:6" x14ac:dyDescent="0.25">
      <c r="B67" s="20" t="s">
        <v>42</v>
      </c>
      <c r="C67" s="9" t="s">
        <v>43</v>
      </c>
      <c r="D67" s="9"/>
      <c r="E67" s="9"/>
    </row>
    <row r="68" spans="2:6" x14ac:dyDescent="0.25">
      <c r="B68" s="20" t="s">
        <v>44</v>
      </c>
      <c r="C68" s="9" t="s">
        <v>68</v>
      </c>
      <c r="D68" s="9"/>
      <c r="E68" s="9"/>
    </row>
    <row r="69" spans="2:6" x14ac:dyDescent="0.25">
      <c r="B69" s="21" t="s">
        <v>46</v>
      </c>
      <c r="C69" s="22"/>
      <c r="D69" s="9" t="s">
        <v>54</v>
      </c>
      <c r="E69" s="9"/>
    </row>
    <row r="70" spans="2:6" x14ac:dyDescent="0.25">
      <c r="B70" s="21" t="s">
        <v>49</v>
      </c>
      <c r="C70" s="22"/>
      <c r="D70" s="9"/>
      <c r="E70" s="9"/>
    </row>
    <row r="71" spans="2:6" x14ac:dyDescent="0.25">
      <c r="B71" s="26" t="s">
        <v>50</v>
      </c>
      <c r="C71" s="26"/>
      <c r="D71" s="26"/>
    </row>
    <row r="72" spans="2:6" x14ac:dyDescent="0.25">
      <c r="B72" s="6" t="s">
        <v>4</v>
      </c>
      <c r="C72" s="6" t="s">
        <v>51</v>
      </c>
      <c r="D72" s="6" t="s">
        <v>52</v>
      </c>
      <c r="E72" s="6" t="s">
        <v>53</v>
      </c>
      <c r="F72" s="6" t="s">
        <v>36</v>
      </c>
    </row>
    <row r="73" spans="2:6" x14ac:dyDescent="0.25">
      <c r="B73" s="9" t="s">
        <v>10</v>
      </c>
      <c r="C73" s="9" t="s">
        <v>54</v>
      </c>
      <c r="D73" s="9"/>
      <c r="E73" s="9"/>
      <c r="F73" s="9"/>
    </row>
    <row r="74" spans="2:6" x14ac:dyDescent="0.25">
      <c r="B74" s="9" t="s">
        <v>12</v>
      </c>
      <c r="C74" s="9" t="s">
        <v>54</v>
      </c>
      <c r="D74" s="9"/>
      <c r="E74" s="9"/>
      <c r="F74" s="9"/>
    </row>
    <row r="75" spans="2:6" x14ac:dyDescent="0.25">
      <c r="B75" s="26" t="s">
        <v>55</v>
      </c>
      <c r="C75" s="26"/>
      <c r="D75" s="26"/>
    </row>
    <row r="76" spans="2:6" x14ac:dyDescent="0.25">
      <c r="B76" s="6" t="s">
        <v>4</v>
      </c>
      <c r="C76" s="6" t="s">
        <v>27</v>
      </c>
      <c r="D76" s="6" t="s">
        <v>52</v>
      </c>
      <c r="E76" s="6" t="s">
        <v>53</v>
      </c>
    </row>
    <row r="77" spans="2:6" x14ac:dyDescent="0.25">
      <c r="B77" s="9" t="s">
        <v>7</v>
      </c>
      <c r="C77" s="9" t="s">
        <v>56</v>
      </c>
      <c r="D77" s="9" t="s">
        <v>57</v>
      </c>
      <c r="E77" s="23"/>
    </row>
    <row r="78" spans="2:6" x14ac:dyDescent="0.25">
      <c r="B78" s="9" t="s">
        <v>7</v>
      </c>
      <c r="C78" s="9" t="s">
        <v>58</v>
      </c>
      <c r="D78" s="9"/>
      <c r="E78" s="23"/>
    </row>
    <row r="79" spans="2:6" x14ac:dyDescent="0.25">
      <c r="B79" s="9" t="s">
        <v>8</v>
      </c>
      <c r="C79" s="9" t="s">
        <v>56</v>
      </c>
      <c r="D79" s="9" t="s">
        <v>57</v>
      </c>
      <c r="E79" s="23"/>
    </row>
    <row r="80" spans="2:6" x14ac:dyDescent="0.25">
      <c r="B80" s="9" t="s">
        <v>8</v>
      </c>
      <c r="C80" s="9" t="s">
        <v>58</v>
      </c>
      <c r="D80" s="9"/>
      <c r="E80" s="23" t="s">
        <v>59</v>
      </c>
    </row>
    <row r="81" spans="2:5" x14ac:dyDescent="0.25">
      <c r="B81" s="9" t="s">
        <v>69</v>
      </c>
      <c r="C81" s="9" t="s">
        <v>66</v>
      </c>
      <c r="D81" s="9"/>
      <c r="E81" s="23" t="s">
        <v>70</v>
      </c>
    </row>
    <row r="82" spans="2:5" x14ac:dyDescent="0.25">
      <c r="B82" s="20" t="s">
        <v>60</v>
      </c>
      <c r="C82" s="9">
        <v>1</v>
      </c>
    </row>
    <row r="83" spans="2:5" x14ac:dyDescent="0.25">
      <c r="B83" s="20" t="s">
        <v>61</v>
      </c>
      <c r="C83" s="9">
        <v>1</v>
      </c>
    </row>
    <row r="85" spans="2:5" x14ac:dyDescent="0.25">
      <c r="B85" s="5" t="s">
        <v>27</v>
      </c>
      <c r="C85" s="5" t="s">
        <v>28</v>
      </c>
      <c r="D85" s="17"/>
      <c r="E85" s="17" t="s">
        <v>62</v>
      </c>
    </row>
    <row r="86" spans="2:5" x14ac:dyDescent="0.25">
      <c r="B86" s="18" t="s">
        <v>56</v>
      </c>
      <c r="C86" s="18">
        <v>2</v>
      </c>
    </row>
    <row r="87" spans="2:5" x14ac:dyDescent="0.25">
      <c r="B87" s="26" t="s">
        <v>33</v>
      </c>
      <c r="C87" s="26"/>
      <c r="D87" s="26"/>
      <c r="E87" s="26"/>
    </row>
    <row r="88" spans="2:5" x14ac:dyDescent="0.25">
      <c r="B88" s="19"/>
      <c r="C88" s="6" t="s">
        <v>34</v>
      </c>
      <c r="D88" s="6" t="s">
        <v>35</v>
      </c>
      <c r="E88" s="6" t="s">
        <v>36</v>
      </c>
    </row>
    <row r="89" spans="2:5" x14ac:dyDescent="0.25">
      <c r="B89" s="20" t="s">
        <v>37</v>
      </c>
      <c r="C89" s="9"/>
      <c r="D89" s="9" t="s">
        <v>47</v>
      </c>
      <c r="E89" s="9" t="s">
        <v>48</v>
      </c>
    </row>
    <row r="90" spans="2:5" x14ac:dyDescent="0.25">
      <c r="B90" s="20" t="s">
        <v>40</v>
      </c>
      <c r="C90" s="9"/>
      <c r="D90" s="9"/>
      <c r="E90" s="9"/>
    </row>
    <row r="91" spans="2:5" ht="12" customHeight="1" x14ac:dyDescent="0.25">
      <c r="B91" s="20" t="s">
        <v>41</v>
      </c>
      <c r="C91" s="9" t="s">
        <v>62</v>
      </c>
      <c r="D91" s="9"/>
      <c r="E91" s="9"/>
    </row>
    <row r="92" spans="2:5" x14ac:dyDescent="0.25">
      <c r="B92" s="20" t="s">
        <v>42</v>
      </c>
      <c r="C92" s="9" t="s">
        <v>63</v>
      </c>
      <c r="D92" s="9"/>
      <c r="E92" s="9"/>
    </row>
    <row r="93" spans="2:5" x14ac:dyDescent="0.25">
      <c r="B93" s="20" t="s">
        <v>44</v>
      </c>
      <c r="C93" s="9" t="s">
        <v>45</v>
      </c>
      <c r="D93" s="9"/>
      <c r="E93" s="9"/>
    </row>
    <row r="94" spans="2:5" x14ac:dyDescent="0.25">
      <c r="B94" s="21" t="s">
        <v>46</v>
      </c>
      <c r="C94" s="22"/>
      <c r="D94" s="9" t="s">
        <v>47</v>
      </c>
      <c r="E94" s="9" t="s">
        <v>48</v>
      </c>
    </row>
    <row r="95" spans="2:5" x14ac:dyDescent="0.25">
      <c r="B95" s="21" t="s">
        <v>49</v>
      </c>
      <c r="C95" s="22"/>
      <c r="D95" s="9"/>
      <c r="E95" s="9"/>
    </row>
    <row r="96" spans="2:5" x14ac:dyDescent="0.25">
      <c r="B96" s="26" t="s">
        <v>50</v>
      </c>
      <c r="C96" s="26"/>
      <c r="D96" s="26"/>
    </row>
    <row r="97" spans="2:7" x14ac:dyDescent="0.25">
      <c r="B97" s="6" t="s">
        <v>4</v>
      </c>
      <c r="C97" s="6" t="s">
        <v>51</v>
      </c>
      <c r="D97" s="6" t="s">
        <v>52</v>
      </c>
      <c r="E97" s="6" t="s">
        <v>53</v>
      </c>
      <c r="F97" s="6" t="s">
        <v>36</v>
      </c>
    </row>
    <row r="98" spans="2:7" x14ac:dyDescent="0.25">
      <c r="B98" s="9" t="s">
        <v>10</v>
      </c>
      <c r="C98" s="9" t="s">
        <v>54</v>
      </c>
      <c r="D98" s="9"/>
      <c r="E98" s="9"/>
      <c r="F98" s="9"/>
    </row>
    <row r="99" spans="2:7" x14ac:dyDescent="0.25">
      <c r="B99" s="9" t="s">
        <v>12</v>
      </c>
      <c r="C99" s="9" t="s">
        <v>54</v>
      </c>
      <c r="D99" s="9"/>
      <c r="E99" s="9"/>
      <c r="F99" s="9"/>
    </row>
    <row r="100" spans="2:7" x14ac:dyDescent="0.25">
      <c r="B100" s="26" t="s">
        <v>55</v>
      </c>
      <c r="C100" s="26"/>
      <c r="D100" s="26"/>
    </row>
    <row r="101" spans="2:7" x14ac:dyDescent="0.25">
      <c r="B101" s="6" t="s">
        <v>4</v>
      </c>
      <c r="C101" s="6" t="s">
        <v>27</v>
      </c>
      <c r="D101" s="6" t="s">
        <v>52</v>
      </c>
      <c r="E101" s="6" t="s">
        <v>53</v>
      </c>
      <c r="F101" s="6" t="s">
        <v>64</v>
      </c>
      <c r="G101" s="6" t="s">
        <v>65</v>
      </c>
    </row>
    <row r="102" spans="2:7" x14ac:dyDescent="0.25">
      <c r="B102" s="9" t="s">
        <v>7</v>
      </c>
      <c r="C102" s="9" t="s">
        <v>66</v>
      </c>
      <c r="D102" s="9"/>
      <c r="E102" s="23"/>
      <c r="F102"/>
      <c r="G102"/>
    </row>
    <row r="103" spans="2:7" x14ac:dyDescent="0.25">
      <c r="B103" s="9" t="s">
        <v>8</v>
      </c>
      <c r="C103" s="9" t="s">
        <v>66</v>
      </c>
      <c r="D103" s="9" t="s">
        <v>57</v>
      </c>
      <c r="E103" s="23"/>
      <c r="F103" s="23"/>
      <c r="G103" s="9"/>
    </row>
    <row r="104" spans="2:7" x14ac:dyDescent="0.25">
      <c r="B104" s="9" t="s">
        <v>8</v>
      </c>
      <c r="C104" s="9" t="s">
        <v>66</v>
      </c>
      <c r="D104" s="9"/>
      <c r="E104" s="23" t="s">
        <v>59</v>
      </c>
    </row>
    <row r="105" spans="2:7" x14ac:dyDescent="0.25">
      <c r="B105" s="9" t="s">
        <v>69</v>
      </c>
      <c r="C105" s="9" t="s">
        <v>66</v>
      </c>
      <c r="D105" s="9"/>
      <c r="E105" s="23" t="s">
        <v>70</v>
      </c>
    </row>
    <row r="106" spans="2:7" x14ac:dyDescent="0.25">
      <c r="B106" s="20" t="s">
        <v>60</v>
      </c>
      <c r="C106" s="9">
        <v>2</v>
      </c>
    </row>
    <row r="107" spans="2:7" x14ac:dyDescent="0.25">
      <c r="B107" s="20" t="s">
        <v>61</v>
      </c>
      <c r="C107" s="9">
        <v>1</v>
      </c>
    </row>
    <row r="109" spans="2:7" x14ac:dyDescent="0.25">
      <c r="B109" s="5" t="s">
        <v>27</v>
      </c>
      <c r="C109" s="5" t="s">
        <v>28</v>
      </c>
      <c r="D109" s="17"/>
      <c r="E109" s="17" t="s">
        <v>67</v>
      </c>
    </row>
    <row r="110" spans="2:7" x14ac:dyDescent="0.25">
      <c r="B110" s="18" t="s">
        <v>58</v>
      </c>
      <c r="C110" s="18">
        <v>2</v>
      </c>
    </row>
    <row r="111" spans="2:7" x14ac:dyDescent="0.25">
      <c r="B111" s="26" t="s">
        <v>33</v>
      </c>
      <c r="C111" s="26"/>
      <c r="D111" s="26"/>
      <c r="E111" s="26"/>
    </row>
    <row r="112" spans="2:7" x14ac:dyDescent="0.25">
      <c r="B112" s="19"/>
      <c r="C112" s="6" t="s">
        <v>34</v>
      </c>
      <c r="D112" s="6" t="s">
        <v>35</v>
      </c>
      <c r="E112" s="6" t="s">
        <v>36</v>
      </c>
    </row>
    <row r="113" spans="2:7" x14ac:dyDescent="0.25">
      <c r="B113" s="20" t="s">
        <v>37</v>
      </c>
      <c r="C113" s="9"/>
      <c r="D113" s="9" t="s">
        <v>54</v>
      </c>
      <c r="E113" s="9" t="s">
        <v>39</v>
      </c>
    </row>
    <row r="114" spans="2:7" x14ac:dyDescent="0.25">
      <c r="B114" s="20" t="s">
        <v>40</v>
      </c>
      <c r="C114" s="9"/>
      <c r="D114" s="9"/>
      <c r="E114" s="9"/>
    </row>
    <row r="115" spans="2:7" x14ac:dyDescent="0.25">
      <c r="B115" s="20" t="s">
        <v>41</v>
      </c>
      <c r="C115" s="9" t="s">
        <v>57</v>
      </c>
      <c r="D115" s="9"/>
      <c r="E115" s="9"/>
    </row>
    <row r="116" spans="2:7" x14ac:dyDescent="0.25">
      <c r="B116" s="20" t="s">
        <v>42</v>
      </c>
      <c r="C116" s="9" t="s">
        <v>57</v>
      </c>
      <c r="D116" s="9"/>
      <c r="E116" s="9"/>
    </row>
    <row r="117" spans="2:7" x14ac:dyDescent="0.25">
      <c r="B117" s="20" t="s">
        <v>44</v>
      </c>
      <c r="C117" s="9" t="s">
        <v>45</v>
      </c>
      <c r="D117" s="9"/>
      <c r="E117" s="9"/>
    </row>
    <row r="118" spans="2:7" x14ac:dyDescent="0.25">
      <c r="B118" s="21" t="s">
        <v>46</v>
      </c>
      <c r="C118" s="22"/>
      <c r="D118" s="9" t="s">
        <v>54</v>
      </c>
      <c r="E118" s="9"/>
    </row>
    <row r="119" spans="2:7" x14ac:dyDescent="0.25">
      <c r="B119" s="21" t="s">
        <v>49</v>
      </c>
      <c r="C119" s="22"/>
      <c r="D119" s="9"/>
      <c r="E119" s="9"/>
    </row>
    <row r="120" spans="2:7" x14ac:dyDescent="0.25">
      <c r="B120" s="26" t="s">
        <v>50</v>
      </c>
      <c r="C120" s="26"/>
      <c r="D120" s="26"/>
    </row>
    <row r="121" spans="2:7" x14ac:dyDescent="0.25">
      <c r="B121" s="6" t="s">
        <v>4</v>
      </c>
      <c r="C121" s="6" t="s">
        <v>51</v>
      </c>
      <c r="D121" s="6" t="s">
        <v>52</v>
      </c>
      <c r="E121" s="6" t="s">
        <v>53</v>
      </c>
      <c r="F121" s="6" t="s">
        <v>36</v>
      </c>
    </row>
    <row r="122" spans="2:7" x14ac:dyDescent="0.25">
      <c r="B122" s="9" t="s">
        <v>10</v>
      </c>
      <c r="C122" s="9" t="s">
        <v>54</v>
      </c>
      <c r="D122" s="9"/>
      <c r="E122" s="9"/>
      <c r="F122" s="9"/>
    </row>
    <row r="123" spans="2:7" x14ac:dyDescent="0.25">
      <c r="B123" s="9" t="s">
        <v>12</v>
      </c>
      <c r="C123" s="9" t="s">
        <v>54</v>
      </c>
      <c r="D123" s="9"/>
      <c r="E123" s="9"/>
      <c r="F123" s="9"/>
    </row>
    <row r="124" spans="2:7" x14ac:dyDescent="0.25">
      <c r="B124" s="26" t="s">
        <v>55</v>
      </c>
      <c r="C124" s="26"/>
      <c r="D124" s="26"/>
    </row>
    <row r="125" spans="2:7" x14ac:dyDescent="0.25">
      <c r="B125" s="6" t="s">
        <v>4</v>
      </c>
      <c r="C125" s="6" t="s">
        <v>27</v>
      </c>
      <c r="D125" s="6" t="s">
        <v>52</v>
      </c>
      <c r="E125" s="6" t="s">
        <v>53</v>
      </c>
      <c r="F125" s="6" t="s">
        <v>64</v>
      </c>
      <c r="G125" s="6" t="s">
        <v>65</v>
      </c>
    </row>
    <row r="126" spans="2:7" x14ac:dyDescent="0.25">
      <c r="B126" s="9" t="s">
        <v>7</v>
      </c>
      <c r="C126" s="9" t="s">
        <v>66</v>
      </c>
      <c r="D126" s="9"/>
      <c r="E126" s="23"/>
    </row>
    <row r="127" spans="2:7" x14ac:dyDescent="0.25">
      <c r="B127" s="9" t="s">
        <v>8</v>
      </c>
      <c r="C127" s="9" t="s">
        <v>66</v>
      </c>
      <c r="D127" s="9"/>
      <c r="E127" s="23" t="s">
        <v>59</v>
      </c>
    </row>
    <row r="128" spans="2:7" x14ac:dyDescent="0.25">
      <c r="B128" s="9" t="s">
        <v>69</v>
      </c>
      <c r="C128" s="9" t="s">
        <v>66</v>
      </c>
      <c r="D128" s="9"/>
      <c r="E128" s="23" t="s">
        <v>70</v>
      </c>
    </row>
    <row r="129" spans="2:3" x14ac:dyDescent="0.25">
      <c r="B129" s="20" t="s">
        <v>60</v>
      </c>
      <c r="C129" s="9">
        <v>2</v>
      </c>
    </row>
    <row r="130" spans="2:3" x14ac:dyDescent="0.25">
      <c r="B130" s="20" t="s">
        <v>61</v>
      </c>
      <c r="C130" s="9">
        <v>2</v>
      </c>
    </row>
  </sheetData>
  <sheetProtection selectLockedCells="1" selectUnlockedCells="1"/>
  <mergeCells count="15">
    <mergeCell ref="B62:E62"/>
    <mergeCell ref="C9:D9"/>
    <mergeCell ref="F2:J2"/>
    <mergeCell ref="B6:B7"/>
    <mergeCell ref="C6:D7"/>
    <mergeCell ref="C8:D8"/>
    <mergeCell ref="F10:J10"/>
    <mergeCell ref="B120:D120"/>
    <mergeCell ref="B124:D124"/>
    <mergeCell ref="B71:D71"/>
    <mergeCell ref="B75:D75"/>
    <mergeCell ref="B87:E87"/>
    <mergeCell ref="B96:D96"/>
    <mergeCell ref="B100:D100"/>
    <mergeCell ref="B111:E111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27" max="16383" man="1"/>
    <brk id="58" max="16383" man="1"/>
    <brk id="84" max="10" man="1"/>
    <brk id="10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17" sqref="A17"/>
    </sheetView>
  </sheetViews>
  <sheetFormatPr defaultColWidth="11.5546875" defaultRowHeight="13.2" x14ac:dyDescent="0.25"/>
  <cols>
    <col min="1" max="1" width="106.33203125" customWidth="1"/>
  </cols>
  <sheetData>
    <row r="1" spans="1:1" x14ac:dyDescent="0.25">
      <c r="A1" s="24" t="str">
        <f>"&lt;forecast seriesName="&amp;CHAR(34)&amp;Schedules!D2&amp;CHAR(34)&amp;"&gt;"</f>
        <v>&lt;forecast seriesName="Varicella"&gt;</v>
      </c>
    </row>
    <row r="2" spans="1:1" x14ac:dyDescent="0.25">
      <c r="A2" s="24" t="str">
        <f>"  &lt;vaccine vaccineName="&amp;CHAR(34)&amp;Schedules!B4&amp;CHAR(34)&amp;" vaccineIds="&amp;CHAR(34)&amp;Schedules!C4&amp;CHAR(34)&amp;"/&gt;"</f>
        <v xml:space="preserve">  &lt;vaccine vaccineName="Single" vaccineIds="178"/&gt;</v>
      </c>
    </row>
    <row r="3" spans="1:1" x14ac:dyDescent="0.25">
      <c r="A3" s="24" t="str">
        <f>"  &lt;vaccine vaccineName="&amp;CHAR(34)&amp;Schedules!B5&amp;CHAR(34)&amp;" vaccineIds="&amp;CHAR(34)&amp;Schedules!C5&amp;CHAR(34)&amp;"/&gt;"</f>
        <v xml:space="preserve">  &lt;vaccine vaccineName="MMRV" vaccineIds="159, 1560"/&gt;</v>
      </c>
    </row>
    <row r="4" spans="1:1" x14ac:dyDescent="0.25">
      <c r="A4" s="24" t="str">
        <f>"  &lt;vaccine vaccineName="&amp;CHAR(34)&amp;Schedules!B6&amp;CHAR(34)&amp;" vaccineIds="&amp;CHAR(34)&amp;Schedules!C6&amp;CHAR(34)&amp;"/&gt;"</f>
        <v xml:space="preserve">  &lt;vaccine vaccineName="Same Live" vaccineIds="160, 161, 158, 162, 171, 175, 180, 2020, 1990, 148, 203"/&gt;</v>
      </c>
    </row>
    <row r="5" spans="1:1" x14ac:dyDescent="0.25">
      <c r="A5" s="24" t="str">
        <f>"  &lt;vaccine vaccineName="&amp;CHAR(34)&amp;Schedules!B8&amp;CHAR(34)&amp;" vaccineIds="&amp;CHAR(34)&amp;Schedules!C8&amp;CHAR(34)&amp;"/&gt;"</f>
        <v xml:space="preserve">  &lt;vaccine vaccineName="Other Live" vaccineIds="1690, 1700, 210"/&gt;</v>
      </c>
    </row>
    <row r="6" spans="1:1" x14ac:dyDescent="0.25">
      <c r="A6" s="24" t="str">
        <f>"  &lt;vaccine vaccineName="&amp;CHAR(34)&amp;Schedules!B9&amp;CHAR(34)&amp;" vaccineIds="&amp;CHAR(34)&amp;Schedules!C9&amp;CHAR(34)&amp;"/&gt;"</f>
        <v xml:space="preserve">  &lt;vaccine vaccineName="Assume Comp" vaccineIds="-178"/&gt;</v>
      </c>
    </row>
    <row r="7" spans="1:1" x14ac:dyDescent="0.25">
      <c r="A7" s="25" t="str">
        <f>"  &lt;schedule scheduleName="&amp;CHAR(34)&amp;Schedules!B61&amp;CHAR(34)&amp;" dose="&amp;CHAR(34)&amp;Schedules!C61&amp;CHAR(34)&amp;" indication="&amp;CHAR(34)&amp;Schedules!D61&amp;CHAR(34)&amp;" label="&amp;CHAR(34)&amp;Schedules!E60&amp;CHAR(34)&amp;"&gt;"</f>
        <v xml:space="preserve">  &lt;schedule scheduleName="P1" dose="1" indication="NO-VAR-HIS" label="1 year"&gt;</v>
      </c>
    </row>
    <row r="8" spans="1:1" x14ac:dyDescent="0.25">
      <c r="A8" s="24" t="str">
        <f>"    &lt;pos row="&amp;CHAR(34)&amp;Schedules!C83&amp;CHAR(34)&amp;" column="&amp;CHAR(34)&amp;Schedules!C82&amp;CHAR(34)&amp;"/&gt;"</f>
        <v xml:space="preserve">    &lt;pos row="1" column="1"/&gt;</v>
      </c>
    </row>
    <row r="9" spans="1:1" x14ac:dyDescent="0.25">
      <c r="A9" s="25" t="str">
        <f>"    &lt;valid age="&amp;CHAR(34)&amp;Schedules!C64&amp;CHAR(34)&amp;" interval="&amp;CHAR(34)&amp;Schedules!D64&amp;CHAR(34)&amp;" grace="&amp;CHAR(34)&amp;Schedules!E64&amp;CHAR(34)&amp;"/&gt;"</f>
        <v xml:space="preserve">    &lt;valid age="12 months" interval="" grace="4 days"/&gt;</v>
      </c>
    </row>
    <row r="10" spans="1:1" x14ac:dyDescent="0.25">
      <c r="A10" s="25" t="str">
        <f>"    &lt;early age="&amp;CHAR(34)&amp;Schedules!C65&amp;CHAR(34)&amp;" interval="&amp;CHAR(34)&amp;Schedules!D65&amp;CHAR(34)&amp;" grace="&amp;CHAR(34)&amp;Schedules!E65&amp;CHAR(34)&amp;"/&gt;"</f>
        <v xml:space="preserve">    &lt;early age="" interval="" grace=""/&gt;</v>
      </c>
    </row>
    <row r="11" spans="1:1" x14ac:dyDescent="0.25">
      <c r="A11" s="25" t="str">
        <f>"    &lt;due age="&amp;CHAR(34)&amp;Schedules!C66&amp;CHAR(34)&amp;" interval="&amp;CHAR(34)&amp;Schedules!D66&amp;CHAR(34)&amp;" grace="&amp;CHAR(34)&amp;Schedules!E66&amp;CHAR(34)&amp;"/&gt;"</f>
        <v xml:space="preserve">    &lt;due age="12 months" interval="" grace=""/&gt;</v>
      </c>
    </row>
    <row r="12" spans="1:1" x14ac:dyDescent="0.25">
      <c r="A12" s="25" t="str">
        <f>"    &lt;overdue age="&amp;CHAR(34)&amp;Schedules!C67&amp;CHAR(34)&amp;" interval="&amp;CHAR(34)&amp;Schedules!D67&amp;CHAR(34)&amp;" grace="&amp;CHAR(34)&amp;Schedules!E67&amp;CHAR(34)&amp;"/&gt;"</f>
        <v xml:space="preserve">    &lt;overdue age="16 months" interval="" grace=""/&gt;</v>
      </c>
    </row>
    <row r="13" spans="1:1" x14ac:dyDescent="0.25">
      <c r="A13" s="25" t="str">
        <f>"    &lt;finished age="&amp;CHAR(34)&amp;Schedules!C68&amp;CHAR(34)&amp;" interval="&amp;CHAR(34)&amp;Schedules!D68&amp;CHAR(34)&amp;" grace="&amp;CHAR(34)&amp;Schedules!E68&amp;CHAR(34)&amp;"/&gt;"</f>
        <v xml:space="preserve">    &lt;finished age="19 years" interval="" grace=""/&gt;</v>
      </c>
    </row>
    <row r="14" spans="1:1" x14ac:dyDescent="0.25">
      <c r="A14" s="25" t="str">
        <f>"    &lt;after-invalid interval="&amp;CHAR(34)&amp;Schedules!D69&amp;CHAR(34)&amp;" grace="&amp;CHAR(34)&amp;Schedules!E69&amp;CHAR(34)&amp;"/&gt;"</f>
        <v xml:space="preserve">    &lt;after-invalid interval="4 weeks" grace=""/&gt;</v>
      </c>
    </row>
    <row r="15" spans="1:1" x14ac:dyDescent="0.25">
      <c r="A15" s="25" t="str">
        <f>"    &lt;before-previous interval="&amp;CHAR(34)&amp;Schedules!D70&amp;CHAR(34)&amp;"/&gt;"</f>
        <v xml:space="preserve">    &lt;before-previous interval=""/&gt;</v>
      </c>
    </row>
    <row r="16" spans="1:1" x14ac:dyDescent="0.25">
      <c r="A16" s="25" t="str">
        <f>"    &lt;contraindicate vaccineName="&amp;CHAR(34)&amp;Schedules!B73&amp;CHAR(34)&amp;" afterInterval="&amp;CHAR(34)&amp;Schedules!C73&amp;CHAR(34)&amp;" age="&amp;CHAR(34)&amp;Schedules!D73&amp;CHAR(34)&amp;" reason="&amp;CHAR(34)&amp;Schedules!E73&amp;CHAR(34)&amp;" grace="&amp;CHAR(34)&amp;Schedules!F73&amp;CHAR(34)&amp;"/&gt;"</f>
        <v xml:space="preserve">    &lt;contraindicate vaccineName="Same Live" afterInterval="4 weeks" age="" reason="" grace=""/&gt;</v>
      </c>
    </row>
    <row r="17" spans="1:1" x14ac:dyDescent="0.25">
      <c r="A17" s="25" t="str">
        <f>"    &lt;contraindicate vaccineName="&amp;CHAR(34)&amp;Schedules!B74&amp;CHAR(34)&amp;" afterInterval="&amp;CHAR(34)&amp;Schedules!C74&amp;CHAR(34)&amp;" age="&amp;CHAR(34)&amp;Schedules!D74&amp;CHAR(34)&amp;" reason="&amp;CHAR(34)&amp;Schedules!E74&amp;CHAR(34)&amp;" grace="&amp;CHAR(34)&amp;Schedules!F74&amp;CHAR(34)&amp;"/&gt;"</f>
        <v xml:space="preserve">    &lt;contraindicate vaccineName="Other Live" afterInterval="4 weeks" age="" reason="" grace=""/&gt;</v>
      </c>
    </row>
    <row r="18" spans="1:1" x14ac:dyDescent="0.25">
      <c r="A18" s="25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vaccineName="Single" schedule="P2" age="13 years" reason=""/&gt;</v>
      </c>
    </row>
    <row r="19" spans="1:1" x14ac:dyDescent="0.25">
      <c r="A19" s="25" t="str">
        <f>"    &lt;indicate vaccineName="&amp;CHAR(34)&amp;Schedules!B78&amp;CHAR(34)&amp;" schedule="&amp;CHAR(34)&amp;Schedules!C78&amp;CHAR(34)&amp;" age="&amp;CHAR(34)&amp;Schedules!D78&amp;CHAR(34)&amp;" reason="&amp;CHAR(34)&amp;Schedules!E78&amp;CHAR(34)&amp;"/&gt;"</f>
        <v xml:space="preserve">    &lt;indicate vaccineName="Single" schedule="A2" age="" reason=""/&gt;</v>
      </c>
    </row>
    <row r="20" spans="1:1" x14ac:dyDescent="0.25">
      <c r="A20" s="25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vaccineName="MMRV" schedule="P2" age="13 years" reason=""/&gt;</v>
      </c>
    </row>
    <row r="21" spans="1:1" x14ac:dyDescent="0.25">
      <c r="A21" s="25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vaccineName="MMRV" schedule="A2" age="" reason="MMRV should not be administered to persons 13 years of age or older."/&gt;</v>
      </c>
    </row>
    <row r="22" spans="1:1" x14ac:dyDescent="0.25">
      <c r="A22" s="25" t="str">
        <f>"    &lt;indicate vaccineName="&amp;CHAR(34)&amp;Schedules!B81&amp;CHAR(34)&amp;" schedule="&amp;CHAR(34)&amp;Schedules!C81&amp;CHAR(34)&amp;" age="&amp;CHAR(34)&amp;Schedules!D81&amp;CHAR(34)&amp;" reason="&amp;CHAR(34)&amp;Schedules!E81&amp;CHAR(34)&amp;"/&gt;"</f>
        <v xml:space="preserve">    &lt;indicate vaccineName="Assume Comp" schedule="COMPLETE" age="" reason="Assuming adult received full Varicella series as a child or is immune."/&gt;</v>
      </c>
    </row>
    <row r="23" spans="1:1" x14ac:dyDescent="0.25">
      <c r="A23" s="25" t="str">
        <f>"  &lt;/schedule&gt;"</f>
        <v xml:space="preserve">  &lt;/schedule&gt;</v>
      </c>
    </row>
    <row r="24" spans="1:1" x14ac:dyDescent="0.25">
      <c r="A24" s="25" t="str">
        <f>"  &lt;schedule scheduleName="&amp;CHAR(34)&amp;Schedules!B86&amp;CHAR(34)&amp;" dose="&amp;CHAR(34)&amp;Schedules!C86&amp;CHAR(34)&amp;" indication="&amp;CHAR(34)&amp;Schedules!D86&amp;CHAR(34)&amp;" label="&amp;CHAR(34)&amp;Schedules!E85&amp;CHAR(34)&amp;"&gt;"</f>
        <v xml:space="preserve">  &lt;schedule scheduleName="P2" dose="2" indication="" label="4 years"&gt;</v>
      </c>
    </row>
    <row r="25" spans="1:1" x14ac:dyDescent="0.25">
      <c r="A25" s="24" t="str">
        <f>"    &lt;pos row="&amp;CHAR(34)&amp;Schedules!C107&amp;CHAR(34)&amp;" column="&amp;CHAR(34)&amp;Schedules!C106&amp;CHAR(34)&amp;"/&gt;"</f>
        <v xml:space="preserve">    &lt;pos row="1" column="2"/&gt;</v>
      </c>
    </row>
    <row r="26" spans="1:1" x14ac:dyDescent="0.25">
      <c r="A26" s="25" t="str">
        <f>"    &lt;valid age="&amp;CHAR(34)&amp;Schedules!C89&amp;CHAR(34)&amp;" interval="&amp;CHAR(34)&amp;Schedules!D89&amp;CHAR(34)&amp;" grace="&amp;CHAR(34)&amp;Schedules!E89&amp;CHAR(34)&amp;"/&gt;"</f>
        <v xml:space="preserve">    &lt;valid age="" interval="12 weeks" grace="8 weeks"/&gt;</v>
      </c>
    </row>
    <row r="27" spans="1:1" x14ac:dyDescent="0.25">
      <c r="A27" s="25" t="str">
        <f>"    &lt;early age="&amp;CHAR(34)&amp;Schedules!C90&amp;CHAR(34)&amp;" interval="&amp;CHAR(34)&amp;Schedules!D90&amp;CHAR(34)&amp;" grace="&amp;CHAR(34)&amp;Schedules!E90&amp;CHAR(34)&amp;"/&gt;"</f>
        <v xml:space="preserve">    &lt;early age="" interval="" grace=""/&gt;</v>
      </c>
    </row>
    <row r="28" spans="1:1" x14ac:dyDescent="0.25">
      <c r="A28" s="25" t="str">
        <f>"    &lt;due age="&amp;CHAR(34)&amp;Schedules!C91&amp;CHAR(34)&amp;" interval="&amp;CHAR(34)&amp;Schedules!D91&amp;CHAR(34)&amp;" grace="&amp;CHAR(34)&amp;Schedules!E91&amp;CHAR(34)&amp;"/&gt;"</f>
        <v xml:space="preserve">    &lt;due age="4 years" interval="" grace=""/&gt;</v>
      </c>
    </row>
    <row r="29" spans="1:1" x14ac:dyDescent="0.25">
      <c r="A29" s="25" t="str">
        <f>"    &lt;overdue age="&amp;CHAR(34)&amp;Schedules!C92&amp;CHAR(34)&amp;" interval="&amp;CHAR(34)&amp;Schedules!D92&amp;CHAR(34)&amp;" grace="&amp;CHAR(34)&amp;Schedules!E92&amp;CHAR(34)&amp;"/&gt;"</f>
        <v xml:space="preserve">    &lt;overdue age="7 years" interval="" grace=""/&gt;</v>
      </c>
    </row>
    <row r="30" spans="1:1" x14ac:dyDescent="0.25">
      <c r="A30" s="25" t="str">
        <f>"    &lt;finished age="&amp;CHAR(34)&amp;Schedules!C93&amp;CHAR(34)&amp;" interval="&amp;CHAR(34)&amp;Schedules!D93&amp;CHAR(34)&amp;" grace="&amp;CHAR(34)&amp;Schedules!E93&amp;CHAR(34)&amp;"/&gt;"</f>
        <v xml:space="preserve">    &lt;finished age="65 years" interval="" grace=""/&gt;</v>
      </c>
    </row>
    <row r="31" spans="1:1" x14ac:dyDescent="0.25">
      <c r="A31" s="25" t="str">
        <f>"    &lt;after-invalid interval="&amp;CHAR(34)&amp;Schedules!D94&amp;CHAR(34)&amp;" grace="&amp;CHAR(34)&amp;Schedules!E94&amp;CHAR(34)&amp;"/&gt;"</f>
        <v xml:space="preserve">    &lt;after-invalid interval="12 weeks" grace="8 weeks"/&gt;</v>
      </c>
    </row>
    <row r="32" spans="1:1" x14ac:dyDescent="0.25">
      <c r="A32" s="25" t="str">
        <f>"    &lt;before-previous interval="&amp;CHAR(34)&amp;Schedules!D95&amp;CHAR(34)&amp;"/&gt;"</f>
        <v xml:space="preserve">    &lt;before-previous interval=""/&gt;</v>
      </c>
    </row>
    <row r="33" spans="1:1" x14ac:dyDescent="0.25">
      <c r="A33" s="25" t="str">
        <f>"    &lt;contraindicate vaccineName="&amp;CHAR(34)&amp;Schedules!B98&amp;CHAR(34)&amp;" afterInterval="&amp;CHAR(34)&amp;Schedules!C98&amp;CHAR(34)&amp;" age="&amp;CHAR(34)&amp;Schedules!D98&amp;CHAR(34)&amp;" reason="&amp;CHAR(34)&amp;Schedules!E98&amp;CHAR(34)&amp;" grace="&amp;CHAR(34)&amp;Schedules!F98&amp;CHAR(34)&amp;"/&gt;"</f>
        <v xml:space="preserve">    &lt;contraindicate vaccineName="Same Live" afterInterval="4 weeks" age="" reason="" grace=""/&gt;</v>
      </c>
    </row>
    <row r="34" spans="1:1" x14ac:dyDescent="0.25">
      <c r="A34" s="25" t="str">
        <f>"    &lt;contraindicate vaccineName="&amp;CHAR(34)&amp;Schedules!B99&amp;CHAR(34)&amp;" afterInterval="&amp;CHAR(34)&amp;Schedules!C99&amp;CHAR(34)&amp;" age="&amp;CHAR(34)&amp;Schedules!D99&amp;CHAR(34)&amp;" reason="&amp;CHAR(34)&amp;Schedules!E99&amp;CHAR(34)&amp;" grace="&amp;CHAR(34)&amp;Schedules!F99&amp;CHAR(34)&amp;"/&gt;"</f>
        <v xml:space="preserve">    &lt;contraindicate vaccineName="Other Live" afterInterval="4 weeks" age="" reason="" grace=""/&gt;</v>
      </c>
    </row>
    <row r="35" spans="1:1" x14ac:dyDescent="0.25">
      <c r="A35" s="25" t="str">
        <f>"    &lt;indicate vaccineName="&amp;CHAR(34)&amp;Schedules!B102&amp;CHAR(34)&amp;" schedule="&amp;CHAR(34)&amp;Schedules!C102&amp;CHAR(34)&amp;" age="&amp;CHAR(34)&amp;Schedules!D102&amp;CHAR(34)&amp;" reason="&amp;CHAR(34)&amp;Schedules!E102&amp;CHAR(34)&amp;" previousVaccineName="&amp;CHAR(34)&amp;Schedules!G102&amp;CHAR(34)&amp;" minInterval="&amp;CHAR(34)&amp;Schedules!F102&amp;CHAR(34)&amp;"/&gt;"</f>
        <v xml:space="preserve">    &lt;indicate vaccineName="Single" schedule="COMPLETE" age="" reason="" previousVaccineName="" minInterval=""/&gt;</v>
      </c>
    </row>
    <row r="36" spans="1:1" x14ac:dyDescent="0.25">
      <c r="A36" s="25" t="str">
        <f>"    &lt;indicate vaccineName="&amp;CHAR(34)&amp;Schedules!B103&amp;CHAR(34)&amp;" schedule="&amp;CHAR(34)&amp;Schedules!C103&amp;CHAR(34)&amp;" age="&amp;CHAR(34)&amp;Schedules!D103&amp;CHAR(34)&amp;" reason="&amp;CHAR(34)&amp;Schedules!E103&amp;CHAR(34)&amp;" previousVaccineName="&amp;CHAR(34)&amp;Schedules!G103&amp;CHAR(34)&amp;" minInterval="&amp;CHAR(34)&amp;Schedules!F103&amp;CHAR(34)&amp;"/&gt;"</f>
        <v xml:space="preserve">    &lt;indicate vaccineName="MMRV" schedule="COMPLETE" age="13 years" reason="" previousVaccineName="" minInterval=""/&gt;</v>
      </c>
    </row>
    <row r="37" spans="1:1" x14ac:dyDescent="0.25">
      <c r="A37" s="25" t="str">
        <f>"    &lt;indicate vaccineName="&amp;CHAR(34)&amp;Schedules!B104&amp;CHAR(34)&amp;" schedule="&amp;CHAR(34)&amp;Schedules!C104&amp;CHAR(34)&amp;" age="&amp;CHAR(34)&amp;Schedules!D104&amp;CHAR(34)&amp;" reason="&amp;CHAR(34)&amp;Schedules!E104&amp;CHAR(34)&amp;" previousVaccineName="&amp;CHAR(34)&amp;Schedules!G104&amp;CHAR(34)&amp;" minInterval="&amp;CHAR(34)&amp;Schedules!F104&amp;CHAR(34)&amp;"/&gt;"</f>
        <v xml:space="preserve">    &lt;indicate vaccineName="MMRV" schedule="COMPLETE" age="" reason="MMRV should not be administered to persons 13 years of age or older." previousVaccineName="" minInterval=""/&gt;</v>
      </c>
    </row>
    <row r="38" spans="1:1" x14ac:dyDescent="0.25">
      <c r="A38" s="25" t="str">
        <f>"    &lt;indicate vaccineName="&amp;CHAR(34)&amp;Schedules!B105&amp;CHAR(34)&amp;" schedule="&amp;CHAR(34)&amp;Schedules!C105&amp;CHAR(34)&amp;" age="&amp;CHAR(34)&amp;Schedules!D105&amp;CHAR(34)&amp;" reason="&amp;CHAR(34)&amp;Schedules!E105&amp;CHAR(34)&amp;" previousVaccineName="&amp;CHAR(34)&amp;Schedules!G105&amp;CHAR(34)&amp;" minInterval="&amp;CHAR(34)&amp;Schedules!F105&amp;CHAR(34)&amp;"/&gt;"</f>
        <v xml:space="preserve">    &lt;indicate vaccineName="Assume Comp" schedule="COMPLETE" age="" reason="Assuming adult received full Varicella series as a child or is immune." previousVaccineName="" minInterval=""/&gt;</v>
      </c>
    </row>
    <row r="39" spans="1:1" x14ac:dyDescent="0.25">
      <c r="A39" s="25" t="str">
        <f>"  &lt;/schedule&gt;"</f>
        <v xml:space="preserve">  &lt;/schedule&gt;</v>
      </c>
    </row>
    <row r="40" spans="1:1" x14ac:dyDescent="0.25">
      <c r="A40" s="25" t="str">
        <f>"  &lt;schedule scheduleName="&amp;CHAR(34)&amp;Schedules!B110&amp;CHAR(34)&amp;" dose="&amp;CHAR(34)&amp;Schedules!C110&amp;CHAR(34)&amp;" indication="&amp;CHAR(34)&amp;Schedules!D110&amp;CHAR(34)&amp;" label="&amp;CHAR(34)&amp;Schedules!E109&amp;CHAR(34)&amp;"&gt;"</f>
        <v xml:space="preserve">  &lt;schedule scheduleName="A2" dose="2" indication="" label="13 years +"&gt;</v>
      </c>
    </row>
    <row r="41" spans="1:1" x14ac:dyDescent="0.25">
      <c r="A41" s="24" t="str">
        <f>"    &lt;pos row="&amp;CHAR(34)&amp;Schedules!C130&amp;CHAR(34)&amp;" column="&amp;CHAR(34)&amp;Schedules!C129&amp;CHAR(34)&amp;"/&gt;"</f>
        <v xml:space="preserve">    &lt;pos row="2" column="2"/&gt;</v>
      </c>
    </row>
    <row r="42" spans="1:1" x14ac:dyDescent="0.25">
      <c r="A42" s="25" t="str">
        <f>"    &lt;valid age="&amp;CHAR(34)&amp;Schedules!C113&amp;CHAR(34)&amp;" interval="&amp;CHAR(34)&amp;Schedules!D113&amp;CHAR(34)&amp;" grace="&amp;CHAR(34)&amp;Schedules!E113&amp;CHAR(34)&amp;"/&gt;"</f>
        <v xml:space="preserve">    &lt;valid age="" interval="4 weeks" grace="4 days"/&gt;</v>
      </c>
    </row>
    <row r="43" spans="1:1" x14ac:dyDescent="0.25">
      <c r="A43" s="25" t="str">
        <f>"    &lt;early age="&amp;CHAR(34)&amp;Schedules!C114&amp;CHAR(34)&amp;" interval="&amp;CHAR(34)&amp;Schedules!D114&amp;CHAR(34)&amp;" grace="&amp;CHAR(34)&amp;Schedules!E114&amp;CHAR(34)&amp;"/&gt;"</f>
        <v xml:space="preserve">    &lt;early age="" interval="" grace=""/&gt;</v>
      </c>
    </row>
    <row r="44" spans="1:1" x14ac:dyDescent="0.25">
      <c r="A44" s="25" t="str">
        <f>"    &lt;due age="&amp;CHAR(34)&amp;Schedules!C115&amp;CHAR(34)&amp;" interval="&amp;CHAR(34)&amp;Schedules!D115&amp;CHAR(34)&amp;" grace="&amp;CHAR(34)&amp;Schedules!E115&amp;CHAR(34)&amp;"/&gt;"</f>
        <v xml:space="preserve">    &lt;due age="13 years" interval="" grace=""/&gt;</v>
      </c>
    </row>
    <row r="45" spans="1:1" x14ac:dyDescent="0.25">
      <c r="A45" s="25" t="str">
        <f>"    &lt;overdue age="&amp;CHAR(34)&amp;Schedules!C116&amp;CHAR(34)&amp;" interval="&amp;CHAR(34)&amp;Schedules!D116&amp;CHAR(34)&amp;" grace="&amp;CHAR(34)&amp;Schedules!E116&amp;CHAR(34)&amp;"/&gt;"</f>
        <v xml:space="preserve">    &lt;overdue age="13 years" interval="" grace=""/&gt;</v>
      </c>
    </row>
    <row r="46" spans="1:1" x14ac:dyDescent="0.25">
      <c r="A46" s="25" t="str">
        <f>"    &lt;finished age="&amp;CHAR(34)&amp;Schedules!C117&amp;CHAR(34)&amp;" interval="&amp;CHAR(34)&amp;Schedules!D117&amp;CHAR(34)&amp;" grace="&amp;CHAR(34)&amp;Schedules!E117&amp;CHAR(34)&amp;"/&gt;"</f>
        <v xml:space="preserve">    &lt;finished age="65 years" interval="" grace=""/&gt;</v>
      </c>
    </row>
    <row r="47" spans="1:1" x14ac:dyDescent="0.25">
      <c r="A47" s="25" t="str">
        <f>"    &lt;after-invalid interval="&amp;CHAR(34)&amp;Schedules!D118&amp;CHAR(34)&amp;" grace="&amp;CHAR(34)&amp;Schedules!E118&amp;CHAR(34)&amp;"/&gt;"</f>
        <v xml:space="preserve">    &lt;after-invalid interval="4 weeks" grace=""/&gt;</v>
      </c>
    </row>
    <row r="48" spans="1:1" x14ac:dyDescent="0.25">
      <c r="A48" s="25" t="str">
        <f>"    &lt;before-previous interval="&amp;CHAR(34)&amp;Schedules!D119&amp;CHAR(34)&amp;"/&gt;"</f>
        <v xml:space="preserve">    &lt;before-previous interval=""/&gt;</v>
      </c>
    </row>
    <row r="49" spans="1:1" x14ac:dyDescent="0.25">
      <c r="A49" s="25" t="str">
        <f>"    &lt;contraindicate vaccineName="&amp;CHAR(34)&amp;Schedules!B122&amp;CHAR(34)&amp;" afterInterval="&amp;CHAR(34)&amp;Schedules!C122&amp;CHAR(34)&amp;" age="&amp;CHAR(34)&amp;Schedules!D122&amp;CHAR(34)&amp;" reason="&amp;CHAR(34)&amp;Schedules!E122&amp;CHAR(34)&amp;" grace="&amp;CHAR(34)&amp;Schedules!F122&amp;CHAR(34)&amp;"/&gt;"</f>
        <v xml:space="preserve">    &lt;contraindicate vaccineName="Same Live" afterInterval="4 weeks" age="" reason="" grace=""/&gt;</v>
      </c>
    </row>
    <row r="50" spans="1:1" x14ac:dyDescent="0.25">
      <c r="A50" s="25" t="str">
        <f>"    &lt;contraindicate vaccineName="&amp;CHAR(34)&amp;Schedules!B123&amp;CHAR(34)&amp;" afterInterval="&amp;CHAR(34)&amp;Schedules!C123&amp;CHAR(34)&amp;" age="&amp;CHAR(34)&amp;Schedules!D123&amp;CHAR(34)&amp;" reason="&amp;CHAR(34)&amp;Schedules!E123&amp;CHAR(34)&amp;" grace="&amp;CHAR(34)&amp;Schedules!F123&amp;CHAR(34)&amp;"/&gt;"</f>
        <v xml:space="preserve">    &lt;contraindicate vaccineName="Other Live" afterInterval="4 weeks" age="" reason="" grace=""/&gt;</v>
      </c>
    </row>
    <row r="51" spans="1:1" x14ac:dyDescent="0.25">
      <c r="A51" s="25" t="str">
        <f>"    &lt;indicate vaccineName="&amp;CHAR(34)&amp;Schedules!B126&amp;CHAR(34)&amp;" schedule="&amp;CHAR(34)&amp;Schedules!C126&amp;CHAR(34)&amp;" age="&amp;CHAR(34)&amp;Schedules!D126&amp;CHAR(34)&amp;" reason="&amp;CHAR(34)&amp;Schedules!E126&amp;CHAR(34)&amp;"/&gt;"</f>
        <v xml:space="preserve">    &lt;indicate vaccineName="Single" schedule="COMPLETE" age="" reason=""/&gt;</v>
      </c>
    </row>
    <row r="52" spans="1:1" x14ac:dyDescent="0.25">
      <c r="A52" s="25" t="str">
        <f>"    &lt;indicate vaccineName="&amp;CHAR(34)&amp;Schedules!B127&amp;CHAR(34)&amp;" schedule="&amp;CHAR(34)&amp;Schedules!C127&amp;CHAR(34)&amp;" age="&amp;CHAR(34)&amp;Schedules!D127&amp;CHAR(34)&amp;" reason="&amp;CHAR(34)&amp;Schedules!E127&amp;CHAR(34)&amp;"/&gt;"</f>
        <v xml:space="preserve">    &lt;indicate vaccineName="MMRV" schedule="COMPLETE" age="" reason="MMRV should not be administered to persons 13 years of age or older."/&gt;</v>
      </c>
    </row>
    <row r="53" spans="1:1" x14ac:dyDescent="0.25">
      <c r="A53" s="25" t="str">
        <f>"    &lt;indicate vaccineName="&amp;CHAR(34)&amp;Schedules!B128&amp;CHAR(34)&amp;" schedule="&amp;CHAR(34)&amp;Schedules!C128&amp;CHAR(34)&amp;" age="&amp;CHAR(34)&amp;Schedules!D128&amp;CHAR(34)&amp;" reason="&amp;CHAR(34)&amp;Schedules!E128&amp;CHAR(34)&amp;"/&gt;"</f>
        <v xml:space="preserve">    &lt;indicate vaccineName="Assume Comp" schedule="COMPLETE" age="" reason="Assuming adult received full Varicella series as a child or is immune."/&gt;</v>
      </c>
    </row>
    <row r="54" spans="1:1" x14ac:dyDescent="0.25">
      <c r="A54" s="25" t="str">
        <f>"  &lt;/schedule&gt;"</f>
        <v xml:space="preserve">  &lt;/schedule&gt;</v>
      </c>
    </row>
    <row r="55" spans="1:1" x14ac:dyDescent="0.25">
      <c r="A55" s="24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2015-05-22T05:29:41Z</cp:lastPrinted>
  <dcterms:created xsi:type="dcterms:W3CDTF">2014-08-27T12:01:45Z</dcterms:created>
  <dcterms:modified xsi:type="dcterms:W3CDTF">2015-05-22T05:31:46Z</dcterms:modified>
</cp:coreProperties>
</file>