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20490" windowHeight="7155"/>
  </bookViews>
  <sheets>
    <sheet name="Schedules" sheetId="1" r:id="rId1"/>
    <sheet name="XML" sheetId="2" r:id="rId2"/>
  </sheets>
  <definedNames>
    <definedName name="Excel_BuiltIn_Print_Area_1_1">Schedules!$A$1:$L$140</definedName>
    <definedName name="_xlnm.Print_Area" localSheetId="0">Schedules!$A$1:$L$140</definedName>
  </definedNames>
  <calcPr calcId="152511"/>
</workbook>
</file>

<file path=xl/calcChain.xml><?xml version="1.0" encoding="utf-8"?>
<calcChain xmlns="http://schemas.openxmlformats.org/spreadsheetml/2006/main">
  <c r="A30" i="2" l="1"/>
  <c r="A29" i="2" l="1"/>
  <c r="A1" i="2" l="1"/>
  <c r="A60" i="2" l="1"/>
  <c r="A2" i="2"/>
  <c r="A57" i="2"/>
  <c r="A43" i="2"/>
  <c r="A28" i="2"/>
  <c r="A14" i="2"/>
  <c r="A50" i="2"/>
  <c r="A36" i="2"/>
  <c r="A21" i="2"/>
  <c r="A7" i="2"/>
  <c r="A5" i="2"/>
  <c r="A59" i="2"/>
  <c r="A45" i="2"/>
  <c r="A16" i="2"/>
  <c r="A4" i="2" l="1"/>
  <c r="A15" i="2"/>
  <c r="A3" i="2"/>
  <c r="A6" i="2"/>
  <c r="A8" i="2"/>
  <c r="A9" i="2"/>
  <c r="A10" i="2"/>
  <c r="A11" i="2"/>
  <c r="A12" i="2"/>
  <c r="A13" i="2"/>
  <c r="A17" i="2"/>
  <c r="A18" i="2"/>
  <c r="A19" i="2"/>
  <c r="A20" i="2"/>
  <c r="A22" i="2"/>
  <c r="A23" i="2"/>
  <c r="A24" i="2"/>
  <c r="A25" i="2"/>
  <c r="A26" i="2"/>
  <c r="A27" i="2"/>
  <c r="A31" i="2"/>
  <c r="A32" i="2"/>
  <c r="A33" i="2"/>
  <c r="A34" i="2"/>
  <c r="A35" i="2"/>
  <c r="A37" i="2"/>
  <c r="A38" i="2"/>
  <c r="A39" i="2"/>
  <c r="A40" i="2"/>
  <c r="A41" i="2"/>
  <c r="A42" i="2"/>
  <c r="A44" i="2"/>
  <c r="A46" i="2"/>
  <c r="A47" i="2"/>
  <c r="A48" i="2"/>
  <c r="A49" i="2"/>
  <c r="A51" i="2"/>
  <c r="A52" i="2"/>
  <c r="A53" i="2"/>
  <c r="A54" i="2"/>
  <c r="A55" i="2"/>
  <c r="A56" i="2"/>
  <c r="A58" i="2"/>
  <c r="A61" i="2"/>
</calcChain>
</file>

<file path=xl/sharedStrings.xml><?xml version="1.0" encoding="utf-8"?>
<sst xmlns="http://schemas.openxmlformats.org/spreadsheetml/2006/main" count="184" uniqueCount="66">
  <si>
    <t>Forecast Series Name</t>
  </si>
  <si>
    <t>Vaccines</t>
  </si>
  <si>
    <t>Vaccine Ids</t>
  </si>
  <si>
    <t>Vaccine</t>
  </si>
  <si>
    <t>Trade Name(s)</t>
  </si>
  <si>
    <t>Id</t>
  </si>
  <si>
    <t>PCV7</t>
  </si>
  <si>
    <t>PCV13</t>
  </si>
  <si>
    <t>Pneumococcal, NOS</t>
  </si>
  <si>
    <t>PPV23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</si>
  <si>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</si>
  <si>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</si>
  <si>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</si>
  <si>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</si>
  <si>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</si>
  <si>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</si>
  <si>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</si>
  <si>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</si>
  <si>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</si>
  <si>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</si>
  <si>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</si>
  <si>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</si>
  <si>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</si>
  <si>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</si>
  <si>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</si>
  <si>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</si>
  <si>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</si>
  <si>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</si>
  <si>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</si>
  <si>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History Of</t>
  </si>
  <si>
    <t>COMPLETE</t>
  </si>
  <si>
    <t>Show Column</t>
  </si>
  <si>
    <t>Show Row</t>
  </si>
  <si>
    <t>6 months</t>
  </si>
  <si>
    <t>0 days</t>
  </si>
  <si>
    <t>Transitions</t>
  </si>
  <si>
    <t>Name</t>
  </si>
  <si>
    <t>Vaccine Id</t>
  </si>
  <si>
    <t>C2</t>
  </si>
  <si>
    <t xml:space="preserve"> </t>
  </si>
  <si>
    <t>PPSV</t>
  </si>
  <si>
    <t>C1</t>
  </si>
  <si>
    <t>65 years</t>
  </si>
  <si>
    <t>46 years</t>
  </si>
  <si>
    <t>66 years</t>
  </si>
  <si>
    <t>120 years</t>
  </si>
  <si>
    <t>Recommend</t>
  </si>
  <si>
    <t>PCV-13</t>
  </si>
  <si>
    <t>S1</t>
  </si>
  <si>
    <t>PCV-13 after PPSV</t>
  </si>
  <si>
    <t>PCV-13 after PPSVs</t>
  </si>
  <si>
    <t>13 months</t>
  </si>
  <si>
    <t>INVALID</t>
  </si>
  <si>
    <t>1 year</t>
  </si>
  <si>
    <t>Grace for Interval</t>
  </si>
  <si>
    <t>65 years -4 days</t>
  </si>
  <si>
    <t>Pneumo65</t>
  </si>
  <si>
    <t>Age 19 Years</t>
  </si>
  <si>
    <t>Completes</t>
  </si>
  <si>
    <t>PCV,PPSV</t>
  </si>
  <si>
    <t>Completed</t>
  </si>
  <si>
    <t>8 weeks</t>
  </si>
  <si>
    <t>1 y -8 w -4 d</t>
  </si>
  <si>
    <t>In case of contraindicated dose</t>
  </si>
  <si>
    <t>Interval After</t>
  </si>
  <si>
    <t>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</si>
</sst>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rgb="FFFFFF00"/>
        <bgColor indexed="26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ont="1" applyFill="1" applyBorder="1"/>
    <xf numFmtId="0" fontId="2" fillId="6" borderId="3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19</xdr:row>
      <xdr:rowOff>66675</xdr:rowOff>
    </xdr:from>
    <xdr:to>
      <xdr:col>8</xdr:col>
      <xdr:colOff>910807</xdr:colOff>
      <xdr:row>54</xdr:row>
      <xdr:rowOff>131639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3086100"/>
          <a:ext cx="6435307" cy="5732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9"/>
  <sheetViews>
    <sheetView tabSelected="1" topLeftCell="A100" workbookViewId="0">
      <selection activeCell="D138" sqref="D138"/>
    </sheetView>
  </sheetViews>
  <sheetFormatPr defaultColWidth="11.5703125" defaultRowHeight="12.75" x14ac:dyDescent="0.2"/>
  <cols>
    <col min="1" max="1" width="1.5703125" style="1" customWidth="1"/>
    <col min="2" max="5" width="14.42578125" style="1" customWidth="1"/>
    <col min="6" max="6" width="17" style="1" bestFit="1" customWidth="1"/>
    <col min="7" max="7" width="6.28515625" style="1" customWidth="1"/>
    <col min="8" max="9" width="14.42578125" style="1" customWidth="1"/>
    <col min="10" max="10" width="7.7109375" style="1" customWidth="1"/>
    <col min="11" max="11" width="14.42578125" style="1" customWidth="1"/>
    <col min="12" max="12" width="2.28515625" style="1" customWidth="1"/>
    <col min="13" max="17" width="11.5703125" style="1"/>
    <col min="18" max="18" width="6.28515625" style="1" customWidth="1"/>
    <col min="19" max="23" width="11.5703125" style="1"/>
    <col min="24" max="24" width="6.28515625" style="1" customWidth="1"/>
    <col min="25" max="25" width="3.28515625" style="1" customWidth="1"/>
    <col min="26" max="16384" width="11.5703125" style="1"/>
  </cols>
  <sheetData>
    <row r="1" spans="2:11" ht="8.25" customHeight="1" x14ac:dyDescent="0.2"/>
    <row r="2" spans="2:11" x14ac:dyDescent="0.2">
      <c r="B2" s="2" t="s">
        <v>0</v>
      </c>
      <c r="C2" s="3"/>
      <c r="D2" s="4" t="s">
        <v>56</v>
      </c>
      <c r="G2" s="29" t="s">
        <v>1</v>
      </c>
      <c r="H2" s="29"/>
      <c r="I2" s="29"/>
      <c r="J2" s="29"/>
      <c r="K2" s="29"/>
    </row>
    <row r="3" spans="2:11" x14ac:dyDescent="0.2">
      <c r="B3" s="6" t="s">
        <v>58</v>
      </c>
      <c r="C3" s="26" t="s">
        <v>59</v>
      </c>
      <c r="D3" s="27"/>
      <c r="G3" s="7" t="s">
        <v>3</v>
      </c>
      <c r="H3" s="8"/>
      <c r="I3" s="7" t="s">
        <v>4</v>
      </c>
      <c r="J3" s="8"/>
      <c r="K3" s="6" t="s">
        <v>5</v>
      </c>
    </row>
    <row r="4" spans="2:11" x14ac:dyDescent="0.2">
      <c r="B4" s="6" t="s">
        <v>1</v>
      </c>
      <c r="C4" s="7" t="s">
        <v>2</v>
      </c>
      <c r="D4" s="8"/>
      <c r="G4" s="10" t="s">
        <v>6</v>
      </c>
      <c r="H4" s="12"/>
      <c r="I4" s="10"/>
      <c r="J4" s="11"/>
      <c r="K4" s="9">
        <v>154</v>
      </c>
    </row>
    <row r="5" spans="2:11" x14ac:dyDescent="0.2">
      <c r="B5" s="9" t="s">
        <v>7</v>
      </c>
      <c r="C5" s="10">
        <v>3143</v>
      </c>
      <c r="D5" s="11"/>
      <c r="G5" s="10" t="s">
        <v>8</v>
      </c>
      <c r="H5" s="12"/>
      <c r="I5" s="10"/>
      <c r="J5" s="11"/>
      <c r="K5" s="9">
        <v>156</v>
      </c>
    </row>
    <row r="6" spans="2:11" x14ac:dyDescent="0.2">
      <c r="B6" s="9" t="s">
        <v>40</v>
      </c>
      <c r="C6" s="10">
        <v>155</v>
      </c>
      <c r="D6" s="11"/>
      <c r="G6" s="10" t="s">
        <v>9</v>
      </c>
      <c r="H6" s="12"/>
      <c r="I6" s="10"/>
      <c r="J6" s="11"/>
      <c r="K6" s="9">
        <v>155</v>
      </c>
    </row>
    <row r="7" spans="2:11" x14ac:dyDescent="0.2">
      <c r="G7" s="10" t="s">
        <v>7</v>
      </c>
      <c r="H7" s="12"/>
      <c r="I7" s="10"/>
      <c r="J7" s="11"/>
      <c r="K7" s="9">
        <v>3143</v>
      </c>
    </row>
    <row r="10" spans="2:11" x14ac:dyDescent="0.2">
      <c r="B10" s="29" t="s">
        <v>35</v>
      </c>
      <c r="C10" s="29"/>
      <c r="D10" s="29"/>
    </row>
    <row r="11" spans="2:11" x14ac:dyDescent="0.2">
      <c r="B11" s="6" t="s">
        <v>36</v>
      </c>
      <c r="C11" s="6" t="s">
        <v>15</v>
      </c>
      <c r="D11" s="6" t="s">
        <v>37</v>
      </c>
    </row>
    <row r="12" spans="2:11" x14ac:dyDescent="0.2">
      <c r="B12" s="9"/>
      <c r="C12" s="9"/>
      <c r="D12" s="9"/>
    </row>
    <row r="58" spans="2:10" x14ac:dyDescent="0.2">
      <c r="I58" s="13"/>
      <c r="J58" s="13"/>
    </row>
    <row r="59" spans="2:10" x14ac:dyDescent="0.2">
      <c r="B59" s="5" t="s">
        <v>10</v>
      </c>
      <c r="C59" s="5" t="s">
        <v>11</v>
      </c>
      <c r="D59" s="5" t="s">
        <v>12</v>
      </c>
      <c r="E59" s="14" t="s">
        <v>47</v>
      </c>
      <c r="F59" s="14"/>
    </row>
    <row r="60" spans="2:10" x14ac:dyDescent="0.2">
      <c r="B60" s="15" t="s">
        <v>13</v>
      </c>
      <c r="C60" s="15">
        <v>1</v>
      </c>
      <c r="D60" s="15" t="s">
        <v>57</v>
      </c>
      <c r="F60" s="14"/>
    </row>
    <row r="61" spans="2:10" x14ac:dyDescent="0.2">
      <c r="B61" s="29" t="s">
        <v>14</v>
      </c>
      <c r="C61" s="29"/>
      <c r="D61" s="29"/>
      <c r="E61" s="29"/>
      <c r="F61" s="14"/>
    </row>
    <row r="62" spans="2:10" x14ac:dyDescent="0.2">
      <c r="B62" s="16"/>
      <c r="C62" s="6" t="s">
        <v>15</v>
      </c>
      <c r="D62" s="6" t="s">
        <v>16</v>
      </c>
      <c r="E62" s="6" t="s">
        <v>17</v>
      </c>
      <c r="F62" s="14"/>
    </row>
    <row r="63" spans="2:10" x14ac:dyDescent="0.2">
      <c r="B63" s="17" t="s">
        <v>18</v>
      </c>
      <c r="C63" s="9" t="s">
        <v>42</v>
      </c>
      <c r="D63" s="9"/>
      <c r="E63" s="9" t="s">
        <v>43</v>
      </c>
      <c r="F63" s="14"/>
    </row>
    <row r="64" spans="2:10" x14ac:dyDescent="0.2">
      <c r="B64" s="17" t="s">
        <v>20</v>
      </c>
      <c r="C64" s="9"/>
      <c r="D64" s="9"/>
      <c r="E64" s="9"/>
      <c r="F64" s="14"/>
    </row>
    <row r="65" spans="2:11" x14ac:dyDescent="0.2">
      <c r="B65" s="17" t="s">
        <v>21</v>
      </c>
      <c r="C65" s="9" t="s">
        <v>42</v>
      </c>
      <c r="D65" s="9"/>
      <c r="E65" s="9"/>
      <c r="F65" s="14"/>
    </row>
    <row r="66" spans="2:11" x14ac:dyDescent="0.2">
      <c r="B66" s="17" t="s">
        <v>22</v>
      </c>
      <c r="C66" s="9" t="s">
        <v>44</v>
      </c>
      <c r="D66" s="9"/>
      <c r="E66" s="9"/>
      <c r="F66" s="14"/>
    </row>
    <row r="67" spans="2:11" x14ac:dyDescent="0.2">
      <c r="B67" s="17" t="s">
        <v>23</v>
      </c>
      <c r="C67" s="9" t="s">
        <v>45</v>
      </c>
      <c r="D67" s="9"/>
      <c r="E67" s="9"/>
      <c r="F67" s="14"/>
    </row>
    <row r="68" spans="2:11" x14ac:dyDescent="0.2">
      <c r="B68" s="17" t="s">
        <v>24</v>
      </c>
      <c r="C68" s="18"/>
      <c r="D68" s="9" t="s">
        <v>34</v>
      </c>
      <c r="E68" s="9"/>
      <c r="F68" s="14"/>
    </row>
    <row r="69" spans="2:11" x14ac:dyDescent="0.2">
      <c r="B69" s="17" t="s">
        <v>25</v>
      </c>
      <c r="C69" s="18"/>
      <c r="D69" s="9"/>
      <c r="E69" s="9"/>
      <c r="F69" s="14"/>
    </row>
    <row r="70" spans="2:11" x14ac:dyDescent="0.2">
      <c r="B70" s="17" t="s">
        <v>46</v>
      </c>
      <c r="C70" s="9" t="s">
        <v>7</v>
      </c>
      <c r="D70" s="14"/>
      <c r="E70" s="14"/>
      <c r="F70" s="14"/>
    </row>
    <row r="71" spans="2:11" x14ac:dyDescent="0.2">
      <c r="B71" s="29" t="s">
        <v>26</v>
      </c>
      <c r="C71" s="29"/>
      <c r="D71" s="29"/>
      <c r="F71" s="14"/>
    </row>
    <row r="72" spans="2:11" x14ac:dyDescent="0.2">
      <c r="B72" s="6" t="s">
        <v>3</v>
      </c>
      <c r="C72" s="6" t="s">
        <v>10</v>
      </c>
      <c r="D72" s="6" t="s">
        <v>27</v>
      </c>
      <c r="E72" s="6" t="s">
        <v>29</v>
      </c>
      <c r="F72" s="30" t="s">
        <v>28</v>
      </c>
      <c r="G72" s="31"/>
      <c r="H72" s="31"/>
      <c r="I72" s="31"/>
      <c r="J72" s="31"/>
      <c r="K72" s="32"/>
    </row>
    <row r="73" spans="2:11" x14ac:dyDescent="0.2">
      <c r="B73" s="9" t="s">
        <v>40</v>
      </c>
      <c r="C73" s="9" t="s">
        <v>41</v>
      </c>
      <c r="D73" s="9" t="s">
        <v>55</v>
      </c>
      <c r="E73" s="9"/>
      <c r="F73" s="33"/>
      <c r="G73" s="34"/>
      <c r="H73" s="34"/>
      <c r="I73" s="34"/>
      <c r="J73" s="34"/>
      <c r="K73" s="35"/>
    </row>
    <row r="74" spans="2:11" x14ac:dyDescent="0.2">
      <c r="B74" s="9" t="s">
        <v>40</v>
      </c>
      <c r="C74" s="9" t="s">
        <v>38</v>
      </c>
      <c r="D74" s="9"/>
      <c r="E74" s="9"/>
      <c r="F74" s="36"/>
      <c r="G74" s="37"/>
      <c r="H74" s="37"/>
      <c r="I74" s="37"/>
      <c r="J74" s="37"/>
      <c r="K74" s="38"/>
    </row>
    <row r="75" spans="2:11" x14ac:dyDescent="0.2">
      <c r="B75" s="9" t="s">
        <v>7</v>
      </c>
      <c r="C75" s="9" t="s">
        <v>48</v>
      </c>
      <c r="D75" s="9"/>
      <c r="E75" s="9"/>
      <c r="F75" s="36"/>
      <c r="G75" s="37"/>
      <c r="H75" s="37"/>
      <c r="I75" s="37"/>
      <c r="J75" s="37"/>
      <c r="K75" s="38"/>
    </row>
    <row r="76" spans="2:11" x14ac:dyDescent="0.2">
      <c r="B76" s="17" t="s">
        <v>31</v>
      </c>
      <c r="C76" s="9">
        <v>1</v>
      </c>
      <c r="F76" s="14" t="s">
        <v>39</v>
      </c>
    </row>
    <row r="77" spans="2:11" x14ac:dyDescent="0.2">
      <c r="B77" s="17" t="s">
        <v>32</v>
      </c>
      <c r="C77" s="9">
        <v>1</v>
      </c>
    </row>
    <row r="79" spans="2:11" x14ac:dyDescent="0.2">
      <c r="B79" s="5" t="s">
        <v>10</v>
      </c>
      <c r="C79" s="5" t="s">
        <v>11</v>
      </c>
      <c r="D79" s="14"/>
      <c r="E79" s="14" t="s">
        <v>40</v>
      </c>
    </row>
    <row r="80" spans="2:11" x14ac:dyDescent="0.2">
      <c r="B80" s="15" t="s">
        <v>48</v>
      </c>
      <c r="C80" s="15">
        <v>1</v>
      </c>
    </row>
    <row r="81" spans="2:11" x14ac:dyDescent="0.2">
      <c r="B81" s="29" t="s">
        <v>14</v>
      </c>
      <c r="C81" s="29"/>
      <c r="D81" s="29"/>
      <c r="E81" s="29"/>
    </row>
    <row r="82" spans="2:11" x14ac:dyDescent="0.2">
      <c r="B82" s="16"/>
      <c r="C82" s="6" t="s">
        <v>15</v>
      </c>
      <c r="D82" s="6" t="s">
        <v>16</v>
      </c>
      <c r="E82" s="6" t="s">
        <v>17</v>
      </c>
    </row>
    <row r="83" spans="2:11" x14ac:dyDescent="0.2">
      <c r="B83" s="17" t="s">
        <v>18</v>
      </c>
      <c r="C83" s="9" t="s">
        <v>42</v>
      </c>
      <c r="D83" s="9" t="s">
        <v>61</v>
      </c>
      <c r="E83" s="9" t="s">
        <v>19</v>
      </c>
    </row>
    <row r="84" spans="2:11" x14ac:dyDescent="0.2">
      <c r="B84" s="17" t="s">
        <v>20</v>
      </c>
      <c r="C84" s="9"/>
      <c r="D84" s="9"/>
      <c r="E84" s="9"/>
    </row>
    <row r="85" spans="2:11" x14ac:dyDescent="0.2">
      <c r="B85" s="17" t="s">
        <v>21</v>
      </c>
      <c r="C85" s="9"/>
      <c r="D85" s="9" t="s">
        <v>33</v>
      </c>
      <c r="E85" s="9"/>
    </row>
    <row r="86" spans="2:11" x14ac:dyDescent="0.2">
      <c r="B86" s="17" t="s">
        <v>22</v>
      </c>
      <c r="C86" s="9" t="s">
        <v>44</v>
      </c>
      <c r="D86" s="9" t="s">
        <v>51</v>
      </c>
      <c r="E86" s="9"/>
    </row>
    <row r="87" spans="2:11" x14ac:dyDescent="0.2">
      <c r="B87" s="17" t="s">
        <v>23</v>
      </c>
      <c r="C87" s="9" t="s">
        <v>45</v>
      </c>
      <c r="D87" s="9"/>
      <c r="E87" s="9"/>
    </row>
    <row r="88" spans="2:11" x14ac:dyDescent="0.2">
      <c r="B88" s="17" t="s">
        <v>24</v>
      </c>
      <c r="C88" s="18"/>
      <c r="D88" s="9"/>
      <c r="E88" s="9"/>
    </row>
    <row r="89" spans="2:11" x14ac:dyDescent="0.2">
      <c r="B89" s="17" t="s">
        <v>25</v>
      </c>
      <c r="C89" s="18"/>
      <c r="D89" s="9"/>
      <c r="E89" s="9"/>
    </row>
    <row r="90" spans="2:11" x14ac:dyDescent="0.2">
      <c r="B90" s="17" t="s">
        <v>46</v>
      </c>
      <c r="C90" s="9" t="s">
        <v>40</v>
      </c>
      <c r="D90" s="14"/>
      <c r="E90" s="14"/>
    </row>
    <row r="91" spans="2:11" x14ac:dyDescent="0.2">
      <c r="B91" s="17" t="s">
        <v>60</v>
      </c>
      <c r="C91" s="9" t="s">
        <v>7</v>
      </c>
      <c r="D91" s="14"/>
      <c r="E91" s="14"/>
    </row>
    <row r="92" spans="2:11" x14ac:dyDescent="0.2">
      <c r="B92" s="29" t="s">
        <v>63</v>
      </c>
      <c r="C92" s="29"/>
      <c r="D92" s="29"/>
    </row>
    <row r="93" spans="2:11" x14ac:dyDescent="0.2">
      <c r="B93" s="6" t="s">
        <v>3</v>
      </c>
      <c r="C93" s="6" t="s">
        <v>64</v>
      </c>
      <c r="D93" s="6" t="s">
        <v>27</v>
      </c>
      <c r="E93" s="6" t="s">
        <v>28</v>
      </c>
      <c r="F93" s="6" t="s">
        <v>17</v>
      </c>
    </row>
    <row r="94" spans="2:11" x14ac:dyDescent="0.2">
      <c r="B94" s="9" t="s">
        <v>40</v>
      </c>
      <c r="C94" s="9" t="s">
        <v>65</v>
      </c>
      <c r="D94" s="9"/>
      <c r="E94" s="9"/>
      <c r="F94" s="9"/>
    </row>
    <row r="95" spans="2:11" x14ac:dyDescent="0.2">
      <c r="B95" s="29" t="s">
        <v>26</v>
      </c>
      <c r="C95" s="29"/>
      <c r="D95" s="29"/>
    </row>
    <row r="96" spans="2:11" x14ac:dyDescent="0.2">
      <c r="B96" s="6" t="s">
        <v>3</v>
      </c>
      <c r="C96" s="6" t="s">
        <v>10</v>
      </c>
      <c r="D96" s="6" t="s">
        <v>27</v>
      </c>
      <c r="E96" s="6" t="s">
        <v>29</v>
      </c>
      <c r="F96" s="30" t="s">
        <v>28</v>
      </c>
      <c r="G96" s="31"/>
      <c r="H96" s="31"/>
      <c r="I96" s="31"/>
      <c r="J96" s="31"/>
      <c r="K96" s="32"/>
    </row>
    <row r="97" spans="2:11" x14ac:dyDescent="0.2">
      <c r="B97" s="9" t="s">
        <v>7</v>
      </c>
      <c r="C97" s="9" t="s">
        <v>52</v>
      </c>
      <c r="D97" s="9"/>
      <c r="E97" s="9"/>
      <c r="F97" s="33"/>
      <c r="G97" s="34"/>
      <c r="H97" s="34"/>
      <c r="I97" s="34"/>
      <c r="J97" s="34"/>
      <c r="K97" s="35"/>
    </row>
    <row r="98" spans="2:11" x14ac:dyDescent="0.2">
      <c r="B98" s="9" t="s">
        <v>40</v>
      </c>
      <c r="C98" s="9" t="s">
        <v>30</v>
      </c>
      <c r="D98" s="9"/>
      <c r="E98" s="9"/>
      <c r="F98" s="36"/>
      <c r="G98" s="37"/>
      <c r="H98" s="37"/>
      <c r="I98" s="37"/>
      <c r="J98" s="37"/>
      <c r="K98" s="38"/>
    </row>
    <row r="99" spans="2:11" x14ac:dyDescent="0.2">
      <c r="B99" s="17" t="s">
        <v>31</v>
      </c>
      <c r="C99" s="9">
        <v>2</v>
      </c>
    </row>
    <row r="100" spans="2:11" x14ac:dyDescent="0.2">
      <c r="B100" s="17" t="s">
        <v>32</v>
      </c>
      <c r="C100" s="9">
        <v>1</v>
      </c>
    </row>
    <row r="102" spans="2:11" x14ac:dyDescent="0.2">
      <c r="B102" s="5" t="s">
        <v>10</v>
      </c>
      <c r="C102" s="5" t="s">
        <v>11</v>
      </c>
      <c r="D102" s="14"/>
      <c r="E102" s="14" t="s">
        <v>49</v>
      </c>
    </row>
    <row r="103" spans="2:11" x14ac:dyDescent="0.2">
      <c r="B103" s="15" t="s">
        <v>41</v>
      </c>
      <c r="C103" s="15">
        <v>1</v>
      </c>
    </row>
    <row r="104" spans="2:11" x14ac:dyDescent="0.2">
      <c r="B104" s="29" t="s">
        <v>14</v>
      </c>
      <c r="C104" s="29"/>
      <c r="D104" s="29"/>
      <c r="E104" s="29"/>
    </row>
    <row r="105" spans="2:11" x14ac:dyDescent="0.2">
      <c r="B105" s="16"/>
      <c r="C105" s="6" t="s">
        <v>15</v>
      </c>
      <c r="D105" s="6" t="s">
        <v>16</v>
      </c>
      <c r="E105" s="6" t="s">
        <v>17</v>
      </c>
      <c r="F105" s="6" t="s">
        <v>54</v>
      </c>
    </row>
    <row r="106" spans="2:11" x14ac:dyDescent="0.2">
      <c r="B106" s="17" t="s">
        <v>18</v>
      </c>
      <c r="C106" s="9" t="s">
        <v>42</v>
      </c>
      <c r="D106" s="9" t="s">
        <v>53</v>
      </c>
      <c r="E106" s="9" t="s">
        <v>43</v>
      </c>
      <c r="F106" s="28" t="s">
        <v>62</v>
      </c>
    </row>
    <row r="107" spans="2:11" x14ac:dyDescent="0.2">
      <c r="B107" s="17" t="s">
        <v>20</v>
      </c>
      <c r="C107" s="9"/>
      <c r="D107" s="9"/>
      <c r="E107" s="9"/>
    </row>
    <row r="108" spans="2:11" x14ac:dyDescent="0.2">
      <c r="B108" s="17" t="s">
        <v>21</v>
      </c>
      <c r="C108" s="9" t="s">
        <v>42</v>
      </c>
      <c r="D108" s="9"/>
      <c r="E108" s="9"/>
    </row>
    <row r="109" spans="2:11" x14ac:dyDescent="0.2">
      <c r="B109" s="17" t="s">
        <v>22</v>
      </c>
      <c r="C109" s="9" t="s">
        <v>44</v>
      </c>
      <c r="D109" s="9"/>
      <c r="E109" s="9"/>
    </row>
    <row r="110" spans="2:11" ht="12" customHeight="1" x14ac:dyDescent="0.2">
      <c r="B110" s="17" t="s">
        <v>23</v>
      </c>
      <c r="C110" s="9" t="s">
        <v>45</v>
      </c>
      <c r="D110" s="9"/>
      <c r="E110" s="9"/>
    </row>
    <row r="111" spans="2:11" x14ac:dyDescent="0.2">
      <c r="B111" s="17" t="s">
        <v>24</v>
      </c>
      <c r="C111" s="18"/>
      <c r="D111" s="9"/>
      <c r="E111" s="9"/>
    </row>
    <row r="112" spans="2:11" x14ac:dyDescent="0.2">
      <c r="B112" s="17" t="s">
        <v>25</v>
      </c>
      <c r="C112" s="18"/>
      <c r="D112" s="9"/>
      <c r="E112" s="9"/>
    </row>
    <row r="113" spans="2:11" x14ac:dyDescent="0.2">
      <c r="B113" s="17" t="s">
        <v>46</v>
      </c>
      <c r="C113" s="9" t="s">
        <v>7</v>
      </c>
      <c r="D113" s="14"/>
      <c r="E113" s="14"/>
    </row>
    <row r="114" spans="2:11" x14ac:dyDescent="0.2">
      <c r="B114" s="29" t="s">
        <v>26</v>
      </c>
      <c r="C114" s="29"/>
      <c r="D114" s="29"/>
    </row>
    <row r="115" spans="2:11" x14ac:dyDescent="0.2">
      <c r="B115" s="6" t="s">
        <v>3</v>
      </c>
      <c r="C115" s="6" t="s">
        <v>10</v>
      </c>
      <c r="D115" s="6" t="s">
        <v>27</v>
      </c>
      <c r="E115" s="6" t="s">
        <v>29</v>
      </c>
      <c r="F115" s="30" t="s">
        <v>28</v>
      </c>
      <c r="G115" s="31"/>
      <c r="H115" s="31"/>
      <c r="I115" s="31"/>
      <c r="J115" s="31"/>
      <c r="K115" s="32"/>
    </row>
    <row r="116" spans="2:11" x14ac:dyDescent="0.2">
      <c r="B116" s="9" t="s">
        <v>40</v>
      </c>
      <c r="C116" s="9" t="s">
        <v>41</v>
      </c>
      <c r="D116" s="9" t="s">
        <v>55</v>
      </c>
      <c r="E116" s="9"/>
      <c r="F116" s="33"/>
      <c r="G116" s="34"/>
      <c r="H116" s="34"/>
      <c r="I116" s="34"/>
      <c r="J116" s="34"/>
      <c r="K116" s="35"/>
    </row>
    <row r="117" spans="2:11" x14ac:dyDescent="0.2">
      <c r="B117" s="9" t="s">
        <v>40</v>
      </c>
      <c r="C117" s="9" t="s">
        <v>38</v>
      </c>
      <c r="D117" s="9"/>
      <c r="E117" s="9"/>
      <c r="F117" s="23"/>
      <c r="G117" s="24"/>
      <c r="H117" s="24"/>
      <c r="I117" s="24"/>
      <c r="J117" s="24"/>
      <c r="K117" s="25"/>
    </row>
    <row r="118" spans="2:11" x14ac:dyDescent="0.2">
      <c r="B118" s="9" t="s">
        <v>7</v>
      </c>
      <c r="C118" s="22" t="s">
        <v>48</v>
      </c>
      <c r="D118" s="22"/>
      <c r="E118" s="22"/>
      <c r="F118" s="39"/>
      <c r="G118" s="40"/>
      <c r="H118" s="40"/>
      <c r="I118" s="40"/>
      <c r="J118" s="40"/>
      <c r="K118" s="41"/>
    </row>
    <row r="119" spans="2:11" x14ac:dyDescent="0.2">
      <c r="B119" s="17" t="s">
        <v>31</v>
      </c>
      <c r="C119" s="9">
        <v>1</v>
      </c>
    </row>
    <row r="120" spans="2:11" x14ac:dyDescent="0.2">
      <c r="B120" s="17" t="s">
        <v>32</v>
      </c>
      <c r="C120" s="9">
        <v>2</v>
      </c>
    </row>
    <row r="122" spans="2:11" x14ac:dyDescent="0.2">
      <c r="B122" s="5" t="s">
        <v>10</v>
      </c>
      <c r="C122" s="5" t="s">
        <v>11</v>
      </c>
      <c r="D122" s="14"/>
      <c r="E122" s="14" t="s">
        <v>50</v>
      </c>
    </row>
    <row r="123" spans="2:11" x14ac:dyDescent="0.2">
      <c r="B123" s="15" t="s">
        <v>38</v>
      </c>
      <c r="C123" s="15">
        <v>1</v>
      </c>
    </row>
    <row r="124" spans="2:11" x14ac:dyDescent="0.2">
      <c r="B124" s="29" t="s">
        <v>14</v>
      </c>
      <c r="C124" s="29"/>
      <c r="D124" s="29"/>
      <c r="E124" s="29"/>
    </row>
    <row r="125" spans="2:11" x14ac:dyDescent="0.2">
      <c r="B125" s="16"/>
      <c r="C125" s="6" t="s">
        <v>15</v>
      </c>
      <c r="D125" s="6" t="s">
        <v>16</v>
      </c>
      <c r="E125" s="6" t="s">
        <v>17</v>
      </c>
      <c r="F125" s="6" t="s">
        <v>54</v>
      </c>
    </row>
    <row r="126" spans="2:11" x14ac:dyDescent="0.2">
      <c r="B126" s="17" t="s">
        <v>18</v>
      </c>
      <c r="C126" s="9" t="s">
        <v>42</v>
      </c>
      <c r="D126" s="9" t="s">
        <v>53</v>
      </c>
      <c r="E126" s="9" t="s">
        <v>43</v>
      </c>
      <c r="F126" s="28" t="s">
        <v>62</v>
      </c>
    </row>
    <row r="127" spans="2:11" x14ac:dyDescent="0.2">
      <c r="B127" s="17" t="s">
        <v>20</v>
      </c>
      <c r="C127" s="9"/>
      <c r="D127" s="9"/>
      <c r="E127" s="9"/>
    </row>
    <row r="128" spans="2:11" x14ac:dyDescent="0.2">
      <c r="B128" s="17" t="s">
        <v>21</v>
      </c>
      <c r="C128" s="9" t="s">
        <v>42</v>
      </c>
      <c r="D128" s="9"/>
      <c r="E128" s="9"/>
    </row>
    <row r="129" spans="2:11" x14ac:dyDescent="0.2">
      <c r="B129" s="17" t="s">
        <v>22</v>
      </c>
      <c r="C129" s="9" t="s">
        <v>44</v>
      </c>
      <c r="D129" s="9"/>
      <c r="E129" s="9"/>
    </row>
    <row r="130" spans="2:11" x14ac:dyDescent="0.2">
      <c r="B130" s="17" t="s">
        <v>23</v>
      </c>
      <c r="C130" s="9" t="s">
        <v>45</v>
      </c>
      <c r="D130" s="9"/>
      <c r="E130" s="9"/>
    </row>
    <row r="131" spans="2:11" x14ac:dyDescent="0.2">
      <c r="B131" s="17" t="s">
        <v>24</v>
      </c>
      <c r="C131" s="18"/>
      <c r="D131" s="9"/>
      <c r="E131" s="9"/>
    </row>
    <row r="132" spans="2:11" x14ac:dyDescent="0.2">
      <c r="B132" s="17" t="s">
        <v>25</v>
      </c>
      <c r="C132" s="18"/>
      <c r="D132" s="9"/>
      <c r="E132" s="9"/>
    </row>
    <row r="133" spans="2:11" x14ac:dyDescent="0.2">
      <c r="B133" s="17" t="s">
        <v>46</v>
      </c>
      <c r="C133" s="9" t="s">
        <v>7</v>
      </c>
      <c r="D133" s="14"/>
      <c r="E133" s="14"/>
    </row>
    <row r="134" spans="2:11" x14ac:dyDescent="0.2">
      <c r="B134" s="29" t="s">
        <v>26</v>
      </c>
      <c r="C134" s="29"/>
      <c r="D134" s="29"/>
    </row>
    <row r="135" spans="2:11" x14ac:dyDescent="0.2">
      <c r="B135" s="6" t="s">
        <v>3</v>
      </c>
      <c r="C135" s="6" t="s">
        <v>10</v>
      </c>
      <c r="D135" s="6" t="s">
        <v>27</v>
      </c>
      <c r="E135" s="6" t="s">
        <v>29</v>
      </c>
      <c r="F135" s="30" t="s">
        <v>28</v>
      </c>
      <c r="G135" s="31"/>
      <c r="H135" s="31"/>
      <c r="I135" s="31"/>
      <c r="J135" s="31"/>
      <c r="K135" s="32"/>
    </row>
    <row r="136" spans="2:11" x14ac:dyDescent="0.2">
      <c r="B136" s="9" t="s">
        <v>40</v>
      </c>
      <c r="C136" s="9" t="s">
        <v>38</v>
      </c>
      <c r="D136" s="9"/>
      <c r="E136" s="9"/>
      <c r="F136" s="33"/>
      <c r="G136" s="34"/>
      <c r="H136" s="34"/>
      <c r="I136" s="34"/>
      <c r="J136" s="34"/>
      <c r="K136" s="35"/>
    </row>
    <row r="137" spans="2:11" x14ac:dyDescent="0.2">
      <c r="B137" s="9" t="s">
        <v>7</v>
      </c>
      <c r="C137" s="9" t="s">
        <v>30</v>
      </c>
      <c r="D137" s="9"/>
      <c r="E137" s="9"/>
      <c r="F137" s="33"/>
      <c r="G137" s="34"/>
      <c r="H137" s="34"/>
      <c r="I137" s="34"/>
      <c r="J137" s="34"/>
      <c r="K137" s="35"/>
    </row>
    <row r="138" spans="2:11" x14ac:dyDescent="0.2">
      <c r="B138" s="17" t="s">
        <v>31</v>
      </c>
      <c r="C138" s="9">
        <v>2</v>
      </c>
    </row>
    <row r="139" spans="2:11" x14ac:dyDescent="0.2">
      <c r="B139" s="17" t="s">
        <v>32</v>
      </c>
      <c r="C139" s="9">
        <v>2</v>
      </c>
    </row>
  </sheetData>
  <sheetProtection selectLockedCells="1" selectUnlockedCells="1"/>
  <mergeCells count="24">
    <mergeCell ref="F96:K96"/>
    <mergeCell ref="F97:K97"/>
    <mergeCell ref="F115:K115"/>
    <mergeCell ref="F116:K116"/>
    <mergeCell ref="F135:K135"/>
    <mergeCell ref="F98:K98"/>
    <mergeCell ref="F118:K118"/>
    <mergeCell ref="F137:K137"/>
    <mergeCell ref="B124:E124"/>
    <mergeCell ref="B114:D114"/>
    <mergeCell ref="B134:D134"/>
    <mergeCell ref="B104:E104"/>
    <mergeCell ref="F136:K136"/>
    <mergeCell ref="B92:D92"/>
    <mergeCell ref="G2:K2"/>
    <mergeCell ref="B61:E61"/>
    <mergeCell ref="B81:E81"/>
    <mergeCell ref="B71:D71"/>
    <mergeCell ref="B95:D95"/>
    <mergeCell ref="B10:D10"/>
    <mergeCell ref="F72:K72"/>
    <mergeCell ref="F73:K73"/>
    <mergeCell ref="F75:K75"/>
    <mergeCell ref="F74:K74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18" max="11" man="1"/>
    <brk id="57" max="16383" man="1"/>
    <brk id="78" max="11" man="1"/>
    <brk id="10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topLeftCell="A22" workbookViewId="0">
      <selection activeCell="A58" sqref="A58:XFD58"/>
    </sheetView>
  </sheetViews>
  <sheetFormatPr defaultColWidth="12.5703125" defaultRowHeight="12.75" x14ac:dyDescent="0.2"/>
  <cols>
    <col min="1" max="1" width="106.28515625" customWidth="1"/>
    <col min="2" max="248" width="11.5703125" customWidth="1"/>
  </cols>
  <sheetData>
    <row r="1" spans="1:1" x14ac:dyDescent="0.2">
      <c r="A1" s="19" t="str">
        <f>"&lt;forecast seriesName="&amp;CHAR(34)&amp;Schedules!D2&amp;CHAR(34)&amp;" completes="&amp;CHAR(34)&amp;Schedules!C3&amp;CHAR(34)&amp;"&gt;"</f>
        <v>&lt;forecast seriesName="Pneumo65" completes="PCV,PPSV"&gt;</v>
      </c>
    </row>
    <row r="2" spans="1:1" x14ac:dyDescent="0.2">
      <c r="A2" s="19" t="str">
        <f>IF(Schedules!B12="","","  &lt;transition name="&amp;CHAR(34)&amp;Schedules!B12&amp;CHAR(34)&amp;" age="&amp;CHAR(34)&amp;Schedules!C12&amp;CHAR(34)&amp;" vaccineId="&amp;CHAR(34)&amp;Schedules!D12&amp;CHAR(34)&amp;"/&gt;")</f>
        <v/>
      </c>
    </row>
    <row r="3" spans="1:1" x14ac:dyDescent="0.2">
      <c r="A3" s="19" t="str">
        <f>"  &lt;vaccine vaccineName="&amp;CHAR(34)&amp;Schedules!B5&amp;CHAR(34)&amp;" vaccineIds="&amp;CHAR(34)&amp;Schedules!C5&amp;CHAR(34)&amp;"/&gt;"</f>
        <v xml:space="preserve">  &lt;vaccine vaccineName="PCV13" vaccineIds="3143"/&gt;</v>
      </c>
    </row>
    <row r="4" spans="1:1" x14ac:dyDescent="0.2">
      <c r="A4" s="19" t="str">
        <f>"  &lt;vaccine vaccineName="&amp;CHAR(34)&amp;Schedules!B6&amp;CHAR(34)&amp;" vaccineIds="&amp;CHAR(34)&amp;Schedules!C6&amp;CHAR(34)&amp;"/&gt;"</f>
        <v xml:space="preserve">  &lt;vaccine vaccineName="PPSV" vaccineIds="155"/&gt;</v>
      </c>
    </row>
    <row r="5" spans="1:1" x14ac:dyDescent="0.2">
      <c r="A5" s="20" t="str">
        <f>"  &lt;schedule scheduleName="&amp;CHAR(34)&amp;Schedules!B60&amp;CHAR(34)&amp;" dose="&amp;CHAR(34)&amp;Schedules!C60&amp;CHAR(34)&amp;" indication="&amp;CHAR(34)&amp;Schedules!D60&amp;CHAR(34)&amp;" label="&amp;CHAR(34)&amp;Schedules!E59&amp;CHAR(34)&amp;"&gt;"</f>
        <v xml:space="preserve">  &lt;schedule scheduleName="P1" dose="1" indication="Age 19 Years" label="PCV-13"&gt;</v>
      </c>
    </row>
    <row r="6" spans="1:1" x14ac:dyDescent="0.2">
      <c r="A6" s="20" t="str">
        <f>"    &lt;pos row="&amp;CHAR(34)&amp;Schedules!C77&amp;CHAR(34)&amp;" column="&amp;CHAR(34)&amp;Schedules!C76&amp;CHAR(34)&amp;"/&gt;"</f>
        <v xml:space="preserve">    &lt;pos row="1" column="1"/&gt;</v>
      </c>
    </row>
    <row r="7" spans="1:1" x14ac:dyDescent="0.2">
      <c r="A7" s="20" t="str">
        <f>"    &lt;valid age="&amp;CHAR(34)&amp;Schedules!C63&amp;CHAR(34)&amp;" interval="&amp;CHAR(34)&amp;Schedules!D63&amp;CHAR(34)&amp;" grace="&amp;CHAR(34)&amp;Schedules!E63&amp;CHAR(34)&amp;" intervalGrace="&amp;CHAR(34)&amp;Schedules!F63&amp;CHAR(34)&amp;"/&gt;"</f>
        <v xml:space="preserve">    &lt;valid age="65 years" interval="" grace="46 years" intervalGrace=""/&gt;</v>
      </c>
    </row>
    <row r="8" spans="1:1" x14ac:dyDescent="0.2">
      <c r="A8" s="20" t="str">
        <f>"    &lt;early age="&amp;CHAR(34)&amp;Schedules!C64&amp;CHAR(34)&amp;" interval="&amp;CHAR(34)&amp;Schedules!D64&amp;CHAR(34)&amp;" grace="&amp;CHAR(34)&amp;Schedules!E64&amp;CHAR(34)&amp;"/&gt;"</f>
        <v xml:space="preserve">    &lt;early age="" interval="" grace=""/&gt;</v>
      </c>
    </row>
    <row r="9" spans="1:1" x14ac:dyDescent="0.2">
      <c r="A9" s="20" t="str">
        <f>"    &lt;due age="&amp;CHAR(34)&amp;Schedules!C65&amp;CHAR(34)&amp;" interval="&amp;CHAR(34)&amp;Schedules!D65&amp;CHAR(34)&amp;" grace="&amp;CHAR(34)&amp;Schedules!E65&amp;CHAR(34)&amp;"/&gt;"</f>
        <v xml:space="preserve">    &lt;due age="65 years" interval="" grace=""/&gt;</v>
      </c>
    </row>
    <row r="10" spans="1:1" x14ac:dyDescent="0.2">
      <c r="A10" s="20" t="str">
        <f>"    &lt;overdue age="&amp;CHAR(34)&amp;Schedules!C66&amp;CHAR(34)&amp;" interval="&amp;CHAR(34)&amp;Schedules!D66&amp;CHAR(34)&amp;" grace="&amp;CHAR(34)&amp;Schedules!E66&amp;CHAR(34)&amp;"/&gt;"</f>
        <v xml:space="preserve">    &lt;overdue age="66 years" interval="" grace=""/&gt;</v>
      </c>
    </row>
    <row r="11" spans="1:1" x14ac:dyDescent="0.2">
      <c r="A11" s="20" t="str">
        <f>"    &lt;finished age="&amp;CHAR(34)&amp;Schedules!C67&amp;CHAR(34)&amp;" interval="&amp;CHAR(34)&amp;Schedules!D67&amp;CHAR(34)&amp;" grace="&amp;CHAR(34)&amp;Schedules!E67&amp;CHAR(34)&amp;"/&gt;"</f>
        <v xml:space="preserve">    &lt;finished age="120 years" interval="" grace=""/&gt;</v>
      </c>
    </row>
    <row r="12" spans="1:1" x14ac:dyDescent="0.2">
      <c r="A12" s="20" t="str">
        <f>"    &lt;after-invalid interval="&amp;CHAR(34)&amp;Schedules!D68&amp;CHAR(34)&amp;" grace="&amp;CHAR(34)&amp;Schedules!E68&amp;CHAR(34)&amp;"/&gt;"</f>
        <v xml:space="preserve">    &lt;after-invalid interval="0 days" grace=""/&gt;</v>
      </c>
    </row>
    <row r="13" spans="1:1" x14ac:dyDescent="0.2">
      <c r="A13" s="20" t="str">
        <f>"    &lt;before-previous interval="&amp;CHAR(34)&amp;Schedules!D69&amp;CHAR(34)&amp;"/&gt;"</f>
        <v xml:space="preserve">    &lt;before-previous interval=""/&gt;</v>
      </c>
    </row>
    <row r="14" spans="1:1" x14ac:dyDescent="0.2">
      <c r="A14" s="20" t="str">
        <f>"    &lt;recommend seriesName="&amp;CHAR(34)&amp;Schedules!C70&amp;CHAR(34)&amp;"/&gt;"</f>
        <v xml:space="preserve">    &lt;recommend seriesName="PCV13"/&gt;</v>
      </c>
    </row>
    <row r="15" spans="1:1" x14ac:dyDescent="0.2">
      <c r="A15" s="21" t="str">
        <f>"    &lt;indicate vaccineName="&amp;CHAR(34)&amp;Schedules!B73&amp;CHAR(34)&amp;" schedule="&amp;CHAR(34)&amp;Schedules!C73&amp;CHAR(34)&amp;" age="&amp;CHAR(34)&amp;Schedules!D73&amp;CHAR(34)&amp;" reason="&amp;CHAR(34)&amp;Schedules!F73&amp;CHAR(34)&amp;" historyOfVaccineName="&amp;CHAR(34)&amp;Schedules!E73&amp;CHAR(34)&amp;"/&gt;"</f>
        <v xml:space="preserve">    &lt;indicate vaccineName="PPSV" schedule="C1" age="65 years -4 days" reason="" historyOfVaccineName=""/&gt;</v>
      </c>
    </row>
    <row r="16" spans="1:1" x14ac:dyDescent="0.2">
      <c r="A16" s="21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vaccineName="PPSV" schedule="C2" age="" reason="" historyOfVaccineName=""/&gt;</v>
      </c>
    </row>
    <row r="17" spans="1:1" x14ac:dyDescent="0.2">
      <c r="A17" s="21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vaccineName="PCV13" schedule="S1" age="" reason="" historyOfVaccineName=""/&gt;</v>
      </c>
    </row>
    <row r="18" spans="1:1" x14ac:dyDescent="0.2">
      <c r="A18" s="20" t="str">
        <f>"  &lt;/schedule&gt;"</f>
        <v xml:space="preserve">  &lt;/schedule&gt;</v>
      </c>
    </row>
    <row r="19" spans="1:1" x14ac:dyDescent="0.2">
      <c r="A19" s="20" t="str">
        <f>"  &lt;schedule scheduleName="&amp;CHAR(34)&amp;Schedules!B80&amp;CHAR(34)&amp;" dose="&amp;CHAR(34)&amp;Schedules!C80&amp;CHAR(34)&amp;" indication="&amp;CHAR(34)&amp;Schedules!D80&amp;CHAR(34)&amp;" label="&amp;CHAR(34)&amp;Schedules!E79&amp;CHAR(34)&amp;"&gt;"</f>
        <v xml:space="preserve">  &lt;schedule scheduleName="S1" dose="1" indication="" label="PPSV"&gt;</v>
      </c>
    </row>
    <row r="20" spans="1:1" x14ac:dyDescent="0.2">
      <c r="A20" s="20" t="str">
        <f>"    &lt;pos row="&amp;CHAR(34)&amp;Schedules!C100&amp;CHAR(34)&amp;" column="&amp;CHAR(34)&amp;Schedules!C99&amp;CHAR(34)&amp;"/&gt;"</f>
        <v xml:space="preserve">    &lt;pos row="1" column="2"/&gt;</v>
      </c>
    </row>
    <row r="21" spans="1:1" x14ac:dyDescent="0.2">
      <c r="A21" s="20" t="str">
        <f>"    &lt;valid age="&amp;CHAR(34)&amp;Schedules!C83&amp;CHAR(34)&amp;" interval="&amp;CHAR(34)&amp;Schedules!D83&amp;CHAR(34)&amp;" grace="&amp;CHAR(34)&amp;Schedules!E83&amp;CHAR(34)&amp;" intervalGrace="&amp;CHAR(34)&amp;Schedules!F83&amp;CHAR(34)&amp;"/&gt;"</f>
        <v xml:space="preserve">    &lt;valid age="65 years" interval="8 weeks" grace="4 days" intervalGrace=""/&gt;</v>
      </c>
    </row>
    <row r="22" spans="1:1" x14ac:dyDescent="0.2">
      <c r="A22" s="20" t="str">
        <f>"    &lt;early age="&amp;CHAR(34)&amp;Schedules!C84&amp;CHAR(34)&amp;" interval="&amp;CHAR(34)&amp;Schedules!D84&amp;CHAR(34)&amp;" grace="&amp;CHAR(34)&amp;Schedules!E84&amp;CHAR(34)&amp;"/&gt;"</f>
        <v xml:space="preserve">    &lt;early age="" interval="" grace=""/&gt;</v>
      </c>
    </row>
    <row r="23" spans="1:1" x14ac:dyDescent="0.2">
      <c r="A23" s="20" t="str">
        <f>"    &lt;due age="&amp;CHAR(34)&amp;Schedules!C85&amp;CHAR(34)&amp;" interval="&amp;CHAR(34)&amp;Schedules!D85&amp;CHAR(34)&amp;" grace="&amp;CHAR(34)&amp;Schedules!E85&amp;CHAR(34)&amp;"/&gt;"</f>
        <v xml:space="preserve">    &lt;due age="" interval="6 months" grace=""/&gt;</v>
      </c>
    </row>
    <row r="24" spans="1:1" x14ac:dyDescent="0.2">
      <c r="A24" s="20" t="str">
        <f>"    &lt;overdue age="&amp;CHAR(34)&amp;Schedules!C86&amp;CHAR(34)&amp;" interval="&amp;CHAR(34)&amp;Schedules!D86&amp;CHAR(34)&amp;" grace="&amp;CHAR(34)&amp;Schedules!E86&amp;CHAR(34)&amp;"/&gt;"</f>
        <v xml:space="preserve">    &lt;overdue age="66 years" interval="13 months" grace=""/&gt;</v>
      </c>
    </row>
    <row r="25" spans="1:1" x14ac:dyDescent="0.2">
      <c r="A25" s="20" t="str">
        <f>"    &lt;finished age="&amp;CHAR(34)&amp;Schedules!C87&amp;CHAR(34)&amp;" interval="&amp;CHAR(34)&amp;Schedules!D87&amp;CHAR(34)&amp;" grace="&amp;CHAR(34)&amp;Schedules!E87&amp;CHAR(34)&amp;"/&gt;"</f>
        <v xml:space="preserve">    &lt;finished age="120 years" interval="" grace=""/&gt;</v>
      </c>
    </row>
    <row r="26" spans="1:1" x14ac:dyDescent="0.2">
      <c r="A26" s="20" t="str">
        <f>"    &lt;after-invalid interval="&amp;CHAR(34)&amp;Schedules!D88&amp;CHAR(34)&amp;" grace="&amp;CHAR(34)&amp;Schedules!E88&amp;CHAR(34)&amp;"/&gt;"</f>
        <v xml:space="preserve">    &lt;after-invalid interval="" grace=""/&gt;</v>
      </c>
    </row>
    <row r="27" spans="1:1" x14ac:dyDescent="0.2">
      <c r="A27" s="20" t="str">
        <f>"    &lt;before-previous interval="&amp;CHAR(34)&amp;Schedules!D89&amp;CHAR(34)&amp;"/&gt;"</f>
        <v xml:space="preserve">    &lt;before-previous interval=""/&gt;</v>
      </c>
    </row>
    <row r="28" spans="1:1" x14ac:dyDescent="0.2">
      <c r="A28" s="20" t="str">
        <f>"    &lt;recommend seriesName="&amp;CHAR(34)&amp;Schedules!C90&amp;CHAR(34)&amp;"/&gt;"</f>
        <v xml:space="preserve">    &lt;recommend seriesName="PPSV"/&gt;</v>
      </c>
    </row>
    <row r="29" spans="1:1" x14ac:dyDescent="0.2">
      <c r="A29" s="20" t="str">
        <f>"    &lt;completed seriesName="&amp;CHAR(34)&amp;Schedules!C91&amp;CHAR(34)&amp;"/&gt;"</f>
        <v xml:space="preserve">    &lt;completed seriesName="PCV13"/&gt;</v>
      </c>
    </row>
    <row r="30" spans="1:1" x14ac:dyDescent="0.2">
      <c r="A30" s="20" t="str">
        <f>"    &lt;contraindicate vaccineName="&amp;CHAR(34)&amp;Schedules!B94&amp;CHAR(34)&amp;" afterInterval="&amp;CHAR(34)&amp;Schedules!C94&amp;CHAR(34)&amp;" age="&amp;CHAR(34)&amp;Schedules!D94&amp;CHAR(34)&amp;" reason="&amp;CHAR(34)&amp;Schedules!E94&amp;CHAR(34)&amp;" grace="&amp;CHAR(34)&amp;Schedules!F94&amp;CHAR(34)&amp;"/&gt;"</f>
        <v xml:space="preserve">    &lt;contraindicate vaccineName="PPSV" afterInterval="5 years" age="" reason="" grace=""/&gt;</v>
      </c>
    </row>
    <row r="31" spans="1:1" x14ac:dyDescent="0.2">
      <c r="A31" s="21" t="str">
        <f>"    &lt;indicate vaccineName="&amp;CHAR(34)&amp;Schedules!B97&amp;CHAR(34)&amp;" schedule="&amp;CHAR(34)&amp;Schedules!C97&amp;CHAR(34)&amp;" age="&amp;CHAR(34)&amp;Schedules!D97&amp;CHAR(34)&amp;" reason="&amp;CHAR(34)&amp;Schedules!F97&amp;CHAR(34)&amp;" historyOfVaccineName="&amp;CHAR(34)&amp;Schedules!E97&amp;CHAR(34)&amp;"/&gt;"</f>
        <v xml:space="preserve">    &lt;indicate vaccineName="PCV13" schedule="INVALID" age="" reason="" historyOfVaccineName=""/&gt;</v>
      </c>
    </row>
    <row r="32" spans="1:1" x14ac:dyDescent="0.2">
      <c r="A32" s="21" t="str">
        <f>"    &lt;indicate vaccineName="&amp;CHAR(34)&amp;Schedules!B98&amp;CHAR(34)&amp;" schedule="&amp;CHAR(34)&amp;Schedules!C98&amp;CHAR(34)&amp;" age="&amp;CHAR(34)&amp;Schedules!D98&amp;CHAR(34)&amp;" reason="&amp;CHAR(34)&amp;Schedules!F98&amp;CHAR(34)&amp;" historyOfVaccineName="&amp;CHAR(34)&amp;Schedules!E98&amp;CHAR(34)&amp;"/&gt;"</f>
        <v xml:space="preserve">    &lt;indicate vaccineName="PPSV" schedule="COMPLETE" age="" reason="" historyOfVaccineName=""/&gt;</v>
      </c>
    </row>
    <row r="33" spans="1:1" x14ac:dyDescent="0.2">
      <c r="A33" s="20" t="str">
        <f>"  &lt;/schedule&gt;"</f>
        <v xml:space="preserve">  &lt;/schedule&gt;</v>
      </c>
    </row>
    <row r="34" spans="1:1" x14ac:dyDescent="0.2">
      <c r="A34" s="20" t="str">
        <f>"  &lt;schedule scheduleName="&amp;CHAR(34)&amp;Schedules!B103&amp;CHAR(34)&amp;" dose="&amp;CHAR(34)&amp;Schedules!C103&amp;CHAR(34)&amp;" indication="&amp;CHAR(34)&amp;Schedules!D103&amp;CHAR(34)&amp;" label="&amp;CHAR(34)&amp;Schedules!E102&amp;CHAR(34)&amp;"&gt;"</f>
        <v xml:space="preserve">  &lt;schedule scheduleName="C1" dose="1" indication="" label="PCV-13 after PPSV"&gt;</v>
      </c>
    </row>
    <row r="35" spans="1:1" x14ac:dyDescent="0.2">
      <c r="A35" s="20" t="str">
        <f>"    &lt;pos row="&amp;CHAR(34)&amp;Schedules!C120&amp;CHAR(34)&amp;" column="&amp;CHAR(34)&amp;Schedules!C119&amp;CHAR(34)&amp;"/&gt;"</f>
        <v xml:space="preserve">    &lt;pos row="2" column="1"/&gt;</v>
      </c>
    </row>
    <row r="36" spans="1:1" x14ac:dyDescent="0.2">
      <c r="A36" s="20" t="str">
        <f>"    &lt;valid age="&amp;CHAR(34)&amp;Schedules!C106&amp;CHAR(34)&amp;" interval="&amp;CHAR(34)&amp;Schedules!D106&amp;CHAR(34)&amp;" grace="&amp;CHAR(34)&amp;Schedules!E106&amp;CHAR(34)&amp;" intervalGrace="&amp;CHAR(34)&amp;Schedules!F106&amp;CHAR(34)&amp;"/&gt;"</f>
        <v xml:space="preserve">    &lt;valid age="65 years" interval="1 year" grace="46 years" intervalGrace="1 y -8 w -4 d"/&gt;</v>
      </c>
    </row>
    <row r="37" spans="1:1" x14ac:dyDescent="0.2">
      <c r="A37" s="20" t="str">
        <f>"    &lt;early age="&amp;CHAR(34)&amp;Schedules!C107&amp;CHAR(34)&amp;" interval="&amp;CHAR(34)&amp;Schedules!D107&amp;CHAR(34)&amp;" grace="&amp;CHAR(34)&amp;Schedules!E107&amp;CHAR(34)&amp;"/&gt;"</f>
        <v xml:space="preserve">    &lt;early age="" interval="" grace=""/&gt;</v>
      </c>
    </row>
    <row r="38" spans="1:1" x14ac:dyDescent="0.2">
      <c r="A38" s="20" t="str">
        <f>"    &lt;due age="&amp;CHAR(34)&amp;Schedules!C108&amp;CHAR(34)&amp;" interval="&amp;CHAR(34)&amp;Schedules!D108&amp;CHAR(34)&amp;" grace="&amp;CHAR(34)&amp;Schedules!E108&amp;CHAR(34)&amp;"/&gt;"</f>
        <v xml:space="preserve">    &lt;due age="65 years" interval="" grace=""/&gt;</v>
      </c>
    </row>
    <row r="39" spans="1:1" x14ac:dyDescent="0.2">
      <c r="A39" s="20" t="str">
        <f>"    &lt;overdue age="&amp;CHAR(34)&amp;Schedules!C109&amp;CHAR(34)&amp;" interval="&amp;CHAR(34)&amp;Schedules!D109&amp;CHAR(34)&amp;" grace="&amp;CHAR(34)&amp;Schedules!E109&amp;CHAR(34)&amp;"/&gt;"</f>
        <v xml:space="preserve">    &lt;overdue age="66 years" interval="" grace=""/&gt;</v>
      </c>
    </row>
    <row r="40" spans="1:1" x14ac:dyDescent="0.2">
      <c r="A40" s="20" t="str">
        <f>"    &lt;finished age="&amp;CHAR(34)&amp;Schedules!C110&amp;CHAR(34)&amp;" interval="&amp;CHAR(34)&amp;Schedules!D110&amp;CHAR(34)&amp;" grace="&amp;CHAR(34)&amp;Schedules!E110&amp;CHAR(34)&amp;"/&gt;"</f>
        <v xml:space="preserve">    &lt;finished age="120 years" interval="" grace=""/&gt;</v>
      </c>
    </row>
    <row r="41" spans="1:1" x14ac:dyDescent="0.2">
      <c r="A41" s="20" t="str">
        <f>"    &lt;after-invalid interval="&amp;CHAR(34)&amp;Schedules!D111&amp;CHAR(34)&amp;" grace="&amp;CHAR(34)&amp;Schedules!E111&amp;CHAR(34)&amp;"/&gt;"</f>
        <v xml:space="preserve">    &lt;after-invalid interval="" grace=""/&gt;</v>
      </c>
    </row>
    <row r="42" spans="1:1" x14ac:dyDescent="0.2">
      <c r="A42" s="20" t="str">
        <f>"    &lt;before-previous interval="&amp;CHAR(34)&amp;Schedules!D112&amp;CHAR(34)&amp;"/&gt;"</f>
        <v xml:space="preserve">    &lt;before-previous interval=""/&gt;</v>
      </c>
    </row>
    <row r="43" spans="1:1" x14ac:dyDescent="0.2">
      <c r="A43" s="20" t="str">
        <f>"    &lt;recommend seriesName="&amp;CHAR(34)&amp;Schedules!C113&amp;CHAR(34)&amp;"/&gt;"</f>
        <v xml:space="preserve">    &lt;recommend seriesName="PCV13"/&gt;</v>
      </c>
    </row>
    <row r="44" spans="1:1" x14ac:dyDescent="0.2">
      <c r="A44" s="21" t="str">
        <f>"    &lt;indicate vaccineName="&amp;CHAR(34)&amp;Schedules!B116&amp;CHAR(34)&amp;" schedule="&amp;CHAR(34)&amp;Schedules!C116&amp;CHAR(34)&amp;" age="&amp;CHAR(34)&amp;Schedules!D116&amp;CHAR(34)&amp;" reason="&amp;CHAR(34)&amp;Schedules!F116&amp;CHAR(34)&amp;" historyOfVaccineName="&amp;CHAR(34)&amp;Schedules!E116&amp;CHAR(34)&amp;"/&gt;"</f>
        <v xml:space="preserve">    &lt;indicate vaccineName="PPSV" schedule="C1" age="65 years -4 days" reason="" historyOfVaccineName=""/&gt;</v>
      </c>
    </row>
    <row r="45" spans="1:1" x14ac:dyDescent="0.2">
      <c r="A45" s="21" t="str">
        <f>"    &lt;indicate vaccineName="&amp;CHAR(34)&amp;Schedules!B117&amp;CHAR(34)&amp;" schedule="&amp;CHAR(34)&amp;Schedules!C117&amp;CHAR(34)&amp;" age="&amp;CHAR(34)&amp;Schedules!D117&amp;CHAR(34)&amp;" reason="&amp;CHAR(34)&amp;Schedules!F117&amp;CHAR(34)&amp;" historyOfVaccineName="&amp;CHAR(34)&amp;Schedules!E117&amp;CHAR(34)&amp;"/&gt;"</f>
        <v xml:space="preserve">    &lt;indicate vaccineName="PPSV" schedule="C2" age="" reason="" historyOfVaccineName=""/&gt;</v>
      </c>
    </row>
    <row r="46" spans="1:1" x14ac:dyDescent="0.2">
      <c r="A46" s="21" t="str">
        <f>"    &lt;indicate vaccineName="&amp;CHAR(34)&amp;Schedules!B118&amp;CHAR(34)&amp;" schedule="&amp;CHAR(34)&amp;Schedules!C118&amp;CHAR(34)&amp;" age="&amp;CHAR(34)&amp;Schedules!D118&amp;CHAR(34)&amp;" reason="&amp;CHAR(34)&amp;Schedules!F118&amp;CHAR(34)&amp;" historyOfVaccineName="&amp;CHAR(34)&amp;Schedules!E118&amp;CHAR(34)&amp;"/&gt;"</f>
        <v xml:space="preserve">    &lt;indicate vaccineName="PCV13" schedule="S1" age="" reason="" historyOfVaccineName=""/&gt;</v>
      </c>
    </row>
    <row r="47" spans="1:1" x14ac:dyDescent="0.2">
      <c r="A47" s="20" t="str">
        <f>"  &lt;/schedule&gt;"</f>
        <v xml:space="preserve">  &lt;/schedule&gt;</v>
      </c>
    </row>
    <row r="48" spans="1:1" x14ac:dyDescent="0.2">
      <c r="A48" s="20" t="str">
        <f>"  &lt;schedule scheduleName="&amp;CHAR(34)&amp;Schedules!B123&amp;CHAR(34)&amp;" dose="&amp;CHAR(34)&amp;Schedules!C123&amp;CHAR(34)&amp;" indication="&amp;CHAR(34)&amp;Schedules!D123&amp;CHAR(34)&amp;" label="&amp;CHAR(34)&amp;Schedules!E122&amp;CHAR(34)&amp;"&gt;"</f>
        <v xml:space="preserve">  &lt;schedule scheduleName="C2" dose="1" indication="" label="PCV-13 after PPSVs"&gt;</v>
      </c>
    </row>
    <row r="49" spans="1:1" x14ac:dyDescent="0.2">
      <c r="A49" s="20" t="str">
        <f>"    &lt;pos row="&amp;CHAR(34)&amp;Schedules!C139&amp;CHAR(34)&amp;" column="&amp;CHAR(34)&amp;Schedules!C138&amp;CHAR(34)&amp;"/&gt;"</f>
        <v xml:space="preserve">    &lt;pos row="2" column="2"/&gt;</v>
      </c>
    </row>
    <row r="50" spans="1:1" x14ac:dyDescent="0.2">
      <c r="A50" s="20" t="str">
        <f>"    &lt;valid age="&amp;CHAR(34)&amp;Schedules!C126&amp;CHAR(34)&amp;" interval="&amp;CHAR(34)&amp;Schedules!D126&amp;CHAR(34)&amp;" grace="&amp;CHAR(34)&amp;Schedules!E126&amp;CHAR(34)&amp;" intervalGrace="&amp;CHAR(34)&amp;Schedules!F126&amp;CHAR(34)&amp;"/&gt;"</f>
        <v xml:space="preserve">    &lt;valid age="65 years" interval="1 year" grace="46 years" intervalGrace="1 y -8 w -4 d"/&gt;</v>
      </c>
    </row>
    <row r="51" spans="1:1" x14ac:dyDescent="0.2">
      <c r="A51" s="20" t="str">
        <f>"    &lt;early age="&amp;CHAR(34)&amp;Schedules!C127&amp;CHAR(34)&amp;" interval="&amp;CHAR(34)&amp;Schedules!D127&amp;CHAR(34)&amp;" grace="&amp;CHAR(34)&amp;Schedules!E127&amp;CHAR(34)&amp;"/&gt;"</f>
        <v xml:space="preserve">    &lt;early age="" interval="" grace=""/&gt;</v>
      </c>
    </row>
    <row r="52" spans="1:1" x14ac:dyDescent="0.2">
      <c r="A52" s="20" t="str">
        <f>"    &lt;due age="&amp;CHAR(34)&amp;Schedules!C128&amp;CHAR(34)&amp;" interval="&amp;CHAR(34)&amp;Schedules!D128&amp;CHAR(34)&amp;" grace="&amp;CHAR(34)&amp;Schedules!E128&amp;CHAR(34)&amp;"/&gt;"</f>
        <v xml:space="preserve">    &lt;due age="65 years" interval="" grace=""/&gt;</v>
      </c>
    </row>
    <row r="53" spans="1:1" x14ac:dyDescent="0.2">
      <c r="A53" s="20" t="str">
        <f>"    &lt;overdue age="&amp;CHAR(34)&amp;Schedules!C129&amp;CHAR(34)&amp;" interval="&amp;CHAR(34)&amp;Schedules!D129&amp;CHAR(34)&amp;" grace="&amp;CHAR(34)&amp;Schedules!E129&amp;CHAR(34)&amp;"/&gt;"</f>
        <v xml:space="preserve">    &lt;overdue age="66 years" interval="" grace=""/&gt;</v>
      </c>
    </row>
    <row r="54" spans="1:1" x14ac:dyDescent="0.2">
      <c r="A54" s="20" t="str">
        <f>"    &lt;finished age="&amp;CHAR(34)&amp;Schedules!C130&amp;CHAR(34)&amp;" interval="&amp;CHAR(34)&amp;Schedules!D130&amp;CHAR(34)&amp;" grace="&amp;CHAR(34)&amp;Schedules!E130&amp;CHAR(34)&amp;"/&gt;"</f>
        <v xml:space="preserve">    &lt;finished age="120 years" interval="" grace=""/&gt;</v>
      </c>
    </row>
    <row r="55" spans="1:1" x14ac:dyDescent="0.2">
      <c r="A55" s="20" t="str">
        <f>"    &lt;after-invalid interval="&amp;CHAR(34)&amp;Schedules!D131&amp;CHAR(34)&amp;" grace="&amp;CHAR(34)&amp;Schedules!E131&amp;CHAR(34)&amp;"/&gt;"</f>
        <v xml:space="preserve">    &lt;after-invalid interval="" grace=""/&gt;</v>
      </c>
    </row>
    <row r="56" spans="1:1" x14ac:dyDescent="0.2">
      <c r="A56" s="20" t="str">
        <f>"    &lt;before-previous interval="&amp;CHAR(34)&amp;Schedules!D132&amp;CHAR(34)&amp;"/&gt;"</f>
        <v xml:space="preserve">    &lt;before-previous interval=""/&gt;</v>
      </c>
    </row>
    <row r="57" spans="1:1" x14ac:dyDescent="0.2">
      <c r="A57" s="20" t="str">
        <f>"    &lt;recommend seriesName="&amp;CHAR(34)&amp;Schedules!C133&amp;CHAR(34)&amp;"/&gt;"</f>
        <v xml:space="preserve">    &lt;recommend seriesName="PCV13"/&gt;</v>
      </c>
    </row>
    <row r="58" spans="1:1" x14ac:dyDescent="0.2">
      <c r="A58" s="21" t="str">
        <f>"    &lt;indicate vaccineName="&amp;CHAR(34)&amp;Schedules!B136&amp;CHAR(34)&amp;" schedule="&amp;CHAR(34)&amp;Schedules!C136&amp;CHAR(34)&amp;" age="&amp;CHAR(34)&amp;Schedules!D136&amp;CHAR(34)&amp;" reason="&amp;CHAR(34)&amp;Schedules!F136&amp;CHAR(34)&amp;" historyOfVaccineName="&amp;CHAR(34)&amp;Schedules!E136&amp;CHAR(34)&amp;"/&gt;"</f>
        <v xml:space="preserve">    &lt;indicate vaccineName="PPSV" schedule="C2" age="" reason="" historyOfVaccineName=""/&gt;</v>
      </c>
    </row>
    <row r="59" spans="1:1" x14ac:dyDescent="0.2">
      <c r="A59" s="21" t="str">
        <f>"    &lt;indicate vaccineName="&amp;CHAR(34)&amp;Schedules!B137&amp;CHAR(34)&amp;" schedule="&amp;CHAR(34)&amp;Schedules!C137&amp;CHAR(34)&amp;" age="&amp;CHAR(34)&amp;Schedules!D137&amp;CHAR(34)&amp;" reason="&amp;CHAR(34)&amp;Schedules!F137&amp;CHAR(34)&amp;" historyOfVaccineName="&amp;CHAR(34)&amp;Schedules!E137&amp;CHAR(34)&amp;"/&gt;"</f>
        <v xml:space="preserve">    &lt;indicate vaccineName="PCV13" schedule="COMPLETE" age="" reason="" historyOfVaccineName=""/&gt;</v>
      </c>
    </row>
    <row r="60" spans="1:1" x14ac:dyDescent="0.2">
      <c r="A60" s="20" t="str">
        <f>"  &lt;/schedule&gt;"</f>
        <v xml:space="preserve">  &lt;/schedule&gt;</v>
      </c>
    </row>
    <row r="61" spans="1:1" x14ac:dyDescent="0.2">
      <c r="A61" s="1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2014-12-23T15:09:57Z</cp:lastPrinted>
  <dcterms:created xsi:type="dcterms:W3CDTF">2014-08-26T15:40:34Z</dcterms:created>
  <dcterms:modified xsi:type="dcterms:W3CDTF">2014-12-23T15:13:51Z</dcterms:modified>
</cp:coreProperties>
</file>