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45" windowHeight="7785" tabRatio="242"/>
  </bookViews>
  <sheets>
    <sheet name="Schedules" sheetId="1" r:id="rId1"/>
    <sheet name="XML" sheetId="2" r:id="rId2"/>
  </sheets>
  <definedNames>
    <definedName name="_xlnm.Print_Area" localSheetId="0">Schedules!$A$1:$I$205</definedName>
  </definedNames>
  <calcPr calcId="125725"/>
</workbook>
</file>

<file path=xl/calcChain.xml><?xml version="1.0" encoding="utf-8"?>
<calcChain xmlns="http://schemas.openxmlformats.org/spreadsheetml/2006/main">
  <c r="B83" i="2"/>
  <c r="B82"/>
  <c r="B81"/>
  <c r="B80"/>
  <c r="B79"/>
  <c r="B78"/>
  <c r="B77"/>
  <c r="B76"/>
  <c r="B75"/>
  <c r="B74"/>
  <c r="B73"/>
  <c r="B72"/>
  <c r="A72"/>
  <c r="B84"/>
  <c r="B94"/>
  <c r="B56" l="1"/>
  <c r="B43"/>
  <c r="B30"/>
  <c r="B70" l="1"/>
  <c r="B69"/>
  <c r="B68"/>
  <c r="B67"/>
  <c r="B66"/>
  <c r="A66"/>
  <c r="B64"/>
  <c r="B63"/>
  <c r="B62"/>
  <c r="B61"/>
  <c r="A60"/>
  <c r="B60" l="1"/>
  <c r="A85"/>
  <c r="B97"/>
  <c r="B96"/>
  <c r="B95"/>
  <c r="B93"/>
  <c r="B92"/>
  <c r="B91"/>
  <c r="B90"/>
  <c r="B89"/>
  <c r="B88"/>
  <c r="B87"/>
  <c r="B86"/>
  <c r="B85"/>
  <c r="B110" l="1"/>
  <c r="B120"/>
  <c r="B119"/>
  <c r="B118"/>
  <c r="B117"/>
  <c r="B116"/>
  <c r="B115"/>
  <c r="B114"/>
  <c r="B113"/>
  <c r="B112"/>
  <c r="B111"/>
  <c r="B121"/>
  <c r="B107"/>
  <c r="B108"/>
  <c r="B106"/>
  <c r="B105"/>
  <c r="B104"/>
  <c r="B103"/>
  <c r="B102"/>
  <c r="B101"/>
  <c r="B100"/>
  <c r="B99"/>
  <c r="B98"/>
  <c r="B109"/>
  <c r="B17" l="1"/>
  <c r="B14"/>
  <c r="B23"/>
  <c r="B59"/>
  <c r="B33"/>
  <c r="B32"/>
  <c r="B31"/>
  <c r="B29"/>
  <c r="B28"/>
  <c r="B27"/>
  <c r="B26"/>
  <c r="B25"/>
  <c r="B24"/>
  <c r="B22"/>
  <c r="B21"/>
  <c r="B5"/>
  <c r="B122"/>
  <c r="B2" l="1"/>
  <c r="B3"/>
  <c r="B16"/>
  <c r="B57" l="1"/>
  <c r="B44"/>
  <c r="B15"/>
  <c r="B18"/>
  <c r="B19"/>
  <c r="B1" l="1"/>
  <c r="B58" l="1"/>
  <c r="B55"/>
  <c r="B54"/>
  <c r="B53"/>
  <c r="B52"/>
  <c r="B51"/>
  <c r="B50"/>
  <c r="B49"/>
  <c r="B48"/>
  <c r="B47"/>
  <c r="B4"/>
  <c r="B6"/>
  <c r="B7"/>
  <c r="B8"/>
  <c r="B9"/>
  <c r="B10"/>
  <c r="B11"/>
  <c r="B12"/>
  <c r="B13"/>
  <c r="B20"/>
  <c r="B34"/>
  <c r="B35"/>
  <c r="B36"/>
  <c r="B37"/>
  <c r="B38"/>
  <c r="B39"/>
  <c r="B40"/>
  <c r="B41"/>
  <c r="B42"/>
  <c r="B45"/>
  <c r="B46"/>
</calcChain>
</file>

<file path=xl/sharedStrings.xml><?xml version="1.0" encoding="utf-8"?>
<sst xmlns="http://schemas.openxmlformats.org/spreadsheetml/2006/main" count="341" uniqueCount="83">
  <si>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</si>
  <si>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</si>
  <si>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</si>
  <si>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</si>
  <si>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</si>
  <si>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</si>
  <si>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</si>
  <si>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</si>
  <si>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</si>
  <si>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</si>
  <si>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</si>
  <si>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</si>
  <si>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</si>
  <si>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</si>
  <si>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</si>
  <si>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</si>
  <si>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</si>
  <si>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</si>
  <si>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</si>
  <si>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</si>
  <si>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</si>
  <si>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</si>
  <si>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</si>
  <si>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</si>
  <si>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</si>
  <si>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</si>
  <si>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</si>
  <si>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</si>
  <si>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</si>
  <si>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</si>
  <si>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</si>
  <si>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</si>
  <si>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4 months</t>
  </si>
  <si>
    <t>COMPLETE</t>
  </si>
  <si>
    <t>0 days</t>
  </si>
  <si>
    <t>Meningococcal B</t>
  </si>
  <si>
    <t>Bexsero</t>
  </si>
  <si>
    <t>Trumenba</t>
  </si>
  <si>
    <t>Meningococcal B, OMV</t>
  </si>
  <si>
    <t>Meningococcal B, unspecified</t>
  </si>
  <si>
    <t>Men B</t>
  </si>
  <si>
    <t>215, 216</t>
  </si>
  <si>
    <t>T2</t>
  </si>
  <si>
    <t>10 years</t>
  </si>
  <si>
    <t>16 years</t>
  </si>
  <si>
    <t>P1</t>
  </si>
  <si>
    <t>T3</t>
  </si>
  <si>
    <t>6 months</t>
  </si>
  <si>
    <t>B2</t>
  </si>
  <si>
    <t>24 years</t>
  </si>
  <si>
    <t>16 years -4 days</t>
  </si>
  <si>
    <t>Forecasting 2nd dose for high risk patient (under 16 years of age)</t>
  </si>
  <si>
    <t>Patient received 1st dose of Bexsero, now forecasting 2nd dose</t>
  </si>
  <si>
    <t>Patient received 1st dose of Trumenba, now forecasting 2nd dose</t>
  </si>
  <si>
    <t>Must complete series of either Bexsero or Trumenba</t>
  </si>
  <si>
    <t>Must complete series of either Trumenba or Bexsero</t>
  </si>
  <si>
    <t>DOSERECEIVED</t>
  </si>
  <si>
    <t>19 years</t>
  </si>
  <si>
    <t>MeningococcalB</t>
  </si>
  <si>
    <t>10 years -4 days</t>
  </si>
  <si>
    <t>Not approved for patients under 10 years of age, see forecast for valid and recommended dates</t>
  </si>
  <si>
    <t>Decision Logic</t>
  </si>
  <si>
    <t>Constant Values</t>
  </si>
  <si>
    <t>Valid Vaccine</t>
  </si>
  <si>
    <t>Transitions</t>
  </si>
  <si>
    <t>Second Dose Needed</t>
  </si>
  <si>
    <t xml:space="preserve">  &lt;/decisionLogic&gt;</t>
  </si>
  <si>
    <r>
      <t>M-</t>
    </r>
    <r>
      <rPr>
        <i/>
        <sz val="10"/>
        <color indexed="60"/>
        <rFont val="Arial"/>
        <family val="2"/>
      </rPr>
      <t>final</t>
    </r>
  </si>
  <si>
    <t>M2</t>
  </si>
  <si>
    <t>Final</t>
  </si>
  <si>
    <t>final</t>
  </si>
  <si>
    <t>Final Dose Needed</t>
  </si>
  <si>
    <r>
      <t>M-</t>
    </r>
    <r>
      <rPr>
        <b/>
        <i/>
        <sz val="10"/>
        <rFont val="Arial"/>
        <family val="2"/>
      </rPr>
      <t>final</t>
    </r>
  </si>
  <si>
    <t>B2a</t>
  </si>
  <si>
    <t xml:space="preserve"> </t>
  </si>
  <si>
    <t>DL MenB TwoDose</t>
  </si>
  <si>
    <t>DL MenB MultiDose</t>
  </si>
  <si>
    <t>Recommended</t>
  </si>
  <si>
    <t>MeningBexsero</t>
  </si>
  <si>
    <t>MeningTrumenba</t>
  </si>
  <si>
    <t>B2b</t>
  </si>
  <si>
    <t>Less Than 8 Weeks</t>
  </si>
  <si>
    <t>More Than 8 Weeks</t>
  </si>
</sst>
</file>

<file path=xl/styles.xml><?xml version="1.0" encoding="utf-8"?>
<styleSheet xmlns="http://schemas.openxmlformats.org/spreadsheetml/2006/main">
  <fonts count="10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i/>
      <sz val="10"/>
      <color indexed="60"/>
      <name val="Arial"/>
      <family val="2"/>
    </font>
    <font>
      <b/>
      <i/>
      <sz val="10"/>
      <color indexed="62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8" fillId="2" borderId="0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</xdr:colOff>
      <xdr:row>6</xdr:row>
      <xdr:rowOff>65267</xdr:rowOff>
    </xdr:from>
    <xdr:to>
      <xdr:col>7</xdr:col>
      <xdr:colOff>733425</xdr:colOff>
      <xdr:row>58</xdr:row>
      <xdr:rowOff>121284</xdr:rowOff>
    </xdr:to>
    <xdr:pic>
      <xdr:nvPicPr>
        <xdr:cNvPr id="7" name="Picture 6" descr="https://documents.lucidchart.com/documents/d74e0d51-9686-4897-b6f4-4e869a29e8af/pages/vxNIXjEY67Ka?a=3737&amp;x=-35&amp;y=-56&amp;w=1208&amp;h=1673&amp;store=1&amp;accept=image%2F*&amp;auth=LCA%20b079d75d1b25e9cc5be0c5d25d98044b110306e0-ts%3D145435963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4" y="979667"/>
          <a:ext cx="6158866" cy="8476117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0"/>
  <sheetViews>
    <sheetView tabSelected="1" workbookViewId="0"/>
  </sheetViews>
  <sheetFormatPr defaultColWidth="11.5703125" defaultRowHeight="12.75"/>
  <cols>
    <col min="1" max="1" width="1.5703125" style="1" customWidth="1"/>
    <col min="2" max="2" width="16.5703125" style="1" customWidth="1"/>
    <col min="3" max="5" width="14.85546875" style="1" customWidth="1"/>
    <col min="6" max="6" width="6.28515625" style="1" customWidth="1"/>
    <col min="7" max="9" width="14.28515625" style="1" customWidth="1"/>
    <col min="10" max="16384" width="11.5703125" style="1"/>
  </cols>
  <sheetData>
    <row r="1" spans="2:9" ht="8.25" customHeight="1"/>
    <row r="2" spans="2:9">
      <c r="B2" s="2" t="s">
        <v>0</v>
      </c>
      <c r="C2" s="3"/>
      <c r="D2" s="4" t="s">
        <v>58</v>
      </c>
      <c r="F2" s="43" t="s">
        <v>1</v>
      </c>
      <c r="G2" s="43"/>
      <c r="H2" s="43"/>
      <c r="I2" s="43"/>
    </row>
    <row r="3" spans="2:9">
      <c r="B3" s="6" t="s">
        <v>74</v>
      </c>
      <c r="C3" s="7" t="s">
        <v>2</v>
      </c>
      <c r="D3" s="24"/>
      <c r="F3" s="7" t="s">
        <v>3</v>
      </c>
      <c r="G3" s="8"/>
      <c r="H3" s="7" t="s">
        <v>4</v>
      </c>
      <c r="I3" s="6" t="s">
        <v>5</v>
      </c>
    </row>
    <row r="4" spans="2:9">
      <c r="B4" s="10" t="s">
        <v>36</v>
      </c>
      <c r="C4" s="10">
        <v>216</v>
      </c>
      <c r="D4" s="11"/>
      <c r="F4" s="10" t="s">
        <v>38</v>
      </c>
      <c r="G4" s="12"/>
      <c r="H4" s="10" t="s">
        <v>36</v>
      </c>
      <c r="I4" s="9">
        <v>216</v>
      </c>
    </row>
    <row r="5" spans="2:9">
      <c r="B5" s="10" t="s">
        <v>37</v>
      </c>
      <c r="C5" s="10">
        <v>215</v>
      </c>
      <c r="D5" s="11"/>
      <c r="F5" s="10" t="s">
        <v>35</v>
      </c>
      <c r="G5" s="12"/>
      <c r="H5" s="10" t="s">
        <v>37</v>
      </c>
      <c r="I5" s="9">
        <v>215</v>
      </c>
    </row>
    <row r="6" spans="2:9">
      <c r="B6" s="25" t="s">
        <v>40</v>
      </c>
      <c r="C6" s="10" t="s">
        <v>41</v>
      </c>
      <c r="D6" s="11"/>
      <c r="F6" s="10" t="s">
        <v>39</v>
      </c>
      <c r="G6" s="12"/>
      <c r="H6" s="10"/>
      <c r="I6" s="9"/>
    </row>
    <row r="11" spans="2:9">
      <c r="C11"/>
    </row>
    <row r="25" spans="5:5">
      <c r="E25" s="13"/>
    </row>
    <row r="26" spans="5:5">
      <c r="E26" s="13"/>
    </row>
    <row r="27" spans="5:5">
      <c r="E27" s="13"/>
    </row>
    <row r="28" spans="5:5">
      <c r="E28" s="13"/>
    </row>
    <row r="29" spans="5:5">
      <c r="E29" s="13"/>
    </row>
    <row r="30" spans="5:5">
      <c r="E30" s="13"/>
    </row>
    <row r="31" spans="5:5">
      <c r="E31" s="13"/>
    </row>
    <row r="32" spans="5:5">
      <c r="E32" s="13"/>
    </row>
    <row r="33" spans="5:5">
      <c r="E33" s="13"/>
    </row>
    <row r="34" spans="5:5">
      <c r="E34" s="13"/>
    </row>
    <row r="35" spans="5:5">
      <c r="E35" s="13"/>
    </row>
    <row r="36" spans="5:5">
      <c r="E36" s="13"/>
    </row>
    <row r="37" spans="5:5">
      <c r="E37" s="13"/>
    </row>
    <row r="38" spans="5:5">
      <c r="E38" s="13"/>
    </row>
    <row r="39" spans="5:5">
      <c r="E39" s="13"/>
    </row>
    <row r="40" spans="5:5">
      <c r="E40" s="13"/>
    </row>
    <row r="41" spans="5:5">
      <c r="E41" s="13"/>
    </row>
    <row r="42" spans="5:5">
      <c r="E42" s="13"/>
    </row>
    <row r="43" spans="5:5">
      <c r="E43" s="13"/>
    </row>
    <row r="44" spans="5:5">
      <c r="E44" s="13"/>
    </row>
    <row r="45" spans="5:5">
      <c r="E45" s="13"/>
    </row>
    <row r="46" spans="5:5">
      <c r="E46" s="13"/>
    </row>
    <row r="47" spans="5:5">
      <c r="E47" s="13"/>
    </row>
    <row r="48" spans="5:5">
      <c r="E48" s="13"/>
    </row>
    <row r="49" spans="2:5">
      <c r="E49" s="13"/>
    </row>
    <row r="50" spans="2:5">
      <c r="E50" s="13"/>
    </row>
    <row r="51" spans="2:5">
      <c r="E51" s="13"/>
    </row>
    <row r="60" spans="2:5" ht="14.25">
      <c r="B60" s="5" t="s">
        <v>6</v>
      </c>
      <c r="C60" s="5" t="s">
        <v>7</v>
      </c>
      <c r="D60" s="5" t="s">
        <v>8</v>
      </c>
      <c r="E60" s="13" t="s">
        <v>9</v>
      </c>
    </row>
    <row r="61" spans="2:5">
      <c r="B61" s="14" t="s">
        <v>45</v>
      </c>
      <c r="C61" s="14">
        <v>1</v>
      </c>
      <c r="D61" s="14" t="s">
        <v>56</v>
      </c>
    </row>
    <row r="62" spans="2:5">
      <c r="B62" s="40" t="s">
        <v>11</v>
      </c>
      <c r="C62" s="41"/>
      <c r="D62" s="41"/>
      <c r="E62" s="42"/>
    </row>
    <row r="63" spans="2:5">
      <c r="B63" s="15"/>
      <c r="C63" s="6" t="s">
        <v>12</v>
      </c>
      <c r="D63" s="6" t="s">
        <v>13</v>
      </c>
      <c r="E63" s="6" t="s">
        <v>14</v>
      </c>
    </row>
    <row r="64" spans="2:5">
      <c r="B64" s="16" t="s">
        <v>15</v>
      </c>
      <c r="C64" s="9" t="s">
        <v>43</v>
      </c>
      <c r="D64" s="9"/>
      <c r="E64" s="9" t="s">
        <v>16</v>
      </c>
    </row>
    <row r="65" spans="2:5">
      <c r="B65" s="16" t="s">
        <v>18</v>
      </c>
      <c r="C65" s="9"/>
      <c r="D65" s="9"/>
      <c r="E65" s="9"/>
    </row>
    <row r="66" spans="2:5">
      <c r="B66" s="16" t="s">
        <v>19</v>
      </c>
      <c r="C66" s="9" t="s">
        <v>44</v>
      </c>
      <c r="D66" s="9"/>
      <c r="E66" s="9"/>
    </row>
    <row r="67" spans="2:5">
      <c r="B67" s="16" t="s">
        <v>21</v>
      </c>
      <c r="C67" s="9" t="s">
        <v>57</v>
      </c>
      <c r="D67" s="9"/>
      <c r="E67" s="9"/>
    </row>
    <row r="68" spans="2:5">
      <c r="B68" s="16" t="s">
        <v>23</v>
      </c>
      <c r="C68" s="9" t="s">
        <v>49</v>
      </c>
      <c r="D68" s="9"/>
      <c r="E68" s="9"/>
    </row>
    <row r="69" spans="2:5">
      <c r="B69" s="16" t="s">
        <v>24</v>
      </c>
      <c r="C69" s="17"/>
      <c r="D69" s="9" t="s">
        <v>34</v>
      </c>
      <c r="E69" s="9"/>
    </row>
    <row r="70" spans="2:5">
      <c r="B70" s="16" t="s">
        <v>25</v>
      </c>
      <c r="C70" s="17"/>
      <c r="D70" s="9"/>
      <c r="E70" s="9"/>
    </row>
    <row r="71" spans="2:5">
      <c r="B71" s="43" t="s">
        <v>26</v>
      </c>
      <c r="C71" s="43"/>
      <c r="D71" s="43"/>
    </row>
    <row r="72" spans="2:5">
      <c r="B72" s="6" t="s">
        <v>3</v>
      </c>
      <c r="C72" s="6" t="s">
        <v>6</v>
      </c>
      <c r="D72" s="6" t="s">
        <v>27</v>
      </c>
      <c r="E72" s="6" t="s">
        <v>28</v>
      </c>
    </row>
    <row r="73" spans="2:5">
      <c r="B73" s="23" t="s">
        <v>36</v>
      </c>
      <c r="C73" s="9" t="s">
        <v>45</v>
      </c>
      <c r="D73" s="18" t="s">
        <v>59</v>
      </c>
      <c r="E73" s="18" t="s">
        <v>60</v>
      </c>
    </row>
    <row r="74" spans="2:5">
      <c r="B74" s="23" t="s">
        <v>36</v>
      </c>
      <c r="C74" s="9" t="s">
        <v>48</v>
      </c>
      <c r="D74" s="18" t="s">
        <v>50</v>
      </c>
      <c r="E74" s="18" t="s">
        <v>51</v>
      </c>
    </row>
    <row r="75" spans="2:5">
      <c r="B75" s="9" t="s">
        <v>36</v>
      </c>
      <c r="C75" s="9" t="s">
        <v>48</v>
      </c>
      <c r="D75" s="18"/>
      <c r="E75" s="18" t="s">
        <v>52</v>
      </c>
    </row>
    <row r="76" spans="2:5">
      <c r="B76" s="9" t="s">
        <v>37</v>
      </c>
      <c r="C76" s="9" t="s">
        <v>45</v>
      </c>
      <c r="D76" s="18" t="s">
        <v>59</v>
      </c>
      <c r="E76" s="18" t="s">
        <v>60</v>
      </c>
    </row>
    <row r="77" spans="2:5">
      <c r="B77" s="9" t="s">
        <v>37</v>
      </c>
      <c r="C77" s="9" t="s">
        <v>42</v>
      </c>
      <c r="D77" s="18" t="s">
        <v>50</v>
      </c>
      <c r="E77" s="18" t="s">
        <v>51</v>
      </c>
    </row>
    <row r="78" spans="2:5">
      <c r="B78" s="9" t="s">
        <v>37</v>
      </c>
      <c r="C78" s="9" t="s">
        <v>42</v>
      </c>
      <c r="D78" s="9"/>
      <c r="E78" s="18" t="s">
        <v>53</v>
      </c>
    </row>
    <row r="79" spans="2:5">
      <c r="B79" s="16" t="s">
        <v>29</v>
      </c>
      <c r="C79" s="9">
        <v>1</v>
      </c>
    </row>
    <row r="80" spans="2:5">
      <c r="B80" s="16" t="s">
        <v>30</v>
      </c>
      <c r="C80" s="9">
        <v>1</v>
      </c>
    </row>
    <row r="82" spans="2:5" ht="14.25">
      <c r="B82" s="21" t="s">
        <v>6</v>
      </c>
      <c r="C82" s="21" t="s">
        <v>7</v>
      </c>
      <c r="D82" s="13"/>
      <c r="E82" s="13" t="s">
        <v>10</v>
      </c>
    </row>
    <row r="83" spans="2:5">
      <c r="B83" s="14" t="s">
        <v>42</v>
      </c>
      <c r="C83" s="14">
        <v>2</v>
      </c>
    </row>
    <row r="84" spans="2:5">
      <c r="B84" s="43" t="s">
        <v>11</v>
      </c>
      <c r="C84" s="43"/>
      <c r="D84" s="43"/>
      <c r="E84" s="43"/>
    </row>
    <row r="85" spans="2:5">
      <c r="B85" s="15"/>
      <c r="C85" s="6" t="s">
        <v>12</v>
      </c>
      <c r="D85" s="6" t="s">
        <v>13</v>
      </c>
      <c r="E85" s="6" t="s">
        <v>14</v>
      </c>
    </row>
    <row r="86" spans="2:5" ht="12" customHeight="1">
      <c r="B86" s="16" t="s">
        <v>15</v>
      </c>
      <c r="C86" s="9"/>
      <c r="D86" s="9" t="s">
        <v>20</v>
      </c>
      <c r="E86" s="9" t="s">
        <v>20</v>
      </c>
    </row>
    <row r="87" spans="2:5">
      <c r="B87" s="16" t="s">
        <v>18</v>
      </c>
      <c r="C87" s="9"/>
      <c r="D87" s="9"/>
      <c r="E87" s="9"/>
    </row>
    <row r="88" spans="2:5">
      <c r="B88" s="16" t="s">
        <v>19</v>
      </c>
      <c r="C88" s="9"/>
      <c r="D88" s="9" t="s">
        <v>20</v>
      </c>
      <c r="E88" s="9"/>
    </row>
    <row r="89" spans="2:5">
      <c r="B89" s="16" t="s">
        <v>21</v>
      </c>
      <c r="C89" s="9"/>
      <c r="D89" s="9" t="s">
        <v>22</v>
      </c>
      <c r="E89" s="9"/>
    </row>
    <row r="90" spans="2:5">
      <c r="B90" s="16" t="s">
        <v>23</v>
      </c>
      <c r="C90" s="9" t="s">
        <v>49</v>
      </c>
      <c r="D90" s="9"/>
      <c r="E90" s="9"/>
    </row>
    <row r="91" spans="2:5">
      <c r="B91" s="16" t="s">
        <v>24</v>
      </c>
      <c r="C91" s="17"/>
      <c r="D91" s="9"/>
      <c r="E91" s="9"/>
    </row>
    <row r="92" spans="2:5">
      <c r="B92" s="16" t="s">
        <v>25</v>
      </c>
      <c r="C92" s="17"/>
      <c r="D92" s="9"/>
      <c r="E92" s="9"/>
    </row>
    <row r="93" spans="2:5">
      <c r="B93" s="16" t="s">
        <v>77</v>
      </c>
      <c r="C93" s="9" t="s">
        <v>79</v>
      </c>
    </row>
    <row r="94" spans="2:5">
      <c r="B94" s="43" t="s">
        <v>26</v>
      </c>
      <c r="C94" s="43"/>
      <c r="D94" s="43"/>
    </row>
    <row r="95" spans="2:5">
      <c r="B95" s="6" t="s">
        <v>3</v>
      </c>
      <c r="C95" s="6" t="s">
        <v>6</v>
      </c>
      <c r="D95" s="6" t="s">
        <v>27</v>
      </c>
      <c r="E95" s="6" t="s">
        <v>28</v>
      </c>
    </row>
    <row r="96" spans="2:5">
      <c r="B96" s="6"/>
      <c r="C96" s="6"/>
      <c r="D96" s="6"/>
      <c r="E96" s="6"/>
    </row>
    <row r="97" spans="2:7">
      <c r="B97" s="9" t="s">
        <v>36</v>
      </c>
      <c r="C97" s="39" t="s">
        <v>75</v>
      </c>
      <c r="D97" s="18"/>
      <c r="E97" s="18" t="s">
        <v>55</v>
      </c>
    </row>
    <row r="98" spans="2:7">
      <c r="B98" s="9" t="s">
        <v>37</v>
      </c>
      <c r="C98" s="9" t="s">
        <v>46</v>
      </c>
      <c r="D98" s="9"/>
      <c r="E98" s="18"/>
    </row>
    <row r="99" spans="2:7">
      <c r="B99" s="16" t="s">
        <v>29</v>
      </c>
      <c r="C99" s="9">
        <v>2</v>
      </c>
    </row>
    <row r="100" spans="2:7">
      <c r="B100" s="16" t="s">
        <v>30</v>
      </c>
      <c r="C100" s="9">
        <v>1</v>
      </c>
    </row>
    <row r="102" spans="2:7" ht="14.25">
      <c r="B102" s="21" t="s">
        <v>6</v>
      </c>
      <c r="C102" s="21" t="s">
        <v>7</v>
      </c>
      <c r="E102" s="13" t="s">
        <v>31</v>
      </c>
    </row>
    <row r="103" spans="2:7">
      <c r="B103" s="14" t="s">
        <v>46</v>
      </c>
      <c r="C103" s="14">
        <v>3</v>
      </c>
    </row>
    <row r="104" spans="2:7">
      <c r="B104" s="40" t="s">
        <v>11</v>
      </c>
      <c r="C104" s="41"/>
      <c r="D104" s="41"/>
      <c r="E104" s="42"/>
      <c r="G104" s="22"/>
    </row>
    <row r="105" spans="2:7">
      <c r="B105" s="15"/>
      <c r="C105" s="6" t="s">
        <v>12</v>
      </c>
      <c r="D105" s="6" t="s">
        <v>13</v>
      </c>
      <c r="E105" s="6" t="s">
        <v>14</v>
      </c>
    </row>
    <row r="106" spans="2:7">
      <c r="B106" s="16" t="s">
        <v>15</v>
      </c>
      <c r="C106" s="9"/>
      <c r="D106" s="9" t="s">
        <v>32</v>
      </c>
      <c r="E106" s="9" t="s">
        <v>32</v>
      </c>
    </row>
    <row r="107" spans="2:7">
      <c r="B107" s="16" t="s">
        <v>18</v>
      </c>
      <c r="C107" s="9"/>
      <c r="D107" s="9"/>
      <c r="E107" s="9"/>
    </row>
    <row r="108" spans="2:7">
      <c r="B108" s="16" t="s">
        <v>19</v>
      </c>
      <c r="C108" s="9"/>
      <c r="D108" s="9" t="s">
        <v>32</v>
      </c>
      <c r="E108" s="9"/>
    </row>
    <row r="109" spans="2:7">
      <c r="B109" s="16" t="s">
        <v>21</v>
      </c>
      <c r="C109" s="9"/>
      <c r="D109" s="9" t="s">
        <v>47</v>
      </c>
      <c r="E109" s="9"/>
    </row>
    <row r="110" spans="2:7">
      <c r="B110" s="16" t="s">
        <v>23</v>
      </c>
      <c r="C110" s="9" t="s">
        <v>49</v>
      </c>
      <c r="D110" s="9"/>
      <c r="E110" s="9"/>
    </row>
    <row r="111" spans="2:7">
      <c r="B111" s="16" t="s">
        <v>24</v>
      </c>
      <c r="C111" s="17"/>
      <c r="D111" s="9"/>
      <c r="E111" s="9"/>
    </row>
    <row r="112" spans="2:7">
      <c r="B112" s="16" t="s">
        <v>25</v>
      </c>
      <c r="C112" s="17"/>
      <c r="D112" s="9" t="s">
        <v>47</v>
      </c>
      <c r="E112" s="9" t="s">
        <v>47</v>
      </c>
    </row>
    <row r="113" spans="2:5">
      <c r="B113" s="16" t="s">
        <v>77</v>
      </c>
      <c r="C113" s="9" t="s">
        <v>79</v>
      </c>
    </row>
    <row r="114" spans="2:5">
      <c r="B114" s="40" t="s">
        <v>26</v>
      </c>
      <c r="C114" s="41"/>
      <c r="D114" s="42"/>
    </row>
    <row r="115" spans="2:5">
      <c r="B115" s="6" t="s">
        <v>3</v>
      </c>
      <c r="C115" s="6" t="s">
        <v>6</v>
      </c>
      <c r="D115" s="6" t="s">
        <v>27</v>
      </c>
      <c r="E115" s="6" t="s">
        <v>28</v>
      </c>
    </row>
    <row r="116" spans="2:5">
      <c r="B116" s="9" t="s">
        <v>36</v>
      </c>
      <c r="C116" s="39" t="s">
        <v>76</v>
      </c>
      <c r="D116" s="18"/>
      <c r="E116" s="18" t="s">
        <v>55</v>
      </c>
    </row>
    <row r="117" spans="2:5">
      <c r="B117" s="9" t="s">
        <v>37</v>
      </c>
      <c r="C117" s="9" t="s">
        <v>33</v>
      </c>
      <c r="D117" s="9"/>
      <c r="E117" s="18"/>
    </row>
    <row r="118" spans="2:5">
      <c r="B118" s="16" t="s">
        <v>29</v>
      </c>
      <c r="C118" s="9">
        <v>3</v>
      </c>
    </row>
    <row r="119" spans="2:5">
      <c r="B119" s="16" t="s">
        <v>30</v>
      </c>
      <c r="C119" s="9">
        <v>1</v>
      </c>
    </row>
    <row r="121" spans="2:5" ht="14.25">
      <c r="B121" s="5" t="s">
        <v>6</v>
      </c>
      <c r="C121" s="5" t="s">
        <v>7</v>
      </c>
      <c r="D121" s="5" t="s">
        <v>8</v>
      </c>
      <c r="E121" s="13" t="s">
        <v>10</v>
      </c>
    </row>
    <row r="122" spans="2:5">
      <c r="B122" s="14" t="s">
        <v>48</v>
      </c>
      <c r="C122" s="14">
        <v>2</v>
      </c>
      <c r="D122" s="14"/>
    </row>
    <row r="123" spans="2:5">
      <c r="B123" s="40" t="s">
        <v>11</v>
      </c>
      <c r="C123" s="41"/>
      <c r="D123" s="41"/>
      <c r="E123" s="42"/>
    </row>
    <row r="124" spans="2:5">
      <c r="B124" s="15"/>
      <c r="C124" s="6" t="s">
        <v>12</v>
      </c>
      <c r="D124" s="6" t="s">
        <v>13</v>
      </c>
      <c r="E124" s="6" t="s">
        <v>14</v>
      </c>
    </row>
    <row r="125" spans="2:5">
      <c r="B125" s="16" t="s">
        <v>15</v>
      </c>
      <c r="C125" s="9"/>
      <c r="D125" s="9" t="s">
        <v>17</v>
      </c>
      <c r="E125" s="9" t="s">
        <v>17</v>
      </c>
    </row>
    <row r="126" spans="2:5">
      <c r="B126" s="16" t="s">
        <v>18</v>
      </c>
      <c r="C126" s="9"/>
      <c r="D126" s="9"/>
      <c r="E126" s="9"/>
    </row>
    <row r="127" spans="2:5">
      <c r="B127" s="16" t="s">
        <v>19</v>
      </c>
      <c r="C127" s="9"/>
      <c r="D127" s="9" t="s">
        <v>17</v>
      </c>
      <c r="E127" s="9"/>
    </row>
    <row r="128" spans="2:5">
      <c r="B128" s="16" t="s">
        <v>21</v>
      </c>
      <c r="C128" s="9"/>
      <c r="D128" s="9" t="s">
        <v>20</v>
      </c>
      <c r="E128" s="9"/>
    </row>
    <row r="129" spans="2:5">
      <c r="B129" s="16" t="s">
        <v>23</v>
      </c>
      <c r="C129" s="9" t="s">
        <v>49</v>
      </c>
      <c r="D129" s="9"/>
      <c r="E129" s="9"/>
    </row>
    <row r="130" spans="2:5">
      <c r="B130" s="16" t="s">
        <v>24</v>
      </c>
      <c r="C130" s="17"/>
      <c r="D130" s="9"/>
      <c r="E130" s="9"/>
    </row>
    <row r="131" spans="2:5">
      <c r="B131" s="16" t="s">
        <v>25</v>
      </c>
      <c r="C131" s="17"/>
      <c r="D131" s="9"/>
      <c r="E131" s="9"/>
    </row>
    <row r="132" spans="2:5">
      <c r="B132" s="16" t="s">
        <v>77</v>
      </c>
      <c r="C132" s="9" t="s">
        <v>78</v>
      </c>
    </row>
    <row r="133" spans="2:5">
      <c r="B133" s="43" t="s">
        <v>26</v>
      </c>
      <c r="C133" s="43"/>
      <c r="D133" s="43"/>
    </row>
    <row r="134" spans="2:5">
      <c r="B134" s="6" t="s">
        <v>3</v>
      </c>
      <c r="C134" s="6" t="s">
        <v>6</v>
      </c>
      <c r="D134" s="6" t="s">
        <v>27</v>
      </c>
      <c r="E134" s="6" t="s">
        <v>28</v>
      </c>
    </row>
    <row r="135" spans="2:5">
      <c r="B135" s="9" t="s">
        <v>37</v>
      </c>
      <c r="C135" s="9" t="s">
        <v>75</v>
      </c>
      <c r="D135" s="18"/>
      <c r="E135" s="18" t="s">
        <v>54</v>
      </c>
    </row>
    <row r="136" spans="2:5">
      <c r="B136" s="9" t="s">
        <v>36</v>
      </c>
      <c r="C136" s="9" t="s">
        <v>33</v>
      </c>
      <c r="D136" s="9"/>
      <c r="E136" s="18"/>
    </row>
    <row r="137" spans="2:5">
      <c r="B137" s="16" t="s">
        <v>29</v>
      </c>
      <c r="C137" s="9">
        <v>1</v>
      </c>
    </row>
    <row r="138" spans="2:5">
      <c r="B138" s="16" t="s">
        <v>30</v>
      </c>
      <c r="C138" s="9">
        <v>2</v>
      </c>
    </row>
    <row r="140" spans="2:5" ht="14.25">
      <c r="B140" s="38" t="s">
        <v>6</v>
      </c>
      <c r="C140" s="38" t="s">
        <v>7</v>
      </c>
      <c r="D140" s="38" t="s">
        <v>8</v>
      </c>
      <c r="E140" s="13" t="s">
        <v>10</v>
      </c>
    </row>
    <row r="141" spans="2:5">
      <c r="B141" s="14" t="s">
        <v>73</v>
      </c>
      <c r="C141" s="14">
        <v>2</v>
      </c>
      <c r="D141" s="14"/>
    </row>
    <row r="142" spans="2:5">
      <c r="B142" s="40" t="s">
        <v>11</v>
      </c>
      <c r="C142" s="41"/>
      <c r="D142" s="41"/>
      <c r="E142" s="42"/>
    </row>
    <row r="143" spans="2:5">
      <c r="B143" s="15"/>
      <c r="C143" s="6" t="s">
        <v>12</v>
      </c>
      <c r="D143" s="6" t="s">
        <v>13</v>
      </c>
      <c r="E143" s="6" t="s">
        <v>14</v>
      </c>
    </row>
    <row r="144" spans="2:5">
      <c r="B144" s="16" t="s">
        <v>15</v>
      </c>
      <c r="C144" s="9"/>
      <c r="D144" s="9" t="s">
        <v>17</v>
      </c>
      <c r="E144" s="9" t="s">
        <v>17</v>
      </c>
    </row>
    <row r="145" spans="1:5">
      <c r="B145" s="16" t="s">
        <v>18</v>
      </c>
      <c r="C145" s="9"/>
      <c r="D145" s="9"/>
      <c r="E145" s="9"/>
    </row>
    <row r="146" spans="1:5">
      <c r="B146" s="16" t="s">
        <v>19</v>
      </c>
      <c r="C146" s="9"/>
      <c r="D146" s="9" t="s">
        <v>17</v>
      </c>
      <c r="E146" s="9"/>
    </row>
    <row r="147" spans="1:5">
      <c r="B147" s="16" t="s">
        <v>21</v>
      </c>
      <c r="C147" s="9"/>
      <c r="D147" s="9" t="s">
        <v>20</v>
      </c>
      <c r="E147" s="9"/>
    </row>
    <row r="148" spans="1:5">
      <c r="B148" s="16" t="s">
        <v>23</v>
      </c>
      <c r="C148" s="9" t="s">
        <v>49</v>
      </c>
      <c r="D148" s="9"/>
      <c r="E148" s="9"/>
    </row>
    <row r="149" spans="1:5">
      <c r="B149" s="16" t="s">
        <v>24</v>
      </c>
      <c r="C149" s="17"/>
      <c r="D149" s="9"/>
      <c r="E149" s="9"/>
    </row>
    <row r="150" spans="1:5">
      <c r="B150" s="16" t="s">
        <v>25</v>
      </c>
      <c r="C150" s="17"/>
      <c r="D150" s="9"/>
      <c r="E150" s="9"/>
    </row>
    <row r="151" spans="1:5">
      <c r="B151" s="16" t="s">
        <v>77</v>
      </c>
      <c r="C151" s="9" t="s">
        <v>78</v>
      </c>
    </row>
    <row r="152" spans="1:5">
      <c r="B152" s="43" t="s">
        <v>26</v>
      </c>
      <c r="C152" s="43"/>
      <c r="D152" s="43"/>
    </row>
    <row r="153" spans="1:5">
      <c r="B153" s="6" t="s">
        <v>3</v>
      </c>
      <c r="C153" s="6" t="s">
        <v>6</v>
      </c>
      <c r="D153" s="6" t="s">
        <v>27</v>
      </c>
      <c r="E153" s="6" t="s">
        <v>28</v>
      </c>
    </row>
    <row r="154" spans="1:5">
      <c r="B154" s="9" t="s">
        <v>37</v>
      </c>
      <c r="C154" s="39" t="s">
        <v>76</v>
      </c>
      <c r="D154" s="18"/>
      <c r="E154" s="18" t="s">
        <v>54</v>
      </c>
    </row>
    <row r="155" spans="1:5">
      <c r="B155" s="9" t="s">
        <v>36</v>
      </c>
      <c r="C155" s="9" t="s">
        <v>33</v>
      </c>
      <c r="D155" s="9"/>
      <c r="E155" s="18"/>
    </row>
    <row r="156" spans="1:5">
      <c r="B156" s="16" t="s">
        <v>29</v>
      </c>
      <c r="C156" s="9">
        <v>3</v>
      </c>
    </row>
    <row r="157" spans="1:5">
      <c r="B157" s="16" t="s">
        <v>30</v>
      </c>
      <c r="C157" s="9">
        <v>2</v>
      </c>
    </row>
    <row r="159" spans="1:5" ht="14.25">
      <c r="A159"/>
      <c r="B159" s="34" t="s">
        <v>6</v>
      </c>
      <c r="C159" s="34" t="s">
        <v>7</v>
      </c>
      <c r="D159" s="34" t="s">
        <v>8</v>
      </c>
      <c r="E159" s="13" t="s">
        <v>10</v>
      </c>
    </row>
    <row r="160" spans="1:5">
      <c r="B160" s="14" t="s">
        <v>80</v>
      </c>
      <c r="C160" s="14">
        <v>2</v>
      </c>
      <c r="D160" s="14"/>
    </row>
    <row r="161" spans="2:5">
      <c r="B161" s="40" t="s">
        <v>11</v>
      </c>
      <c r="C161" s="41"/>
      <c r="D161" s="41"/>
      <c r="E161" s="42"/>
    </row>
    <row r="162" spans="2:5">
      <c r="B162" s="15"/>
      <c r="C162" s="6" t="s">
        <v>12</v>
      </c>
      <c r="D162" s="6" t="s">
        <v>13</v>
      </c>
      <c r="E162" s="6" t="s">
        <v>14</v>
      </c>
    </row>
    <row r="163" spans="2:5">
      <c r="B163" s="16" t="s">
        <v>15</v>
      </c>
      <c r="C163" s="9"/>
      <c r="D163" s="9" t="s">
        <v>17</v>
      </c>
      <c r="E163" s="9" t="s">
        <v>17</v>
      </c>
    </row>
    <row r="164" spans="2:5">
      <c r="B164" s="16" t="s">
        <v>18</v>
      </c>
      <c r="C164" s="9"/>
      <c r="D164" s="9"/>
      <c r="E164" s="9"/>
    </row>
    <row r="165" spans="2:5">
      <c r="B165" s="16" t="s">
        <v>19</v>
      </c>
      <c r="C165" s="9"/>
      <c r="D165" s="9" t="s">
        <v>17</v>
      </c>
      <c r="E165" s="9"/>
    </row>
    <row r="166" spans="2:5">
      <c r="B166" s="16" t="s">
        <v>21</v>
      </c>
      <c r="C166" s="9"/>
      <c r="D166" s="9" t="s">
        <v>20</v>
      </c>
      <c r="E166" s="9"/>
    </row>
    <row r="167" spans="2:5">
      <c r="B167" s="16" t="s">
        <v>23</v>
      </c>
      <c r="C167" s="9" t="s">
        <v>49</v>
      </c>
      <c r="D167" s="9"/>
      <c r="E167" s="9"/>
    </row>
    <row r="168" spans="2:5">
      <c r="B168" s="16" t="s">
        <v>24</v>
      </c>
      <c r="C168" s="17"/>
      <c r="D168" s="9"/>
      <c r="E168" s="9"/>
    </row>
    <row r="169" spans="2:5">
      <c r="B169" s="16" t="s">
        <v>25</v>
      </c>
      <c r="C169" s="17"/>
      <c r="D169" s="9"/>
      <c r="E169" s="9"/>
    </row>
    <row r="170" spans="2:5">
      <c r="B170" s="16" t="s">
        <v>77</v>
      </c>
      <c r="C170" s="9" t="s">
        <v>78</v>
      </c>
    </row>
    <row r="171" spans="2:5">
      <c r="B171" s="43" t="s">
        <v>26</v>
      </c>
      <c r="C171" s="43"/>
      <c r="D171" s="43"/>
    </row>
    <row r="172" spans="2:5">
      <c r="B172" s="6" t="s">
        <v>3</v>
      </c>
      <c r="C172" s="6" t="s">
        <v>6</v>
      </c>
      <c r="D172" s="6" t="s">
        <v>27</v>
      </c>
      <c r="E172" s="6" t="s">
        <v>28</v>
      </c>
    </row>
    <row r="173" spans="2:5">
      <c r="B173" s="9" t="s">
        <v>37</v>
      </c>
      <c r="C173" s="9" t="s">
        <v>33</v>
      </c>
      <c r="D173" s="18"/>
      <c r="E173" s="18"/>
    </row>
    <row r="174" spans="2:5">
      <c r="B174" s="9" t="s">
        <v>36</v>
      </c>
      <c r="C174" s="9" t="s">
        <v>33</v>
      </c>
      <c r="D174" s="9"/>
      <c r="E174" s="18"/>
    </row>
    <row r="175" spans="2:5">
      <c r="B175" s="16" t="s">
        <v>29</v>
      </c>
      <c r="C175" s="9">
        <v>3</v>
      </c>
    </row>
    <row r="176" spans="2:5">
      <c r="B176" s="16" t="s">
        <v>30</v>
      </c>
      <c r="C176" s="9">
        <v>2</v>
      </c>
    </row>
    <row r="178" spans="2:4">
      <c r="B178" s="35" t="s">
        <v>61</v>
      </c>
    </row>
    <row r="179" spans="2:4">
      <c r="B179" s="4" t="s">
        <v>75</v>
      </c>
    </row>
    <row r="180" spans="2:4">
      <c r="B180" s="43" t="s">
        <v>62</v>
      </c>
      <c r="C180" s="43"/>
      <c r="D180" s="43"/>
    </row>
    <row r="181" spans="2:4">
      <c r="B181" s="36" t="s">
        <v>63</v>
      </c>
      <c r="C181" s="37"/>
      <c r="D181" s="27" t="s">
        <v>36</v>
      </c>
    </row>
    <row r="182" spans="2:4">
      <c r="B182" s="36" t="s">
        <v>63</v>
      </c>
      <c r="C182" s="37"/>
      <c r="D182" s="27" t="s">
        <v>37</v>
      </c>
    </row>
    <row r="183" spans="2:4">
      <c r="B183" s="43" t="s">
        <v>64</v>
      </c>
      <c r="C183" s="43"/>
      <c r="D183" s="43"/>
    </row>
    <row r="184" spans="2:4">
      <c r="B184" s="44" t="s">
        <v>81</v>
      </c>
      <c r="C184" s="45"/>
      <c r="D184" s="31" t="s">
        <v>73</v>
      </c>
    </row>
    <row r="185" spans="2:4">
      <c r="B185" s="44" t="s">
        <v>82</v>
      </c>
      <c r="C185" s="45"/>
      <c r="D185" s="31" t="s">
        <v>68</v>
      </c>
    </row>
    <row r="187" spans="2:4">
      <c r="B187" s="35" t="s">
        <v>61</v>
      </c>
    </row>
    <row r="188" spans="2:4">
      <c r="B188" s="4" t="s">
        <v>76</v>
      </c>
    </row>
    <row r="189" spans="2:4">
      <c r="B189" s="43" t="s">
        <v>62</v>
      </c>
      <c r="C189" s="43"/>
      <c r="D189" s="43"/>
    </row>
    <row r="190" spans="2:4">
      <c r="B190" s="36" t="s">
        <v>63</v>
      </c>
      <c r="C190" s="37"/>
      <c r="D190" s="27" t="s">
        <v>36</v>
      </c>
    </row>
    <row r="191" spans="2:4">
      <c r="B191" s="36" t="s">
        <v>63</v>
      </c>
      <c r="C191" s="37"/>
      <c r="D191" s="27" t="s">
        <v>37</v>
      </c>
    </row>
    <row r="192" spans="2:4">
      <c r="B192" s="43" t="s">
        <v>64</v>
      </c>
      <c r="C192" s="43"/>
      <c r="D192" s="43"/>
    </row>
    <row r="193" spans="2:5">
      <c r="B193" s="44" t="s">
        <v>65</v>
      </c>
      <c r="C193" s="45"/>
      <c r="D193" s="31" t="s">
        <v>80</v>
      </c>
    </row>
    <row r="194" spans="2:5">
      <c r="B194" s="44" t="s">
        <v>71</v>
      </c>
      <c r="C194" s="45"/>
      <c r="D194" s="31" t="s">
        <v>67</v>
      </c>
    </row>
    <row r="196" spans="2:5" ht="14.25">
      <c r="B196" s="26" t="s">
        <v>6</v>
      </c>
      <c r="C196" s="26" t="s">
        <v>7</v>
      </c>
      <c r="D196" s="26" t="s">
        <v>8</v>
      </c>
      <c r="E196" s="13" t="s">
        <v>10</v>
      </c>
    </row>
    <row r="197" spans="2:5">
      <c r="B197" s="14" t="s">
        <v>68</v>
      </c>
      <c r="C197" s="14">
        <v>2</v>
      </c>
      <c r="D197" s="14"/>
    </row>
    <row r="198" spans="2:5">
      <c r="B198" s="40" t="s">
        <v>11</v>
      </c>
      <c r="C198" s="41"/>
      <c r="D198" s="41"/>
      <c r="E198" s="42"/>
    </row>
    <row r="199" spans="2:5">
      <c r="B199" s="15"/>
      <c r="C199" s="6" t="s">
        <v>12</v>
      </c>
      <c r="D199" s="6" t="s">
        <v>13</v>
      </c>
      <c r="E199" s="6" t="s">
        <v>14</v>
      </c>
    </row>
    <row r="200" spans="2:5">
      <c r="B200" s="16" t="s">
        <v>15</v>
      </c>
      <c r="C200" s="9"/>
      <c r="D200" s="9" t="s">
        <v>17</v>
      </c>
      <c r="E200" s="9" t="s">
        <v>17</v>
      </c>
    </row>
    <row r="201" spans="2:5">
      <c r="B201" s="16" t="s">
        <v>18</v>
      </c>
      <c r="C201" s="9"/>
      <c r="D201" s="9"/>
      <c r="E201" s="9"/>
    </row>
    <row r="202" spans="2:5">
      <c r="B202" s="16" t="s">
        <v>19</v>
      </c>
      <c r="C202" s="9"/>
      <c r="D202" s="9" t="s">
        <v>17</v>
      </c>
      <c r="E202" s="9"/>
    </row>
    <row r="203" spans="2:5">
      <c r="B203" s="16" t="s">
        <v>21</v>
      </c>
      <c r="C203" s="9"/>
      <c r="D203" s="9" t="s">
        <v>20</v>
      </c>
      <c r="E203" s="9"/>
    </row>
    <row r="204" spans="2:5">
      <c r="B204" s="16" t="s">
        <v>23</v>
      </c>
      <c r="C204" s="9" t="s">
        <v>49</v>
      </c>
      <c r="D204" s="9"/>
      <c r="E204" s="9"/>
    </row>
    <row r="205" spans="2:5">
      <c r="B205" s="16" t="s">
        <v>24</v>
      </c>
      <c r="C205" s="17"/>
      <c r="D205" s="9"/>
      <c r="E205" s="9"/>
    </row>
    <row r="206" spans="2:5">
      <c r="B206" s="16" t="s">
        <v>25</v>
      </c>
      <c r="C206" s="17"/>
      <c r="D206" s="9"/>
      <c r="E206" s="9"/>
    </row>
    <row r="207" spans="2:5">
      <c r="B207" s="43" t="s">
        <v>26</v>
      </c>
      <c r="C207" s="43"/>
      <c r="D207" s="43"/>
    </row>
    <row r="208" spans="2:5">
      <c r="B208" s="6" t="s">
        <v>3</v>
      </c>
      <c r="C208" s="6" t="s">
        <v>6</v>
      </c>
      <c r="D208" s="6" t="s">
        <v>27</v>
      </c>
      <c r="E208" s="6" t="s">
        <v>28</v>
      </c>
    </row>
    <row r="209" spans="2:5">
      <c r="B209" s="9" t="s">
        <v>37</v>
      </c>
      <c r="C209" s="39" t="s">
        <v>76</v>
      </c>
      <c r="D209" s="18"/>
      <c r="E209" s="18" t="s">
        <v>54</v>
      </c>
    </row>
    <row r="210" spans="2:5">
      <c r="B210" s="9" t="s">
        <v>36</v>
      </c>
      <c r="C210" s="9" t="s">
        <v>33</v>
      </c>
      <c r="D210" s="9"/>
      <c r="E210" s="18"/>
    </row>
    <row r="211" spans="2:5">
      <c r="B211" s="16" t="s">
        <v>29</v>
      </c>
      <c r="C211" s="9">
        <v>2</v>
      </c>
    </row>
    <row r="212" spans="2:5">
      <c r="B212" s="16" t="s">
        <v>30</v>
      </c>
      <c r="C212" s="9">
        <v>2</v>
      </c>
    </row>
    <row r="214" spans="2:5">
      <c r="B214" s="26" t="s">
        <v>6</v>
      </c>
      <c r="C214" s="26" t="s">
        <v>7</v>
      </c>
      <c r="D214" s="26" t="s">
        <v>8</v>
      </c>
      <c r="E214" s="33" t="s">
        <v>70</v>
      </c>
    </row>
    <row r="215" spans="2:5">
      <c r="B215" s="14" t="s">
        <v>67</v>
      </c>
      <c r="C215" s="14" t="s">
        <v>69</v>
      </c>
      <c r="D215" s="14"/>
    </row>
    <row r="216" spans="2:5">
      <c r="B216" s="40" t="s">
        <v>11</v>
      </c>
      <c r="C216" s="41"/>
      <c r="D216" s="41"/>
      <c r="E216" s="42"/>
    </row>
    <row r="217" spans="2:5">
      <c r="B217" s="15"/>
      <c r="C217" s="6" t="s">
        <v>12</v>
      </c>
      <c r="D217" s="6" t="s">
        <v>13</v>
      </c>
      <c r="E217" s="6" t="s">
        <v>14</v>
      </c>
    </row>
    <row r="218" spans="2:5">
      <c r="B218" s="16" t="s">
        <v>15</v>
      </c>
      <c r="C218" s="9"/>
      <c r="D218" s="9" t="s">
        <v>17</v>
      </c>
      <c r="E218" s="9" t="s">
        <v>17</v>
      </c>
    </row>
    <row r="219" spans="2:5">
      <c r="B219" s="16" t="s">
        <v>18</v>
      </c>
      <c r="C219" s="9"/>
      <c r="D219" s="9"/>
      <c r="E219" s="9"/>
    </row>
    <row r="220" spans="2:5">
      <c r="B220" s="16" t="s">
        <v>19</v>
      </c>
      <c r="C220" s="9"/>
      <c r="D220" s="9" t="s">
        <v>17</v>
      </c>
      <c r="E220" s="9"/>
    </row>
    <row r="221" spans="2:5">
      <c r="B221" s="16" t="s">
        <v>21</v>
      </c>
      <c r="C221" s="9"/>
      <c r="D221" s="9" t="s">
        <v>20</v>
      </c>
      <c r="E221" s="9"/>
    </row>
    <row r="222" spans="2:5">
      <c r="B222" s="16" t="s">
        <v>23</v>
      </c>
      <c r="C222" s="9" t="s">
        <v>49</v>
      </c>
      <c r="D222" s="9"/>
      <c r="E222" s="9"/>
    </row>
    <row r="223" spans="2:5">
      <c r="B223" s="16" t="s">
        <v>24</v>
      </c>
      <c r="C223" s="17"/>
      <c r="D223" s="9"/>
      <c r="E223" s="9"/>
    </row>
    <row r="224" spans="2:5">
      <c r="B224" s="16" t="s">
        <v>25</v>
      </c>
      <c r="C224" s="17"/>
      <c r="D224" s="9"/>
      <c r="E224" s="9"/>
    </row>
    <row r="225" spans="2:5">
      <c r="B225" s="40" t="s">
        <v>26</v>
      </c>
      <c r="C225" s="41"/>
      <c r="D225" s="42"/>
    </row>
    <row r="226" spans="2:5">
      <c r="B226" s="6" t="s">
        <v>3</v>
      </c>
      <c r="C226" s="6" t="s">
        <v>6</v>
      </c>
      <c r="D226" s="6" t="s">
        <v>27</v>
      </c>
      <c r="E226" s="6" t="s">
        <v>28</v>
      </c>
    </row>
    <row r="227" spans="2:5">
      <c r="B227" s="9" t="s">
        <v>37</v>
      </c>
      <c r="C227" s="9" t="s">
        <v>33</v>
      </c>
      <c r="D227" s="18"/>
      <c r="E227" s="18"/>
    </row>
    <row r="228" spans="2:5">
      <c r="B228" s="9" t="s">
        <v>36</v>
      </c>
      <c r="C228" s="9" t="s">
        <v>33</v>
      </c>
      <c r="D228" s="9"/>
      <c r="E228" s="18"/>
    </row>
    <row r="229" spans="2:5">
      <c r="B229" s="16" t="s">
        <v>29</v>
      </c>
      <c r="C229" s="9">
        <v>2</v>
      </c>
    </row>
    <row r="230" spans="2:5">
      <c r="B230" s="16" t="s">
        <v>30</v>
      </c>
      <c r="C230" s="9">
        <v>3</v>
      </c>
    </row>
  </sheetData>
  <sheetProtection selectLockedCells="1" selectUnlockedCells="1"/>
  <mergeCells count="25">
    <mergeCell ref="B142:E142"/>
    <mergeCell ref="B152:D152"/>
    <mergeCell ref="B216:E216"/>
    <mergeCell ref="B225:D225"/>
    <mergeCell ref="F2:I2"/>
    <mergeCell ref="B71:D71"/>
    <mergeCell ref="B133:D133"/>
    <mergeCell ref="B114:D114"/>
    <mergeCell ref="B123:E123"/>
    <mergeCell ref="B104:E104"/>
    <mergeCell ref="B62:E62"/>
    <mergeCell ref="B84:E84"/>
    <mergeCell ref="B94:D94"/>
    <mergeCell ref="B192:D192"/>
    <mergeCell ref="B193:C193"/>
    <mergeCell ref="B194:C194"/>
    <mergeCell ref="B198:E198"/>
    <mergeCell ref="B207:D207"/>
    <mergeCell ref="B161:E161"/>
    <mergeCell ref="B171:D171"/>
    <mergeCell ref="B189:D189"/>
    <mergeCell ref="B180:D180"/>
    <mergeCell ref="B183:D183"/>
    <mergeCell ref="B184:C184"/>
    <mergeCell ref="B185:C18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Prepared by Brady Kerr &amp;D&amp;RPage &amp;P</oddFooter>
  </headerFooter>
  <rowBreaks count="3" manualBreakCount="3">
    <brk id="23" max="16383" man="1"/>
    <brk id="98" max="9" man="1"/>
    <brk id="13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activeCell="A15" sqref="A15"/>
    </sheetView>
  </sheetViews>
  <sheetFormatPr defaultColWidth="11.5703125" defaultRowHeight="12.75"/>
  <cols>
    <col min="1" max="1" width="19.5703125" style="28" customWidth="1"/>
    <col min="2" max="2" width="134.85546875" customWidth="1"/>
  </cols>
  <sheetData>
    <row r="1" spans="1:2">
      <c r="B1" s="19" t="str">
        <f>"&lt;forecast seriesName="&amp;CHAR(34)&amp;Schedules!D2&amp;CHAR(34)&amp;"&gt;"</f>
        <v>&lt;forecast seriesName="MeningococcalB"&gt;</v>
      </c>
    </row>
    <row r="2" spans="1:2">
      <c r="B2" s="19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2">
      <c r="B3" s="19" t="str">
        <f>"  &lt;vaccine vaccineName="&amp;CHAR(34)&amp;Schedules!B5&amp;CHAR(34)&amp;" vaccineIds="&amp;CHAR(34)&amp;Schedules!C5&amp;CHAR(34)&amp;"/&gt;"</f>
        <v xml:space="preserve">  &lt;vaccine vaccineName="Trumenba" vaccineIds="215"/&gt;</v>
      </c>
    </row>
    <row r="4" spans="1:2">
      <c r="B4" s="19" t="str">
        <f>"  &lt;vaccine vaccineName="&amp;CHAR(34)&amp;Schedules!B6&amp;CHAR(34)&amp;" vaccineIds="&amp;CHAR(34)&amp;Schedules!C6&amp;CHAR(34)&amp;"/&gt;"</f>
        <v xml:space="preserve">  &lt;vaccine vaccineName="Men B" vaccineIds="215, 216"/&gt;</v>
      </c>
    </row>
    <row r="5" spans="1:2">
      <c r="A5" s="29" t="s">
        <v>45</v>
      </c>
      <c r="B5" s="20" t="str">
        <f>"  &lt;schedule scheduleName="&amp;CHAR(34)&amp;Schedules!B61&amp;CHAR(34)&amp;" dose="&amp;CHAR(34)&amp;Schedules!C61&amp;CHAR(34)&amp;" indication="&amp;CHAR(34)&amp;Schedules!D61&amp;CHAR(34)&amp;" label="&amp;CHAR(34)&amp;Schedules!E60&amp;CHAR(34)&amp;"&gt;"</f>
        <v xml:space="preserve">  &lt;schedule scheduleName="P1" dose="1" indication="DOSERECEIVED" label="1st"&gt;</v>
      </c>
    </row>
    <row r="6" spans="1:2">
      <c r="B6" s="19" t="str">
        <f>"    &lt;pos row="&amp;CHAR(34)&amp;Schedules!C80&amp;CHAR(34)&amp;" column="&amp;CHAR(34)&amp;Schedules!C79&amp;CHAR(34)&amp;"/&gt;"</f>
        <v xml:space="preserve">    &lt;pos row="1" column="1"/&gt;</v>
      </c>
    </row>
    <row r="7" spans="1:2">
      <c r="B7" s="20" t="str">
        <f>"    &lt;valid age="&amp;CHAR(34)&amp;Schedules!C64&amp;CHAR(34)&amp;" interval="&amp;CHAR(34)&amp;Schedules!D64&amp;CHAR(34)&amp;" grace="&amp;CHAR(34)&amp;Schedules!E64&amp;CHAR(34)&amp;"/&gt;"</f>
        <v xml:space="preserve">    &lt;valid age="10 years" interval="" grace="4 days"/&gt;</v>
      </c>
    </row>
    <row r="8" spans="1:2">
      <c r="B8" s="20" t="str">
        <f>"    &lt;early age="&amp;CHAR(34)&amp;Schedules!C65&amp;CHAR(34)&amp;" interval="&amp;CHAR(34)&amp;Schedules!D65&amp;CHAR(34)&amp;" grace="&amp;CHAR(34)&amp;Schedules!E65&amp;CHAR(34)&amp;"/&gt;"</f>
        <v xml:space="preserve">    &lt;early age="" interval="" grace=""/&gt;</v>
      </c>
    </row>
    <row r="9" spans="1:2">
      <c r="B9" s="20" t="str">
        <f>"    &lt;due age="&amp;CHAR(34)&amp;Schedules!C66&amp;CHAR(34)&amp;" interval="&amp;CHAR(34)&amp;Schedules!D66&amp;CHAR(34)&amp;" grace="&amp;CHAR(34)&amp;Schedules!E66&amp;CHAR(34)&amp;"/&gt;"</f>
        <v xml:space="preserve">    &lt;due age="16 years" interval="" grace=""/&gt;</v>
      </c>
    </row>
    <row r="10" spans="1:2">
      <c r="B10" s="20" t="str">
        <f>"    &lt;overdue age="&amp;CHAR(34)&amp;Schedules!C67&amp;CHAR(34)&amp;" interval="&amp;CHAR(34)&amp;Schedules!D67&amp;CHAR(34)&amp;" grace="&amp;CHAR(34)&amp;Schedules!E67&amp;CHAR(34)&amp;"/&gt;"</f>
        <v xml:space="preserve">    &lt;overdue age="19 years" interval="" grace=""/&gt;</v>
      </c>
    </row>
    <row r="11" spans="1:2">
      <c r="B11" s="20" t="str">
        <f>"    &lt;finished age="&amp;CHAR(34)&amp;Schedules!C68&amp;CHAR(34)&amp;" interval="&amp;CHAR(34)&amp;Schedules!D68&amp;CHAR(34)&amp;" grace="&amp;CHAR(34)&amp;Schedules!E68&amp;CHAR(34)&amp;"/&gt;"</f>
        <v xml:space="preserve">    &lt;finished age="24 years" interval="" grace=""/&gt;</v>
      </c>
    </row>
    <row r="12" spans="1:2">
      <c r="B12" s="20" t="str">
        <f>"    &lt;after-invalid interval="&amp;CHAR(34)&amp;Schedules!D69&amp;CHAR(34)&amp;" grace="&amp;CHAR(34)&amp;Schedules!E69&amp;CHAR(34)&amp;"/&gt;"</f>
        <v xml:space="preserve">    &lt;after-invalid interval="0 days" grace=""/&gt;</v>
      </c>
    </row>
    <row r="13" spans="1:2">
      <c r="B13" s="20" t="str">
        <f>"    &lt;before-previous interval="&amp;CHAR(34)&amp;Schedules!D70&amp;CHAR(34)&amp;"/&gt;"</f>
        <v xml:space="preserve">    &lt;before-previous interval=""/&gt;</v>
      </c>
    </row>
    <row r="14" spans="1:2">
      <c r="B14" s="20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vaccineName="Bexsero" schedule="P1" age="10 years -4 days" reason="Not approved for patients under 10 years of age, see forecast for valid and recommended dates"/&gt;</v>
      </c>
    </row>
    <row r="15" spans="1:2">
      <c r="B15" s="20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vaccineName="Bexsero" schedule="B2" age="16 years -4 days" reason="Forecasting 2nd dose for high risk patient (under 16 years of age)"/&gt;</v>
      </c>
    </row>
    <row r="16" spans="1:2">
      <c r="B16" s="20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vaccineName="Bexsero" schedule="B2" age="" reason="Patient received 1st dose of Bexsero, now forecasting 2nd dose"/&gt;</v>
      </c>
    </row>
    <row r="17" spans="1:2">
      <c r="B17" s="20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vaccineName="Trumenba" schedule="P1" age="10 years -4 days" reason="Not approved for patients under 10 years of age, see forecast for valid and recommended dates"/&gt;</v>
      </c>
    </row>
    <row r="18" spans="1:2">
      <c r="B18" s="20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vaccineName="Trumenba" schedule="T2" age="16 years -4 days" reason="Forecasting 2nd dose for high risk patient (under 16 years of age)"/&gt;</v>
      </c>
    </row>
    <row r="19" spans="1:2">
      <c r="B19" s="20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vaccineName="Trumenba" schedule="T2" age="" reason="Patient received 1st dose of Trumenba, now forecasting 2nd dose"/&gt;</v>
      </c>
    </row>
    <row r="20" spans="1:2">
      <c r="B20" s="20" t="str">
        <f>"  &lt;/schedule&gt;"</f>
        <v xml:space="preserve">  &lt;/schedule&gt;</v>
      </c>
    </row>
    <row r="21" spans="1:2">
      <c r="A21" s="29" t="s">
        <v>42</v>
      </c>
      <c r="B21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scheduleName="T2" dose="2" indication="" label="2nd"&gt;</v>
      </c>
    </row>
    <row r="22" spans="1:2">
      <c r="B22" s="19" t="str">
        <f>"    &lt;pos row="&amp;CHAR(34)&amp;Schedules!C100&amp;CHAR(34)&amp;" column="&amp;CHAR(34)&amp;Schedules!C99&amp;CHAR(34)&amp;"/&gt;"</f>
        <v xml:space="preserve">    &lt;pos row="1" column="2"/&gt;</v>
      </c>
    </row>
    <row r="23" spans="1:2">
      <c r="B23" s="20" t="str">
        <f>"    &lt;valid age="&amp;CHAR(34)&amp;Schedules!C86&amp;CHAR(34)&amp;" interval="&amp;CHAR(34)&amp;Schedules!D86&amp;CHAR(34)&amp;" grace="&amp;CHAR(34)&amp;Schedules!E86&amp;CHAR(34)&amp;"/&gt;"</f>
        <v xml:space="preserve">    &lt;valid age="" interval="2 months" grace="2 months"/&gt;</v>
      </c>
    </row>
    <row r="24" spans="1:2">
      <c r="B24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5" spans="1:2">
      <c r="B25" s="20" t="str">
        <f>"    &lt;due age="&amp;CHAR(34)&amp;Schedules!C88&amp;CHAR(34)&amp;" interval="&amp;CHAR(34)&amp;Schedules!D88&amp;CHAR(34)&amp;" grace="&amp;CHAR(34)&amp;Schedules!E88&amp;CHAR(34)&amp;"/&gt;"</f>
        <v xml:space="preserve">    &lt;due age="" interval="2 months" grace=""/&gt;</v>
      </c>
    </row>
    <row r="26" spans="1:2">
      <c r="B26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age="" interval="3 months" grace=""/&gt;</v>
      </c>
    </row>
    <row r="27" spans="1:2">
      <c r="B27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age="24 years" interval="" grace=""/&gt;</v>
      </c>
    </row>
    <row r="28" spans="1:2">
      <c r="B28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29" spans="1:2">
      <c r="B29" s="20" t="str">
        <f>"    &lt;before-previous interval="&amp;CHAR(34)&amp;Schedules!D92&amp;CHAR(34)&amp;"/&gt;"</f>
        <v xml:space="preserve">    &lt;before-previous interval=""/&gt;</v>
      </c>
    </row>
    <row r="30" spans="1:2">
      <c r="B30" s="20" t="str">
        <f>"    &lt;recommend seriesName="&amp;CHAR(34)&amp;Schedules!C93&amp;CHAR(34)&amp;"/&gt;"</f>
        <v xml:space="preserve">    &lt;recommend seriesName="MeningTrumenba"/&gt;</v>
      </c>
    </row>
    <row r="31" spans="1:2">
      <c r="B31" s="20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vaccineName="Bexsero" schedule="DL MenB TwoDose" age="" reason="Must complete series of either Trumenba or Bexsero"/&gt;</v>
      </c>
    </row>
    <row r="32" spans="1:2">
      <c r="B32" s="20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vaccineName="Trumenba" schedule="T3" age="" reason=""/&gt;</v>
      </c>
    </row>
    <row r="33" spans="1:2">
      <c r="B33" s="20" t="str">
        <f>"  &lt;/schedule&gt;"</f>
        <v xml:space="preserve">  &lt;/schedule&gt;</v>
      </c>
    </row>
    <row r="34" spans="1:2">
      <c r="A34" s="29" t="s">
        <v>46</v>
      </c>
      <c r="B34" s="2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scheduleName="T3" dose="3" indication="" label="3rd"&gt;</v>
      </c>
    </row>
    <row r="35" spans="1:2">
      <c r="B35" s="19" t="str">
        <f>"    &lt;pos row="&amp;CHAR(34)&amp;Schedules!C119&amp;CHAR(34)&amp;" column="&amp;CHAR(34)&amp;Schedules!C118&amp;CHAR(34)&amp;"/&gt;"</f>
        <v xml:space="preserve">    &lt;pos row="1" column="3"/&gt;</v>
      </c>
    </row>
    <row r="36" spans="1:2">
      <c r="B36" s="20" t="str">
        <f>"    &lt;valid age="&amp;CHAR(34)&amp;Schedules!C106&amp;CHAR(34)&amp;" interval="&amp;CHAR(34)&amp;Schedules!D106&amp;CHAR(34)&amp;" grace="&amp;CHAR(34)&amp;Schedules!E106&amp;CHAR(34)&amp;"/&gt;"</f>
        <v xml:space="preserve">    &lt;valid age="" interval="4 months" grace="4 months"/&gt;</v>
      </c>
    </row>
    <row r="37" spans="1:2">
      <c r="B37" s="2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8" spans="1:2">
      <c r="B38" s="2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interval="4 months" grace=""/&gt;</v>
      </c>
    </row>
    <row r="39" spans="1:2">
      <c r="B39" s="2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months" grace=""/&gt;</v>
      </c>
    </row>
    <row r="40" spans="1:2">
      <c r="B40" s="2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age="24 years" interval="" grace=""/&gt;</v>
      </c>
    </row>
    <row r="41" spans="1:2">
      <c r="B41" s="2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42" spans="1:2">
      <c r="B42" s="20" t="str">
        <f>"    &lt;before-previous interval="&amp;CHAR(34)&amp;Schedules!D112&amp;CHAR(34)&amp;"/&gt;"</f>
        <v xml:space="preserve">    &lt;before-previous interval="6 months"/&gt;</v>
      </c>
    </row>
    <row r="43" spans="1:2">
      <c r="B43" s="20" t="str">
        <f>"    &lt;recommend seriesName="&amp;CHAR(34)&amp;Schedules!C113&amp;CHAR(34)&amp;"/&gt;"</f>
        <v xml:space="preserve">    &lt;recommend seriesName="MeningTrumenba"/&gt;</v>
      </c>
    </row>
    <row r="44" spans="1:2">
      <c r="B44" s="20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vaccineName="Bexsero" schedule="DL MenB MultiDose" age="" reason="Must complete series of either Trumenba or Bexsero"/&gt;</v>
      </c>
    </row>
    <row r="45" spans="1:2">
      <c r="B45" s="20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reason="&amp;CHAR(34)&amp;Schedules!E117&amp;CHAR(34)&amp;"/&gt;"</f>
        <v xml:space="preserve">    &lt;indicate vaccineName="Trumenba" schedule="COMPLETE" age="" reason=""/&gt;</v>
      </c>
    </row>
    <row r="46" spans="1:2">
      <c r="B46" s="20" t="str">
        <f>"  &lt;/schedule&gt;"</f>
        <v xml:space="preserve">  &lt;/schedule&gt;</v>
      </c>
    </row>
    <row r="47" spans="1:2">
      <c r="A47" s="29" t="s">
        <v>48</v>
      </c>
      <c r="B47" s="20" t="str">
        <f>"  &lt;schedule scheduleName="&amp;CHAR(34)&amp;Schedules!B122&amp;CHAR(34)&amp;" dose="&amp;CHAR(34)&amp;Schedules!C122&amp;CHAR(34)&amp;" indication="&amp;CHAR(34)&amp;Schedules!D122&amp;CHAR(34)&amp;" label="&amp;CHAR(34)&amp;Schedules!E121&amp;CHAR(34)&amp;"&gt;"</f>
        <v xml:space="preserve">  &lt;schedule scheduleName="B2" dose="2" indication="" label="2nd"&gt;</v>
      </c>
    </row>
    <row r="48" spans="1:2">
      <c r="B48" s="19" t="str">
        <f>"    &lt;pos row="&amp;CHAR(34)&amp;Schedules!C138&amp;CHAR(34)&amp;" column="&amp;CHAR(34)&amp;Schedules!C137&amp;CHAR(34)&amp;"/&gt;"</f>
        <v xml:space="preserve">    &lt;pos row="2" column="1"/&gt;</v>
      </c>
    </row>
    <row r="49" spans="1:2">
      <c r="B49" s="20" t="str">
        <f>"    &lt;valid age="&amp;CHAR(34)&amp;Schedules!C125&amp;CHAR(34)&amp;" interval="&amp;CHAR(34)&amp;Schedules!D125&amp;CHAR(34)&amp;" grace="&amp;CHAR(34)&amp;Schedules!E125&amp;CHAR(34)&amp;"/&gt;"</f>
        <v xml:space="preserve">    &lt;valid age="" interval="4 weeks" grace="4 weeks"/&gt;</v>
      </c>
    </row>
    <row r="50" spans="1:2">
      <c r="B50" s="20" t="str">
        <f>"    &lt;early age="&amp;CHAR(34)&amp;Schedules!C126&amp;CHAR(34)&amp;" interval="&amp;CHAR(34)&amp;Schedules!D126&amp;CHAR(34)&amp;" grace="&amp;CHAR(34)&amp;Schedules!E126&amp;CHAR(34)&amp;"/&gt;"</f>
        <v xml:space="preserve">    &lt;early age="" interval="" grace=""/&gt;</v>
      </c>
    </row>
    <row r="51" spans="1:2">
      <c r="B51" s="20" t="str">
        <f>"    &lt;due age="&amp;CHAR(34)&amp;Schedules!C127&amp;CHAR(34)&amp;" interval="&amp;CHAR(34)&amp;Schedules!D127&amp;CHAR(34)&amp;" grace="&amp;CHAR(34)&amp;Schedules!E127&amp;CHAR(34)&amp;"/&gt;"</f>
        <v xml:space="preserve">    &lt;due age="" interval="4 weeks" grace=""/&gt;</v>
      </c>
    </row>
    <row r="52" spans="1:2">
      <c r="B52" s="20" t="str">
        <f>"    &lt;overdue age="&amp;CHAR(34)&amp;Schedules!C128&amp;CHAR(34)&amp;" interval="&amp;CHAR(34)&amp;Schedules!D128&amp;CHAR(34)&amp;" grace="&amp;CHAR(34)&amp;Schedules!E128&amp;CHAR(34)&amp;"/&gt;"</f>
        <v xml:space="preserve">    &lt;overdue age="" interval="2 months" grace=""/&gt;</v>
      </c>
    </row>
    <row r="53" spans="1:2">
      <c r="B53" s="20" t="str">
        <f>"    &lt;finished age="&amp;CHAR(34)&amp;Schedules!C129&amp;CHAR(34)&amp;" interval="&amp;CHAR(34)&amp;Schedules!D129&amp;CHAR(34)&amp;" grace="&amp;CHAR(34)&amp;Schedules!E129&amp;CHAR(34)&amp;"/&gt;"</f>
        <v xml:space="preserve">    &lt;finished age="24 years" interval="" grace=""/&gt;</v>
      </c>
    </row>
    <row r="54" spans="1:2">
      <c r="B54" s="20" t="str">
        <f>"    &lt;after-invalid interval="&amp;CHAR(34)&amp;Schedules!D130&amp;CHAR(34)&amp;" grace="&amp;CHAR(34)&amp;Schedules!E130&amp;CHAR(34)&amp;"/&gt;"</f>
        <v xml:space="preserve">    &lt;after-invalid interval="" grace=""/&gt;</v>
      </c>
    </row>
    <row r="55" spans="1:2">
      <c r="B55" s="20" t="str">
        <f>"    &lt;before-previous interval="&amp;CHAR(34)&amp;Schedules!D131&amp;CHAR(34)&amp;"/&gt;"</f>
        <v xml:space="preserve">    &lt;before-previous interval=""/&gt;</v>
      </c>
    </row>
    <row r="56" spans="1:2">
      <c r="B56" s="20" t="str">
        <f>"    &lt;recommend seriesName="&amp;CHAR(34)&amp;Schedules!C132&amp;CHAR(34)&amp;"/&gt;"</f>
        <v xml:space="preserve">    &lt;recommend seriesName="MeningBexsero"/&gt;</v>
      </c>
    </row>
    <row r="57" spans="1:2">
      <c r="B57" s="20" t="str">
        <f>"    &lt;indicate vaccineName="&amp;CHAR(34)&amp;Schedules!B135&amp;CHAR(34)&amp;" schedule="&amp;CHAR(34)&amp;Schedules!C135&amp;CHAR(34)&amp;" age="&amp;CHAR(34)&amp;Schedules!D135&amp;CHAR(34)&amp;" reason="&amp;CHAR(34)&amp;Schedules!E135&amp;CHAR(34)&amp;"/&gt;"</f>
        <v xml:space="preserve">    &lt;indicate vaccineName="Trumenba" schedule="DL MenB TwoDose" age="" reason="Must complete series of either Bexsero or Trumenba"/&gt;</v>
      </c>
    </row>
    <row r="58" spans="1:2">
      <c r="B58" s="20" t="str">
        <f>"    &lt;indicate vaccineName="&amp;CHAR(34)&amp;Schedules!B136&amp;CHAR(34)&amp;" schedule="&amp;CHAR(34)&amp;Schedules!C136&amp;CHAR(34)&amp;" age="&amp;CHAR(34)&amp;Schedules!D136&amp;CHAR(34)&amp;" reason="&amp;CHAR(34)&amp;Schedules!E136&amp;CHAR(34)&amp;"/&gt;"</f>
        <v xml:space="preserve">    &lt;indicate vaccineName="Bexsero" schedule="COMPLETE" age="" reason=""/&gt;</v>
      </c>
    </row>
    <row r="59" spans="1:2">
      <c r="B59" s="20" t="str">
        <f>"  &lt;/schedule&gt;"</f>
        <v xml:space="preserve">  &lt;/schedule&gt;</v>
      </c>
    </row>
    <row r="60" spans="1:2">
      <c r="A60" s="29" t="str">
        <f>Schedules!B179</f>
        <v>DL MenB TwoDose</v>
      </c>
      <c r="B60" s="30" t="str">
        <f>"  &lt;decisionLogic name="&amp;CHAR(34)&amp;Schedules!B179&amp;CHAR(34)&amp;"&gt;"</f>
        <v xml:space="preserve">  &lt;decisionLogic name="DL MenB TwoDose"&gt;</v>
      </c>
    </row>
    <row r="61" spans="1:2">
      <c r="B61" s="20" t="str">
        <f>"    &lt;constant name="&amp;CHAR(34)&amp;Schedules!B181&amp;CHAR(34)&amp;" value="&amp;CHAR(34)&amp;Schedules!D181&amp;CHAR(34)&amp;"/&gt;"</f>
        <v xml:space="preserve">    &lt;constant name="Valid Vaccine" value="Bexsero"/&gt;</v>
      </c>
    </row>
    <row r="62" spans="1:2">
      <c r="B62" s="20" t="str">
        <f>"    &lt;constant name="&amp;CHAR(34)&amp;Schedules!B182&amp;CHAR(34)&amp;" value="&amp;CHAR(34)&amp;Schedules!D182&amp;CHAR(34)&amp;"/&gt;"</f>
        <v xml:space="preserve">    &lt;constant name="Valid Vaccine" value="Trumenba"/&gt;</v>
      </c>
    </row>
    <row r="63" spans="1:2">
      <c r="B63" s="20" t="str">
        <f>"    &lt;constant name="&amp;CHAR(34)&amp;Schedules!B184&amp;CHAR(34)&amp;" value="&amp;CHAR(34)&amp;Schedules!D184&amp;CHAR(34)&amp;"/&gt;"</f>
        <v xml:space="preserve">    &lt;constant name="Less Than 8 Weeks" value="B2a"/&gt;</v>
      </c>
    </row>
    <row r="64" spans="1:2">
      <c r="B64" s="20" t="str">
        <f>"    &lt;constant name="&amp;CHAR(34)&amp;Schedules!B185&amp;CHAR(34)&amp;" value="&amp;CHAR(34)&amp;Schedules!D185&amp;CHAR(34)&amp;"/&gt;"</f>
        <v xml:space="preserve">    &lt;constant name="More Than 8 Weeks" value="M2"/&gt;</v>
      </c>
    </row>
    <row r="65" spans="1:2">
      <c r="B65" s="20" t="s">
        <v>66</v>
      </c>
    </row>
    <row r="66" spans="1:2">
      <c r="A66" s="29" t="str">
        <f>Schedules!B188</f>
        <v>DL MenB MultiDose</v>
      </c>
      <c r="B66" s="30" t="str">
        <f>"  &lt;decisionLogic name="&amp;CHAR(34)&amp;Schedules!B188&amp;CHAR(34)&amp;"&gt;"</f>
        <v xml:space="preserve">  &lt;decisionLogic name="DL MenB MultiDose"&gt;</v>
      </c>
    </row>
    <row r="67" spans="1:2">
      <c r="B67" s="20" t="str">
        <f>"    &lt;constant name="&amp;CHAR(34)&amp;Schedules!B190&amp;CHAR(34)&amp;" value="&amp;CHAR(34)&amp;Schedules!D190&amp;CHAR(34)&amp;"/&gt;"</f>
        <v xml:space="preserve">    &lt;constant name="Valid Vaccine" value="Bexsero"/&gt;</v>
      </c>
    </row>
    <row r="68" spans="1:2">
      <c r="B68" s="20" t="str">
        <f>"    &lt;constant name="&amp;CHAR(34)&amp;Schedules!B191&amp;CHAR(34)&amp;" value="&amp;CHAR(34)&amp;Schedules!D191&amp;CHAR(34)&amp;"/&gt;"</f>
        <v xml:space="preserve">    &lt;constant name="Valid Vaccine" value="Trumenba"/&gt;</v>
      </c>
    </row>
    <row r="69" spans="1:2">
      <c r="B69" s="20" t="str">
        <f>"    &lt;constant name="&amp;CHAR(34)&amp;Schedules!B193&amp;CHAR(34)&amp;" value="&amp;CHAR(34)&amp;Schedules!D193&amp;CHAR(34)&amp;"/&gt;"</f>
        <v xml:space="preserve">    &lt;constant name="Second Dose Needed" value="B2b"/&gt;</v>
      </c>
    </row>
    <row r="70" spans="1:2">
      <c r="B70" s="20" t="str">
        <f>"    &lt;constant name="&amp;CHAR(34)&amp;Schedules!B194&amp;CHAR(34)&amp;" value="&amp;CHAR(34)&amp;Schedules!D194&amp;CHAR(34)&amp;"/&gt;"</f>
        <v xml:space="preserve">    &lt;constant name="Final Dose Needed" value="M-final"/&gt;</v>
      </c>
    </row>
    <row r="71" spans="1:2">
      <c r="B71" s="20" t="s">
        <v>66</v>
      </c>
    </row>
    <row r="72" spans="1:2">
      <c r="A72" s="29" t="str">
        <f>Schedules!B141</f>
        <v>B2a</v>
      </c>
      <c r="B72" s="20" t="str">
        <f>"  &lt;schedule scheduleName="&amp;CHAR(34)&amp;Schedules!B141&amp;CHAR(34)&amp;" dose="&amp;CHAR(34)&amp;Schedules!C141&amp;CHAR(34)&amp;" indication="&amp;CHAR(34)&amp;Schedules!D141&amp;CHAR(34)&amp;" label="&amp;CHAR(34)&amp;Schedules!E140&amp;CHAR(34)&amp;"&gt;"</f>
        <v xml:space="preserve">  &lt;schedule scheduleName="B2a" dose="2" indication="" label="2nd"&gt;</v>
      </c>
    </row>
    <row r="73" spans="1:2">
      <c r="B73" s="19" t="str">
        <f>"    &lt;pos row="&amp;CHAR(34)&amp;Schedules!C157&amp;CHAR(34)&amp;" column="&amp;CHAR(34)&amp;Schedules!C156&amp;CHAR(34)&amp;"/&gt;"</f>
        <v xml:space="preserve">    &lt;pos row="2" column="3"/&gt;</v>
      </c>
    </row>
    <row r="74" spans="1:2">
      <c r="B74" s="20" t="str">
        <f>"    &lt;valid age="&amp;CHAR(34)&amp;Schedules!C144&amp;CHAR(34)&amp;" interval="&amp;CHAR(34)&amp;Schedules!D144&amp;CHAR(34)&amp;" grace="&amp;CHAR(34)&amp;Schedules!E144&amp;CHAR(34)&amp;"/&gt;"</f>
        <v xml:space="preserve">    &lt;valid age="" interval="4 weeks" grace="4 weeks"/&gt;</v>
      </c>
    </row>
    <row r="75" spans="1:2">
      <c r="B75" s="20" t="str">
        <f>"    &lt;early age="&amp;CHAR(34)&amp;Schedules!C145&amp;CHAR(34)&amp;" interval="&amp;CHAR(34)&amp;Schedules!D145&amp;CHAR(34)&amp;" grace="&amp;CHAR(34)&amp;Schedules!E145&amp;CHAR(34)&amp;"/&gt;"</f>
        <v xml:space="preserve">    &lt;early age="" interval="" grace=""/&gt;</v>
      </c>
    </row>
    <row r="76" spans="1:2">
      <c r="B76" s="20" t="str">
        <f>"    &lt;due age="&amp;CHAR(34)&amp;Schedules!C146&amp;CHAR(34)&amp;" interval="&amp;CHAR(34)&amp;Schedules!D146&amp;CHAR(34)&amp;" grace="&amp;CHAR(34)&amp;Schedules!E146&amp;CHAR(34)&amp;"/&gt;"</f>
        <v xml:space="preserve">    &lt;due age="" interval="4 weeks" grace=""/&gt;</v>
      </c>
    </row>
    <row r="77" spans="1:2">
      <c r="B77" s="20" t="str">
        <f>"    &lt;overdue age="&amp;CHAR(34)&amp;Schedules!C147&amp;CHAR(34)&amp;" interval="&amp;CHAR(34)&amp;Schedules!D147&amp;CHAR(34)&amp;" grace="&amp;CHAR(34)&amp;Schedules!E147&amp;CHAR(34)&amp;"/&gt;"</f>
        <v xml:space="preserve">    &lt;overdue age="" interval="2 months" grace=""/&gt;</v>
      </c>
    </row>
    <row r="78" spans="1:2">
      <c r="B78" s="20" t="str">
        <f>"    &lt;finished age="&amp;CHAR(34)&amp;Schedules!C148&amp;CHAR(34)&amp;" interval="&amp;CHAR(34)&amp;Schedules!D148&amp;CHAR(34)&amp;" grace="&amp;CHAR(34)&amp;Schedules!E148&amp;CHAR(34)&amp;"/&gt;"</f>
        <v xml:space="preserve">    &lt;finished age="24 years" interval="" grace=""/&gt;</v>
      </c>
    </row>
    <row r="79" spans="1:2">
      <c r="B79" s="20" t="str">
        <f>"    &lt;after-invalid interval="&amp;CHAR(34)&amp;Schedules!D149&amp;CHAR(34)&amp;" grace="&amp;CHAR(34)&amp;Schedules!E149&amp;CHAR(34)&amp;"/&gt;"</f>
        <v xml:space="preserve">    &lt;after-invalid interval="" grace=""/&gt;</v>
      </c>
    </row>
    <row r="80" spans="1:2">
      <c r="B80" s="20" t="str">
        <f>"    &lt;before-previous interval="&amp;CHAR(34)&amp;Schedules!D150&amp;CHAR(34)&amp;"/&gt;"</f>
        <v xml:space="preserve">    &lt;before-previous interval=""/&gt;</v>
      </c>
    </row>
    <row r="81" spans="1:2">
      <c r="B81" s="20" t="str">
        <f>"    &lt;recommend seriesName="&amp;CHAR(34)&amp;Schedules!C151&amp;CHAR(34)&amp;"/&gt;"</f>
        <v xml:space="preserve">    &lt;recommend seriesName="MeningBexsero"/&gt;</v>
      </c>
    </row>
    <row r="82" spans="1:2">
      <c r="B82" s="20" t="str">
        <f>"    &lt;indicate vaccineName="&amp;CHAR(34)&amp;Schedules!B154&amp;CHAR(34)&amp;" schedule="&amp;CHAR(34)&amp;Schedules!C154&amp;CHAR(34)&amp;" age="&amp;CHAR(34)&amp;Schedules!D160&amp;CHAR(34)&amp;" reason="&amp;CHAR(34)&amp;Schedules!E154&amp;CHAR(34)&amp;"/&gt;"</f>
        <v xml:space="preserve">    &lt;indicate vaccineName="Trumenba" schedule="DL MenB MultiDose" age="" reason="Must complete series of either Bexsero or Trumenba"/&gt;</v>
      </c>
    </row>
    <row r="83" spans="1:2">
      <c r="B83" s="20" t="str">
        <f>"    &lt;indicate vaccineName="&amp;CHAR(34)&amp;Schedules!B155&amp;CHAR(34)&amp;" schedule="&amp;CHAR(34)&amp;Schedules!C155&amp;CHAR(34)&amp;" age="&amp;CHAR(34)&amp;Schedules!D161&amp;CHAR(34)&amp;" reason="&amp;CHAR(34)&amp;Schedules!E155&amp;CHAR(34)&amp;"/&gt;"</f>
        <v xml:space="preserve">    &lt;indicate vaccineName="Bexsero" schedule="COMPLETE" age="" reason=""/&gt;</v>
      </c>
    </row>
    <row r="84" spans="1:2">
      <c r="B84" s="20" t="str">
        <f>"  &lt;/schedule&gt;"</f>
        <v xml:space="preserve">  &lt;/schedule&gt;</v>
      </c>
    </row>
    <row r="85" spans="1:2">
      <c r="A85" s="29" t="str">
        <f>Schedules!B160</f>
        <v>B2b</v>
      </c>
      <c r="B85" s="20" t="str">
        <f>"  &lt;schedule scheduleName="&amp;CHAR(34)&amp;Schedules!B160&amp;CHAR(34)&amp;" dose="&amp;CHAR(34)&amp;Schedules!C160&amp;CHAR(34)&amp;" indication="&amp;CHAR(34)&amp;Schedules!D160&amp;CHAR(34)&amp;" label="&amp;CHAR(34)&amp;Schedules!E159&amp;CHAR(34)&amp;"&gt;"</f>
        <v xml:space="preserve">  &lt;schedule scheduleName="B2b" dose="2" indication="" label="2nd"&gt;</v>
      </c>
    </row>
    <row r="86" spans="1:2">
      <c r="B86" s="19" t="str">
        <f>"    &lt;pos row="&amp;CHAR(34)&amp;Schedules!C176&amp;CHAR(34)&amp;" column="&amp;CHAR(34)&amp;Schedules!C175&amp;CHAR(34)&amp;"/&gt;"</f>
        <v xml:space="preserve">    &lt;pos row="2" column="3"/&gt;</v>
      </c>
    </row>
    <row r="87" spans="1:2">
      <c r="B87" s="20" t="str">
        <f>"    &lt;valid age="&amp;CHAR(34)&amp;Schedules!C163&amp;CHAR(34)&amp;" interval="&amp;CHAR(34)&amp;Schedules!D163&amp;CHAR(34)&amp;" grace="&amp;CHAR(34)&amp;Schedules!E163&amp;CHAR(34)&amp;"/&gt;"</f>
        <v xml:space="preserve">    &lt;valid age="" interval="4 weeks" grace="4 weeks"/&gt;</v>
      </c>
    </row>
    <row r="88" spans="1:2">
      <c r="B88" s="20" t="str">
        <f>"    &lt;early age="&amp;CHAR(34)&amp;Schedules!C164&amp;CHAR(34)&amp;" interval="&amp;CHAR(34)&amp;Schedules!D164&amp;CHAR(34)&amp;" grace="&amp;CHAR(34)&amp;Schedules!E164&amp;CHAR(34)&amp;"/&gt;"</f>
        <v xml:space="preserve">    &lt;early age="" interval="" grace=""/&gt;</v>
      </c>
    </row>
    <row r="89" spans="1:2">
      <c r="B89" s="20" t="str">
        <f>"    &lt;due age="&amp;CHAR(34)&amp;Schedules!C165&amp;CHAR(34)&amp;" interval="&amp;CHAR(34)&amp;Schedules!D165&amp;CHAR(34)&amp;" grace="&amp;CHAR(34)&amp;Schedules!E165&amp;CHAR(34)&amp;"/&gt;"</f>
        <v xml:space="preserve">    &lt;due age="" interval="4 weeks" grace=""/&gt;</v>
      </c>
    </row>
    <row r="90" spans="1:2">
      <c r="B90" s="20" t="str">
        <f>"    &lt;overdue age="&amp;CHAR(34)&amp;Schedules!C166&amp;CHAR(34)&amp;" interval="&amp;CHAR(34)&amp;Schedules!D166&amp;CHAR(34)&amp;" grace="&amp;CHAR(34)&amp;Schedules!E166&amp;CHAR(34)&amp;"/&gt;"</f>
        <v xml:space="preserve">    &lt;overdue age="" interval="2 months" grace=""/&gt;</v>
      </c>
    </row>
    <row r="91" spans="1:2">
      <c r="B91" s="20" t="str">
        <f>"    &lt;finished age="&amp;CHAR(34)&amp;Schedules!C167&amp;CHAR(34)&amp;" interval="&amp;CHAR(34)&amp;Schedules!D167&amp;CHAR(34)&amp;" grace="&amp;CHAR(34)&amp;Schedules!E167&amp;CHAR(34)&amp;"/&gt;"</f>
        <v xml:space="preserve">    &lt;finished age="24 years" interval="" grace=""/&gt;</v>
      </c>
    </row>
    <row r="92" spans="1:2">
      <c r="B92" s="20" t="str">
        <f>"    &lt;after-invalid interval="&amp;CHAR(34)&amp;Schedules!D168&amp;CHAR(34)&amp;" grace="&amp;CHAR(34)&amp;Schedules!E168&amp;CHAR(34)&amp;"/&gt;"</f>
        <v xml:space="preserve">    &lt;after-invalid interval="" grace=""/&gt;</v>
      </c>
    </row>
    <row r="93" spans="1:2">
      <c r="B93" s="20" t="str">
        <f>"    &lt;before-previous interval="&amp;CHAR(34)&amp;Schedules!D169&amp;CHAR(34)&amp;"/&gt;"</f>
        <v xml:space="preserve">    &lt;before-previous interval=""/&gt;</v>
      </c>
    </row>
    <row r="94" spans="1:2">
      <c r="B94" s="20" t="str">
        <f>"    &lt;recommend seriesName="&amp;CHAR(34)&amp;Schedules!C170&amp;CHAR(34)&amp;"/&gt;"</f>
        <v xml:space="preserve">    &lt;recommend seriesName="MeningBexsero"/&gt;</v>
      </c>
    </row>
    <row r="95" spans="1:2">
      <c r="B95" s="20" t="str">
        <f>"    &lt;indicate vaccineName="&amp;CHAR(34)&amp;Schedules!B173&amp;CHAR(34)&amp;" schedule="&amp;CHAR(34)&amp;Schedules!C173&amp;CHAR(34)&amp;" age="&amp;CHAR(34)&amp;Schedules!D173&amp;CHAR(34)&amp;" reason="&amp;CHAR(34)&amp;Schedules!E173&amp;CHAR(34)&amp;"/&gt;"</f>
        <v xml:space="preserve">    &lt;indicate vaccineName="Trumenba" schedule="COMPLETE" age="" reason=""/&gt;</v>
      </c>
    </row>
    <row r="96" spans="1:2">
      <c r="B96" s="20" t="str">
        <f>"    &lt;indicate vaccineName="&amp;CHAR(34)&amp;Schedules!B174&amp;CHAR(34)&amp;" schedule="&amp;CHAR(34)&amp;Schedules!C174&amp;CHAR(34)&amp;" age="&amp;CHAR(34)&amp;Schedules!D174&amp;CHAR(34)&amp;" reason="&amp;CHAR(34)&amp;Schedules!E174&amp;CHAR(34)&amp;"/&gt;"</f>
        <v xml:space="preserve">    &lt;indicate vaccineName="Bexsero" schedule="COMPLETE" age="" reason=""/&gt;</v>
      </c>
    </row>
    <row r="97" spans="1:2">
      <c r="B97" s="20" t="str">
        <f>"  &lt;/schedule&gt;"</f>
        <v xml:space="preserve">  &lt;/schedule&gt;</v>
      </c>
    </row>
    <row r="98" spans="1:2">
      <c r="A98" s="29" t="s">
        <v>68</v>
      </c>
      <c r="B98" s="20" t="str">
        <f>"  &lt;schedule scheduleName="&amp;CHAR(34)&amp;Schedules!B197&amp;CHAR(34)&amp;" dose="&amp;CHAR(34)&amp;Schedules!C197&amp;CHAR(34)&amp;" indication="&amp;CHAR(34)&amp;Schedules!D197&amp;CHAR(34)&amp;" label="&amp;CHAR(34)&amp;Schedules!E196&amp;CHAR(34)&amp;"&gt;"</f>
        <v xml:space="preserve">  &lt;schedule scheduleName="M2" dose="2" indication="" label="2nd"&gt;</v>
      </c>
    </row>
    <row r="99" spans="1:2">
      <c r="B99" s="19" t="str">
        <f>"    &lt;pos row="&amp;CHAR(34)&amp;Schedules!C212&amp;CHAR(34)&amp;" column="&amp;CHAR(34)&amp;Schedules!C211&amp;CHAR(34)&amp;"/&gt;"</f>
        <v xml:space="preserve">    &lt;pos row="2" column="2"/&gt;</v>
      </c>
    </row>
    <row r="100" spans="1:2">
      <c r="B100" s="20" t="str">
        <f>"    &lt;valid age="&amp;CHAR(34)&amp;Schedules!C200&amp;CHAR(34)&amp;" interval="&amp;CHAR(34)&amp;Schedules!D200&amp;CHAR(34)&amp;" grace="&amp;CHAR(34)&amp;Schedules!E200&amp;CHAR(34)&amp;"/&gt;"</f>
        <v xml:space="preserve">    &lt;valid age="" interval="4 weeks" grace="4 weeks"/&gt;</v>
      </c>
    </row>
    <row r="101" spans="1:2">
      <c r="B101" s="20" t="str">
        <f>"    &lt;early age="&amp;CHAR(34)&amp;Schedules!C201&amp;CHAR(34)&amp;" interval="&amp;CHAR(34)&amp;Schedules!D201&amp;CHAR(34)&amp;" grace="&amp;CHAR(34)&amp;Schedules!E201&amp;CHAR(34)&amp;"/&gt;"</f>
        <v xml:space="preserve">    &lt;early age="" interval="" grace=""/&gt;</v>
      </c>
    </row>
    <row r="102" spans="1:2">
      <c r="B102" s="20" t="str">
        <f>"    &lt;due age="&amp;CHAR(34)&amp;Schedules!C202&amp;CHAR(34)&amp;" interval="&amp;CHAR(34)&amp;Schedules!D202&amp;CHAR(34)&amp;" grace="&amp;CHAR(34)&amp;Schedules!E202&amp;CHAR(34)&amp;"/&gt;"</f>
        <v xml:space="preserve">    &lt;due age="" interval="4 weeks" grace=""/&gt;</v>
      </c>
    </row>
    <row r="103" spans="1:2">
      <c r="B103" s="20" t="str">
        <f>"    &lt;overdue age="&amp;CHAR(34)&amp;Schedules!C203&amp;CHAR(34)&amp;" interval="&amp;CHAR(34)&amp;Schedules!D203&amp;CHAR(34)&amp;" grace="&amp;CHAR(34)&amp;Schedules!E203&amp;CHAR(34)&amp;"/&gt;"</f>
        <v xml:space="preserve">    &lt;overdue age="" interval="2 months" grace=""/&gt;</v>
      </c>
    </row>
    <row r="104" spans="1:2">
      <c r="B104" s="20" t="str">
        <f>"    &lt;finished age="&amp;CHAR(34)&amp;Schedules!C204&amp;CHAR(34)&amp;" interval="&amp;CHAR(34)&amp;Schedules!D204&amp;CHAR(34)&amp;" grace="&amp;CHAR(34)&amp;Schedules!E204&amp;CHAR(34)&amp;"/&gt;"</f>
        <v xml:space="preserve">    &lt;finished age="24 years" interval="" grace=""/&gt;</v>
      </c>
    </row>
    <row r="105" spans="1:2">
      <c r="B105" s="20" t="str">
        <f>"    &lt;after-invalid interval="&amp;CHAR(34)&amp;Schedules!D205&amp;CHAR(34)&amp;" grace="&amp;CHAR(34)&amp;Schedules!E205&amp;CHAR(34)&amp;"/&gt;"</f>
        <v xml:space="preserve">    &lt;after-invalid interval="" grace=""/&gt;</v>
      </c>
    </row>
    <row r="106" spans="1:2">
      <c r="B106" s="20" t="str">
        <f>"    &lt;before-previous interval="&amp;CHAR(34)&amp;Schedules!D206&amp;CHAR(34)&amp;"/&gt;"</f>
        <v xml:space="preserve">    &lt;before-previous interval=""/&gt;</v>
      </c>
    </row>
    <row r="107" spans="1:2">
      <c r="B107" s="20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vaccineName="Trumenba" schedule="DL MenB MultiDose" age="" reason="Must complete series of either Bexsero or Trumenba"/&gt;</v>
      </c>
    </row>
    <row r="108" spans="1:2">
      <c r="B108" s="20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vaccineName="Bexsero" schedule="COMPLETE" age="" reason=""/&gt;</v>
      </c>
    </row>
    <row r="109" spans="1:2">
      <c r="B109" s="20" t="str">
        <f>"  &lt;/schedule&gt;"</f>
        <v xml:space="preserve">  &lt;/schedule&gt;</v>
      </c>
    </row>
    <row r="110" spans="1:2">
      <c r="A110" s="29" t="s">
        <v>72</v>
      </c>
      <c r="B110" s="20" t="str">
        <f>"  &lt;schedule scheduleName="&amp;CHAR(34)&amp;Schedules!B215&amp;CHAR(34)&amp;" dose="&amp;CHAR(34)&amp;Schedules!C215&amp;CHAR(34)&amp;" indication="&amp;CHAR(34)&amp;Schedules!D215&amp;CHAR(34)&amp;" label="&amp;CHAR(34)&amp;Schedules!E214&amp;CHAR(34)&amp;"&gt;"</f>
        <v xml:space="preserve">  &lt;schedule scheduleName="M-final" dose="Final" indication="" label="final"&gt;</v>
      </c>
    </row>
    <row r="111" spans="1:2">
      <c r="B111" s="19" t="str">
        <f>"    &lt;pos row="&amp;CHAR(34)&amp;Schedules!C230&amp;CHAR(34)&amp;" column="&amp;CHAR(34)&amp;Schedules!C229&amp;CHAR(34)&amp;"/&gt;"</f>
        <v xml:space="preserve">    &lt;pos row="3" column="2"/&gt;</v>
      </c>
    </row>
    <row r="112" spans="1:2">
      <c r="B112" s="20" t="str">
        <f>"    &lt;valid age="&amp;CHAR(34)&amp;Schedules!C218&amp;CHAR(34)&amp;" interval="&amp;CHAR(34)&amp;Schedules!D218&amp;CHAR(34)&amp;" grace="&amp;CHAR(34)&amp;Schedules!E218&amp;CHAR(34)&amp;"/&gt;"</f>
        <v xml:space="preserve">    &lt;valid age="" interval="4 weeks" grace="4 weeks"/&gt;</v>
      </c>
    </row>
    <row r="113" spans="2:2">
      <c r="B113" s="20" t="str">
        <f>"    &lt;early age="&amp;CHAR(34)&amp;Schedules!C219&amp;CHAR(34)&amp;" interval="&amp;CHAR(34)&amp;Schedules!D219&amp;CHAR(34)&amp;" grace="&amp;CHAR(34)&amp;Schedules!E219&amp;CHAR(34)&amp;"/&gt;"</f>
        <v xml:space="preserve">    &lt;early age="" interval="" grace=""/&gt;</v>
      </c>
    </row>
    <row r="114" spans="2:2">
      <c r="B114" s="20" t="str">
        <f>"    &lt;due age="&amp;CHAR(34)&amp;Schedules!C220&amp;CHAR(34)&amp;" interval="&amp;CHAR(34)&amp;Schedules!D220&amp;CHAR(34)&amp;" grace="&amp;CHAR(34)&amp;Schedules!E220&amp;CHAR(34)&amp;"/&gt;"</f>
        <v xml:space="preserve">    &lt;due age="" interval="4 weeks" grace=""/&gt;</v>
      </c>
    </row>
    <row r="115" spans="2:2">
      <c r="B115" s="20" t="str">
        <f>"    &lt;overdue age="&amp;CHAR(34)&amp;Schedules!C221&amp;CHAR(34)&amp;" interval="&amp;CHAR(34)&amp;Schedules!D221&amp;CHAR(34)&amp;" grace="&amp;CHAR(34)&amp;Schedules!E221&amp;CHAR(34)&amp;"/&gt;"</f>
        <v xml:space="preserve">    &lt;overdue age="" interval="2 months" grace=""/&gt;</v>
      </c>
    </row>
    <row r="116" spans="2:2">
      <c r="B116" s="20" t="str">
        <f>"    &lt;finished age="&amp;CHAR(34)&amp;Schedules!C222&amp;CHAR(34)&amp;" interval="&amp;CHAR(34)&amp;Schedules!D222&amp;CHAR(34)&amp;" grace="&amp;CHAR(34)&amp;Schedules!E222&amp;CHAR(34)&amp;"/&gt;"</f>
        <v xml:space="preserve">    &lt;finished age="24 years" interval="" grace=""/&gt;</v>
      </c>
    </row>
    <row r="117" spans="2:2">
      <c r="B117" s="20" t="str">
        <f>"    &lt;after-invalid interval="&amp;CHAR(34)&amp;Schedules!D223&amp;CHAR(34)&amp;" grace="&amp;CHAR(34)&amp;Schedules!E223&amp;CHAR(34)&amp;"/&gt;"</f>
        <v xml:space="preserve">    &lt;after-invalid interval="" grace=""/&gt;</v>
      </c>
    </row>
    <row r="118" spans="2:2">
      <c r="B118" s="20" t="str">
        <f>"    &lt;before-previous interval="&amp;CHAR(34)&amp;Schedules!D224&amp;CHAR(34)&amp;"/&gt;"</f>
        <v xml:space="preserve">    &lt;before-previous interval=""/&gt;</v>
      </c>
    </row>
    <row r="119" spans="2:2">
      <c r="B119" s="20" t="str">
        <f>"    &lt;indicate vaccineName="&amp;CHAR(34)&amp;Schedules!B227&amp;CHAR(34)&amp;" schedule="&amp;CHAR(34)&amp;Schedules!C227&amp;CHAR(34)&amp;" age="&amp;CHAR(34)&amp;Schedules!D227&amp;CHAR(34)&amp;" reason="&amp;CHAR(34)&amp;Schedules!E227&amp;CHAR(34)&amp;"/&gt;"</f>
        <v xml:space="preserve">    &lt;indicate vaccineName="Trumenba" schedule="COMPLETE" age="" reason=""/&gt;</v>
      </c>
    </row>
    <row r="120" spans="2:2">
      <c r="B120" s="20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vaccineName="Bexsero" schedule="COMPLETE" age="" reason=""/&gt;</v>
      </c>
    </row>
    <row r="121" spans="2:2">
      <c r="B121" s="20" t="str">
        <f>"  &lt;/schedule&gt;"</f>
        <v xml:space="preserve">  &lt;/schedule&gt;</v>
      </c>
    </row>
    <row r="122" spans="2:2">
      <c r="B122" s="3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gordonc</cp:lastModifiedBy>
  <cp:lastPrinted>2016-02-01T22:48:18Z</cp:lastPrinted>
  <dcterms:created xsi:type="dcterms:W3CDTF">2014-08-26T19:52:28Z</dcterms:created>
  <dcterms:modified xsi:type="dcterms:W3CDTF">2016-02-01T22:48:36Z</dcterms:modified>
</cp:coreProperties>
</file>