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2FFA224D-DEA2-40B5-9AA0-C633DF88604E}" xr6:coauthVersionLast="46" xr6:coauthVersionMax="46" xr10:uidLastSave="{00000000-0000-0000-0000-000000000000}"/>
  <bookViews>
    <workbookView xWindow="32352" yWindow="-4008" windowWidth="17280" windowHeight="9240" activeTab="1" xr2:uid="{00000000-000D-0000-FFFF-FFFF00000000}"/>
  </bookViews>
  <sheets>
    <sheet name="Temp" sheetId="6" r:id="rId1"/>
    <sheet name="Schedules" sheetId="1" r:id="rId2"/>
    <sheet name="XML" sheetId="2" r:id="rId3"/>
    <sheet name="Test" sheetId="3" r:id="rId4"/>
  </sheets>
  <definedNames>
    <definedName name="_xlnm.Print_Area" localSheetId="1">Schedules!$A$1:$K$358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5" i="2" l="1"/>
  <c r="A216" i="2"/>
  <c r="A50" i="2" l="1"/>
  <c r="A202" i="2" l="1"/>
  <c r="A201" i="2"/>
  <c r="A200" i="2"/>
  <c r="A218" i="2"/>
  <c r="A217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9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 s="1"/>
  <c r="D4" i="3"/>
  <c r="P4" i="3" s="1"/>
  <c r="I4" i="3"/>
  <c r="D5" i="3"/>
  <c r="I5" i="3"/>
  <c r="D6" i="3"/>
  <c r="P6" i="3" s="1"/>
  <c r="D7" i="3"/>
  <c r="P7" i="3" s="1"/>
  <c r="D8" i="3"/>
  <c r="P8" i="3" s="1"/>
  <c r="D9" i="3"/>
  <c r="P9" i="3" s="1"/>
  <c r="I10" i="3"/>
  <c r="P10" i="3" s="1"/>
  <c r="D11" i="3"/>
  <c r="I11" i="3"/>
  <c r="D12" i="3"/>
  <c r="I12" i="3"/>
  <c r="D13" i="3"/>
  <c r="P13" i="3" s="1"/>
  <c r="D14" i="3"/>
  <c r="P14" i="3" s="1"/>
  <c r="I15" i="3"/>
  <c r="P15" i="3" s="1"/>
  <c r="D16" i="3"/>
  <c r="I16" i="3"/>
  <c r="J16" i="3" s="1"/>
  <c r="L16" i="3"/>
  <c r="L17" i="3" s="1"/>
  <c r="D17" i="3"/>
  <c r="I17" i="3"/>
  <c r="D18" i="3"/>
  <c r="P18" i="3" s="1"/>
  <c r="I19" i="3"/>
  <c r="P19" i="3" s="1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5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12" i="3" l="1"/>
  <c r="P5" i="3"/>
  <c r="P11" i="3"/>
  <c r="P16" i="3"/>
  <c r="P17" i="3"/>
  <c r="P30" i="3"/>
  <c r="P31" i="3"/>
</calcChain>
</file>

<file path=xl/sharedStrings.xml><?xml version="1.0" encoding="utf-8"?>
<sst xmlns="http://schemas.openxmlformats.org/spreadsheetml/2006/main" count="928" uniqueCount="299">
  <si>
    <t>Forecast Series Name</t>
  </si>
  <si>
    <t>Diphtheria</t>
  </si>
  <si>
    <t>Vaccines</t>
  </si>
  <si>
    <t>Vaccine Ids</t>
  </si>
  <si>
    <t>Vaccine</t>
  </si>
  <si>
    <t>Child</t>
  </si>
  <si>
    <t>DTaP</t>
  </si>
  <si>
    <t>Adult</t>
  </si>
  <si>
    <t>DTaP-HepB-IPV</t>
  </si>
  <si>
    <t>Td</t>
  </si>
  <si>
    <t>DTaP-Hib</t>
  </si>
  <si>
    <t>DTaP-Hib-IPV</t>
  </si>
  <si>
    <t>DTaP-IPV</t>
  </si>
  <si>
    <t>DTP-Hib</t>
  </si>
  <si>
    <t>DTP</t>
  </si>
  <si>
    <t>Tdap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</si>
  <si>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</si>
  <si>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</si>
  <si>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</si>
  <si>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</si>
  <si>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</si>
  <si>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</si>
  <si>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</si>
  <si>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</si>
  <si>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</si>
  <si>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</si>
  <si>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</si>
  <si>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</si>
  <si>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</si>
  <si>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</si>
  <si>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</si>
  <si>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</si>
  <si>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</si>
  <si>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</si>
  <si>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</si>
  <si>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</si>
  <si>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</si>
  <si>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</si>
  <si>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</si>
  <si>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</si>
  <si>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</si>
  <si>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</si>
  <si>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</si>
  <si>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</si>
  <si>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</si>
  <si>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</si>
  <si>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</si>
  <si>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</si>
  <si>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</si>
  <si>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</si>
  <si>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</si>
  <si>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</si>
  <si>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</si>
  <si>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</si>
  <si>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</si>
  <si>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</si>
  <si>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</si>
  <si>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</si>
  <si>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</si>
  <si>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</si>
  <si>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</si>
  <si>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</si>
  <si>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</si>
  <si>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</si>
  <si>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</si>
  <si>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</si>
  <si>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</si>
  <si>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</si>
  <si>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</si>
  <si>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</si>
  <si>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</si>
  <si>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</si>
  <si>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</si>
  <si>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</si>
  <si>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</si>
  <si>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</si>
  <si>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</si>
  <si>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</si>
  <si>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</si>
  <si>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</si>
  <si>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</si>
  <si>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</si>
  <si>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</si>
  <si>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</si>
  <si>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</si>
  <si>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</si>
  <si>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</si>
  <si>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</si>
  <si>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</si>
  <si>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</si>
  <si>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</si>
  <si>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</si>
  <si>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</si>
  <si>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</si>
  <si>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</si>
  <si>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</si>
  <si>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</si>
  <si>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</si>
  <si>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</si>
  <si>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</si>
  <si>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</si>
  <si>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</si>
  <si>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</si>
  <si>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</si>
  <si>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</si>
  <si>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</si>
  <si>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</si>
  <si>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</si>
  <si>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</si>
  <si>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</si>
  <si>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</si>
  <si>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</si>
  <si>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</si>
  <si>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</si>
  <si>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</si>
  <si>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</si>
  <si>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</si>
  <si>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</si>
  <si>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</si>
  <si>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</si>
  <si>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</si>
  <si>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</si>
  <si>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</si>
  <si>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</si>
  <si>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</si>
  <si>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</si>
  <si>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</si>
  <si>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</si>
  <si>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</si>
  <si>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</si>
  <si>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</si>
  <si>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</si>
  <si>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</si>
  <si>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</si>
  <si>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</si>
  <si>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</si>
  <si>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</si>
  <si>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</si>
  <si>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4 years -4 days</t>
  </si>
  <si>
    <t>7 years -4 days</t>
  </si>
  <si>
    <t>12 months -4 d</t>
  </si>
  <si>
    <t>Patient has not received pertussis vaccine (Tdap) after 7 years of age, Tdap due at 11 years of age.</t>
  </si>
  <si>
    <t>unknown</t>
  </si>
  <si>
    <t>Pneumococcal conjugate PCV 13</t>
  </si>
  <si>
    <t>typhus, historical</t>
  </si>
  <si>
    <t>zoster</t>
  </si>
  <si>
    <t>yellow fever</t>
  </si>
  <si>
    <t>VZIG</t>
  </si>
  <si>
    <t>VEE, unspecified formulation</t>
  </si>
  <si>
    <t>VEE, live</t>
  </si>
  <si>
    <t>VEE, inactivated</t>
  </si>
  <si>
    <t>vaccinia immune globulin</t>
  </si>
  <si>
    <t>typhoid, unspecified formulation</t>
  </si>
  <si>
    <t>typhoid, ViCPs</t>
  </si>
  <si>
    <t>typhoid, parenteral, AKD (U.S. military)</t>
  </si>
  <si>
    <t>typhoid, parenteral</t>
  </si>
  <si>
    <t>typhoid, oral</t>
  </si>
  <si>
    <t>tularemia vaccine</t>
  </si>
  <si>
    <t>TST, unspecified formulation</t>
  </si>
  <si>
    <t>TST-PPD tine test</t>
  </si>
  <si>
    <t>TST-PPD intradermal</t>
  </si>
  <si>
    <t>TST-OT tine test</t>
  </si>
  <si>
    <t>TIG</t>
  </si>
  <si>
    <t>tick-borne encephalitis</t>
  </si>
  <si>
    <t>tetanus toxoid, adsorbed</t>
  </si>
  <si>
    <t>Staphylococcus bacterio lysate</t>
  </si>
  <si>
    <t>vaccinia (smallpox)</t>
  </si>
  <si>
    <t>RSV-MAb</t>
  </si>
  <si>
    <t>RSV-IGIV</t>
  </si>
  <si>
    <t>RIG</t>
  </si>
  <si>
    <t>Rift Valley fever</t>
  </si>
  <si>
    <t>rheumatic fever</t>
  </si>
  <si>
    <t>Q fever</t>
  </si>
  <si>
    <t>plague</t>
  </si>
  <si>
    <t>pertussis</t>
  </si>
  <si>
    <t>parainfluenza-3</t>
  </si>
  <si>
    <t>melanoma</t>
  </si>
  <si>
    <t>malaria</t>
  </si>
  <si>
    <t>leprosy</t>
  </si>
  <si>
    <t>leishmaniasis</t>
  </si>
  <si>
    <t>Japanese Encephalitis IM</t>
  </si>
  <si>
    <t>Japanese encephalitis SC</t>
  </si>
  <si>
    <t>IG, unspecified formulation</t>
  </si>
  <si>
    <t>IGIV</t>
  </si>
  <si>
    <t>IG</t>
  </si>
  <si>
    <t>Hib (PRP-OMP)</t>
  </si>
  <si>
    <t>Hib (PRP-T)</t>
  </si>
  <si>
    <t>Hib (HbOC)</t>
  </si>
  <si>
    <t>Hib (PRP-D)</t>
  </si>
  <si>
    <t>herpes simplex 2</t>
  </si>
  <si>
    <t>Hep E</t>
  </si>
  <si>
    <t>Hep B, dialysis</t>
  </si>
  <si>
    <t>Hep B, adult</t>
  </si>
  <si>
    <t>Hep B, adolescent/high risk infant</t>
  </si>
  <si>
    <t>Hep B, adolescent or pediatric</t>
  </si>
  <si>
    <t>08</t>
  </si>
  <si>
    <t>HBIG</t>
  </si>
  <si>
    <t>Hep A, ped/adol, 3 dose</t>
  </si>
  <si>
    <t>Hep A, ped/adol, 2 dose</t>
  </si>
  <si>
    <t>Hep A, adult</t>
  </si>
  <si>
    <t>hantavirus</t>
  </si>
  <si>
    <t>DTP-Hib-Hep B</t>
  </si>
  <si>
    <t>diphtheria antitoxin</t>
  </si>
  <si>
    <t>dengue fever</t>
  </si>
  <si>
    <t>CMVIG</t>
  </si>
  <si>
    <t>cholera</t>
  </si>
  <si>
    <t>botulinum antitoxin</t>
  </si>
  <si>
    <t>anthrax</t>
  </si>
  <si>
    <t>adenovirus, unspecified formulation</t>
  </si>
  <si>
    <t>adenovirus, type 7</t>
  </si>
  <si>
    <t>adenovirus, type 4</t>
  </si>
  <si>
    <t>HPV, unspecified formulation</t>
  </si>
  <si>
    <t>HPV, bivalent</t>
  </si>
  <si>
    <t>HPV, quadrivalent</t>
  </si>
  <si>
    <t>meningococcal B, OMV</t>
  </si>
  <si>
    <t>meningococcal B, recombinant</t>
  </si>
  <si>
    <t>HPV9</t>
  </si>
  <si>
    <t>Meningococcal C/Y-HIB PRP</t>
  </si>
  <si>
    <t>rotavirus, unspecified formulation</t>
  </si>
  <si>
    <t>BCG</t>
  </si>
  <si>
    <t>rabies, unspecified formulation</t>
  </si>
  <si>
    <t>rabies, intradermal injection</t>
  </si>
  <si>
    <t>rabies, intramuscular injection</t>
  </si>
  <si>
    <t>Lyme disease</t>
  </si>
  <si>
    <t>rotavirus, tetravalent</t>
  </si>
  <si>
    <t>rotavirus, pentavalent</t>
  </si>
  <si>
    <t>rotavirus, monovalent</t>
  </si>
  <si>
    <t>influenza, injectable, quadrivalent</t>
  </si>
  <si>
    <t>influenza, injectable, quadrivalent, preservative free</t>
  </si>
  <si>
    <t>influenza nasal, unspecified formulation</t>
  </si>
  <si>
    <t>influenza, live, intranasal, quadrivalent</t>
  </si>
  <si>
    <t>influenza, seasonal, intradermal, preservative free</t>
  </si>
  <si>
    <t>influenza, intradermal, quadrivalent, preservative free</t>
  </si>
  <si>
    <t>Influenza, seasonal, injectable</t>
  </si>
  <si>
    <t>Influenza, seasonal, injectable, preservative free</t>
  </si>
  <si>
    <t>Meningococcal MCV4O</t>
  </si>
  <si>
    <t>meningococcal C conjugate</t>
  </si>
  <si>
    <t>Novel influenza-H1N1-09</t>
  </si>
  <si>
    <t>Novel influenza-H1N1-09, preservative-free</t>
  </si>
  <si>
    <t>Novel Influenza-H1N1-09, nasal</t>
  </si>
  <si>
    <t>Novel Influenza-H1N1-09, all formulations</t>
  </si>
  <si>
    <t>Influenza, high dose seasonal</t>
  </si>
  <si>
    <t>meningococcal MCV4, unspecified formulation</t>
  </si>
  <si>
    <t>meningococcal, unspecified formulation</t>
  </si>
  <si>
    <t>meningococcal MCV4P</t>
  </si>
  <si>
    <t>meningococcal MPSV4</t>
  </si>
  <si>
    <t>influenza, split (incl. purified surface antigen)</t>
  </si>
  <si>
    <t>influenza, live, intranasal</t>
  </si>
  <si>
    <t>Influenza, injectable,quadrivalent, preservative free, pediatric</t>
  </si>
  <si>
    <t>influenza, recombinant, injectable, preservative free</t>
  </si>
  <si>
    <t>influenza, unspecified formulation</t>
  </si>
  <si>
    <t>influenza, whole</t>
  </si>
  <si>
    <t>varicella</t>
  </si>
  <si>
    <t>rubella/mumps</t>
  </si>
  <si>
    <t>rubella</t>
  </si>
  <si>
    <t>06</t>
  </si>
  <si>
    <t>mumps</t>
  </si>
  <si>
    <t>07</t>
  </si>
  <si>
    <t>measles</t>
  </si>
  <si>
    <t>05</t>
  </si>
  <si>
    <t>M/R</t>
  </si>
  <si>
    <t>04</t>
  </si>
  <si>
    <t>MMRV</t>
  </si>
  <si>
    <t>MMR</t>
  </si>
  <si>
    <t>03</t>
  </si>
  <si>
    <t>Pneumococcal Conjugate, unspecified formulation</t>
  </si>
  <si>
    <t>pneumococcal, unspecified formulation</t>
  </si>
  <si>
    <t>pneumococcal polysaccharide PPV23</t>
  </si>
  <si>
    <t>pneumococcal conjugate PCV 7</t>
  </si>
  <si>
    <t>polio, unspecified formulation</t>
  </si>
  <si>
    <t>OPV</t>
  </si>
  <si>
    <t>02</t>
  </si>
  <si>
    <t>IPV</t>
  </si>
  <si>
    <t>Hep A-Hep B</t>
  </si>
  <si>
    <t>Hep A, unspecified formulation</t>
  </si>
  <si>
    <t>Hep A, pediatric, unspecified formulation</t>
  </si>
  <si>
    <t>DTaP,IPV,Hib,HepB</t>
  </si>
  <si>
    <t>DTaP-IPV-HIB-HEP B, historical</t>
  </si>
  <si>
    <t>Hep B, unspecified formulation</t>
  </si>
  <si>
    <t>Hib-Hep B</t>
  </si>
  <si>
    <t>Hib, unspecified formulation</t>
  </si>
  <si>
    <t>Td (adult) preservative free</t>
  </si>
  <si>
    <t>Td(adult) unspecified formulation</t>
  </si>
  <si>
    <t>Td (adult)</t>
  </si>
  <si>
    <t>Td (adult), adsorbed</t>
  </si>
  <si>
    <t>09</t>
  </si>
  <si>
    <t>DTaP-Hep B-IPV</t>
  </si>
  <si>
    <t>DT (pediatric)</t>
  </si>
  <si>
    <t>01</t>
  </si>
  <si>
    <t>DTaP, unspecified formulation</t>
  </si>
  <si>
    <t>DTaP, 5 pertussis antigens</t>
  </si>
  <si>
    <t>CVX Label</t>
  </si>
  <si>
    <t>CVX</t>
  </si>
  <si>
    <t>TCH</t>
  </si>
  <si>
    <t>09, 113, 115</t>
  </si>
  <si>
    <t>09, 113</t>
  </si>
  <si>
    <t>CVX Code</t>
  </si>
  <si>
    <t>20, 110, 50, 120, 130, 22, 01, 120, 132, 115</t>
  </si>
  <si>
    <t>28, 20, 110, 50, 120, 130, 22, 01, 102, 120, 132, 115, 107, 106, 198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</si>
</sst>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4" borderId="1" xfId="0" applyFont="1" applyFill="1" applyBorder="1" applyAlignment="1"/>
    <xf numFmtId="0" fontId="6" fillId="4" borderId="2" xfId="0" applyFont="1" applyFill="1" applyBorder="1" applyAlignment="1"/>
    <xf numFmtId="0" fontId="6" fillId="4" borderId="4" xfId="0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7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Border="1"/>
    <xf numFmtId="0" fontId="9" fillId="3" borderId="1" xfId="0" applyFont="1" applyFill="1" applyBorder="1"/>
    <xf numFmtId="0" fontId="9" fillId="3" borderId="2" xfId="0" applyFont="1" applyFill="1" applyBorder="1"/>
    <xf numFmtId="0" fontId="10" fillId="4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8" fillId="0" borderId="0" xfId="0" applyFont="1"/>
    <xf numFmtId="0" fontId="9" fillId="3" borderId="3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right"/>
    </xf>
    <xf numFmtId="0" fontId="10" fillId="4" borderId="5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5" borderId="3" xfId="0" applyFont="1" applyFill="1" applyBorder="1"/>
    <xf numFmtId="0" fontId="10" fillId="8" borderId="3" xfId="0" applyFont="1" applyFill="1" applyBorder="1" applyAlignment="1">
      <alignment horizontal="center"/>
    </xf>
    <xf numFmtId="0" fontId="12" fillId="5" borderId="3" xfId="0" applyFont="1" applyFill="1" applyBorder="1"/>
    <xf numFmtId="0" fontId="10" fillId="6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19</xdr:row>
      <xdr:rowOff>99060</xdr:rowOff>
    </xdr:from>
    <xdr:to>
      <xdr:col>10</xdr:col>
      <xdr:colOff>590550</xdr:colOff>
      <xdr:row>58</xdr:row>
      <xdr:rowOff>161147</xdr:rowOff>
    </xdr:to>
    <xdr:pic>
      <xdr:nvPicPr>
        <xdr:cNvPr id="2" name="Picture 1" descr="https://documents.lucidchart.com/documents/eeb3fa82-6abd-49c0-85a7-09cbbaa842e0/pages/0_0?a=5953&amp;x=189&amp;y=68&amp;w=1565&amp;h=1144&amp;store=1&amp;accept=image%2F*&amp;auth=LCA%20c6dc249f3db1b3014559ac34660d27e17e8bab2e-ts%3D1466689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92780"/>
          <a:ext cx="9029700" cy="6600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8EA9-4943-4DF6-A2E2-E9E8DCC3621D}">
  <dimension ref="A1:C150"/>
  <sheetViews>
    <sheetView topLeftCell="A110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293</v>
      </c>
      <c r="B1" t="s">
        <v>292</v>
      </c>
      <c r="C1" t="s">
        <v>291</v>
      </c>
    </row>
    <row r="2" spans="1:3" x14ac:dyDescent="0.2">
      <c r="A2">
        <v>110</v>
      </c>
      <c r="B2">
        <v>20</v>
      </c>
      <c r="C2" t="s">
        <v>6</v>
      </c>
    </row>
    <row r="3" spans="1:3" x14ac:dyDescent="0.2">
      <c r="A3">
        <v>110</v>
      </c>
      <c r="B3">
        <v>106</v>
      </c>
      <c r="C3" t="s">
        <v>290</v>
      </c>
    </row>
    <row r="4" spans="1:3" x14ac:dyDescent="0.2">
      <c r="A4">
        <v>110</v>
      </c>
      <c r="B4">
        <v>107</v>
      </c>
      <c r="C4" t="s">
        <v>289</v>
      </c>
    </row>
    <row r="5" spans="1:3" x14ac:dyDescent="0.2">
      <c r="A5">
        <v>111</v>
      </c>
      <c r="B5" t="s">
        <v>288</v>
      </c>
      <c r="C5" t="s">
        <v>14</v>
      </c>
    </row>
    <row r="6" spans="1:3" x14ac:dyDescent="0.2">
      <c r="A6">
        <v>112</v>
      </c>
      <c r="B6">
        <v>28</v>
      </c>
      <c r="C6" t="s">
        <v>287</v>
      </c>
    </row>
    <row r="7" spans="1:3" x14ac:dyDescent="0.2">
      <c r="A7">
        <v>113</v>
      </c>
      <c r="B7">
        <v>50</v>
      </c>
      <c r="C7" t="s">
        <v>10</v>
      </c>
    </row>
    <row r="8" spans="1:3" x14ac:dyDescent="0.2">
      <c r="A8">
        <v>114</v>
      </c>
      <c r="B8">
        <v>110</v>
      </c>
      <c r="C8" t="s">
        <v>286</v>
      </c>
    </row>
    <row r="9" spans="1:3" x14ac:dyDescent="0.2">
      <c r="A9">
        <v>115</v>
      </c>
      <c r="B9">
        <v>120</v>
      </c>
      <c r="C9" t="s">
        <v>11</v>
      </c>
    </row>
    <row r="10" spans="1:3" x14ac:dyDescent="0.2">
      <c r="A10">
        <v>116</v>
      </c>
      <c r="B10">
        <v>130</v>
      </c>
      <c r="C10" t="s">
        <v>12</v>
      </c>
    </row>
    <row r="11" spans="1:3" x14ac:dyDescent="0.2">
      <c r="A11">
        <v>121</v>
      </c>
      <c r="B11">
        <v>22</v>
      </c>
      <c r="C11" t="s">
        <v>13</v>
      </c>
    </row>
    <row r="12" spans="1:3" x14ac:dyDescent="0.2">
      <c r="A12">
        <v>122</v>
      </c>
      <c r="B12" t="s">
        <v>285</v>
      </c>
      <c r="C12" t="s">
        <v>284</v>
      </c>
    </row>
    <row r="13" spans="1:3" x14ac:dyDescent="0.2">
      <c r="A13">
        <v>122</v>
      </c>
      <c r="B13">
        <v>138</v>
      </c>
      <c r="C13" t="s">
        <v>283</v>
      </c>
    </row>
    <row r="14" spans="1:3" x14ac:dyDescent="0.2">
      <c r="A14">
        <v>122</v>
      </c>
      <c r="B14">
        <v>139</v>
      </c>
      <c r="C14" t="s">
        <v>282</v>
      </c>
    </row>
    <row r="15" spans="1:3" x14ac:dyDescent="0.2">
      <c r="A15">
        <v>123</v>
      </c>
      <c r="B15">
        <v>115</v>
      </c>
      <c r="C15" t="s">
        <v>15</v>
      </c>
    </row>
    <row r="16" spans="1:3" x14ac:dyDescent="0.2">
      <c r="A16">
        <v>124</v>
      </c>
      <c r="B16">
        <v>113</v>
      </c>
      <c r="C16" t="s">
        <v>281</v>
      </c>
    </row>
    <row r="17" spans="1:3" x14ac:dyDescent="0.2">
      <c r="A17">
        <v>128</v>
      </c>
      <c r="B17">
        <v>17</v>
      </c>
      <c r="C17" t="s">
        <v>280</v>
      </c>
    </row>
    <row r="18" spans="1:3" x14ac:dyDescent="0.2">
      <c r="A18">
        <v>136</v>
      </c>
      <c r="B18">
        <v>51</v>
      </c>
      <c r="C18" t="s">
        <v>279</v>
      </c>
    </row>
    <row r="19" spans="1:3" x14ac:dyDescent="0.2">
      <c r="A19">
        <v>137</v>
      </c>
      <c r="B19">
        <v>45</v>
      </c>
      <c r="C19" t="s">
        <v>278</v>
      </c>
    </row>
    <row r="20" spans="1:3" x14ac:dyDescent="0.2">
      <c r="A20">
        <v>142</v>
      </c>
      <c r="B20">
        <v>132</v>
      </c>
      <c r="C20" t="s">
        <v>277</v>
      </c>
    </row>
    <row r="21" spans="1:3" x14ac:dyDescent="0.2">
      <c r="A21">
        <v>142</v>
      </c>
      <c r="B21">
        <v>146</v>
      </c>
      <c r="C21" t="s">
        <v>276</v>
      </c>
    </row>
    <row r="22" spans="1:3" x14ac:dyDescent="0.2">
      <c r="A22">
        <v>145</v>
      </c>
      <c r="B22">
        <v>31</v>
      </c>
      <c r="C22" t="s">
        <v>275</v>
      </c>
    </row>
    <row r="23" spans="1:3" x14ac:dyDescent="0.2">
      <c r="A23">
        <v>145</v>
      </c>
      <c r="B23">
        <v>85</v>
      </c>
      <c r="C23" t="s">
        <v>274</v>
      </c>
    </row>
    <row r="24" spans="1:3" x14ac:dyDescent="0.2">
      <c r="A24">
        <v>146</v>
      </c>
      <c r="B24">
        <v>104</v>
      </c>
      <c r="C24" t="s">
        <v>273</v>
      </c>
    </row>
    <row r="25" spans="1:3" x14ac:dyDescent="0.2">
      <c r="A25">
        <v>147</v>
      </c>
      <c r="B25">
        <v>10</v>
      </c>
      <c r="C25" t="s">
        <v>272</v>
      </c>
    </row>
    <row r="26" spans="1:3" x14ac:dyDescent="0.2">
      <c r="A26">
        <v>148</v>
      </c>
      <c r="B26" t="s">
        <v>271</v>
      </c>
      <c r="C26" t="s">
        <v>270</v>
      </c>
    </row>
    <row r="27" spans="1:3" x14ac:dyDescent="0.2">
      <c r="A27">
        <v>153</v>
      </c>
      <c r="B27">
        <v>89</v>
      </c>
      <c r="C27" t="s">
        <v>269</v>
      </c>
    </row>
    <row r="28" spans="1:3" x14ac:dyDescent="0.2">
      <c r="A28">
        <v>154</v>
      </c>
      <c r="B28">
        <v>100</v>
      </c>
      <c r="C28" t="s">
        <v>268</v>
      </c>
    </row>
    <row r="29" spans="1:3" x14ac:dyDescent="0.2">
      <c r="A29">
        <v>155</v>
      </c>
      <c r="B29">
        <v>33</v>
      </c>
      <c r="C29" t="s">
        <v>267</v>
      </c>
    </row>
    <row r="30" spans="1:3" x14ac:dyDescent="0.2">
      <c r="A30">
        <v>156</v>
      </c>
      <c r="B30">
        <v>109</v>
      </c>
      <c r="C30" t="s">
        <v>266</v>
      </c>
    </row>
    <row r="31" spans="1:3" x14ac:dyDescent="0.2">
      <c r="A31">
        <v>156</v>
      </c>
      <c r="B31">
        <v>152</v>
      </c>
      <c r="C31" t="s">
        <v>265</v>
      </c>
    </row>
    <row r="32" spans="1:3" x14ac:dyDescent="0.2">
      <c r="A32">
        <v>158</v>
      </c>
      <c r="B32" t="s">
        <v>264</v>
      </c>
      <c r="C32" t="s">
        <v>263</v>
      </c>
    </row>
    <row r="33" spans="1:3" x14ac:dyDescent="0.2">
      <c r="A33">
        <v>159</v>
      </c>
      <c r="B33">
        <v>94</v>
      </c>
      <c r="C33" t="s">
        <v>262</v>
      </c>
    </row>
    <row r="34" spans="1:3" x14ac:dyDescent="0.2">
      <c r="A34">
        <v>160</v>
      </c>
      <c r="B34" t="s">
        <v>261</v>
      </c>
      <c r="C34" t="s">
        <v>260</v>
      </c>
    </row>
    <row r="35" spans="1:3" x14ac:dyDescent="0.2">
      <c r="A35">
        <v>161</v>
      </c>
      <c r="B35" t="s">
        <v>259</v>
      </c>
      <c r="C35" t="s">
        <v>258</v>
      </c>
    </row>
    <row r="36" spans="1:3" x14ac:dyDescent="0.2">
      <c r="A36">
        <v>162</v>
      </c>
      <c r="B36" t="s">
        <v>257</v>
      </c>
      <c r="C36" t="s">
        <v>256</v>
      </c>
    </row>
    <row r="37" spans="1:3" x14ac:dyDescent="0.2">
      <c r="A37">
        <v>162</v>
      </c>
      <c r="B37">
        <v>215</v>
      </c>
      <c r="C37" t="s">
        <v>215</v>
      </c>
    </row>
    <row r="38" spans="1:3" x14ac:dyDescent="0.2">
      <c r="A38">
        <v>163</v>
      </c>
      <c r="B38">
        <v>216</v>
      </c>
      <c r="C38" t="s">
        <v>214</v>
      </c>
    </row>
    <row r="39" spans="1:3" x14ac:dyDescent="0.2">
      <c r="A39">
        <v>171</v>
      </c>
      <c r="B39" t="s">
        <v>255</v>
      </c>
      <c r="C39" t="s">
        <v>254</v>
      </c>
    </row>
    <row r="40" spans="1:3" x14ac:dyDescent="0.2">
      <c r="A40">
        <v>175</v>
      </c>
      <c r="B40">
        <v>38</v>
      </c>
      <c r="C40" t="s">
        <v>253</v>
      </c>
    </row>
    <row r="41" spans="1:3" x14ac:dyDescent="0.2">
      <c r="A41">
        <v>178</v>
      </c>
      <c r="B41">
        <v>21</v>
      </c>
      <c r="C41" t="s">
        <v>252</v>
      </c>
    </row>
    <row r="42" spans="1:3" x14ac:dyDescent="0.2">
      <c r="A42">
        <v>179</v>
      </c>
      <c r="B42">
        <v>16</v>
      </c>
      <c r="C42" t="s">
        <v>251</v>
      </c>
    </row>
    <row r="43" spans="1:3" x14ac:dyDescent="0.2">
      <c r="A43">
        <v>179</v>
      </c>
      <c r="B43">
        <v>88</v>
      </c>
      <c r="C43" t="s">
        <v>250</v>
      </c>
    </row>
    <row r="44" spans="1:3" x14ac:dyDescent="0.2">
      <c r="A44">
        <v>179</v>
      </c>
      <c r="B44">
        <v>155</v>
      </c>
      <c r="C44" t="s">
        <v>249</v>
      </c>
    </row>
    <row r="45" spans="1:3" x14ac:dyDescent="0.2">
      <c r="A45">
        <v>179</v>
      </c>
      <c r="B45">
        <v>161</v>
      </c>
      <c r="C45" t="s">
        <v>248</v>
      </c>
    </row>
    <row r="46" spans="1:3" x14ac:dyDescent="0.2">
      <c r="A46">
        <v>180</v>
      </c>
      <c r="B46">
        <v>111</v>
      </c>
      <c r="C46" t="s">
        <v>247</v>
      </c>
    </row>
    <row r="47" spans="1:3" x14ac:dyDescent="0.2">
      <c r="A47">
        <v>181</v>
      </c>
      <c r="B47">
        <v>15</v>
      </c>
      <c r="C47" t="s">
        <v>246</v>
      </c>
    </row>
    <row r="48" spans="1:3" x14ac:dyDescent="0.2">
      <c r="A48">
        <v>182</v>
      </c>
      <c r="B48">
        <v>32</v>
      </c>
      <c r="C48" t="s">
        <v>245</v>
      </c>
    </row>
    <row r="49" spans="1:3" x14ac:dyDescent="0.2">
      <c r="A49">
        <v>183</v>
      </c>
      <c r="B49">
        <v>114</v>
      </c>
      <c r="C49" t="s">
        <v>244</v>
      </c>
    </row>
    <row r="50" spans="1:3" x14ac:dyDescent="0.2">
      <c r="A50">
        <v>184</v>
      </c>
      <c r="B50">
        <v>108</v>
      </c>
      <c r="C50" t="s">
        <v>243</v>
      </c>
    </row>
    <row r="51" spans="1:3" x14ac:dyDescent="0.2">
      <c r="A51">
        <v>184</v>
      </c>
      <c r="B51">
        <v>147</v>
      </c>
      <c r="C51" t="s">
        <v>242</v>
      </c>
    </row>
    <row r="52" spans="1:3" x14ac:dyDescent="0.2">
      <c r="A52">
        <v>185</v>
      </c>
      <c r="B52">
        <v>135</v>
      </c>
      <c r="C52" t="s">
        <v>241</v>
      </c>
    </row>
    <row r="53" spans="1:3" x14ac:dyDescent="0.2">
      <c r="A53">
        <v>186</v>
      </c>
      <c r="B53">
        <v>128</v>
      </c>
      <c r="C53" t="s">
        <v>240</v>
      </c>
    </row>
    <row r="54" spans="1:3" x14ac:dyDescent="0.2">
      <c r="A54">
        <v>187</v>
      </c>
      <c r="B54">
        <v>125</v>
      </c>
      <c r="C54" t="s">
        <v>239</v>
      </c>
    </row>
    <row r="55" spans="1:3" x14ac:dyDescent="0.2">
      <c r="A55">
        <v>188</v>
      </c>
      <c r="B55">
        <v>126</v>
      </c>
      <c r="C55" t="s">
        <v>238</v>
      </c>
    </row>
    <row r="56" spans="1:3" x14ac:dyDescent="0.2">
      <c r="A56">
        <v>189</v>
      </c>
      <c r="B56">
        <v>127</v>
      </c>
      <c r="C56" t="s">
        <v>237</v>
      </c>
    </row>
    <row r="57" spans="1:3" x14ac:dyDescent="0.2">
      <c r="A57">
        <v>197</v>
      </c>
      <c r="B57">
        <v>103</v>
      </c>
      <c r="C57" t="s">
        <v>236</v>
      </c>
    </row>
    <row r="58" spans="1:3" x14ac:dyDescent="0.2">
      <c r="A58">
        <v>198</v>
      </c>
      <c r="B58">
        <v>136</v>
      </c>
      <c r="C58" t="s">
        <v>235</v>
      </c>
    </row>
    <row r="59" spans="1:3" x14ac:dyDescent="0.2">
      <c r="A59">
        <v>200</v>
      </c>
      <c r="B59">
        <v>140</v>
      </c>
      <c r="C59" t="s">
        <v>234</v>
      </c>
    </row>
    <row r="60" spans="1:3" x14ac:dyDescent="0.2">
      <c r="A60">
        <v>201</v>
      </c>
      <c r="B60">
        <v>141</v>
      </c>
      <c r="C60" t="s">
        <v>233</v>
      </c>
    </row>
    <row r="61" spans="1:3" x14ac:dyDescent="0.2">
      <c r="A61">
        <v>202</v>
      </c>
      <c r="B61">
        <v>166</v>
      </c>
      <c r="C61" t="s">
        <v>232</v>
      </c>
    </row>
    <row r="62" spans="1:3" x14ac:dyDescent="0.2">
      <c r="A62">
        <v>202</v>
      </c>
      <c r="B62">
        <v>144</v>
      </c>
      <c r="C62" t="s">
        <v>231</v>
      </c>
    </row>
    <row r="63" spans="1:3" x14ac:dyDescent="0.2">
      <c r="A63">
        <v>203</v>
      </c>
      <c r="B63">
        <v>149</v>
      </c>
      <c r="C63" t="s">
        <v>230</v>
      </c>
    </row>
    <row r="64" spans="1:3" x14ac:dyDescent="0.2">
      <c r="A64">
        <v>203</v>
      </c>
      <c r="B64">
        <v>151</v>
      </c>
      <c r="C64" t="s">
        <v>229</v>
      </c>
    </row>
    <row r="65" spans="1:3" x14ac:dyDescent="0.2">
      <c r="A65">
        <v>204</v>
      </c>
      <c r="B65">
        <v>150</v>
      </c>
      <c r="C65" t="s">
        <v>228</v>
      </c>
    </row>
    <row r="66" spans="1:3" x14ac:dyDescent="0.2">
      <c r="A66">
        <v>204</v>
      </c>
      <c r="B66">
        <v>158</v>
      </c>
      <c r="C66" t="s">
        <v>227</v>
      </c>
    </row>
    <row r="67" spans="1:3" x14ac:dyDescent="0.2">
      <c r="A67">
        <v>206</v>
      </c>
      <c r="B67">
        <v>119</v>
      </c>
      <c r="C67" t="s">
        <v>226</v>
      </c>
    </row>
    <row r="68" spans="1:3" x14ac:dyDescent="0.2">
      <c r="A68">
        <v>207</v>
      </c>
      <c r="B68">
        <v>116</v>
      </c>
      <c r="C68" t="s">
        <v>225</v>
      </c>
    </row>
    <row r="69" spans="1:3" x14ac:dyDescent="0.2">
      <c r="A69">
        <v>208</v>
      </c>
      <c r="B69">
        <v>74</v>
      </c>
      <c r="C69" t="s">
        <v>224</v>
      </c>
    </row>
    <row r="70" spans="1:3" x14ac:dyDescent="0.2">
      <c r="A70">
        <v>209</v>
      </c>
      <c r="B70">
        <v>66</v>
      </c>
      <c r="C70" t="s">
        <v>223</v>
      </c>
    </row>
    <row r="71" spans="1:3" x14ac:dyDescent="0.2">
      <c r="A71">
        <v>210</v>
      </c>
      <c r="B71">
        <v>18</v>
      </c>
      <c r="C71" t="s">
        <v>222</v>
      </c>
    </row>
    <row r="72" spans="1:3" x14ac:dyDescent="0.2">
      <c r="A72">
        <v>210</v>
      </c>
      <c r="B72">
        <v>40</v>
      </c>
      <c r="C72" t="s">
        <v>221</v>
      </c>
    </row>
    <row r="73" spans="1:3" x14ac:dyDescent="0.2">
      <c r="A73">
        <v>210</v>
      </c>
      <c r="B73">
        <v>90</v>
      </c>
      <c r="C73" t="s">
        <v>220</v>
      </c>
    </row>
    <row r="74" spans="1:3" x14ac:dyDescent="0.2">
      <c r="A74">
        <v>211</v>
      </c>
      <c r="B74">
        <v>19</v>
      </c>
      <c r="C74" t="s">
        <v>219</v>
      </c>
    </row>
    <row r="75" spans="1:3" x14ac:dyDescent="0.2">
      <c r="A75">
        <v>212</v>
      </c>
      <c r="B75">
        <v>122</v>
      </c>
      <c r="C75" t="s">
        <v>218</v>
      </c>
    </row>
    <row r="76" spans="1:3" x14ac:dyDescent="0.2">
      <c r="A76">
        <v>213</v>
      </c>
      <c r="B76">
        <v>148</v>
      </c>
      <c r="C76" t="s">
        <v>217</v>
      </c>
    </row>
    <row r="77" spans="1:3" x14ac:dyDescent="0.2">
      <c r="A77">
        <v>214</v>
      </c>
      <c r="B77">
        <v>165</v>
      </c>
      <c r="C77" t="s">
        <v>216</v>
      </c>
    </row>
    <row r="78" spans="1:3" x14ac:dyDescent="0.2">
      <c r="A78">
        <v>215</v>
      </c>
      <c r="B78">
        <v>162</v>
      </c>
      <c r="C78" t="s">
        <v>215</v>
      </c>
    </row>
    <row r="79" spans="1:3" x14ac:dyDescent="0.2">
      <c r="A79">
        <v>216</v>
      </c>
      <c r="B79">
        <v>163</v>
      </c>
      <c r="C79" t="s">
        <v>214</v>
      </c>
    </row>
    <row r="80" spans="1:3" x14ac:dyDescent="0.2">
      <c r="A80">
        <v>390</v>
      </c>
      <c r="B80">
        <v>62</v>
      </c>
      <c r="C80" t="s">
        <v>213</v>
      </c>
    </row>
    <row r="81" spans="1:3" x14ac:dyDescent="0.2">
      <c r="A81">
        <v>391</v>
      </c>
      <c r="B81">
        <v>118</v>
      </c>
      <c r="C81" t="s">
        <v>212</v>
      </c>
    </row>
    <row r="82" spans="1:3" x14ac:dyDescent="0.2">
      <c r="A82">
        <v>391</v>
      </c>
      <c r="B82">
        <v>137</v>
      </c>
      <c r="C82" t="s">
        <v>211</v>
      </c>
    </row>
    <row r="83" spans="1:3" x14ac:dyDescent="0.2">
      <c r="A83">
        <v>1000</v>
      </c>
      <c r="B83">
        <v>54</v>
      </c>
      <c r="C83" t="s">
        <v>210</v>
      </c>
    </row>
    <row r="84" spans="1:3" x14ac:dyDescent="0.2">
      <c r="A84">
        <v>1010</v>
      </c>
      <c r="B84">
        <v>55</v>
      </c>
      <c r="C84" t="s">
        <v>209</v>
      </c>
    </row>
    <row r="85" spans="1:3" x14ac:dyDescent="0.2">
      <c r="A85">
        <v>1020</v>
      </c>
      <c r="B85">
        <v>82</v>
      </c>
      <c r="C85" t="s">
        <v>208</v>
      </c>
    </row>
    <row r="86" spans="1:3" x14ac:dyDescent="0.2">
      <c r="A86">
        <v>1030</v>
      </c>
      <c r="B86">
        <v>24</v>
      </c>
      <c r="C86" t="s">
        <v>207</v>
      </c>
    </row>
    <row r="87" spans="1:3" x14ac:dyDescent="0.2">
      <c r="A87">
        <v>1050</v>
      </c>
      <c r="B87">
        <v>27</v>
      </c>
      <c r="C87" t="s">
        <v>206</v>
      </c>
    </row>
    <row r="88" spans="1:3" x14ac:dyDescent="0.2">
      <c r="A88">
        <v>1060</v>
      </c>
      <c r="B88">
        <v>26</v>
      </c>
      <c r="C88" t="s">
        <v>205</v>
      </c>
    </row>
    <row r="89" spans="1:3" x14ac:dyDescent="0.2">
      <c r="A89">
        <v>1070</v>
      </c>
      <c r="B89">
        <v>29</v>
      </c>
      <c r="C89" t="s">
        <v>204</v>
      </c>
    </row>
    <row r="90" spans="1:3" x14ac:dyDescent="0.2">
      <c r="A90">
        <v>1080</v>
      </c>
      <c r="B90">
        <v>56</v>
      </c>
      <c r="C90" t="s">
        <v>203</v>
      </c>
    </row>
    <row r="91" spans="1:3" x14ac:dyDescent="0.2">
      <c r="A91">
        <v>1090</v>
      </c>
      <c r="B91">
        <v>12</v>
      </c>
      <c r="C91" t="s">
        <v>202</v>
      </c>
    </row>
    <row r="92" spans="1:3" x14ac:dyDescent="0.2">
      <c r="A92">
        <v>1150</v>
      </c>
      <c r="B92">
        <v>102</v>
      </c>
      <c r="C92" t="s">
        <v>201</v>
      </c>
    </row>
    <row r="93" spans="1:3" x14ac:dyDescent="0.2">
      <c r="A93">
        <v>1160</v>
      </c>
      <c r="B93">
        <v>57</v>
      </c>
      <c r="C93" t="s">
        <v>200</v>
      </c>
    </row>
    <row r="94" spans="1:3" x14ac:dyDescent="0.2">
      <c r="A94">
        <v>1170</v>
      </c>
      <c r="B94">
        <v>52</v>
      </c>
      <c r="C94" t="s">
        <v>199</v>
      </c>
    </row>
    <row r="95" spans="1:3" x14ac:dyDescent="0.2">
      <c r="A95">
        <v>1180</v>
      </c>
      <c r="B95">
        <v>83</v>
      </c>
      <c r="C95" t="s">
        <v>198</v>
      </c>
    </row>
    <row r="96" spans="1:3" x14ac:dyDescent="0.2">
      <c r="A96">
        <v>1190</v>
      </c>
      <c r="B96">
        <v>84</v>
      </c>
      <c r="C96" t="s">
        <v>197</v>
      </c>
    </row>
    <row r="97" spans="1:3" x14ac:dyDescent="0.2">
      <c r="A97">
        <v>1230</v>
      </c>
      <c r="B97">
        <v>30</v>
      </c>
      <c r="C97" t="s">
        <v>196</v>
      </c>
    </row>
    <row r="98" spans="1:3" x14ac:dyDescent="0.2">
      <c r="A98">
        <v>1240</v>
      </c>
      <c r="B98" t="s">
        <v>195</v>
      </c>
      <c r="C98" t="s">
        <v>194</v>
      </c>
    </row>
    <row r="99" spans="1:3" x14ac:dyDescent="0.2">
      <c r="A99">
        <v>1250</v>
      </c>
      <c r="B99">
        <v>42</v>
      </c>
      <c r="C99" t="s">
        <v>193</v>
      </c>
    </row>
    <row r="100" spans="1:3" x14ac:dyDescent="0.2">
      <c r="A100">
        <v>1260</v>
      </c>
      <c r="B100">
        <v>43</v>
      </c>
      <c r="C100" t="s">
        <v>192</v>
      </c>
    </row>
    <row r="101" spans="1:3" x14ac:dyDescent="0.2">
      <c r="A101">
        <v>1270</v>
      </c>
      <c r="B101">
        <v>44</v>
      </c>
      <c r="C101" t="s">
        <v>191</v>
      </c>
    </row>
    <row r="102" spans="1:3" x14ac:dyDescent="0.2">
      <c r="A102">
        <v>1300</v>
      </c>
      <c r="B102">
        <v>59</v>
      </c>
      <c r="C102" t="s">
        <v>190</v>
      </c>
    </row>
    <row r="103" spans="1:3" x14ac:dyDescent="0.2">
      <c r="A103">
        <v>1310</v>
      </c>
      <c r="B103">
        <v>60</v>
      </c>
      <c r="C103" t="s">
        <v>189</v>
      </c>
    </row>
    <row r="104" spans="1:3" x14ac:dyDescent="0.2">
      <c r="A104">
        <v>1320</v>
      </c>
      <c r="B104">
        <v>46</v>
      </c>
      <c r="C104" t="s">
        <v>188</v>
      </c>
    </row>
    <row r="105" spans="1:3" x14ac:dyDescent="0.2">
      <c r="A105">
        <v>1330</v>
      </c>
      <c r="B105">
        <v>47</v>
      </c>
      <c r="C105" t="s">
        <v>187</v>
      </c>
    </row>
    <row r="106" spans="1:3" x14ac:dyDescent="0.2">
      <c r="A106">
        <v>1340</v>
      </c>
      <c r="B106">
        <v>48</v>
      </c>
      <c r="C106" t="s">
        <v>186</v>
      </c>
    </row>
    <row r="107" spans="1:3" x14ac:dyDescent="0.2">
      <c r="A107">
        <v>1350</v>
      </c>
      <c r="B107">
        <v>49</v>
      </c>
      <c r="C107" t="s">
        <v>185</v>
      </c>
    </row>
    <row r="108" spans="1:3" x14ac:dyDescent="0.2">
      <c r="A108">
        <v>1400</v>
      </c>
      <c r="B108">
        <v>86</v>
      </c>
      <c r="C108" t="s">
        <v>184</v>
      </c>
    </row>
    <row r="109" spans="1:3" x14ac:dyDescent="0.2">
      <c r="A109">
        <v>1410</v>
      </c>
      <c r="B109">
        <v>87</v>
      </c>
      <c r="C109" t="s">
        <v>183</v>
      </c>
    </row>
    <row r="110" spans="1:3" x14ac:dyDescent="0.2">
      <c r="A110">
        <v>1420</v>
      </c>
      <c r="B110">
        <v>14</v>
      </c>
      <c r="C110" t="s">
        <v>182</v>
      </c>
    </row>
    <row r="111" spans="1:3" x14ac:dyDescent="0.2">
      <c r="A111">
        <v>1490</v>
      </c>
      <c r="B111">
        <v>39</v>
      </c>
      <c r="C111" t="s">
        <v>181</v>
      </c>
    </row>
    <row r="112" spans="1:3" x14ac:dyDescent="0.2">
      <c r="A112">
        <v>1491</v>
      </c>
      <c r="B112">
        <v>134</v>
      </c>
      <c r="C112" t="s">
        <v>180</v>
      </c>
    </row>
    <row r="113" spans="1:3" x14ac:dyDescent="0.2">
      <c r="A113">
        <v>1510</v>
      </c>
      <c r="B113">
        <v>64</v>
      </c>
      <c r="C113" t="s">
        <v>179</v>
      </c>
    </row>
    <row r="114" spans="1:3" x14ac:dyDescent="0.2">
      <c r="A114">
        <v>1520</v>
      </c>
      <c r="B114">
        <v>65</v>
      </c>
      <c r="C114" t="s">
        <v>178</v>
      </c>
    </row>
    <row r="115" spans="1:3" x14ac:dyDescent="0.2">
      <c r="A115">
        <v>1570</v>
      </c>
      <c r="B115">
        <v>67</v>
      </c>
      <c r="C115" t="s">
        <v>177</v>
      </c>
    </row>
    <row r="116" spans="1:3" x14ac:dyDescent="0.2">
      <c r="A116">
        <v>1590</v>
      </c>
      <c r="B116">
        <v>68</v>
      </c>
      <c r="C116" t="s">
        <v>176</v>
      </c>
    </row>
    <row r="117" spans="1:3" x14ac:dyDescent="0.2">
      <c r="A117">
        <v>1630</v>
      </c>
      <c r="B117">
        <v>69</v>
      </c>
      <c r="C117" t="s">
        <v>175</v>
      </c>
    </row>
    <row r="118" spans="1:3" x14ac:dyDescent="0.2">
      <c r="A118">
        <v>1640</v>
      </c>
      <c r="B118">
        <v>11</v>
      </c>
      <c r="C118" t="s">
        <v>174</v>
      </c>
    </row>
    <row r="119" spans="1:3" x14ac:dyDescent="0.2">
      <c r="A119">
        <v>1650</v>
      </c>
      <c r="B119">
        <v>23</v>
      </c>
      <c r="C119" t="s">
        <v>173</v>
      </c>
    </row>
    <row r="120" spans="1:3" x14ac:dyDescent="0.2">
      <c r="A120">
        <v>1680</v>
      </c>
      <c r="B120">
        <v>70</v>
      </c>
      <c r="C120" t="s">
        <v>172</v>
      </c>
    </row>
    <row r="121" spans="1:3" x14ac:dyDescent="0.2">
      <c r="A121">
        <v>1720</v>
      </c>
      <c r="B121">
        <v>72</v>
      </c>
      <c r="C121" t="s">
        <v>171</v>
      </c>
    </row>
    <row r="122" spans="1:3" x14ac:dyDescent="0.2">
      <c r="A122">
        <v>1730</v>
      </c>
      <c r="B122">
        <v>73</v>
      </c>
      <c r="C122" t="s">
        <v>170</v>
      </c>
    </row>
    <row r="123" spans="1:3" x14ac:dyDescent="0.2">
      <c r="A123">
        <v>1740</v>
      </c>
      <c r="B123">
        <v>34</v>
      </c>
      <c r="C123" t="s">
        <v>169</v>
      </c>
    </row>
    <row r="124" spans="1:3" x14ac:dyDescent="0.2">
      <c r="A124">
        <v>1760</v>
      </c>
      <c r="B124">
        <v>71</v>
      </c>
      <c r="C124" t="s">
        <v>168</v>
      </c>
    </row>
    <row r="125" spans="1:3" x14ac:dyDescent="0.2">
      <c r="A125">
        <v>1770</v>
      </c>
      <c r="B125">
        <v>93</v>
      </c>
      <c r="C125" t="s">
        <v>167</v>
      </c>
    </row>
    <row r="126" spans="1:3" x14ac:dyDescent="0.2">
      <c r="A126">
        <v>1800</v>
      </c>
      <c r="B126">
        <v>75</v>
      </c>
      <c r="C126" t="s">
        <v>166</v>
      </c>
    </row>
    <row r="127" spans="1:3" x14ac:dyDescent="0.2">
      <c r="A127">
        <v>1810</v>
      </c>
      <c r="B127">
        <v>76</v>
      </c>
      <c r="C127" t="s">
        <v>165</v>
      </c>
    </row>
    <row r="128" spans="1:3" x14ac:dyDescent="0.2">
      <c r="A128">
        <v>1830</v>
      </c>
      <c r="B128">
        <v>35</v>
      </c>
      <c r="C128" t="s">
        <v>164</v>
      </c>
    </row>
    <row r="129" spans="1:3" x14ac:dyDescent="0.2">
      <c r="A129">
        <v>1840</v>
      </c>
      <c r="B129">
        <v>77</v>
      </c>
      <c r="C129" t="s">
        <v>163</v>
      </c>
    </row>
    <row r="130" spans="1:3" x14ac:dyDescent="0.2">
      <c r="A130">
        <v>1850</v>
      </c>
      <c r="B130">
        <v>13</v>
      </c>
      <c r="C130" t="s">
        <v>162</v>
      </c>
    </row>
    <row r="131" spans="1:3" x14ac:dyDescent="0.2">
      <c r="A131">
        <v>1860</v>
      </c>
      <c r="B131">
        <v>95</v>
      </c>
      <c r="C131" t="s">
        <v>161</v>
      </c>
    </row>
    <row r="132" spans="1:3" x14ac:dyDescent="0.2">
      <c r="A132">
        <v>1870</v>
      </c>
      <c r="B132">
        <v>96</v>
      </c>
      <c r="C132" t="s">
        <v>160</v>
      </c>
    </row>
    <row r="133" spans="1:3" x14ac:dyDescent="0.2">
      <c r="A133">
        <v>1880</v>
      </c>
      <c r="B133">
        <v>97</v>
      </c>
      <c r="C133" t="s">
        <v>159</v>
      </c>
    </row>
    <row r="134" spans="1:3" x14ac:dyDescent="0.2">
      <c r="A134">
        <v>1890</v>
      </c>
      <c r="B134">
        <v>98</v>
      </c>
      <c r="C134" t="s">
        <v>158</v>
      </c>
    </row>
    <row r="135" spans="1:3" x14ac:dyDescent="0.2">
      <c r="A135">
        <v>1900</v>
      </c>
      <c r="B135">
        <v>78</v>
      </c>
      <c r="C135" t="s">
        <v>157</v>
      </c>
    </row>
    <row r="136" spans="1:3" x14ac:dyDescent="0.2">
      <c r="A136">
        <v>1910</v>
      </c>
      <c r="B136">
        <v>25</v>
      </c>
      <c r="C136" t="s">
        <v>156</v>
      </c>
    </row>
    <row r="137" spans="1:3" x14ac:dyDescent="0.2">
      <c r="A137">
        <v>1920</v>
      </c>
      <c r="B137">
        <v>41</v>
      </c>
      <c r="C137" t="s">
        <v>155</v>
      </c>
    </row>
    <row r="138" spans="1:3" x14ac:dyDescent="0.2">
      <c r="A138">
        <v>1930</v>
      </c>
      <c r="B138">
        <v>53</v>
      </c>
      <c r="C138" t="s">
        <v>154</v>
      </c>
    </row>
    <row r="139" spans="1:3" x14ac:dyDescent="0.2">
      <c r="A139">
        <v>1940</v>
      </c>
      <c r="B139">
        <v>101</v>
      </c>
      <c r="C139" t="s">
        <v>153</v>
      </c>
    </row>
    <row r="140" spans="1:3" x14ac:dyDescent="0.2">
      <c r="A140">
        <v>1950</v>
      </c>
      <c r="B140">
        <v>91</v>
      </c>
      <c r="C140" t="s">
        <v>152</v>
      </c>
    </row>
    <row r="141" spans="1:3" x14ac:dyDescent="0.2">
      <c r="A141">
        <v>1960</v>
      </c>
      <c r="B141">
        <v>79</v>
      </c>
      <c r="C141" t="s">
        <v>151</v>
      </c>
    </row>
    <row r="142" spans="1:3" x14ac:dyDescent="0.2">
      <c r="A142">
        <v>1980</v>
      </c>
      <c r="B142">
        <v>81</v>
      </c>
      <c r="C142" t="s">
        <v>150</v>
      </c>
    </row>
    <row r="143" spans="1:3" x14ac:dyDescent="0.2">
      <c r="A143">
        <v>1990</v>
      </c>
      <c r="B143">
        <v>80</v>
      </c>
      <c r="C143" t="s">
        <v>149</v>
      </c>
    </row>
    <row r="144" spans="1:3" x14ac:dyDescent="0.2">
      <c r="A144">
        <v>2000</v>
      </c>
      <c r="B144">
        <v>92</v>
      </c>
      <c r="C144" t="s">
        <v>148</v>
      </c>
    </row>
    <row r="145" spans="1:3" x14ac:dyDescent="0.2">
      <c r="A145">
        <v>2010</v>
      </c>
      <c r="B145">
        <v>36</v>
      </c>
      <c r="C145" t="s">
        <v>147</v>
      </c>
    </row>
    <row r="146" spans="1:3" x14ac:dyDescent="0.2">
      <c r="A146">
        <v>2020</v>
      </c>
      <c r="B146">
        <v>37</v>
      </c>
      <c r="C146" t="s">
        <v>146</v>
      </c>
    </row>
    <row r="147" spans="1:3" x14ac:dyDescent="0.2">
      <c r="A147">
        <v>2110</v>
      </c>
      <c r="B147">
        <v>121</v>
      </c>
      <c r="C147" t="s">
        <v>145</v>
      </c>
    </row>
    <row r="148" spans="1:3" x14ac:dyDescent="0.2">
      <c r="A148">
        <v>3141</v>
      </c>
      <c r="B148">
        <v>131</v>
      </c>
      <c r="C148" t="s">
        <v>144</v>
      </c>
    </row>
    <row r="149" spans="1:3" x14ac:dyDescent="0.2">
      <c r="A149">
        <v>3143</v>
      </c>
      <c r="B149">
        <v>133</v>
      </c>
      <c r="C149" t="s">
        <v>143</v>
      </c>
    </row>
    <row r="150" spans="1:3" x14ac:dyDescent="0.2">
      <c r="A150">
        <v>9999</v>
      </c>
      <c r="B150">
        <v>999</v>
      </c>
      <c r="C150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7"/>
  <sheetViews>
    <sheetView tabSelected="1" workbookViewId="0">
      <selection activeCell="C6" sqref="C6"/>
    </sheetView>
  </sheetViews>
  <sheetFormatPr defaultColWidth="11.5703125" defaultRowHeight="12.75" x14ac:dyDescent="0.2"/>
  <cols>
    <col min="1" max="1" width="1.5703125" style="29" customWidth="1"/>
    <col min="2" max="3" width="14.28515625" style="29" customWidth="1"/>
    <col min="4" max="4" width="16.140625" style="29" customWidth="1"/>
    <col min="5" max="5" width="12.140625" style="29" customWidth="1"/>
    <col min="6" max="6" width="13.85546875" style="29" customWidth="1"/>
    <col min="7" max="7" width="9.28515625" style="29" customWidth="1"/>
    <col min="8" max="10" width="14.28515625" style="29" customWidth="1"/>
    <col min="11" max="11" width="11.85546875" style="29" customWidth="1"/>
    <col min="12" max="12" width="13.42578125" style="29" bestFit="1" customWidth="1"/>
    <col min="13" max="15" width="11.5703125" style="29"/>
    <col min="16" max="16" width="33.140625" style="29" customWidth="1"/>
    <col min="17" max="17" width="6.28515625" style="29" customWidth="1"/>
    <col min="18" max="22" width="11.5703125" style="29"/>
    <col min="23" max="23" width="6.28515625" style="29" customWidth="1"/>
    <col min="24" max="24" width="3.28515625" style="29" customWidth="1"/>
    <col min="25" max="16384" width="11.5703125" style="29"/>
  </cols>
  <sheetData>
    <row r="1" spans="2:10" ht="8.25" customHeight="1" x14ac:dyDescent="0.2"/>
    <row r="2" spans="2:10" x14ac:dyDescent="0.2">
      <c r="B2" s="30" t="s">
        <v>0</v>
      </c>
      <c r="C2" s="31"/>
      <c r="D2" s="32" t="s">
        <v>1</v>
      </c>
      <c r="F2" s="56" t="s">
        <v>2</v>
      </c>
      <c r="G2" s="56"/>
      <c r="H2" s="56"/>
      <c r="I2" s="56"/>
      <c r="J2" s="56"/>
    </row>
    <row r="3" spans="2:10" x14ac:dyDescent="0.2">
      <c r="B3" s="33" t="s">
        <v>2</v>
      </c>
      <c r="C3" s="34" t="s">
        <v>3</v>
      </c>
      <c r="D3" s="35"/>
      <c r="F3" s="34" t="s">
        <v>4</v>
      </c>
      <c r="G3" s="52"/>
      <c r="H3" s="52"/>
      <c r="I3" s="35"/>
      <c r="J3" s="55" t="s">
        <v>296</v>
      </c>
    </row>
    <row r="4" spans="2:10" ht="12.95" customHeight="1" x14ac:dyDescent="0.2">
      <c r="B4" s="57" t="s">
        <v>5</v>
      </c>
      <c r="C4" s="58" t="s">
        <v>298</v>
      </c>
      <c r="D4" s="59"/>
      <c r="F4" s="36" t="s">
        <v>287</v>
      </c>
      <c r="G4" s="54"/>
      <c r="H4" s="53"/>
      <c r="I4" s="37"/>
      <c r="J4" s="48">
        <v>28</v>
      </c>
    </row>
    <row r="5" spans="2:10" x14ac:dyDescent="0.2">
      <c r="B5" s="57"/>
      <c r="C5" s="59"/>
      <c r="D5" s="59"/>
      <c r="F5" s="36" t="s">
        <v>6</v>
      </c>
      <c r="G5" s="54"/>
      <c r="H5" s="53"/>
      <c r="I5" s="37"/>
      <c r="J5" s="48">
        <v>20</v>
      </c>
    </row>
    <row r="6" spans="2:10" x14ac:dyDescent="0.2">
      <c r="B6" s="38" t="s">
        <v>7</v>
      </c>
      <c r="C6" s="51" t="s">
        <v>294</v>
      </c>
      <c r="D6" s="37"/>
      <c r="F6" s="36" t="s">
        <v>286</v>
      </c>
      <c r="G6" s="54"/>
      <c r="H6" s="53"/>
      <c r="I6" s="37"/>
      <c r="J6" s="48">
        <v>110</v>
      </c>
    </row>
    <row r="7" spans="2:10" x14ac:dyDescent="0.2">
      <c r="B7" s="38" t="s">
        <v>9</v>
      </c>
      <c r="C7" s="51" t="s">
        <v>295</v>
      </c>
      <c r="D7" s="39"/>
      <c r="F7" s="36" t="s">
        <v>10</v>
      </c>
      <c r="G7" s="54"/>
      <c r="H7" s="53"/>
      <c r="I7" s="37"/>
      <c r="J7" s="48">
        <v>50</v>
      </c>
    </row>
    <row r="8" spans="2:10" ht="12.75" customHeight="1" x14ac:dyDescent="0.2">
      <c r="B8" s="57" t="s">
        <v>15</v>
      </c>
      <c r="C8" s="58" t="s">
        <v>297</v>
      </c>
      <c r="D8" s="59"/>
      <c r="E8" s="40" t="s">
        <v>47</v>
      </c>
      <c r="F8" s="36" t="s">
        <v>11</v>
      </c>
      <c r="G8" s="54"/>
      <c r="H8" s="53"/>
      <c r="I8" s="37"/>
      <c r="J8" s="48">
        <v>120</v>
      </c>
    </row>
    <row r="9" spans="2:10" x14ac:dyDescent="0.2">
      <c r="B9" s="57"/>
      <c r="C9" s="59"/>
      <c r="D9" s="59"/>
      <c r="F9" s="36" t="s">
        <v>12</v>
      </c>
      <c r="G9" s="54"/>
      <c r="H9" s="53"/>
      <c r="I9" s="37"/>
      <c r="J9" s="48">
        <v>130</v>
      </c>
    </row>
    <row r="10" spans="2:10" x14ac:dyDescent="0.2">
      <c r="B10" s="38" t="s">
        <v>97</v>
      </c>
      <c r="C10" s="36">
        <v>-110</v>
      </c>
      <c r="D10" s="41"/>
      <c r="F10" s="36" t="s">
        <v>13</v>
      </c>
      <c r="G10" s="54"/>
      <c r="H10" s="53"/>
      <c r="I10" s="37"/>
      <c r="J10" s="48">
        <v>22</v>
      </c>
    </row>
    <row r="11" spans="2:10" x14ac:dyDescent="0.2">
      <c r="B11" s="38" t="s">
        <v>114</v>
      </c>
      <c r="C11" s="36">
        <v>-12</v>
      </c>
      <c r="D11" s="37"/>
      <c r="F11" s="36"/>
      <c r="G11" s="54"/>
      <c r="H11" s="53"/>
      <c r="I11" s="37"/>
      <c r="J11" s="48"/>
    </row>
    <row r="12" spans="2:10" ht="12.95" customHeight="1" x14ac:dyDescent="0.2">
      <c r="B12" s="38" t="s">
        <v>118</v>
      </c>
      <c r="C12" s="36">
        <v>-4</v>
      </c>
      <c r="D12" s="37"/>
      <c r="F12" s="36" t="s">
        <v>14</v>
      </c>
      <c r="G12" s="54"/>
      <c r="H12" s="53"/>
      <c r="I12" s="37"/>
      <c r="J12" s="48" t="s">
        <v>288</v>
      </c>
    </row>
    <row r="13" spans="2:10" x14ac:dyDescent="0.2">
      <c r="B13" s="38" t="s">
        <v>115</v>
      </c>
      <c r="C13" s="36">
        <v>-7</v>
      </c>
      <c r="D13" s="37"/>
      <c r="F13" s="36"/>
      <c r="G13" s="54"/>
      <c r="H13" s="53"/>
      <c r="I13" s="37"/>
      <c r="J13" s="48"/>
    </row>
    <row r="14" spans="2:10" x14ac:dyDescent="0.2">
      <c r="F14" s="36" t="s">
        <v>284</v>
      </c>
      <c r="G14" s="54"/>
      <c r="H14" s="53"/>
      <c r="I14" s="37"/>
      <c r="J14" s="48" t="s">
        <v>285</v>
      </c>
    </row>
    <row r="15" spans="2:10" x14ac:dyDescent="0.2">
      <c r="B15" s="56" t="s">
        <v>111</v>
      </c>
      <c r="C15" s="56"/>
      <c r="D15" s="56"/>
      <c r="F15" s="36" t="s">
        <v>281</v>
      </c>
      <c r="G15" s="54"/>
      <c r="H15" s="53"/>
      <c r="I15" s="37"/>
      <c r="J15" s="48">
        <v>113</v>
      </c>
    </row>
    <row r="16" spans="2:10" x14ac:dyDescent="0.2">
      <c r="B16" s="33" t="s">
        <v>112</v>
      </c>
      <c r="C16" s="33" t="s">
        <v>25</v>
      </c>
      <c r="D16" s="33" t="s">
        <v>113</v>
      </c>
      <c r="F16" s="36" t="s">
        <v>201</v>
      </c>
      <c r="G16" s="54"/>
      <c r="H16" s="53"/>
      <c r="I16" s="37"/>
      <c r="J16" s="48">
        <v>102</v>
      </c>
    </row>
    <row r="17" spans="2:10" x14ac:dyDescent="0.2">
      <c r="B17" s="38" t="s">
        <v>114</v>
      </c>
      <c r="C17" s="38" t="s">
        <v>140</v>
      </c>
      <c r="D17" s="38">
        <v>-12</v>
      </c>
      <c r="F17" s="36" t="s">
        <v>11</v>
      </c>
      <c r="G17" s="54"/>
      <c r="H17" s="53"/>
      <c r="I17" s="37"/>
      <c r="J17" s="48">
        <v>120</v>
      </c>
    </row>
    <row r="18" spans="2:10" x14ac:dyDescent="0.2">
      <c r="B18" s="38" t="s">
        <v>118</v>
      </c>
      <c r="C18" s="38" t="s">
        <v>138</v>
      </c>
      <c r="D18" s="38">
        <v>-4</v>
      </c>
      <c r="F18" s="36" t="s">
        <v>277</v>
      </c>
      <c r="G18" s="54"/>
      <c r="H18" s="53"/>
      <c r="I18" s="37"/>
      <c r="J18" s="48">
        <v>132</v>
      </c>
    </row>
    <row r="19" spans="2:10" x14ac:dyDescent="0.2">
      <c r="B19" s="38" t="s">
        <v>115</v>
      </c>
      <c r="C19" s="38" t="s">
        <v>139</v>
      </c>
      <c r="D19" s="38">
        <v>-7</v>
      </c>
      <c r="F19" s="36" t="s">
        <v>15</v>
      </c>
      <c r="G19" s="54"/>
      <c r="H19" s="53"/>
      <c r="I19" s="37"/>
      <c r="J19" s="48">
        <v>115</v>
      </c>
    </row>
    <row r="34" spans="5:5" x14ac:dyDescent="0.2">
      <c r="E34" s="42"/>
    </row>
    <row r="61" spans="2:5" x14ac:dyDescent="0.2">
      <c r="B61" s="43" t="s">
        <v>16</v>
      </c>
      <c r="C61" s="43" t="s">
        <v>17</v>
      </c>
      <c r="D61" s="43" t="s">
        <v>18</v>
      </c>
      <c r="E61" s="44" t="s">
        <v>19</v>
      </c>
    </row>
    <row r="62" spans="2:5" x14ac:dyDescent="0.2">
      <c r="B62" s="45" t="s">
        <v>21</v>
      </c>
      <c r="C62" s="45">
        <v>1</v>
      </c>
      <c r="D62" s="45" t="s">
        <v>22</v>
      </c>
    </row>
    <row r="63" spans="2:5" x14ac:dyDescent="0.2">
      <c r="B63" s="56" t="s">
        <v>24</v>
      </c>
      <c r="C63" s="56"/>
      <c r="D63" s="56"/>
      <c r="E63" s="56"/>
    </row>
    <row r="64" spans="2:5" x14ac:dyDescent="0.2">
      <c r="B64" s="46"/>
      <c r="C64" s="33" t="s">
        <v>25</v>
      </c>
      <c r="D64" s="33" t="s">
        <v>26</v>
      </c>
      <c r="E64" s="33" t="s">
        <v>27</v>
      </c>
    </row>
    <row r="65" spans="2:6" x14ac:dyDescent="0.2">
      <c r="B65" s="47" t="s">
        <v>28</v>
      </c>
      <c r="C65" s="38" t="s">
        <v>29</v>
      </c>
      <c r="D65" s="38"/>
      <c r="E65" s="38" t="s">
        <v>30</v>
      </c>
    </row>
    <row r="66" spans="2:6" x14ac:dyDescent="0.2">
      <c r="B66" s="47" t="s">
        <v>33</v>
      </c>
      <c r="C66" s="48" t="s">
        <v>29</v>
      </c>
      <c r="D66" s="38"/>
      <c r="E66" s="38"/>
    </row>
    <row r="67" spans="2:6" x14ac:dyDescent="0.2">
      <c r="B67" s="47" t="s">
        <v>34</v>
      </c>
      <c r="C67" s="38" t="s">
        <v>19</v>
      </c>
      <c r="D67" s="38"/>
      <c r="E67" s="38"/>
    </row>
    <row r="68" spans="2:6" x14ac:dyDescent="0.2">
      <c r="B68" s="47" t="s">
        <v>35</v>
      </c>
      <c r="C68" s="38" t="s">
        <v>36</v>
      </c>
      <c r="D68" s="38"/>
      <c r="E68" s="38"/>
    </row>
    <row r="69" spans="2:6" x14ac:dyDescent="0.2">
      <c r="B69" s="47" t="s">
        <v>38</v>
      </c>
      <c r="C69" s="38" t="s">
        <v>39</v>
      </c>
      <c r="D69" s="38"/>
      <c r="E69" s="38"/>
    </row>
    <row r="70" spans="2:6" x14ac:dyDescent="0.2">
      <c r="B70" s="47" t="s">
        <v>40</v>
      </c>
      <c r="C70" s="49"/>
      <c r="D70" s="38" t="s">
        <v>98</v>
      </c>
      <c r="E70" s="38"/>
    </row>
    <row r="71" spans="2:6" x14ac:dyDescent="0.2">
      <c r="B71" s="47" t="s">
        <v>41</v>
      </c>
      <c r="C71" s="49"/>
      <c r="D71" s="38"/>
      <c r="E71" s="38"/>
    </row>
    <row r="72" spans="2:6" x14ac:dyDescent="0.2">
      <c r="B72" s="56" t="s">
        <v>42</v>
      </c>
      <c r="C72" s="56"/>
      <c r="D72" s="56"/>
    </row>
    <row r="73" spans="2:6" x14ac:dyDescent="0.2">
      <c r="B73" s="33" t="s">
        <v>4</v>
      </c>
      <c r="C73" s="33" t="s">
        <v>16</v>
      </c>
      <c r="D73" s="33" t="s">
        <v>43</v>
      </c>
      <c r="E73" s="33" t="s">
        <v>99</v>
      </c>
      <c r="F73" s="33" t="s">
        <v>44</v>
      </c>
    </row>
    <row r="74" spans="2:6" x14ac:dyDescent="0.2">
      <c r="B74" s="38" t="s">
        <v>114</v>
      </c>
      <c r="C74" s="38" t="s">
        <v>108</v>
      </c>
      <c r="D74" s="38"/>
      <c r="E74" s="38"/>
      <c r="F74" s="50" t="s">
        <v>116</v>
      </c>
    </row>
    <row r="75" spans="2:6" x14ac:dyDescent="0.2">
      <c r="B75" s="38" t="s">
        <v>5</v>
      </c>
      <c r="C75" s="38" t="s">
        <v>23</v>
      </c>
      <c r="D75" s="38"/>
      <c r="E75" s="38"/>
      <c r="F75" s="50"/>
    </row>
    <row r="76" spans="2:6" x14ac:dyDescent="0.2">
      <c r="B76" s="38" t="s">
        <v>7</v>
      </c>
      <c r="C76" s="38" t="s">
        <v>50</v>
      </c>
      <c r="D76" s="38"/>
      <c r="E76" s="38"/>
      <c r="F76" s="50" t="s">
        <v>117</v>
      </c>
    </row>
    <row r="77" spans="2:6" x14ac:dyDescent="0.2">
      <c r="B77" s="47" t="s">
        <v>51</v>
      </c>
      <c r="C77" s="38">
        <v>1</v>
      </c>
    </row>
    <row r="78" spans="2:6" x14ac:dyDescent="0.2">
      <c r="B78" s="47" t="s">
        <v>52</v>
      </c>
      <c r="C78" s="38">
        <v>1</v>
      </c>
    </row>
    <row r="81" spans="2:6" x14ac:dyDescent="0.2">
      <c r="B81" s="43" t="s">
        <v>16</v>
      </c>
      <c r="C81" s="43" t="s">
        <v>17</v>
      </c>
      <c r="D81" s="44"/>
      <c r="E81" s="44" t="s">
        <v>20</v>
      </c>
    </row>
    <row r="82" spans="2:6" x14ac:dyDescent="0.2">
      <c r="B82" s="45" t="s">
        <v>23</v>
      </c>
      <c r="C82" s="45">
        <v>2</v>
      </c>
    </row>
    <row r="83" spans="2:6" x14ac:dyDescent="0.2">
      <c r="B83" s="56" t="s">
        <v>24</v>
      </c>
      <c r="C83" s="56"/>
      <c r="D83" s="56"/>
      <c r="E83" s="56"/>
    </row>
    <row r="84" spans="2:6" x14ac:dyDescent="0.2">
      <c r="B84" s="46"/>
      <c r="C84" s="33" t="s">
        <v>25</v>
      </c>
      <c r="D84" s="33" t="s">
        <v>26</v>
      </c>
      <c r="E84" s="33" t="s">
        <v>27</v>
      </c>
    </row>
    <row r="85" spans="2:6" x14ac:dyDescent="0.2">
      <c r="B85" s="47" t="s">
        <v>28</v>
      </c>
      <c r="C85" s="38" t="s">
        <v>31</v>
      </c>
      <c r="D85" s="38" t="s">
        <v>32</v>
      </c>
      <c r="E85" s="38" t="s">
        <v>30</v>
      </c>
    </row>
    <row r="86" spans="2:6" x14ac:dyDescent="0.2">
      <c r="B86" s="47" t="s">
        <v>33</v>
      </c>
      <c r="C86" s="38"/>
      <c r="D86" s="38"/>
      <c r="E86" s="38"/>
    </row>
    <row r="87" spans="2:6" x14ac:dyDescent="0.2">
      <c r="B87" s="47" t="s">
        <v>34</v>
      </c>
      <c r="C87" s="38" t="s">
        <v>20</v>
      </c>
      <c r="D87" s="38"/>
      <c r="E87" s="38"/>
    </row>
    <row r="88" spans="2:6" x14ac:dyDescent="0.2">
      <c r="B88" s="47" t="s">
        <v>35</v>
      </c>
      <c r="C88" s="38" t="s">
        <v>37</v>
      </c>
      <c r="D88" s="38"/>
      <c r="E88" s="38"/>
    </row>
    <row r="89" spans="2:6" x14ac:dyDescent="0.2">
      <c r="B89" s="47" t="s">
        <v>38</v>
      </c>
      <c r="C89" s="38" t="s">
        <v>39</v>
      </c>
      <c r="D89" s="38"/>
      <c r="E89" s="38"/>
    </row>
    <row r="90" spans="2:6" x14ac:dyDescent="0.2">
      <c r="B90" s="47" t="s">
        <v>40</v>
      </c>
      <c r="C90" s="49"/>
      <c r="D90" s="38" t="s">
        <v>32</v>
      </c>
      <c r="E90" s="38" t="s">
        <v>30</v>
      </c>
    </row>
    <row r="91" spans="2:6" x14ac:dyDescent="0.2">
      <c r="B91" s="47" t="s">
        <v>41</v>
      </c>
      <c r="C91" s="49"/>
      <c r="D91" s="38"/>
      <c r="E91" s="38"/>
    </row>
    <row r="92" spans="2:6" x14ac:dyDescent="0.2">
      <c r="B92" s="56" t="s">
        <v>42</v>
      </c>
      <c r="C92" s="56"/>
      <c r="D92" s="56"/>
    </row>
    <row r="93" spans="2:6" x14ac:dyDescent="0.2">
      <c r="B93" s="33" t="s">
        <v>4</v>
      </c>
      <c r="C93" s="33" t="s">
        <v>16</v>
      </c>
      <c r="D93" s="33" t="s">
        <v>43</v>
      </c>
      <c r="E93" s="33" t="s">
        <v>99</v>
      </c>
      <c r="F93" s="33" t="s">
        <v>44</v>
      </c>
    </row>
    <row r="94" spans="2:6" x14ac:dyDescent="0.2">
      <c r="B94" s="38" t="s">
        <v>115</v>
      </c>
      <c r="C94" s="38" t="s">
        <v>94</v>
      </c>
      <c r="D94" s="38"/>
      <c r="E94" s="38"/>
      <c r="F94" s="50" t="s">
        <v>132</v>
      </c>
    </row>
    <row r="95" spans="2:6" x14ac:dyDescent="0.2">
      <c r="B95" s="38" t="s">
        <v>5</v>
      </c>
      <c r="C95" s="38" t="s">
        <v>46</v>
      </c>
      <c r="D95" s="38"/>
      <c r="E95" s="38"/>
      <c r="F95" s="50"/>
    </row>
    <row r="96" spans="2:6" x14ac:dyDescent="0.2">
      <c r="B96" s="38" t="s">
        <v>7</v>
      </c>
      <c r="C96" s="38" t="s">
        <v>50</v>
      </c>
      <c r="D96" s="38"/>
      <c r="E96" s="38"/>
      <c r="F96" s="50" t="s">
        <v>117</v>
      </c>
    </row>
    <row r="97" spans="2:6" x14ac:dyDescent="0.2">
      <c r="B97" s="47" t="s">
        <v>51</v>
      </c>
      <c r="C97" s="38">
        <v>2</v>
      </c>
    </row>
    <row r="98" spans="2:6" x14ac:dyDescent="0.2">
      <c r="B98" s="47" t="s">
        <v>52</v>
      </c>
      <c r="C98" s="38">
        <v>1</v>
      </c>
    </row>
    <row r="100" spans="2:6" x14ac:dyDescent="0.2">
      <c r="B100" s="43" t="s">
        <v>16</v>
      </c>
      <c r="C100" s="43" t="s">
        <v>17</v>
      </c>
      <c r="D100" s="44"/>
      <c r="E100" s="44" t="s">
        <v>53</v>
      </c>
    </row>
    <row r="101" spans="2:6" x14ac:dyDescent="0.2">
      <c r="B101" s="45" t="s">
        <v>46</v>
      </c>
      <c r="C101" s="45">
        <v>3</v>
      </c>
    </row>
    <row r="102" spans="2:6" x14ac:dyDescent="0.2">
      <c r="B102" s="56" t="s">
        <v>56</v>
      </c>
      <c r="C102" s="56"/>
      <c r="D102" s="56"/>
      <c r="E102" s="56"/>
    </row>
    <row r="103" spans="2:6" x14ac:dyDescent="0.2">
      <c r="B103" s="46"/>
      <c r="C103" s="33" t="s">
        <v>25</v>
      </c>
      <c r="D103" s="33" t="s">
        <v>26</v>
      </c>
      <c r="E103" s="33" t="s">
        <v>27</v>
      </c>
    </row>
    <row r="104" spans="2:6" x14ac:dyDescent="0.2">
      <c r="B104" s="47" t="s">
        <v>28</v>
      </c>
      <c r="C104" s="38" t="s">
        <v>57</v>
      </c>
      <c r="D104" s="38" t="s">
        <v>32</v>
      </c>
      <c r="E104" s="38" t="s">
        <v>30</v>
      </c>
    </row>
    <row r="105" spans="2:6" x14ac:dyDescent="0.2">
      <c r="B105" s="47" t="s">
        <v>33</v>
      </c>
      <c r="C105" s="38"/>
      <c r="D105" s="38"/>
      <c r="E105" s="38"/>
    </row>
    <row r="106" spans="2:6" x14ac:dyDescent="0.2">
      <c r="B106" s="47" t="s">
        <v>34</v>
      </c>
      <c r="C106" s="38" t="s">
        <v>53</v>
      </c>
      <c r="D106" s="38"/>
      <c r="E106" s="38"/>
    </row>
    <row r="107" spans="2:6" x14ac:dyDescent="0.2">
      <c r="B107" s="47" t="s">
        <v>35</v>
      </c>
      <c r="C107" s="38" t="s">
        <v>59</v>
      </c>
      <c r="D107" s="38"/>
      <c r="E107" s="38"/>
    </row>
    <row r="108" spans="2:6" x14ac:dyDescent="0.2">
      <c r="B108" s="47" t="s">
        <v>38</v>
      </c>
      <c r="C108" s="38" t="s">
        <v>39</v>
      </c>
      <c r="D108" s="38"/>
      <c r="E108" s="38"/>
    </row>
    <row r="109" spans="2:6" x14ac:dyDescent="0.2">
      <c r="B109" s="47" t="s">
        <v>40</v>
      </c>
      <c r="C109" s="49"/>
      <c r="D109" s="38" t="s">
        <v>32</v>
      </c>
      <c r="E109" s="38" t="s">
        <v>30</v>
      </c>
    </row>
    <row r="110" spans="2:6" x14ac:dyDescent="0.2">
      <c r="B110" s="47" t="s">
        <v>41</v>
      </c>
      <c r="C110" s="49"/>
      <c r="D110" s="38"/>
      <c r="E110" s="38"/>
    </row>
    <row r="111" spans="2:6" x14ac:dyDescent="0.2">
      <c r="B111" s="56" t="s">
        <v>42</v>
      </c>
      <c r="C111" s="56"/>
      <c r="D111" s="56"/>
    </row>
    <row r="112" spans="2:6" x14ac:dyDescent="0.2">
      <c r="B112" s="33" t="s">
        <v>4</v>
      </c>
      <c r="C112" s="33" t="s">
        <v>16</v>
      </c>
      <c r="D112" s="33" t="s">
        <v>43</v>
      </c>
      <c r="E112" s="33" t="s">
        <v>99</v>
      </c>
      <c r="F112" s="33" t="s">
        <v>44</v>
      </c>
    </row>
    <row r="113" spans="2:6" x14ac:dyDescent="0.2">
      <c r="B113" s="38" t="s">
        <v>115</v>
      </c>
      <c r="C113" s="38" t="s">
        <v>48</v>
      </c>
      <c r="D113" s="38"/>
      <c r="E113" s="38"/>
      <c r="F113" s="50" t="s">
        <v>133</v>
      </c>
    </row>
    <row r="114" spans="2:6" x14ac:dyDescent="0.2">
      <c r="B114" s="38" t="s">
        <v>5</v>
      </c>
      <c r="C114" s="38" t="s">
        <v>55</v>
      </c>
      <c r="D114" s="38" t="s">
        <v>63</v>
      </c>
      <c r="E114" s="38"/>
      <c r="F114" s="50"/>
    </row>
    <row r="115" spans="2:6" x14ac:dyDescent="0.2">
      <c r="B115" s="38" t="s">
        <v>5</v>
      </c>
      <c r="C115" s="38" t="s">
        <v>134</v>
      </c>
      <c r="D115" s="38"/>
      <c r="E115" s="38"/>
      <c r="F115" s="50" t="s">
        <v>137</v>
      </c>
    </row>
    <row r="116" spans="2:6" x14ac:dyDescent="0.2">
      <c r="B116" s="38" t="s">
        <v>7</v>
      </c>
      <c r="C116" s="38" t="s">
        <v>50</v>
      </c>
      <c r="D116" s="38"/>
      <c r="E116" s="38"/>
      <c r="F116" s="50" t="s">
        <v>117</v>
      </c>
    </row>
    <row r="117" spans="2:6" x14ac:dyDescent="0.2">
      <c r="B117" s="47" t="s">
        <v>51</v>
      </c>
      <c r="C117" s="38">
        <v>3</v>
      </c>
    </row>
    <row r="118" spans="2:6" x14ac:dyDescent="0.2">
      <c r="B118" s="47" t="s">
        <v>52</v>
      </c>
      <c r="C118" s="38">
        <v>1</v>
      </c>
    </row>
    <row r="120" spans="2:6" x14ac:dyDescent="0.2">
      <c r="B120" s="43" t="s">
        <v>16</v>
      </c>
      <c r="C120" s="43" t="s">
        <v>17</v>
      </c>
      <c r="D120" s="44"/>
      <c r="E120" s="44" t="s">
        <v>54</v>
      </c>
    </row>
    <row r="121" spans="2:6" x14ac:dyDescent="0.2">
      <c r="B121" s="45" t="s">
        <v>55</v>
      </c>
      <c r="C121" s="45">
        <v>4</v>
      </c>
    </row>
    <row r="122" spans="2:6" x14ac:dyDescent="0.2">
      <c r="B122" s="56" t="s">
        <v>56</v>
      </c>
      <c r="C122" s="56"/>
      <c r="D122" s="56"/>
      <c r="E122" s="56"/>
    </row>
    <row r="123" spans="2:6" x14ac:dyDescent="0.2">
      <c r="B123" s="46"/>
      <c r="C123" s="33" t="s">
        <v>25</v>
      </c>
      <c r="D123" s="33" t="s">
        <v>26</v>
      </c>
      <c r="E123" s="33" t="s">
        <v>27</v>
      </c>
    </row>
    <row r="124" spans="2:6" x14ac:dyDescent="0.2">
      <c r="B124" s="47" t="s">
        <v>28</v>
      </c>
      <c r="C124" s="38" t="s">
        <v>45</v>
      </c>
      <c r="D124" s="38" t="s">
        <v>53</v>
      </c>
      <c r="E124" s="38" t="s">
        <v>19</v>
      </c>
    </row>
    <row r="125" spans="2:6" x14ac:dyDescent="0.2">
      <c r="B125" s="47" t="s">
        <v>33</v>
      </c>
      <c r="C125" s="38" t="s">
        <v>45</v>
      </c>
      <c r="D125" s="38"/>
      <c r="E125" s="38"/>
    </row>
    <row r="126" spans="2:6" x14ac:dyDescent="0.2">
      <c r="B126" s="47" t="s">
        <v>34</v>
      </c>
      <c r="C126" s="38" t="s">
        <v>58</v>
      </c>
      <c r="D126" s="38"/>
      <c r="E126" s="38"/>
    </row>
    <row r="127" spans="2:6" x14ac:dyDescent="0.2">
      <c r="B127" s="47" t="s">
        <v>35</v>
      </c>
      <c r="C127" s="38" t="s">
        <v>60</v>
      </c>
      <c r="D127" s="38"/>
      <c r="E127" s="38"/>
    </row>
    <row r="128" spans="2:6" x14ac:dyDescent="0.2">
      <c r="B128" s="47" t="s">
        <v>38</v>
      </c>
      <c r="C128" s="38" t="s">
        <v>39</v>
      </c>
      <c r="D128" s="38"/>
      <c r="E128" s="38"/>
    </row>
    <row r="129" spans="2:6" x14ac:dyDescent="0.2">
      <c r="B129" s="47" t="s">
        <v>40</v>
      </c>
      <c r="C129" s="49"/>
      <c r="D129" s="38" t="s">
        <v>53</v>
      </c>
      <c r="E129" s="38" t="s">
        <v>19</v>
      </c>
    </row>
    <row r="130" spans="2:6" x14ac:dyDescent="0.2">
      <c r="B130" s="47" t="s">
        <v>41</v>
      </c>
      <c r="C130" s="49"/>
      <c r="D130" s="38"/>
      <c r="E130" s="38"/>
    </row>
    <row r="131" spans="2:6" x14ac:dyDescent="0.2">
      <c r="B131" s="56" t="s">
        <v>42</v>
      </c>
      <c r="C131" s="56"/>
      <c r="D131" s="56"/>
    </row>
    <row r="132" spans="2:6" x14ac:dyDescent="0.2">
      <c r="B132" s="33" t="s">
        <v>4</v>
      </c>
      <c r="C132" s="33" t="s">
        <v>16</v>
      </c>
      <c r="D132" s="33" t="s">
        <v>43</v>
      </c>
      <c r="E132" s="33" t="s">
        <v>99</v>
      </c>
      <c r="F132" s="33" t="s">
        <v>44</v>
      </c>
    </row>
    <row r="133" spans="2:6" x14ac:dyDescent="0.2">
      <c r="B133" s="38" t="s">
        <v>118</v>
      </c>
      <c r="C133" s="38" t="s">
        <v>134</v>
      </c>
      <c r="D133" s="38"/>
      <c r="E133" s="38"/>
      <c r="F133" s="50" t="s">
        <v>136</v>
      </c>
    </row>
    <row r="134" spans="2:6" x14ac:dyDescent="0.2">
      <c r="B134" s="38" t="s">
        <v>5</v>
      </c>
      <c r="C134" s="38" t="s">
        <v>103</v>
      </c>
      <c r="D134" s="38"/>
      <c r="E134" s="38"/>
      <c r="F134" s="50"/>
    </row>
    <row r="135" spans="2:6" x14ac:dyDescent="0.2">
      <c r="B135" s="38" t="s">
        <v>7</v>
      </c>
      <c r="C135" s="38" t="s">
        <v>103</v>
      </c>
      <c r="D135" s="38"/>
      <c r="E135" s="38"/>
      <c r="F135" s="50" t="s">
        <v>117</v>
      </c>
    </row>
    <row r="136" spans="2:6" x14ac:dyDescent="0.2">
      <c r="B136" s="47" t="s">
        <v>51</v>
      </c>
      <c r="C136" s="38">
        <v>4</v>
      </c>
    </row>
    <row r="137" spans="2:6" x14ac:dyDescent="0.2">
      <c r="B137" s="47" t="s">
        <v>52</v>
      </c>
      <c r="C137" s="38">
        <v>1</v>
      </c>
    </row>
    <row r="139" spans="2:6" x14ac:dyDescent="0.2">
      <c r="B139" s="43" t="s">
        <v>16</v>
      </c>
      <c r="C139" s="43" t="s">
        <v>17</v>
      </c>
      <c r="D139" s="44"/>
      <c r="E139" s="44" t="s">
        <v>107</v>
      </c>
    </row>
    <row r="140" spans="2:6" x14ac:dyDescent="0.2">
      <c r="B140" s="45" t="s">
        <v>108</v>
      </c>
      <c r="C140" s="45">
        <v>1</v>
      </c>
    </row>
    <row r="141" spans="2:6" x14ac:dyDescent="0.2">
      <c r="B141" s="56" t="s">
        <v>24</v>
      </c>
      <c r="C141" s="56"/>
      <c r="D141" s="56"/>
      <c r="E141" s="56"/>
    </row>
    <row r="142" spans="2:6" x14ac:dyDescent="0.2">
      <c r="B142" s="46"/>
      <c r="C142" s="33" t="s">
        <v>25</v>
      </c>
      <c r="D142" s="33" t="s">
        <v>26</v>
      </c>
      <c r="E142" s="33" t="s">
        <v>27</v>
      </c>
    </row>
    <row r="143" spans="2:6" x14ac:dyDescent="0.2">
      <c r="B143" s="47" t="s">
        <v>28</v>
      </c>
      <c r="C143" s="38" t="s">
        <v>29</v>
      </c>
      <c r="D143" s="38"/>
      <c r="E143" s="38" t="s">
        <v>30</v>
      </c>
    </row>
    <row r="144" spans="2:6" x14ac:dyDescent="0.2">
      <c r="B144" s="47" t="s">
        <v>33</v>
      </c>
      <c r="C144" s="48" t="s">
        <v>29</v>
      </c>
      <c r="D144" s="38"/>
      <c r="E144" s="38"/>
    </row>
    <row r="145" spans="2:6" x14ac:dyDescent="0.2">
      <c r="B145" s="47" t="s">
        <v>34</v>
      </c>
      <c r="C145" s="38" t="s">
        <v>19</v>
      </c>
      <c r="D145" s="38"/>
      <c r="E145" s="38"/>
    </row>
    <row r="146" spans="2:6" x14ac:dyDescent="0.2">
      <c r="B146" s="47" t="s">
        <v>35</v>
      </c>
      <c r="C146" s="38" t="s">
        <v>36</v>
      </c>
      <c r="D146" s="38"/>
      <c r="E146" s="38"/>
    </row>
    <row r="147" spans="2:6" x14ac:dyDescent="0.2">
      <c r="B147" s="47" t="s">
        <v>38</v>
      </c>
      <c r="C147" s="38" t="s">
        <v>39</v>
      </c>
      <c r="D147" s="38"/>
      <c r="E147" s="38"/>
    </row>
    <row r="148" spans="2:6" x14ac:dyDescent="0.2">
      <c r="B148" s="47" t="s">
        <v>40</v>
      </c>
      <c r="C148" s="49"/>
      <c r="D148" s="38" t="s">
        <v>98</v>
      </c>
      <c r="E148" s="38"/>
    </row>
    <row r="149" spans="2:6" x14ac:dyDescent="0.2">
      <c r="B149" s="47" t="s">
        <v>41</v>
      </c>
      <c r="C149" s="49"/>
      <c r="D149" s="38"/>
      <c r="E149" s="38"/>
    </row>
    <row r="150" spans="2:6" x14ac:dyDescent="0.2">
      <c r="B150" s="56" t="s">
        <v>42</v>
      </c>
      <c r="C150" s="56"/>
      <c r="D150" s="56"/>
    </row>
    <row r="151" spans="2:6" x14ac:dyDescent="0.2">
      <c r="B151" s="33" t="s">
        <v>4</v>
      </c>
      <c r="C151" s="33" t="s">
        <v>16</v>
      </c>
      <c r="D151" s="33" t="s">
        <v>43</v>
      </c>
      <c r="E151" s="33" t="s">
        <v>99</v>
      </c>
      <c r="F151" s="33" t="s">
        <v>44</v>
      </c>
    </row>
    <row r="152" spans="2:6" x14ac:dyDescent="0.2">
      <c r="B152" s="38" t="s">
        <v>115</v>
      </c>
      <c r="C152" s="38" t="s">
        <v>94</v>
      </c>
      <c r="D152" s="38"/>
      <c r="E152" s="38"/>
      <c r="F152" s="50" t="s">
        <v>120</v>
      </c>
    </row>
    <row r="153" spans="2:6" x14ac:dyDescent="0.2">
      <c r="B153" s="38" t="s">
        <v>5</v>
      </c>
      <c r="C153" s="38" t="s">
        <v>102</v>
      </c>
      <c r="D153" s="38"/>
      <c r="E153" s="38"/>
      <c r="F153" s="50"/>
    </row>
    <row r="154" spans="2:6" x14ac:dyDescent="0.2">
      <c r="B154" s="38" t="s">
        <v>7</v>
      </c>
      <c r="C154" s="38" t="s">
        <v>50</v>
      </c>
      <c r="D154" s="38"/>
      <c r="E154" s="38"/>
      <c r="F154" s="50" t="s">
        <v>117</v>
      </c>
    </row>
    <row r="155" spans="2:6" x14ac:dyDescent="0.2">
      <c r="B155" s="47" t="s">
        <v>51</v>
      </c>
      <c r="C155" s="38">
        <v>1</v>
      </c>
    </row>
    <row r="156" spans="2:6" x14ac:dyDescent="0.2">
      <c r="B156" s="47" t="s">
        <v>52</v>
      </c>
      <c r="C156" s="38">
        <v>2</v>
      </c>
    </row>
    <row r="158" spans="2:6" x14ac:dyDescent="0.2">
      <c r="B158" s="43" t="s">
        <v>16</v>
      </c>
      <c r="C158" s="43" t="s">
        <v>17</v>
      </c>
      <c r="D158" s="44"/>
      <c r="E158" s="44" t="s">
        <v>64</v>
      </c>
    </row>
    <row r="159" spans="2:6" x14ac:dyDescent="0.2">
      <c r="B159" s="45" t="s">
        <v>102</v>
      </c>
      <c r="C159" s="45">
        <v>2</v>
      </c>
    </row>
    <row r="160" spans="2:6" x14ac:dyDescent="0.2">
      <c r="B160" s="56" t="s">
        <v>56</v>
      </c>
      <c r="C160" s="56"/>
      <c r="D160" s="56"/>
      <c r="E160" s="56"/>
    </row>
    <row r="161" spans="2:6" x14ac:dyDescent="0.2">
      <c r="B161" s="46"/>
      <c r="C161" s="33" t="s">
        <v>25</v>
      </c>
      <c r="D161" s="33" t="s">
        <v>26</v>
      </c>
      <c r="E161" s="33" t="s">
        <v>27</v>
      </c>
    </row>
    <row r="162" spans="2:6" x14ac:dyDescent="0.2">
      <c r="B162" s="47" t="s">
        <v>28</v>
      </c>
      <c r="C162" s="38"/>
      <c r="D162" s="38" t="s">
        <v>32</v>
      </c>
      <c r="E162" s="38" t="s">
        <v>30</v>
      </c>
    </row>
    <row r="163" spans="2:6" x14ac:dyDescent="0.2">
      <c r="B163" s="47" t="s">
        <v>33</v>
      </c>
      <c r="C163" s="38"/>
      <c r="D163" s="38"/>
      <c r="E163" s="38"/>
    </row>
    <row r="164" spans="2:6" x14ac:dyDescent="0.2">
      <c r="B164" s="47" t="s">
        <v>34</v>
      </c>
      <c r="C164" s="38"/>
      <c r="D164" s="38" t="s">
        <v>32</v>
      </c>
      <c r="E164" s="38"/>
    </row>
    <row r="165" spans="2:6" x14ac:dyDescent="0.2">
      <c r="B165" s="47" t="s">
        <v>35</v>
      </c>
      <c r="C165" s="38"/>
      <c r="D165" s="38" t="s">
        <v>32</v>
      </c>
      <c r="E165" s="38"/>
    </row>
    <row r="166" spans="2:6" x14ac:dyDescent="0.2">
      <c r="B166" s="47" t="s">
        <v>38</v>
      </c>
      <c r="C166" s="38" t="s">
        <v>39</v>
      </c>
      <c r="D166" s="38"/>
      <c r="E166" s="38"/>
    </row>
    <row r="167" spans="2:6" x14ac:dyDescent="0.2">
      <c r="B167" s="47" t="s">
        <v>40</v>
      </c>
      <c r="C167" s="49"/>
      <c r="D167" s="38" t="s">
        <v>32</v>
      </c>
      <c r="E167" s="38" t="s">
        <v>30</v>
      </c>
    </row>
    <row r="168" spans="2:6" x14ac:dyDescent="0.2">
      <c r="B168" s="47" t="s">
        <v>41</v>
      </c>
      <c r="C168" s="49"/>
      <c r="D168" s="38"/>
      <c r="E168" s="38"/>
    </row>
    <row r="169" spans="2:6" x14ac:dyDescent="0.2">
      <c r="B169" s="56" t="s">
        <v>42</v>
      </c>
      <c r="C169" s="56"/>
      <c r="D169" s="56"/>
    </row>
    <row r="170" spans="2:6" x14ac:dyDescent="0.2">
      <c r="B170" s="33" t="s">
        <v>4</v>
      </c>
      <c r="C170" s="33" t="s">
        <v>16</v>
      </c>
      <c r="D170" s="33" t="s">
        <v>43</v>
      </c>
      <c r="E170" s="33" t="s">
        <v>99</v>
      </c>
      <c r="F170" s="33" t="s">
        <v>44</v>
      </c>
    </row>
    <row r="171" spans="2:6" x14ac:dyDescent="0.2">
      <c r="B171" s="38" t="s">
        <v>115</v>
      </c>
      <c r="C171" s="38" t="s">
        <v>48</v>
      </c>
      <c r="D171" s="38"/>
      <c r="E171" s="38"/>
      <c r="F171" s="50" t="s">
        <v>131</v>
      </c>
    </row>
    <row r="172" spans="2:6" x14ac:dyDescent="0.2">
      <c r="B172" s="38" t="s">
        <v>5</v>
      </c>
      <c r="C172" s="38" t="s">
        <v>119</v>
      </c>
      <c r="D172" s="38"/>
      <c r="E172" s="38"/>
      <c r="F172" s="50"/>
    </row>
    <row r="173" spans="2:6" x14ac:dyDescent="0.2">
      <c r="B173" s="38" t="s">
        <v>7</v>
      </c>
      <c r="C173" s="38" t="s">
        <v>50</v>
      </c>
      <c r="D173" s="38"/>
      <c r="E173" s="38"/>
      <c r="F173" s="50"/>
    </row>
    <row r="174" spans="2:6" x14ac:dyDescent="0.2">
      <c r="B174" s="47" t="s">
        <v>51</v>
      </c>
      <c r="C174" s="38">
        <v>2</v>
      </c>
    </row>
    <row r="175" spans="2:6" x14ac:dyDescent="0.2">
      <c r="B175" s="47" t="s">
        <v>52</v>
      </c>
      <c r="C175" s="38">
        <v>2</v>
      </c>
    </row>
    <row r="177" spans="2:6" x14ac:dyDescent="0.2">
      <c r="B177" s="43" t="s">
        <v>16</v>
      </c>
      <c r="C177" s="43" t="s">
        <v>17</v>
      </c>
      <c r="D177" s="44"/>
      <c r="E177" s="44" t="s">
        <v>65</v>
      </c>
    </row>
    <row r="178" spans="2:6" x14ac:dyDescent="0.2">
      <c r="B178" s="45" t="s">
        <v>119</v>
      </c>
      <c r="C178" s="45">
        <v>3</v>
      </c>
    </row>
    <row r="179" spans="2:6" x14ac:dyDescent="0.2">
      <c r="B179" s="56" t="s">
        <v>56</v>
      </c>
      <c r="C179" s="56"/>
      <c r="D179" s="56"/>
      <c r="E179" s="56"/>
    </row>
    <row r="180" spans="2:6" x14ac:dyDescent="0.2">
      <c r="B180" s="46"/>
      <c r="C180" s="33" t="s">
        <v>25</v>
      </c>
      <c r="D180" s="33" t="s">
        <v>26</v>
      </c>
      <c r="E180" s="33" t="s">
        <v>27</v>
      </c>
    </row>
    <row r="181" spans="2:6" x14ac:dyDescent="0.2">
      <c r="B181" s="47" t="s">
        <v>28</v>
      </c>
      <c r="C181" s="38"/>
      <c r="D181" s="38" t="s">
        <v>32</v>
      </c>
      <c r="E181" s="38" t="s">
        <v>30</v>
      </c>
    </row>
    <row r="182" spans="2:6" x14ac:dyDescent="0.2">
      <c r="B182" s="47" t="s">
        <v>33</v>
      </c>
      <c r="C182" s="38"/>
      <c r="D182" s="38"/>
      <c r="E182" s="38"/>
    </row>
    <row r="183" spans="2:6" x14ac:dyDescent="0.2">
      <c r="B183" s="47" t="s">
        <v>34</v>
      </c>
      <c r="C183" s="38"/>
      <c r="D183" s="38" t="s">
        <v>32</v>
      </c>
      <c r="E183" s="38"/>
    </row>
    <row r="184" spans="2:6" x14ac:dyDescent="0.2">
      <c r="B184" s="47" t="s">
        <v>35</v>
      </c>
      <c r="C184" s="38"/>
      <c r="D184" s="38" t="s">
        <v>32</v>
      </c>
      <c r="E184" s="38"/>
    </row>
    <row r="185" spans="2:6" x14ac:dyDescent="0.2">
      <c r="B185" s="47" t="s">
        <v>38</v>
      </c>
      <c r="C185" s="38" t="s">
        <v>39</v>
      </c>
      <c r="D185" s="38"/>
      <c r="E185" s="38"/>
    </row>
    <row r="186" spans="2:6" x14ac:dyDescent="0.2">
      <c r="B186" s="47" t="s">
        <v>40</v>
      </c>
      <c r="C186" s="49"/>
      <c r="D186" s="38" t="s">
        <v>32</v>
      </c>
      <c r="E186" s="38" t="s">
        <v>30</v>
      </c>
    </row>
    <row r="187" spans="2:6" x14ac:dyDescent="0.2">
      <c r="B187" s="47" t="s">
        <v>41</v>
      </c>
      <c r="C187" s="49"/>
      <c r="D187" s="38"/>
      <c r="E187" s="38"/>
    </row>
    <row r="188" spans="2:6" x14ac:dyDescent="0.2">
      <c r="B188" s="56" t="s">
        <v>42</v>
      </c>
      <c r="C188" s="56"/>
      <c r="D188" s="56"/>
    </row>
    <row r="189" spans="2:6" x14ac:dyDescent="0.2">
      <c r="B189" s="33" t="s">
        <v>4</v>
      </c>
      <c r="C189" s="33" t="s">
        <v>16</v>
      </c>
      <c r="D189" s="33" t="s">
        <v>43</v>
      </c>
      <c r="E189" s="33" t="s">
        <v>99</v>
      </c>
      <c r="F189" s="33" t="s">
        <v>44</v>
      </c>
    </row>
    <row r="190" spans="2:6" x14ac:dyDescent="0.2">
      <c r="B190" s="38" t="s">
        <v>115</v>
      </c>
      <c r="C190" s="38" t="s">
        <v>61</v>
      </c>
      <c r="D190" s="38"/>
      <c r="E190" s="38"/>
      <c r="F190" s="50" t="s">
        <v>130</v>
      </c>
    </row>
    <row r="191" spans="2:6" x14ac:dyDescent="0.2">
      <c r="B191" s="38" t="s">
        <v>5</v>
      </c>
      <c r="C191" s="38" t="s">
        <v>55</v>
      </c>
      <c r="D191" s="38" t="s">
        <v>63</v>
      </c>
      <c r="E191" s="38"/>
      <c r="F191" s="50"/>
    </row>
    <row r="192" spans="2:6" x14ac:dyDescent="0.2">
      <c r="B192" s="38" t="s">
        <v>5</v>
      </c>
      <c r="C192" s="38" t="s">
        <v>134</v>
      </c>
      <c r="D192" s="38"/>
      <c r="E192" s="38"/>
      <c r="F192" s="50" t="s">
        <v>137</v>
      </c>
    </row>
    <row r="193" spans="2:6" x14ac:dyDescent="0.2">
      <c r="B193" s="38" t="s">
        <v>7</v>
      </c>
      <c r="C193" s="38" t="s">
        <v>50</v>
      </c>
      <c r="D193" s="38"/>
      <c r="E193" s="38"/>
      <c r="F193" s="50"/>
    </row>
    <row r="194" spans="2:6" x14ac:dyDescent="0.2">
      <c r="B194" s="47" t="s">
        <v>51</v>
      </c>
      <c r="C194" s="38">
        <v>3</v>
      </c>
    </row>
    <row r="195" spans="2:6" x14ac:dyDescent="0.2">
      <c r="B195" s="47" t="s">
        <v>52</v>
      </c>
      <c r="C195" s="38">
        <v>2</v>
      </c>
    </row>
    <row r="197" spans="2:6" x14ac:dyDescent="0.2">
      <c r="B197" s="43" t="s">
        <v>16</v>
      </c>
      <c r="C197" s="43" t="s">
        <v>17</v>
      </c>
      <c r="D197" s="44"/>
      <c r="E197" s="44" t="s">
        <v>135</v>
      </c>
    </row>
    <row r="198" spans="2:6" x14ac:dyDescent="0.2">
      <c r="B198" s="45" t="s">
        <v>134</v>
      </c>
      <c r="C198" s="45" t="s">
        <v>69</v>
      </c>
    </row>
    <row r="199" spans="2:6" x14ac:dyDescent="0.2">
      <c r="B199" s="56" t="s">
        <v>56</v>
      </c>
      <c r="C199" s="56"/>
      <c r="D199" s="56"/>
      <c r="E199" s="56"/>
    </row>
    <row r="200" spans="2:6" x14ac:dyDescent="0.2">
      <c r="B200" s="46"/>
      <c r="C200" s="33" t="s">
        <v>25</v>
      </c>
      <c r="D200" s="33" t="s">
        <v>26</v>
      </c>
      <c r="E200" s="33" t="s">
        <v>27</v>
      </c>
    </row>
    <row r="201" spans="2:6" x14ac:dyDescent="0.2">
      <c r="B201" s="47" t="s">
        <v>28</v>
      </c>
      <c r="C201" s="38" t="s">
        <v>63</v>
      </c>
      <c r="D201" s="38" t="s">
        <v>53</v>
      </c>
      <c r="E201" s="38" t="s">
        <v>30</v>
      </c>
    </row>
    <row r="202" spans="2:6" x14ac:dyDescent="0.2">
      <c r="B202" s="47" t="s">
        <v>33</v>
      </c>
      <c r="C202" s="38"/>
      <c r="D202" s="38"/>
      <c r="E202" s="38"/>
    </row>
    <row r="203" spans="2:6" x14ac:dyDescent="0.2">
      <c r="B203" s="47" t="s">
        <v>34</v>
      </c>
      <c r="C203" s="38" t="s">
        <v>63</v>
      </c>
      <c r="D203" s="38"/>
      <c r="E203" s="38"/>
    </row>
    <row r="204" spans="2:6" x14ac:dyDescent="0.2">
      <c r="B204" s="47" t="s">
        <v>35</v>
      </c>
      <c r="C204" s="38" t="s">
        <v>63</v>
      </c>
      <c r="D204" s="38"/>
      <c r="E204" s="38"/>
    </row>
    <row r="205" spans="2:6" x14ac:dyDescent="0.2">
      <c r="B205" s="47" t="s">
        <v>38</v>
      </c>
      <c r="C205" s="38" t="s">
        <v>39</v>
      </c>
      <c r="D205" s="38"/>
      <c r="E205" s="38"/>
    </row>
    <row r="206" spans="2:6" x14ac:dyDescent="0.2">
      <c r="B206" s="47" t="s">
        <v>40</v>
      </c>
      <c r="C206" s="49"/>
      <c r="D206" s="38" t="s">
        <v>53</v>
      </c>
      <c r="E206" s="38" t="s">
        <v>30</v>
      </c>
    </row>
    <row r="207" spans="2:6" x14ac:dyDescent="0.2">
      <c r="B207" s="47" t="s">
        <v>41</v>
      </c>
      <c r="C207" s="49"/>
      <c r="D207" s="38"/>
      <c r="E207" s="38"/>
    </row>
    <row r="208" spans="2:6" x14ac:dyDescent="0.2">
      <c r="B208" s="56" t="s">
        <v>42</v>
      </c>
      <c r="C208" s="56"/>
      <c r="D208" s="56"/>
    </row>
    <row r="209" spans="2:6" x14ac:dyDescent="0.2">
      <c r="B209" s="33" t="s">
        <v>4</v>
      </c>
      <c r="C209" s="33" t="s">
        <v>16</v>
      </c>
      <c r="D209" s="33" t="s">
        <v>43</v>
      </c>
      <c r="E209" s="33" t="s">
        <v>99</v>
      </c>
      <c r="F209" s="33" t="s">
        <v>44</v>
      </c>
    </row>
    <row r="210" spans="2:6" x14ac:dyDescent="0.2">
      <c r="B210" s="38" t="s">
        <v>115</v>
      </c>
      <c r="C210" s="38" t="s">
        <v>61</v>
      </c>
      <c r="D210" s="38"/>
      <c r="E210" s="38"/>
      <c r="F210" s="50" t="s">
        <v>122</v>
      </c>
    </row>
    <row r="211" spans="2:6" x14ac:dyDescent="0.2">
      <c r="B211" s="38" t="s">
        <v>5</v>
      </c>
      <c r="C211" s="38" t="s">
        <v>123</v>
      </c>
      <c r="D211" s="38"/>
      <c r="E211" s="38"/>
      <c r="F211" s="50"/>
    </row>
    <row r="212" spans="2:6" x14ac:dyDescent="0.2">
      <c r="B212" s="38" t="s">
        <v>7</v>
      </c>
      <c r="C212" s="38" t="s">
        <v>123</v>
      </c>
      <c r="D212" s="38"/>
      <c r="E212" s="38"/>
      <c r="F212" s="50" t="s">
        <v>117</v>
      </c>
    </row>
    <row r="213" spans="2:6" x14ac:dyDescent="0.2">
      <c r="B213" s="47" t="s">
        <v>51</v>
      </c>
      <c r="C213" s="38">
        <v>4</v>
      </c>
    </row>
    <row r="214" spans="2:6" x14ac:dyDescent="0.2">
      <c r="B214" s="47" t="s">
        <v>52</v>
      </c>
      <c r="C214" s="38">
        <v>1</v>
      </c>
    </row>
    <row r="216" spans="2:6" x14ac:dyDescent="0.2">
      <c r="B216" s="43" t="s">
        <v>16</v>
      </c>
      <c r="C216" s="43" t="s">
        <v>17</v>
      </c>
      <c r="D216" s="44"/>
      <c r="E216" s="44" t="s">
        <v>121</v>
      </c>
    </row>
    <row r="217" spans="2:6" x14ac:dyDescent="0.2">
      <c r="B217" s="45" t="s">
        <v>103</v>
      </c>
      <c r="C217" s="45" t="s">
        <v>69</v>
      </c>
    </row>
    <row r="218" spans="2:6" x14ac:dyDescent="0.2">
      <c r="B218" s="56" t="s">
        <v>56</v>
      </c>
      <c r="C218" s="56"/>
      <c r="D218" s="56"/>
      <c r="E218" s="56"/>
    </row>
    <row r="219" spans="2:6" x14ac:dyDescent="0.2">
      <c r="B219" s="46"/>
      <c r="C219" s="33" t="s">
        <v>25</v>
      </c>
      <c r="D219" s="33" t="s">
        <v>26</v>
      </c>
      <c r="E219" s="33" t="s">
        <v>27</v>
      </c>
    </row>
    <row r="220" spans="2:6" x14ac:dyDescent="0.2">
      <c r="B220" s="47" t="s">
        <v>28</v>
      </c>
      <c r="C220" s="38" t="s">
        <v>63</v>
      </c>
      <c r="D220" s="38" t="s">
        <v>53</v>
      </c>
      <c r="E220" s="38" t="s">
        <v>30</v>
      </c>
    </row>
    <row r="221" spans="2:6" x14ac:dyDescent="0.2">
      <c r="B221" s="47" t="s">
        <v>33</v>
      </c>
      <c r="C221" s="38"/>
      <c r="D221" s="38"/>
      <c r="E221" s="38"/>
    </row>
    <row r="222" spans="2:6" x14ac:dyDescent="0.2">
      <c r="B222" s="47" t="s">
        <v>34</v>
      </c>
      <c r="C222" s="38" t="s">
        <v>63</v>
      </c>
      <c r="D222" s="38"/>
      <c r="E222" s="38"/>
    </row>
    <row r="223" spans="2:6" x14ac:dyDescent="0.2">
      <c r="B223" s="47" t="s">
        <v>100</v>
      </c>
      <c r="C223" s="38" t="s">
        <v>66</v>
      </c>
      <c r="D223" s="38"/>
      <c r="E223" s="38"/>
    </row>
    <row r="224" spans="2:6" x14ac:dyDescent="0.2">
      <c r="B224" s="47" t="s">
        <v>35</v>
      </c>
      <c r="C224" s="38" t="s">
        <v>47</v>
      </c>
      <c r="D224" s="38"/>
      <c r="E224" s="38"/>
    </row>
    <row r="225" spans="2:6" x14ac:dyDescent="0.2">
      <c r="B225" s="47" t="s">
        <v>38</v>
      </c>
      <c r="C225" s="38" t="s">
        <v>39</v>
      </c>
      <c r="D225" s="38"/>
      <c r="E225" s="38"/>
    </row>
    <row r="226" spans="2:6" x14ac:dyDescent="0.2">
      <c r="B226" s="47" t="s">
        <v>40</v>
      </c>
      <c r="C226" s="49"/>
      <c r="D226" s="38" t="s">
        <v>53</v>
      </c>
      <c r="E226" s="38" t="s">
        <v>30</v>
      </c>
    </row>
    <row r="227" spans="2:6" x14ac:dyDescent="0.2">
      <c r="B227" s="47" t="s">
        <v>41</v>
      </c>
      <c r="C227" s="49"/>
      <c r="D227" s="38"/>
      <c r="E227" s="38"/>
    </row>
    <row r="228" spans="2:6" x14ac:dyDescent="0.2">
      <c r="B228" s="56" t="s">
        <v>42</v>
      </c>
      <c r="C228" s="56"/>
      <c r="D228" s="56"/>
    </row>
    <row r="229" spans="2:6" x14ac:dyDescent="0.2">
      <c r="B229" s="33" t="s">
        <v>4</v>
      </c>
      <c r="C229" s="33" t="s">
        <v>16</v>
      </c>
      <c r="D229" s="33" t="s">
        <v>43</v>
      </c>
      <c r="E229" s="33" t="s">
        <v>99</v>
      </c>
      <c r="F229" s="33" t="s">
        <v>44</v>
      </c>
    </row>
    <row r="230" spans="2:6" x14ac:dyDescent="0.2">
      <c r="B230" s="38" t="s">
        <v>115</v>
      </c>
      <c r="C230" s="38" t="s">
        <v>61</v>
      </c>
      <c r="D230" s="38"/>
      <c r="E230" s="38"/>
      <c r="F230" s="50" t="s">
        <v>122</v>
      </c>
    </row>
    <row r="231" spans="2:6" x14ac:dyDescent="0.2">
      <c r="B231" s="38" t="s">
        <v>5</v>
      </c>
      <c r="C231" s="38" t="s">
        <v>123</v>
      </c>
      <c r="D231" s="38"/>
      <c r="E231" s="38"/>
      <c r="F231" s="50"/>
    </row>
    <row r="232" spans="2:6" x14ac:dyDescent="0.2">
      <c r="B232" s="38" t="s">
        <v>7</v>
      </c>
      <c r="C232" s="38" t="s">
        <v>123</v>
      </c>
      <c r="D232" s="38"/>
      <c r="E232" s="38"/>
      <c r="F232" s="50" t="s">
        <v>117</v>
      </c>
    </row>
    <row r="233" spans="2:6" x14ac:dyDescent="0.2">
      <c r="B233" s="47" t="s">
        <v>51</v>
      </c>
      <c r="C233" s="38">
        <v>5</v>
      </c>
    </row>
    <row r="234" spans="2:6" x14ac:dyDescent="0.2">
      <c r="B234" s="47" t="s">
        <v>52</v>
      </c>
      <c r="C234" s="38">
        <v>2</v>
      </c>
    </row>
    <row r="236" spans="2:6" x14ac:dyDescent="0.2">
      <c r="B236" s="43" t="s">
        <v>16</v>
      </c>
      <c r="C236" s="43" t="s">
        <v>17</v>
      </c>
      <c r="D236" s="44"/>
      <c r="E236" s="44" t="s">
        <v>67</v>
      </c>
    </row>
    <row r="237" spans="2:6" x14ac:dyDescent="0.2">
      <c r="B237" s="45" t="s">
        <v>68</v>
      </c>
      <c r="C237" s="45" t="s">
        <v>69</v>
      </c>
    </row>
    <row r="238" spans="2:6" x14ac:dyDescent="0.2">
      <c r="B238" s="56" t="s">
        <v>56</v>
      </c>
      <c r="C238" s="56"/>
      <c r="D238" s="56"/>
      <c r="E238" s="56"/>
    </row>
    <row r="239" spans="2:6" x14ac:dyDescent="0.2">
      <c r="B239" s="46"/>
      <c r="C239" s="33" t="s">
        <v>25</v>
      </c>
      <c r="D239" s="33" t="s">
        <v>26</v>
      </c>
      <c r="E239" s="33" t="s">
        <v>27</v>
      </c>
    </row>
    <row r="240" spans="2:6" x14ac:dyDescent="0.2">
      <c r="B240" s="47" t="s">
        <v>28</v>
      </c>
      <c r="C240" s="38"/>
      <c r="D240" s="38" t="s">
        <v>71</v>
      </c>
      <c r="E240" s="38" t="s">
        <v>71</v>
      </c>
    </row>
    <row r="241" spans="2:6" x14ac:dyDescent="0.2">
      <c r="B241" s="47" t="s">
        <v>33</v>
      </c>
      <c r="C241" s="38"/>
      <c r="D241" s="38"/>
      <c r="E241" s="38"/>
    </row>
    <row r="242" spans="2:6" x14ac:dyDescent="0.2">
      <c r="B242" s="47" t="s">
        <v>34</v>
      </c>
      <c r="C242" s="38"/>
      <c r="D242" s="38" t="s">
        <v>72</v>
      </c>
      <c r="E242" s="38"/>
    </row>
    <row r="243" spans="2:6" x14ac:dyDescent="0.2">
      <c r="B243" s="47" t="s">
        <v>35</v>
      </c>
      <c r="C243" s="38"/>
      <c r="D243" s="38" t="s">
        <v>70</v>
      </c>
      <c r="E243" s="38"/>
    </row>
    <row r="244" spans="2:6" x14ac:dyDescent="0.2">
      <c r="B244" s="47" t="s">
        <v>38</v>
      </c>
      <c r="C244" s="38" t="s">
        <v>39</v>
      </c>
      <c r="D244" s="38"/>
      <c r="E244" s="38"/>
    </row>
    <row r="245" spans="2:6" x14ac:dyDescent="0.2">
      <c r="B245" s="47" t="s">
        <v>40</v>
      </c>
      <c r="C245" s="49"/>
      <c r="D245" s="38" t="s">
        <v>71</v>
      </c>
      <c r="E245" s="38" t="s">
        <v>71</v>
      </c>
    </row>
    <row r="246" spans="2:6" x14ac:dyDescent="0.2">
      <c r="B246" s="47" t="s">
        <v>41</v>
      </c>
      <c r="C246" s="49"/>
      <c r="D246" s="38"/>
      <c r="E246" s="38"/>
    </row>
    <row r="247" spans="2:6" x14ac:dyDescent="0.2">
      <c r="B247" s="56" t="s">
        <v>42</v>
      </c>
      <c r="C247" s="56"/>
      <c r="D247" s="56"/>
    </row>
    <row r="248" spans="2:6" x14ac:dyDescent="0.2">
      <c r="B248" s="33" t="s">
        <v>4</v>
      </c>
      <c r="C248" s="33" t="s">
        <v>16</v>
      </c>
      <c r="D248" s="33" t="s">
        <v>43</v>
      </c>
      <c r="E248" s="33" t="s">
        <v>99</v>
      </c>
      <c r="F248" s="33" t="s">
        <v>44</v>
      </c>
    </row>
    <row r="249" spans="2:6" x14ac:dyDescent="0.2">
      <c r="B249" s="38" t="s">
        <v>5</v>
      </c>
      <c r="C249" s="38" t="s">
        <v>68</v>
      </c>
      <c r="D249" s="38"/>
      <c r="E249" s="38"/>
      <c r="F249" s="50" t="s">
        <v>73</v>
      </c>
    </row>
    <row r="250" spans="2:6" x14ac:dyDescent="0.2">
      <c r="B250" s="38" t="s">
        <v>7</v>
      </c>
      <c r="C250" s="38" t="s">
        <v>68</v>
      </c>
      <c r="D250" s="38"/>
      <c r="E250" s="38"/>
      <c r="F250" s="50"/>
    </row>
    <row r="251" spans="2:6" x14ac:dyDescent="0.2">
      <c r="B251" s="47" t="s">
        <v>51</v>
      </c>
      <c r="C251" s="38">
        <v>4</v>
      </c>
    </row>
    <row r="252" spans="2:6" x14ac:dyDescent="0.2">
      <c r="B252" s="47" t="s">
        <v>52</v>
      </c>
      <c r="C252" s="38">
        <v>4</v>
      </c>
    </row>
    <row r="254" spans="2:6" x14ac:dyDescent="0.2">
      <c r="B254" s="43" t="s">
        <v>16</v>
      </c>
      <c r="C254" s="43" t="s">
        <v>17</v>
      </c>
      <c r="D254" s="44"/>
      <c r="E254" s="44" t="s">
        <v>104</v>
      </c>
    </row>
    <row r="255" spans="2:6" x14ac:dyDescent="0.2">
      <c r="B255" s="45" t="s">
        <v>94</v>
      </c>
      <c r="C255" s="45">
        <v>1</v>
      </c>
    </row>
    <row r="256" spans="2:6" x14ac:dyDescent="0.2">
      <c r="B256" s="56" t="s">
        <v>24</v>
      </c>
      <c r="C256" s="56"/>
      <c r="D256" s="56"/>
      <c r="E256" s="56"/>
    </row>
    <row r="257" spans="2:6" x14ac:dyDescent="0.2">
      <c r="B257" s="46"/>
      <c r="C257" s="33" t="s">
        <v>25</v>
      </c>
      <c r="D257" s="33" t="s">
        <v>26</v>
      </c>
      <c r="E257" s="33" t="s">
        <v>27</v>
      </c>
    </row>
    <row r="258" spans="2:6" x14ac:dyDescent="0.2">
      <c r="B258" s="47" t="s">
        <v>28</v>
      </c>
      <c r="C258" s="38" t="s">
        <v>47</v>
      </c>
      <c r="D258" s="38"/>
      <c r="E258" s="38" t="s">
        <v>98</v>
      </c>
    </row>
    <row r="259" spans="2:6" x14ac:dyDescent="0.2">
      <c r="B259" s="47" t="s">
        <v>33</v>
      </c>
      <c r="C259" s="48"/>
      <c r="D259" s="38"/>
      <c r="E259" s="38"/>
    </row>
    <row r="260" spans="2:6" x14ac:dyDescent="0.2">
      <c r="B260" s="47" t="s">
        <v>34</v>
      </c>
      <c r="C260" s="38" t="s">
        <v>47</v>
      </c>
      <c r="D260" s="38"/>
      <c r="E260" s="38"/>
    </row>
    <row r="261" spans="2:6" x14ac:dyDescent="0.2">
      <c r="B261" s="47" t="s">
        <v>35</v>
      </c>
      <c r="C261" s="38" t="s">
        <v>47</v>
      </c>
      <c r="D261" s="38"/>
      <c r="E261" s="38"/>
    </row>
    <row r="262" spans="2:6" x14ac:dyDescent="0.2">
      <c r="B262" s="47" t="s">
        <v>38</v>
      </c>
      <c r="C262" s="38" t="s">
        <v>39</v>
      </c>
      <c r="D262" s="38"/>
      <c r="E262" s="38"/>
    </row>
    <row r="263" spans="2:6" x14ac:dyDescent="0.2">
      <c r="B263" s="47" t="s">
        <v>40</v>
      </c>
      <c r="C263" s="49"/>
      <c r="D263" s="38" t="s">
        <v>98</v>
      </c>
      <c r="E263" s="38"/>
    </row>
    <row r="264" spans="2:6" x14ac:dyDescent="0.2">
      <c r="B264" s="47" t="s">
        <v>41</v>
      </c>
      <c r="C264" s="49"/>
      <c r="D264" s="38"/>
      <c r="E264" s="38"/>
    </row>
    <row r="265" spans="2:6" x14ac:dyDescent="0.2">
      <c r="B265" s="56" t="s">
        <v>42</v>
      </c>
      <c r="C265" s="56"/>
      <c r="D265" s="56"/>
    </row>
    <row r="266" spans="2:6" x14ac:dyDescent="0.2">
      <c r="B266" s="33" t="s">
        <v>4</v>
      </c>
      <c r="C266" s="33" t="s">
        <v>16</v>
      </c>
      <c r="D266" s="33" t="s">
        <v>43</v>
      </c>
      <c r="E266" s="33" t="s">
        <v>99</v>
      </c>
      <c r="F266" s="33" t="s">
        <v>44</v>
      </c>
    </row>
    <row r="267" spans="2:6" x14ac:dyDescent="0.2">
      <c r="B267" s="38" t="s">
        <v>5</v>
      </c>
      <c r="C267" s="38" t="s">
        <v>48</v>
      </c>
      <c r="D267" s="38"/>
      <c r="E267" s="38"/>
      <c r="F267" s="50" t="s">
        <v>49</v>
      </c>
    </row>
    <row r="268" spans="2:6" x14ac:dyDescent="0.2">
      <c r="B268" s="38" t="s">
        <v>7</v>
      </c>
      <c r="C268" s="38" t="s">
        <v>48</v>
      </c>
      <c r="D268" s="38"/>
      <c r="E268" s="38"/>
      <c r="F268" s="50"/>
    </row>
    <row r="269" spans="2:6" x14ac:dyDescent="0.2">
      <c r="B269" s="38" t="s">
        <v>97</v>
      </c>
      <c r="C269" s="38" t="s">
        <v>68</v>
      </c>
      <c r="D269" s="38"/>
      <c r="E269" s="38" t="s">
        <v>15</v>
      </c>
      <c r="F269" s="50" t="s">
        <v>124</v>
      </c>
    </row>
    <row r="270" spans="2:6" x14ac:dyDescent="0.2">
      <c r="B270" s="38" t="s">
        <v>97</v>
      </c>
      <c r="C270" s="38" t="s">
        <v>109</v>
      </c>
      <c r="D270" s="38"/>
      <c r="E270" s="38"/>
      <c r="F270" s="50" t="s">
        <v>125</v>
      </c>
    </row>
    <row r="271" spans="2:6" x14ac:dyDescent="0.2">
      <c r="B271" s="47" t="s">
        <v>51</v>
      </c>
      <c r="C271" s="38">
        <v>1</v>
      </c>
    </row>
    <row r="272" spans="2:6" x14ac:dyDescent="0.2">
      <c r="B272" s="47" t="s">
        <v>52</v>
      </c>
      <c r="C272" s="38">
        <v>3</v>
      </c>
    </row>
    <row r="274" spans="2:6" x14ac:dyDescent="0.2">
      <c r="B274" s="43" t="s">
        <v>16</v>
      </c>
      <c r="C274" s="43" t="s">
        <v>17</v>
      </c>
      <c r="D274" s="44"/>
      <c r="E274" s="44" t="s">
        <v>105</v>
      </c>
    </row>
    <row r="275" spans="2:6" x14ac:dyDescent="0.2">
      <c r="B275" s="45" t="s">
        <v>48</v>
      </c>
      <c r="C275" s="45">
        <v>2</v>
      </c>
    </row>
    <row r="276" spans="2:6" x14ac:dyDescent="0.2">
      <c r="B276" s="56" t="s">
        <v>56</v>
      </c>
      <c r="C276" s="56"/>
      <c r="D276" s="56"/>
      <c r="E276" s="56"/>
    </row>
    <row r="277" spans="2:6" x14ac:dyDescent="0.2">
      <c r="B277" s="46"/>
      <c r="C277" s="33" t="s">
        <v>25</v>
      </c>
      <c r="D277" s="33" t="s">
        <v>26</v>
      </c>
      <c r="E277" s="33" t="s">
        <v>27</v>
      </c>
    </row>
    <row r="278" spans="2:6" x14ac:dyDescent="0.2">
      <c r="B278" s="47" t="s">
        <v>28</v>
      </c>
      <c r="C278" s="38"/>
      <c r="D278" s="38" t="s">
        <v>32</v>
      </c>
      <c r="E278" s="38" t="s">
        <v>30</v>
      </c>
    </row>
    <row r="279" spans="2:6" x14ac:dyDescent="0.2">
      <c r="B279" s="47" t="s">
        <v>33</v>
      </c>
      <c r="C279" s="38"/>
      <c r="D279" s="38"/>
      <c r="E279" s="38"/>
    </row>
    <row r="280" spans="2:6" x14ac:dyDescent="0.2">
      <c r="B280" s="47" t="s">
        <v>34</v>
      </c>
      <c r="C280" s="38"/>
      <c r="D280" s="38" t="s">
        <v>32</v>
      </c>
      <c r="E280" s="38"/>
    </row>
    <row r="281" spans="2:6" x14ac:dyDescent="0.2">
      <c r="B281" s="47" t="s">
        <v>35</v>
      </c>
      <c r="C281" s="38"/>
      <c r="D281" s="38" t="s">
        <v>32</v>
      </c>
      <c r="E281" s="38"/>
    </row>
    <row r="282" spans="2:6" x14ac:dyDescent="0.2">
      <c r="B282" s="47" t="s">
        <v>38</v>
      </c>
      <c r="C282" s="38" t="s">
        <v>39</v>
      </c>
      <c r="D282" s="38"/>
      <c r="E282" s="38"/>
    </row>
    <row r="283" spans="2:6" x14ac:dyDescent="0.2">
      <c r="B283" s="47" t="s">
        <v>40</v>
      </c>
      <c r="C283" s="49"/>
      <c r="D283" s="38" t="s">
        <v>32</v>
      </c>
      <c r="E283" s="38" t="s">
        <v>30</v>
      </c>
    </row>
    <row r="284" spans="2:6" x14ac:dyDescent="0.2">
      <c r="B284" s="47" t="s">
        <v>41</v>
      </c>
      <c r="C284" s="49"/>
      <c r="D284" s="38"/>
      <c r="E284" s="38"/>
    </row>
    <row r="285" spans="2:6" x14ac:dyDescent="0.2">
      <c r="B285" s="56" t="s">
        <v>42</v>
      </c>
      <c r="C285" s="56"/>
      <c r="D285" s="56"/>
    </row>
    <row r="286" spans="2:6" x14ac:dyDescent="0.2">
      <c r="B286" s="33" t="s">
        <v>4</v>
      </c>
      <c r="C286" s="33" t="s">
        <v>16</v>
      </c>
      <c r="D286" s="33" t="s">
        <v>43</v>
      </c>
      <c r="E286" s="33" t="s">
        <v>99</v>
      </c>
      <c r="F286" s="33" t="s">
        <v>44</v>
      </c>
    </row>
    <row r="287" spans="2:6" x14ac:dyDescent="0.2">
      <c r="B287" s="38" t="s">
        <v>5</v>
      </c>
      <c r="C287" s="38" t="s">
        <v>61</v>
      </c>
      <c r="D287" s="38"/>
      <c r="E287" s="38"/>
      <c r="F287" s="50" t="s">
        <v>49</v>
      </c>
    </row>
    <row r="288" spans="2:6" x14ac:dyDescent="0.2">
      <c r="B288" s="38" t="s">
        <v>7</v>
      </c>
      <c r="C288" s="38" t="s">
        <v>61</v>
      </c>
      <c r="D288" s="38"/>
      <c r="E288" s="38"/>
      <c r="F288" s="50"/>
    </row>
    <row r="289" spans="2:6" x14ac:dyDescent="0.2">
      <c r="B289" s="38" t="s">
        <v>97</v>
      </c>
      <c r="C289" s="38" t="s">
        <v>68</v>
      </c>
      <c r="D289" s="38"/>
      <c r="E289" s="38" t="s">
        <v>15</v>
      </c>
      <c r="F289" s="50" t="s">
        <v>124</v>
      </c>
    </row>
    <row r="290" spans="2:6" x14ac:dyDescent="0.2">
      <c r="B290" s="38" t="s">
        <v>97</v>
      </c>
      <c r="C290" s="38" t="s">
        <v>109</v>
      </c>
      <c r="D290" s="38"/>
      <c r="E290" s="38"/>
      <c r="F290" s="50" t="s">
        <v>125</v>
      </c>
    </row>
    <row r="291" spans="2:6" x14ac:dyDescent="0.2">
      <c r="B291" s="47" t="s">
        <v>51</v>
      </c>
      <c r="C291" s="38">
        <v>2</v>
      </c>
    </row>
    <row r="292" spans="2:6" x14ac:dyDescent="0.2">
      <c r="B292" s="47" t="s">
        <v>52</v>
      </c>
      <c r="C292" s="38">
        <v>3</v>
      </c>
    </row>
    <row r="294" spans="2:6" x14ac:dyDescent="0.2">
      <c r="B294" s="43" t="s">
        <v>16</v>
      </c>
      <c r="C294" s="43" t="s">
        <v>17</v>
      </c>
      <c r="D294" s="44"/>
      <c r="E294" s="44" t="s">
        <v>106</v>
      </c>
    </row>
    <row r="295" spans="2:6" x14ac:dyDescent="0.2">
      <c r="B295" s="45" t="s">
        <v>61</v>
      </c>
      <c r="C295" s="45">
        <v>3</v>
      </c>
    </row>
    <row r="296" spans="2:6" x14ac:dyDescent="0.2">
      <c r="B296" s="56" t="s">
        <v>56</v>
      </c>
      <c r="C296" s="56"/>
      <c r="D296" s="56"/>
      <c r="E296" s="56"/>
    </row>
    <row r="297" spans="2:6" x14ac:dyDescent="0.2">
      <c r="B297" s="46"/>
      <c r="C297" s="33" t="s">
        <v>25</v>
      </c>
      <c r="D297" s="33" t="s">
        <v>26</v>
      </c>
      <c r="E297" s="33" t="s">
        <v>27</v>
      </c>
    </row>
    <row r="298" spans="2:6" x14ac:dyDescent="0.2">
      <c r="B298" s="47" t="s">
        <v>28</v>
      </c>
      <c r="C298" s="38" t="s">
        <v>47</v>
      </c>
      <c r="D298" s="38" t="s">
        <v>53</v>
      </c>
      <c r="E298" s="38" t="s">
        <v>30</v>
      </c>
    </row>
    <row r="299" spans="2:6" x14ac:dyDescent="0.2">
      <c r="B299" s="47" t="s">
        <v>33</v>
      </c>
      <c r="C299" s="38"/>
      <c r="D299" s="38"/>
      <c r="E299" s="38"/>
    </row>
    <row r="300" spans="2:6" x14ac:dyDescent="0.2">
      <c r="B300" s="47" t="s">
        <v>34</v>
      </c>
      <c r="C300" s="38"/>
      <c r="D300" s="38" t="s">
        <v>53</v>
      </c>
      <c r="E300" s="38"/>
    </row>
    <row r="301" spans="2:6" x14ac:dyDescent="0.2">
      <c r="B301" s="47" t="s">
        <v>35</v>
      </c>
      <c r="C301" s="38"/>
      <c r="D301" s="38" t="s">
        <v>53</v>
      </c>
      <c r="E301" s="38"/>
    </row>
    <row r="302" spans="2:6" x14ac:dyDescent="0.2">
      <c r="B302" s="47" t="s">
        <v>38</v>
      </c>
      <c r="C302" s="38" t="s">
        <v>39</v>
      </c>
      <c r="D302" s="38"/>
      <c r="E302" s="38"/>
    </row>
    <row r="303" spans="2:6" x14ac:dyDescent="0.2">
      <c r="B303" s="47" t="s">
        <v>40</v>
      </c>
      <c r="C303" s="49"/>
      <c r="D303" s="38" t="s">
        <v>53</v>
      </c>
      <c r="E303" s="38" t="s">
        <v>19</v>
      </c>
    </row>
    <row r="304" spans="2:6" x14ac:dyDescent="0.2">
      <c r="B304" s="47" t="s">
        <v>41</v>
      </c>
      <c r="C304" s="49"/>
      <c r="D304" s="38"/>
      <c r="E304" s="38"/>
    </row>
    <row r="305" spans="2:6" x14ac:dyDescent="0.2">
      <c r="B305" s="56" t="s">
        <v>42</v>
      </c>
      <c r="C305" s="56"/>
      <c r="D305" s="56"/>
    </row>
    <row r="306" spans="2:6" x14ac:dyDescent="0.2">
      <c r="B306" s="33" t="s">
        <v>4</v>
      </c>
      <c r="C306" s="33" t="s">
        <v>16</v>
      </c>
      <c r="D306" s="33" t="s">
        <v>43</v>
      </c>
      <c r="E306" s="33" t="s">
        <v>99</v>
      </c>
      <c r="F306" s="33" t="s">
        <v>44</v>
      </c>
    </row>
    <row r="307" spans="2:6" x14ac:dyDescent="0.2">
      <c r="B307" s="38" t="s">
        <v>5</v>
      </c>
      <c r="C307" s="38" t="s">
        <v>68</v>
      </c>
      <c r="D307" s="38"/>
      <c r="E307" s="38" t="s">
        <v>15</v>
      </c>
      <c r="F307" s="50" t="s">
        <v>49</v>
      </c>
    </row>
    <row r="308" spans="2:6" x14ac:dyDescent="0.2">
      <c r="B308" s="38" t="s">
        <v>7</v>
      </c>
      <c r="C308" s="38" t="s">
        <v>68</v>
      </c>
      <c r="D308" s="38"/>
      <c r="E308" s="38" t="s">
        <v>15</v>
      </c>
      <c r="F308" s="50"/>
    </row>
    <row r="309" spans="2:6" x14ac:dyDescent="0.2">
      <c r="B309" s="38" t="s">
        <v>15</v>
      </c>
      <c r="C309" s="38" t="s">
        <v>68</v>
      </c>
      <c r="D309" s="38"/>
      <c r="E309" s="38"/>
      <c r="F309" s="50"/>
    </row>
    <row r="310" spans="2:6" x14ac:dyDescent="0.2">
      <c r="B310" s="38" t="s">
        <v>97</v>
      </c>
      <c r="C310" s="38" t="s">
        <v>68</v>
      </c>
      <c r="D310" s="38"/>
      <c r="E310" s="38" t="s">
        <v>15</v>
      </c>
      <c r="F310" s="50" t="s">
        <v>127</v>
      </c>
    </row>
    <row r="311" spans="2:6" x14ac:dyDescent="0.2">
      <c r="B311" s="38" t="s">
        <v>5</v>
      </c>
      <c r="C311" s="38" t="s">
        <v>109</v>
      </c>
      <c r="D311" s="38"/>
      <c r="E311" s="38"/>
      <c r="F311" s="50" t="s">
        <v>126</v>
      </c>
    </row>
    <row r="312" spans="2:6" x14ac:dyDescent="0.2">
      <c r="B312" s="38" t="s">
        <v>7</v>
      </c>
      <c r="C312" s="38" t="s">
        <v>109</v>
      </c>
      <c r="D312" s="38"/>
      <c r="E312" s="38"/>
      <c r="F312" s="50" t="s">
        <v>101</v>
      </c>
    </row>
    <row r="313" spans="2:6" x14ac:dyDescent="0.2">
      <c r="B313" s="38" t="s">
        <v>97</v>
      </c>
      <c r="C313" s="38" t="s">
        <v>109</v>
      </c>
      <c r="D313" s="38"/>
      <c r="E313" s="38"/>
      <c r="F313" s="50" t="s">
        <v>125</v>
      </c>
    </row>
    <row r="314" spans="2:6" x14ac:dyDescent="0.2">
      <c r="B314" s="47" t="s">
        <v>51</v>
      </c>
      <c r="C314" s="38">
        <v>3</v>
      </c>
    </row>
    <row r="315" spans="2:6" x14ac:dyDescent="0.2">
      <c r="B315" s="47" t="s">
        <v>52</v>
      </c>
      <c r="C315" s="38">
        <v>3</v>
      </c>
    </row>
    <row r="317" spans="2:6" x14ac:dyDescent="0.2">
      <c r="B317" s="43" t="s">
        <v>16</v>
      </c>
      <c r="C317" s="43" t="s">
        <v>17</v>
      </c>
      <c r="D317" s="44"/>
      <c r="E317" s="44" t="s">
        <v>110</v>
      </c>
    </row>
    <row r="318" spans="2:6" x14ac:dyDescent="0.2">
      <c r="B318" s="45" t="s">
        <v>109</v>
      </c>
      <c r="C318" s="45" t="s">
        <v>69</v>
      </c>
    </row>
    <row r="319" spans="2:6" x14ac:dyDescent="0.2">
      <c r="B319" s="56" t="s">
        <v>56</v>
      </c>
      <c r="C319" s="56"/>
      <c r="D319" s="56"/>
      <c r="E319" s="56"/>
    </row>
    <row r="320" spans="2:6" x14ac:dyDescent="0.2">
      <c r="B320" s="46"/>
      <c r="C320" s="33" t="s">
        <v>25</v>
      </c>
      <c r="D320" s="33" t="s">
        <v>26</v>
      </c>
      <c r="E320" s="33" t="s">
        <v>27</v>
      </c>
    </row>
    <row r="321" spans="2:6" x14ac:dyDescent="0.2">
      <c r="B321" s="47" t="s">
        <v>28</v>
      </c>
      <c r="C321" s="38" t="s">
        <v>47</v>
      </c>
      <c r="D321" s="38" t="s">
        <v>98</v>
      </c>
      <c r="E321" s="38"/>
    </row>
    <row r="322" spans="2:6" x14ac:dyDescent="0.2">
      <c r="B322" s="47" t="s">
        <v>33</v>
      </c>
      <c r="C322" s="38"/>
      <c r="D322" s="38"/>
      <c r="E322" s="38"/>
    </row>
    <row r="323" spans="2:6" x14ac:dyDescent="0.2">
      <c r="B323" s="47" t="s">
        <v>34</v>
      </c>
      <c r="C323" s="38" t="s">
        <v>47</v>
      </c>
      <c r="D323" s="38"/>
      <c r="E323" s="38"/>
    </row>
    <row r="324" spans="2:6" x14ac:dyDescent="0.2">
      <c r="B324" s="47" t="s">
        <v>35</v>
      </c>
      <c r="C324" s="38" t="s">
        <v>47</v>
      </c>
      <c r="D324" s="38"/>
      <c r="E324" s="38"/>
    </row>
    <row r="325" spans="2:6" x14ac:dyDescent="0.2">
      <c r="B325" s="47" t="s">
        <v>38</v>
      </c>
      <c r="C325" s="38" t="s">
        <v>39</v>
      </c>
      <c r="D325" s="38"/>
      <c r="E325" s="38"/>
    </row>
    <row r="326" spans="2:6" x14ac:dyDescent="0.2">
      <c r="B326" s="47" t="s">
        <v>40</v>
      </c>
      <c r="C326" s="49"/>
      <c r="D326" s="38" t="s">
        <v>98</v>
      </c>
      <c r="E326" s="38"/>
    </row>
    <row r="327" spans="2:6" x14ac:dyDescent="0.2">
      <c r="B327" s="47" t="s">
        <v>41</v>
      </c>
      <c r="C327" s="49"/>
      <c r="D327" s="38"/>
      <c r="E327" s="38"/>
    </row>
    <row r="328" spans="2:6" x14ac:dyDescent="0.2">
      <c r="B328" s="56" t="s">
        <v>42</v>
      </c>
      <c r="C328" s="56"/>
      <c r="D328" s="56"/>
    </row>
    <row r="329" spans="2:6" x14ac:dyDescent="0.2">
      <c r="B329" s="33" t="s">
        <v>4</v>
      </c>
      <c r="C329" s="33" t="s">
        <v>16</v>
      </c>
      <c r="D329" s="33" t="s">
        <v>43</v>
      </c>
      <c r="E329" s="33" t="s">
        <v>99</v>
      </c>
      <c r="F329" s="33" t="s">
        <v>44</v>
      </c>
    </row>
    <row r="330" spans="2:6" x14ac:dyDescent="0.2">
      <c r="B330" s="38" t="s">
        <v>7</v>
      </c>
      <c r="C330" s="38" t="s">
        <v>68</v>
      </c>
      <c r="D330" s="38"/>
      <c r="E330" s="38" t="s">
        <v>15</v>
      </c>
      <c r="F330" s="50"/>
    </row>
    <row r="331" spans="2:6" x14ac:dyDescent="0.2">
      <c r="B331" s="38" t="s">
        <v>15</v>
      </c>
      <c r="C331" s="38" t="s">
        <v>68</v>
      </c>
      <c r="D331" s="38"/>
      <c r="E331" s="38"/>
      <c r="F331" s="50"/>
    </row>
    <row r="332" spans="2:6" x14ac:dyDescent="0.2">
      <c r="B332" s="38" t="s">
        <v>5</v>
      </c>
      <c r="C332" s="38" t="s">
        <v>109</v>
      </c>
      <c r="D332" s="38"/>
      <c r="E332" s="38"/>
      <c r="F332" s="50" t="s">
        <v>126</v>
      </c>
    </row>
    <row r="333" spans="2:6" x14ac:dyDescent="0.2">
      <c r="B333" s="38" t="s">
        <v>7</v>
      </c>
      <c r="C333" s="38" t="s">
        <v>109</v>
      </c>
      <c r="D333" s="38"/>
      <c r="E333" s="38"/>
      <c r="F333" s="50" t="s">
        <v>101</v>
      </c>
    </row>
    <row r="334" spans="2:6" x14ac:dyDescent="0.2">
      <c r="B334" s="47" t="s">
        <v>51</v>
      </c>
      <c r="C334" s="38">
        <v>4</v>
      </c>
    </row>
    <row r="335" spans="2:6" x14ac:dyDescent="0.2">
      <c r="B335" s="47" t="s">
        <v>52</v>
      </c>
      <c r="C335" s="38">
        <v>3</v>
      </c>
    </row>
    <row r="337" spans="2:6" x14ac:dyDescent="0.2">
      <c r="B337" s="43" t="s">
        <v>16</v>
      </c>
      <c r="C337" s="43" t="s">
        <v>17</v>
      </c>
      <c r="D337" s="44"/>
      <c r="E337" s="44" t="s">
        <v>129</v>
      </c>
    </row>
    <row r="338" spans="2:6" x14ac:dyDescent="0.2">
      <c r="B338" s="45" t="s">
        <v>123</v>
      </c>
      <c r="C338" s="45" t="s">
        <v>69</v>
      </c>
    </row>
    <row r="339" spans="2:6" x14ac:dyDescent="0.2">
      <c r="B339" s="56" t="s">
        <v>56</v>
      </c>
      <c r="C339" s="56"/>
      <c r="D339" s="56"/>
      <c r="E339" s="56"/>
    </row>
    <row r="340" spans="2:6" x14ac:dyDescent="0.2">
      <c r="B340" s="46"/>
      <c r="C340" s="33" t="s">
        <v>25</v>
      </c>
      <c r="D340" s="33" t="s">
        <v>26</v>
      </c>
      <c r="E340" s="33" t="s">
        <v>27</v>
      </c>
    </row>
    <row r="341" spans="2:6" x14ac:dyDescent="0.2">
      <c r="B341" s="47" t="s">
        <v>28</v>
      </c>
      <c r="C341" s="38" t="s">
        <v>47</v>
      </c>
      <c r="D341" s="38" t="s">
        <v>98</v>
      </c>
      <c r="E341" s="38"/>
    </row>
    <row r="342" spans="2:6" x14ac:dyDescent="0.2">
      <c r="B342" s="47" t="s">
        <v>33</v>
      </c>
      <c r="C342" s="38"/>
      <c r="D342" s="38"/>
      <c r="E342" s="38"/>
    </row>
    <row r="343" spans="2:6" x14ac:dyDescent="0.2">
      <c r="B343" s="47" t="s">
        <v>34</v>
      </c>
      <c r="C343" s="38" t="s">
        <v>70</v>
      </c>
      <c r="D343" s="38"/>
      <c r="E343" s="38"/>
    </row>
    <row r="344" spans="2:6" x14ac:dyDescent="0.2">
      <c r="B344" s="47" t="s">
        <v>35</v>
      </c>
      <c r="C344" s="38" t="s">
        <v>128</v>
      </c>
      <c r="D344" s="38"/>
      <c r="E344" s="38"/>
    </row>
    <row r="345" spans="2:6" x14ac:dyDescent="0.2">
      <c r="B345" s="47" t="s">
        <v>38</v>
      </c>
      <c r="C345" s="38" t="s">
        <v>39</v>
      </c>
      <c r="D345" s="38"/>
      <c r="E345" s="38"/>
    </row>
    <row r="346" spans="2:6" x14ac:dyDescent="0.2">
      <c r="B346" s="47" t="s">
        <v>40</v>
      </c>
      <c r="C346" s="49"/>
      <c r="D346" s="38" t="s">
        <v>98</v>
      </c>
      <c r="E346" s="38"/>
    </row>
    <row r="347" spans="2:6" x14ac:dyDescent="0.2">
      <c r="B347" s="47" t="s">
        <v>41</v>
      </c>
      <c r="C347" s="49"/>
      <c r="D347" s="38"/>
      <c r="E347" s="38"/>
    </row>
    <row r="348" spans="2:6" x14ac:dyDescent="0.2">
      <c r="B348" s="56" t="s">
        <v>42</v>
      </c>
      <c r="C348" s="56"/>
      <c r="D348" s="56"/>
    </row>
    <row r="349" spans="2:6" x14ac:dyDescent="0.2">
      <c r="B349" s="33" t="s">
        <v>4</v>
      </c>
      <c r="C349" s="33" t="s">
        <v>16</v>
      </c>
      <c r="D349" s="33" t="s">
        <v>43</v>
      </c>
      <c r="E349" s="33" t="s">
        <v>99</v>
      </c>
      <c r="F349" s="33" t="s">
        <v>44</v>
      </c>
    </row>
    <row r="350" spans="2:6" x14ac:dyDescent="0.2">
      <c r="B350" s="38" t="s">
        <v>7</v>
      </c>
      <c r="C350" s="38" t="s">
        <v>68</v>
      </c>
      <c r="D350" s="38"/>
      <c r="E350" s="38" t="s">
        <v>15</v>
      </c>
      <c r="F350" s="50"/>
    </row>
    <row r="351" spans="2:6" x14ac:dyDescent="0.2">
      <c r="B351" s="38" t="s">
        <v>15</v>
      </c>
      <c r="C351" s="38" t="s">
        <v>68</v>
      </c>
      <c r="D351" s="38"/>
      <c r="E351" s="38"/>
      <c r="F351" s="50"/>
    </row>
    <row r="352" spans="2:6" x14ac:dyDescent="0.2">
      <c r="B352" s="38" t="s">
        <v>5</v>
      </c>
      <c r="C352" s="38" t="s">
        <v>123</v>
      </c>
      <c r="D352" s="38" t="s">
        <v>70</v>
      </c>
      <c r="E352" s="38"/>
      <c r="F352" s="50" t="s">
        <v>141</v>
      </c>
    </row>
    <row r="353" spans="2:6" x14ac:dyDescent="0.2">
      <c r="B353" s="38" t="s">
        <v>7</v>
      </c>
      <c r="C353" s="38" t="s">
        <v>123</v>
      </c>
      <c r="D353" s="38" t="s">
        <v>70</v>
      </c>
      <c r="E353" s="38"/>
      <c r="F353" s="50" t="s">
        <v>141</v>
      </c>
    </row>
    <row r="354" spans="2:6" x14ac:dyDescent="0.2">
      <c r="B354" s="38" t="s">
        <v>5</v>
      </c>
      <c r="C354" s="38" t="s">
        <v>109</v>
      </c>
      <c r="D354" s="38"/>
      <c r="E354" s="38"/>
      <c r="F354" s="50" t="s">
        <v>126</v>
      </c>
    </row>
    <row r="355" spans="2:6" x14ac:dyDescent="0.2">
      <c r="B355" s="38" t="s">
        <v>7</v>
      </c>
      <c r="C355" s="38" t="s">
        <v>109</v>
      </c>
      <c r="D355" s="38"/>
      <c r="E355" s="38"/>
      <c r="F355" s="50" t="s">
        <v>101</v>
      </c>
    </row>
    <row r="356" spans="2:6" x14ac:dyDescent="0.2">
      <c r="B356" s="47" t="s">
        <v>51</v>
      </c>
      <c r="C356" s="38">
        <v>5</v>
      </c>
    </row>
    <row r="357" spans="2:6" x14ac:dyDescent="0.2">
      <c r="B357" s="47" t="s">
        <v>52</v>
      </c>
      <c r="C357" s="38">
        <v>3</v>
      </c>
    </row>
  </sheetData>
  <sheetProtection selectLockedCells="1" selectUnlockedCells="1"/>
  <mergeCells count="36"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15:D15"/>
    <mergeCell ref="B141:E141"/>
    <mergeCell ref="F2:J2"/>
    <mergeCell ref="B4:B5"/>
    <mergeCell ref="C4:D5"/>
    <mergeCell ref="B63:E63"/>
    <mergeCell ref="B83:E83"/>
    <mergeCell ref="B8:B9"/>
    <mergeCell ref="C8:D9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0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7" t="str">
        <f>"&lt;forecast seriesName="&amp;CHAR(34)&amp;Schedules!D2&amp;CHAR(34)&amp;"&gt;"</f>
        <v>&lt;forecast seriesName="Diphtheria"&gt;</v>
      </c>
    </row>
    <row r="2" spans="1:1" x14ac:dyDescent="0.2">
      <c r="A2" s="7" t="str">
        <f>"  &lt;vaccine vaccineName="&amp;CHAR(34)&amp;Schedules!B4&amp;CHAR(34)&amp;" vaccineIds="&amp;CHAR(34)&amp;Schedules!C4&amp;CHAR(34)&amp;"/&gt;"</f>
        <v xml:space="preserve">  &lt;vaccine vaccineName="Child" vaccineIds="28, 20, 110, 50, 120, 130, 22, 01, 102, 120, 132, 115, 107, 106, 198"/&gt;</v>
      </c>
    </row>
    <row r="3" spans="1:1" x14ac:dyDescent="0.2">
      <c r="A3" s="7" t="str">
        <f>"  &lt;vaccine vaccineName="&amp;CHAR(34)&amp;Schedules!B6&amp;CHAR(34)&amp;" vaccineIds="&amp;CHAR(34)&amp;Schedules!C6&amp;CHAR(34)&amp;"/&gt;"</f>
        <v xml:space="preserve">  &lt;vaccine vaccineName="Adult" vaccineIds="09, 113, 115"/&gt;</v>
      </c>
    </row>
    <row r="4" spans="1:1" x14ac:dyDescent="0.2">
      <c r="A4" s="7" t="str">
        <f>"  &lt;vaccine vaccineName="&amp;CHAR(34)&amp;Schedules!B7&amp;CHAR(34)&amp;" vaccineIds="&amp;CHAR(34)&amp;Schedules!C7&amp;CHAR(34)&amp;"/&gt;"</f>
        <v xml:space="preserve">  &lt;vaccine vaccineName="Td" vaccineIds="09, 113"/&gt;</v>
      </c>
    </row>
    <row r="5" spans="1:1" x14ac:dyDescent="0.2">
      <c r="A5" s="7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vaccineIds="20, 110, 50, 120, 130, 22, 01, 120, 132, 115" validAge="7 years"/&gt;</v>
      </c>
    </row>
    <row r="6" spans="1:1" x14ac:dyDescent="0.2">
      <c r="A6" s="7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7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7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7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7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7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7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8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7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8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8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8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8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8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8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8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8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8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8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8" t="str">
        <f>"  &lt;/schedule&gt;"</f>
        <v xml:space="preserve">  &lt;/schedule&gt;</v>
      </c>
    </row>
    <row r="26" spans="1:1" x14ac:dyDescent="0.2">
      <c r="A26" s="8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7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8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8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8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8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8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8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8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8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8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8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8" t="str">
        <f>"  &lt;/schedule&gt;"</f>
        <v xml:space="preserve">  &lt;/schedule&gt;</v>
      </c>
    </row>
    <row r="39" spans="1:1" x14ac:dyDescent="0.2">
      <c r="A39" s="8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7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8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8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8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8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8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8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8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8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8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">
      <c r="A50" s="8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">
      <c r="A51" s="8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">
      <c r="A52" s="8" t="str">
        <f>"  &lt;/schedule&gt;"</f>
        <v xml:space="preserve">  &lt;/schedule&gt;</v>
      </c>
    </row>
    <row r="53" spans="1:1" x14ac:dyDescent="0.2">
      <c r="A53" s="8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">
      <c r="A54" s="7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">
      <c r="A55" s="8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interval="6 months" grace="2 months"/&gt;</v>
      </c>
    </row>
    <row r="56" spans="1:1" x14ac:dyDescent="0.2">
      <c r="A56" s="8" t="str">
        <f>"    &lt;early age="&amp;CHAR(34)&amp;Schedules!C125&amp;CHAR(34)&amp;" interval="&amp;CHAR(34)&amp;Schedules!D125&amp;CHAR(34)&amp;" grace="&amp;CHAR(34)&amp;Schedules!E125&amp;CHAR(34)&amp;"/&gt;"</f>
        <v xml:space="preserve">    &lt;early age="12 months" interval="" grace=""/&gt;</v>
      </c>
    </row>
    <row r="57" spans="1:1" x14ac:dyDescent="0.2">
      <c r="A57" s="8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">
      <c r="A58" s="8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">
      <c r="A59" s="8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">
      <c r="A60" s="8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">
      <c r="A61" s="8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8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">
      <c r="A63" s="8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">
      <c r="A64" s="8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">
      <c r="A65" s="8" t="str">
        <f>"  &lt;/schedule&gt;"</f>
        <v xml:space="preserve">  &lt;/schedule&gt;</v>
      </c>
    </row>
    <row r="66" spans="1:1" x14ac:dyDescent="0.2">
      <c r="A66" s="8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">
      <c r="A67" s="7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">
      <c r="A68" s="8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">
      <c r="A69" s="8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">
      <c r="A70" s="8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">
      <c r="A71" s="8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">
      <c r="A72" s="8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">
      <c r="A73" s="8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">
      <c r="A74" s="8" t="str">
        <f>"    &lt;before-previous interval="&amp;CHAR(34)&amp;Schedules!D149&amp;CHAR(34)&amp;"/&gt;"</f>
        <v xml:space="preserve">    &lt;before-previous interval=""/&gt;</v>
      </c>
    </row>
    <row r="75" spans="1:1" x14ac:dyDescent="0.2">
      <c r="A75" s="8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">
      <c r="A76" s="8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">
      <c r="A77" s="8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">
      <c r="A78" s="8" t="str">
        <f>"  &lt;/schedule&gt;"</f>
        <v xml:space="preserve">  &lt;/schedule&gt;</v>
      </c>
    </row>
    <row r="79" spans="1:1" x14ac:dyDescent="0.2">
      <c r="A79" s="8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">
      <c r="A80" s="7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">
      <c r="A81" s="8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">
      <c r="A82" s="8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">
      <c r="A83" s="8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">
      <c r="A84" s="8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">
      <c r="A85" s="8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">
      <c r="A86" s="8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">
      <c r="A87" s="8" t="str">
        <f>"    &lt;before-previous interval="&amp;CHAR(34)&amp;Schedules!D168&amp;CHAR(34)&amp;"/&gt;"</f>
        <v xml:space="preserve">    &lt;before-previous interval=""/&gt;</v>
      </c>
    </row>
    <row r="88" spans="1:1" x14ac:dyDescent="0.2">
      <c r="A88" s="8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">
      <c r="A89" s="8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">
      <c r="A90" s="8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">
      <c r="A91" s="8" t="str">
        <f>"  &lt;/schedule&gt;"</f>
        <v xml:space="preserve">  &lt;/schedule&gt;</v>
      </c>
    </row>
    <row r="92" spans="1:1" x14ac:dyDescent="0.2">
      <c r="A92" s="8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">
      <c r="A93" s="7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">
      <c r="A94" s="8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">
      <c r="A95" s="8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">
      <c r="A96" s="8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">
      <c r="A97" s="8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">
      <c r="A98" s="8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">
      <c r="A99" s="8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">
      <c r="A100" s="8" t="str">
        <f>"    &lt;before-previous interval="&amp;CHAR(34)&amp;Schedules!D187&amp;CHAR(34)&amp;"/&gt;"</f>
        <v xml:space="preserve">    &lt;before-previous interval=""/&gt;</v>
      </c>
    </row>
    <row r="101" spans="1:1" x14ac:dyDescent="0.2">
      <c r="A101" s="8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">
      <c r="A102" s="8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">
      <c r="A103" s="8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">
      <c r="A104" s="8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">
      <c r="A105" s="8" t="str">
        <f>"  &lt;/schedule&gt;"</f>
        <v xml:space="preserve">  &lt;/schedule&gt;</v>
      </c>
    </row>
    <row r="106" spans="1:1" x14ac:dyDescent="0.2">
      <c r="A106" s="8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">
      <c r="A107" s="7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">
      <c r="A108" s="8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">
      <c r="A109" s="8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">
      <c r="A110" s="8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">
      <c r="A111" s="8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">
      <c r="A112" s="8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">
      <c r="A113" s="8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">
      <c r="A114" s="8" t="str">
        <f>"    &lt;before-previous interval="&amp;CHAR(34)&amp;Schedules!D207&amp;CHAR(34)&amp;"/&gt;"</f>
        <v xml:space="preserve">    &lt;before-previous interval=""/&gt;</v>
      </c>
    </row>
    <row r="115" spans="1:1" x14ac:dyDescent="0.2">
      <c r="A115" s="8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">
      <c r="A116" s="8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">
      <c r="A117" s="8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">
      <c r="A118" s="8" t="str">
        <f>"  &lt;/schedule&gt;"</f>
        <v xml:space="preserve">  &lt;/schedule&gt;</v>
      </c>
    </row>
    <row r="119" spans="1:1" x14ac:dyDescent="0.2">
      <c r="A119" s="8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">
      <c r="A120" s="7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">
      <c r="A121" s="8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grace="4 days"/&gt;</v>
      </c>
    </row>
    <row r="122" spans="1:1" x14ac:dyDescent="0.2">
      <c r="A122" s="8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">
      <c r="A123" s="8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">
      <c r="A124" s="8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">
      <c r="A125" s="8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">
      <c r="A126" s="8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">
      <c r="A127" s="8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">
      <c r="A128" s="8" t="str">
        <f>"    &lt;before-previous interval="&amp;CHAR(34)&amp;Schedules!D227&amp;CHAR(34)&amp;"/&gt;"</f>
        <v xml:space="preserve">    &lt;before-previous interval=""/&gt;</v>
      </c>
    </row>
    <row r="129" spans="1:1" x14ac:dyDescent="0.2">
      <c r="A129" s="8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">
      <c r="A130" s="8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">
      <c r="A131" s="8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">
      <c r="A132" s="8" t="str">
        <f>"  &lt;/schedule&gt;"</f>
        <v xml:space="preserve">  &lt;/schedule&gt;</v>
      </c>
    </row>
    <row r="133" spans="1:1" x14ac:dyDescent="0.2">
      <c r="A133" s="8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">
      <c r="A134" s="7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">
      <c r="A135" s="8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">
      <c r="A136" s="8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">
      <c r="A137" s="8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">
      <c r="A138" s="8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">
      <c r="A139" s="8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">
      <c r="A140" s="8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">
      <c r="A141" s="8" t="str">
        <f>"    &lt;before-previous interval="&amp;CHAR(34)&amp;Schedules!D246&amp;CHAR(34)&amp;"/&gt;"</f>
        <v xml:space="preserve">    &lt;before-previous interval=""/&gt;</v>
      </c>
    </row>
    <row r="142" spans="1:1" x14ac:dyDescent="0.2">
      <c r="A142" s="8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">
      <c r="A143" s="8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">
      <c r="A144" s="8" t="str">
        <f>"  &lt;/schedule&gt;"</f>
        <v xml:space="preserve">  &lt;/schedule&gt;</v>
      </c>
    </row>
    <row r="145" spans="1:1" x14ac:dyDescent="0.2">
      <c r="A145" s="8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">
      <c r="A146" s="7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">
      <c r="A147" s="8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">
      <c r="A148" s="8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">
      <c r="A149" s="8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">
      <c r="A150" s="8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">
      <c r="A151" s="8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">
      <c r="A152" s="8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">
      <c r="A153" s="8" t="str">
        <f>"    &lt;before-previous interval="&amp;CHAR(34)&amp;Schedules!D264&amp;CHAR(34)&amp;"/&gt;"</f>
        <v xml:space="preserve">    &lt;before-previous interval=""/&gt;</v>
      </c>
    </row>
    <row r="154" spans="1:1" x14ac:dyDescent="0.2">
      <c r="A154" s="8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">
      <c r="A155" s="8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">
      <c r="A156" s="8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">
      <c r="A157" s="8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">
      <c r="A158" s="8" t="str">
        <f>"  &lt;/schedule&gt;"</f>
        <v xml:space="preserve">  &lt;/schedule&gt;</v>
      </c>
    </row>
    <row r="159" spans="1:1" x14ac:dyDescent="0.2">
      <c r="A159" s="8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">
      <c r="A160" s="7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">
      <c r="A161" s="8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">
      <c r="A162" s="8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">
      <c r="A163" s="8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">
      <c r="A164" s="8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">
      <c r="A165" s="8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">
      <c r="A166" s="8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">
      <c r="A167" s="8" t="str">
        <f>"    &lt;before-previous interval="&amp;CHAR(34)&amp;Schedules!D284&amp;CHAR(34)&amp;"/&gt;"</f>
        <v xml:space="preserve">    &lt;before-previous interval=""/&gt;</v>
      </c>
    </row>
    <row r="168" spans="1:1" x14ac:dyDescent="0.2">
      <c r="A168" s="8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">
      <c r="A169" s="8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">
      <c r="A170" s="8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">
      <c r="A171" s="8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">
      <c r="A172" s="8" t="str">
        <f>"  &lt;/schedule&gt;"</f>
        <v xml:space="preserve">  &lt;/schedule&gt;</v>
      </c>
    </row>
    <row r="173" spans="1:1" x14ac:dyDescent="0.2">
      <c r="A173" s="8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">
      <c r="A174" s="7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">
      <c r="A175" s="8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">
      <c r="A176" s="8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">
      <c r="A177" s="8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">
      <c r="A178" s="8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">
      <c r="A179" s="8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">
      <c r="A180" s="8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">
      <c r="A181" s="8" t="str">
        <f>"    &lt;before-previous interval="&amp;CHAR(34)&amp;Schedules!D304&amp;CHAR(34)&amp;"/&gt;"</f>
        <v xml:space="preserve">    &lt;before-previous interval=""/&gt;</v>
      </c>
    </row>
    <row r="182" spans="1:1" x14ac:dyDescent="0.2">
      <c r="A182" s="8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">
      <c r="A183" s="8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">
      <c r="A184" s="8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">
      <c r="A185" s="8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">
      <c r="A186" s="8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">
      <c r="A187" s="8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">
      <c r="A188" s="8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">
      <c r="A189" s="8" t="str">
        <f>"  &lt;/schedule&gt;"</f>
        <v xml:space="preserve">  &lt;/schedule&gt;</v>
      </c>
    </row>
    <row r="190" spans="1:1" x14ac:dyDescent="0.2">
      <c r="A190" s="8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">
      <c r="A191" s="7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">
      <c r="A192" s="8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">
      <c r="A193" s="8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">
      <c r="A194" s="8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">
      <c r="A195" s="8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">
      <c r="A196" s="8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">
      <c r="A197" s="8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">
      <c r="A198" s="8" t="str">
        <f>"    &lt;before-previous interval="&amp;CHAR(34)&amp;Schedules!D327&amp;CHAR(34)&amp;"/&gt;"</f>
        <v xml:space="preserve">    &lt;before-previous interval=""/&gt;</v>
      </c>
    </row>
    <row r="199" spans="1:1" x14ac:dyDescent="0.2">
      <c r="A199" s="8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8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8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2" spans="1:1" x14ac:dyDescent="0.2">
      <c r="A202" s="8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">
      <c r="A203" s="8" t="str">
        <f>"  &lt;/schedule&gt;"</f>
        <v xml:space="preserve">  &lt;/schedule&gt;</v>
      </c>
    </row>
    <row r="204" spans="1:1" x14ac:dyDescent="0.2">
      <c r="A204" s="8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">
      <c r="A205" s="7" t="str">
        <f>"    &lt;pos row="&amp;CHAR(34)&amp;Schedules!C357&amp;CHAR(34)&amp;" column="&amp;CHAR(34)&amp;Schedules!C356&amp;CHAR(34)&amp;"/&gt;"</f>
        <v xml:space="preserve">    &lt;pos row="3" column="5"/&gt;</v>
      </c>
    </row>
    <row r="206" spans="1:1" x14ac:dyDescent="0.2">
      <c r="A206" s="8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">
      <c r="A207" s="8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">
      <c r="A208" s="8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">
      <c r="A209" s="8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">
      <c r="A210" s="8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">
      <c r="A211" s="8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">
      <c r="A212" s="8" t="str">
        <f>"    &lt;before-previous interval="&amp;CHAR(34)&amp;Schedules!D347&amp;CHAR(34)&amp;"/&gt;"</f>
        <v xml:space="preserve">    &lt;before-previous interval=""/&gt;</v>
      </c>
    </row>
    <row r="213" spans="1:1" x14ac:dyDescent="0.2">
      <c r="A213" s="8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8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8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vaccineName="Child" schedule="T1" age="11 years" reason="Patient has not received pertussis vaccine (Tdap) after 7 years of age, Tdap due at 11 years of age." historyOfVaccineName=""/&gt;</v>
      </c>
    </row>
    <row r="216" spans="1:1" x14ac:dyDescent="0.2">
      <c r="A216" s="8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schedule="T1" age="11 years" reason="Patient has not received pertussis vaccine (Tdap) after 7 years of age, Tdap due at 11 years of age." historyOfVaccineName=""/&gt;</v>
      </c>
    </row>
    <row r="217" spans="1:1" x14ac:dyDescent="0.2">
      <c r="A217" s="8" t="str">
        <f>"    &lt;indicate vaccineName="&amp;CHAR(34)&amp;Schedules!B354&amp;CHAR(34)&amp;" schedule="&amp;CHAR(34)&amp;Schedules!C354&amp;CHAR(34)&amp;" age="&amp;CHAR(34)&amp;Schedules!D354&amp;CHAR(34)&amp;" reason="&amp;CHAR(34)&amp;Schedules!F354&amp;CHAR(34)&amp;" historyOfVaccineName="&amp;CHAR(34)&amp;Schedules!E354&amp;CHAR(34)&amp;"/&gt;"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8" spans="1:1" x14ac:dyDescent="0.2">
      <c r="A218" s="8" t="str">
        <f>"    &lt;indicate vaccineName="&amp;CHAR(34)&amp;Schedules!B355&amp;CHAR(34)&amp;" schedule="&amp;CHAR(34)&amp;Schedules!C355&amp;CHAR(34)&amp;" age="&amp;CHAR(34)&amp;Schedules!D355&amp;CHAR(34)&amp;" reason="&amp;CHAR(34)&amp;Schedules!F355&amp;CHAR(34)&amp;" historyOfVaccineName="&amp;CHAR(34)&amp;Schedules!E355&amp;CHAR(34)&amp;"/&gt;"</f>
        <v xml:space="preserve">    &lt;indicate vaccineName="Adult" schedule="TN" age="" reason="Tdap should be administered as soon as possible." historyOfVaccineName=""/&gt;</v>
      </c>
    </row>
    <row r="219" spans="1:1" x14ac:dyDescent="0.2">
      <c r="A219" s="8" t="str">
        <f>"  &lt;/schedule&gt;"</f>
        <v xml:space="preserve">  &lt;/schedule&gt;</v>
      </c>
    </row>
    <row r="220" spans="1:1" x14ac:dyDescent="0.2">
      <c r="A220" s="7" t="s">
        <v>74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workbookViewId="0"/>
  </sheetViews>
  <sheetFormatPr defaultColWidth="11.5703125" defaultRowHeight="12.75" x14ac:dyDescent="0.2"/>
  <cols>
    <col min="1" max="1" width="1.28515625" style="9" customWidth="1"/>
    <col min="2" max="2" width="19.42578125" style="9" customWidth="1"/>
    <col min="3" max="3" width="14.42578125" style="10" customWidth="1"/>
    <col min="4" max="4" width="6" style="10" customWidth="1"/>
    <col min="5" max="5" width="8.140625" style="10" customWidth="1"/>
    <col min="6" max="6" width="2.28515625" style="9" customWidth="1"/>
    <col min="7" max="7" width="11.140625" style="10" customWidth="1"/>
    <col min="8" max="8" width="6" style="10" customWidth="1"/>
    <col min="9" max="12" width="9" style="10" customWidth="1"/>
    <col min="13" max="13" width="2.28515625" style="9" customWidth="1"/>
    <col min="14" max="14" width="7.42578125" style="10" customWidth="1"/>
    <col min="15" max="15" width="12.5703125" style="10" customWidth="1"/>
    <col min="16" max="16" width="107.7109375" style="9" customWidth="1"/>
    <col min="17" max="17" width="45" style="9" customWidth="1"/>
    <col min="18" max="16384" width="11.5703125" style="9"/>
  </cols>
  <sheetData>
    <row r="1" spans="2:17" ht="18" x14ac:dyDescent="0.25">
      <c r="B1" s="11" t="s">
        <v>75</v>
      </c>
    </row>
    <row r="2" spans="2:17" x14ac:dyDescent="0.2">
      <c r="B2" s="3" t="s">
        <v>76</v>
      </c>
      <c r="C2" s="60" t="s">
        <v>4</v>
      </c>
      <c r="D2" s="60"/>
      <c r="E2" s="3" t="s">
        <v>77</v>
      </c>
      <c r="G2" s="3" t="s">
        <v>16</v>
      </c>
      <c r="H2" s="3" t="s">
        <v>17</v>
      </c>
      <c r="I2" s="3" t="s">
        <v>28</v>
      </c>
      <c r="J2" s="3" t="s">
        <v>34</v>
      </c>
      <c r="K2" s="3" t="s">
        <v>35</v>
      </c>
      <c r="L2" s="3" t="s">
        <v>38</v>
      </c>
      <c r="N2" s="6" t="s">
        <v>78</v>
      </c>
      <c r="O2" s="6" t="s">
        <v>77</v>
      </c>
      <c r="P2" s="6" t="s">
        <v>79</v>
      </c>
      <c r="Q2" s="12"/>
    </row>
    <row r="3" spans="2:17" x14ac:dyDescent="0.2">
      <c r="B3" s="13" t="s">
        <v>80</v>
      </c>
      <c r="C3" s="14"/>
      <c r="D3" s="15"/>
      <c r="E3" s="16">
        <v>38701</v>
      </c>
      <c r="G3" s="2" t="s">
        <v>21</v>
      </c>
      <c r="H3" s="2">
        <v>1</v>
      </c>
      <c r="I3" s="17">
        <f>E3+6*7</f>
        <v>38743</v>
      </c>
      <c r="J3" s="17">
        <v>38763</v>
      </c>
      <c r="K3" s="17">
        <v>38791</v>
      </c>
      <c r="L3" s="17">
        <v>93487</v>
      </c>
      <c r="N3" s="18" t="s">
        <v>81</v>
      </c>
      <c r="O3" s="19">
        <v>39549</v>
      </c>
      <c r="P3" s="18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20"/>
    </row>
    <row r="4" spans="2:17" x14ac:dyDescent="0.2">
      <c r="B4" s="21" t="s">
        <v>82</v>
      </c>
      <c r="C4" s="22" t="s">
        <v>6</v>
      </c>
      <c r="D4" s="4">
        <f>IF(C4="","",IF(ISNA(VLOOKUP(Test!C4,Schedules!F$4:J$14,5)),"? ? ?",VLOOKUP(Test!C4,Schedules!F$4:J$18,5)))</f>
        <v>20</v>
      </c>
      <c r="E4" s="23">
        <v>38763</v>
      </c>
      <c r="G4" s="5" t="s">
        <v>23</v>
      </c>
      <c r="H4" s="5">
        <v>2</v>
      </c>
      <c r="I4" s="23">
        <f>E4+28</f>
        <v>38791</v>
      </c>
      <c r="J4" s="23">
        <v>38822</v>
      </c>
      <c r="K4" s="23">
        <v>38852</v>
      </c>
      <c r="L4" s="23">
        <v>93487</v>
      </c>
      <c r="N4" s="18" t="s">
        <v>81</v>
      </c>
      <c r="O4" s="19">
        <v>39549</v>
      </c>
      <c r="P4" s="18" t="str">
        <f t="shared" si="0"/>
        <v>testF("Dose 1", "02/15/2006",20, "P2", "2",  "03/15/2006",  "04/15/2006",  "05/15/2006",  "12/15/2155");</v>
      </c>
      <c r="Q4" s="20"/>
    </row>
    <row r="5" spans="2:17" x14ac:dyDescent="0.2">
      <c r="B5" s="21" t="s">
        <v>83</v>
      </c>
      <c r="C5" s="22" t="s">
        <v>6</v>
      </c>
      <c r="D5" s="4">
        <f>IF(C5="","",IF(ISNA(VLOOKUP(Test!C5,Schedules!F$4:J$14,5)),"? ? ?",VLOOKUP(Test!C5,Schedules!F$4:J$18,5)))</f>
        <v>20</v>
      </c>
      <c r="E5" s="23">
        <v>38822</v>
      </c>
      <c r="G5" s="5" t="s">
        <v>46</v>
      </c>
      <c r="H5" s="5">
        <v>3</v>
      </c>
      <c r="I5" s="23">
        <f>E5+28</f>
        <v>38850</v>
      </c>
      <c r="J5" s="23">
        <v>38883</v>
      </c>
      <c r="K5" s="23">
        <v>38913</v>
      </c>
      <c r="L5" s="23">
        <v>93487</v>
      </c>
      <c r="N5" s="18" t="s">
        <v>81</v>
      </c>
      <c r="O5" s="19">
        <v>39549</v>
      </c>
      <c r="P5" s="18" t="str">
        <f t="shared" si="0"/>
        <v>testF("Dose 2", "04/15/2006",20, "P3", "3",  "05/13/2006",  "06/15/2006",  "07/15/2006",  "12/15/2155");</v>
      </c>
      <c r="Q5" s="20"/>
    </row>
    <row r="6" spans="2:17" x14ac:dyDescent="0.2">
      <c r="B6" s="21" t="s">
        <v>84</v>
      </c>
      <c r="C6" s="22" t="s">
        <v>6</v>
      </c>
      <c r="D6" s="4">
        <f>IF(C6="","",IF(ISNA(VLOOKUP(Test!C6,Schedules!F$4:J$14,5)),"? ? ?",VLOOKUP(Test!C6,Schedules!F$4:J$18,5)))</f>
        <v>20</v>
      </c>
      <c r="E6" s="23">
        <v>38884</v>
      </c>
      <c r="G6" s="5" t="s">
        <v>55</v>
      </c>
      <c r="H6" s="5">
        <v>4</v>
      </c>
      <c r="I6" s="23">
        <v>39067</v>
      </c>
      <c r="J6" s="23">
        <v>39067</v>
      </c>
      <c r="K6" s="23">
        <v>39278</v>
      </c>
      <c r="L6" s="23">
        <v>93487</v>
      </c>
      <c r="N6" s="18" t="s">
        <v>81</v>
      </c>
      <c r="O6" s="19">
        <v>39549</v>
      </c>
      <c r="P6" s="18" t="str">
        <f t="shared" si="0"/>
        <v>testF("Dose 3", "06/16/2006",20, "P4", "4",  "12/16/2006",  "12/16/2006",  "07/15/2007",  "12/15/2155");</v>
      </c>
      <c r="Q6" s="20"/>
    </row>
    <row r="7" spans="2:17" x14ac:dyDescent="0.2">
      <c r="B7" s="21" t="s">
        <v>85</v>
      </c>
      <c r="C7" s="22" t="s">
        <v>6</v>
      </c>
      <c r="D7" s="4">
        <f>IF(C7="","",IF(ISNA(VLOOKUP(Test!C7,Schedules!F$4:J$14,5)),"? ? ?",VLOOKUP(Test!C7,Schedules!F$4:J$18,5)))</f>
        <v>20</v>
      </c>
      <c r="E7" s="23">
        <v>39066</v>
      </c>
      <c r="G7" s="5" t="s">
        <v>62</v>
      </c>
      <c r="H7" s="5">
        <v>5</v>
      </c>
      <c r="I7" s="23">
        <v>40162</v>
      </c>
      <c r="J7" s="23">
        <v>40162</v>
      </c>
      <c r="K7" s="23">
        <v>41258</v>
      </c>
      <c r="L7" s="23">
        <v>93487</v>
      </c>
      <c r="N7" s="18" t="s">
        <v>81</v>
      </c>
      <c r="O7" s="19">
        <v>39549</v>
      </c>
      <c r="P7" s="18" t="str">
        <f t="shared" si="0"/>
        <v>testF("Dose 4", "12/15/2006",20, "B5", "5",  "12/15/2009",  "12/15/2009",  "12/15/2012",  "12/15/2155");</v>
      </c>
      <c r="Q7" s="20"/>
    </row>
    <row r="8" spans="2:17" x14ac:dyDescent="0.2">
      <c r="B8" s="21" t="s">
        <v>86</v>
      </c>
      <c r="C8" s="22" t="s">
        <v>6</v>
      </c>
      <c r="D8" s="4">
        <f>IF(C8="","",IF(ISNA(VLOOKUP(Test!C8,Schedules!F$4:J$14,5)),"? ? ?",VLOOKUP(Test!C8,Schedules!F$4:J$18,5)))</f>
        <v>20</v>
      </c>
      <c r="E8" s="23">
        <v>40162</v>
      </c>
      <c r="G8" s="5" t="s">
        <v>68</v>
      </c>
      <c r="H8" s="5" t="s">
        <v>69</v>
      </c>
      <c r="I8" s="23">
        <v>42719</v>
      </c>
      <c r="J8" s="23">
        <v>42719</v>
      </c>
      <c r="K8" s="23">
        <v>44545</v>
      </c>
      <c r="L8" s="23">
        <v>93487</v>
      </c>
      <c r="N8" s="18" t="s">
        <v>81</v>
      </c>
      <c r="O8" s="19">
        <v>39549</v>
      </c>
      <c r="P8" s="18" t="str">
        <f t="shared" si="0"/>
        <v>testF("Dose 5", "12/15/2009",20, "B10", "B",  "12/15/2016",  "12/15/2016",  "12/15/2021",  "12/15/2155");</v>
      </c>
      <c r="Q8" s="20"/>
    </row>
    <row r="9" spans="2:17" x14ac:dyDescent="0.2">
      <c r="B9" s="21" t="s">
        <v>87</v>
      </c>
      <c r="C9" s="22" t="s">
        <v>15</v>
      </c>
      <c r="D9" s="4">
        <f>IF(C9="","",IF(ISNA(VLOOKUP(Test!C9,Schedules!F$4:J$14,5)),"? ? ?",VLOOKUP(Test!C9,Schedules!F$4:J$18,5)))</f>
        <v>132</v>
      </c>
      <c r="E9" s="23">
        <v>42719</v>
      </c>
      <c r="G9" s="5" t="s">
        <v>68</v>
      </c>
      <c r="H9" s="5" t="s">
        <v>69</v>
      </c>
      <c r="I9" s="23">
        <v>44545</v>
      </c>
      <c r="J9" s="23">
        <v>44545</v>
      </c>
      <c r="K9" s="23">
        <v>47102</v>
      </c>
      <c r="L9" s="23">
        <v>93487</v>
      </c>
      <c r="N9" s="18" t="s">
        <v>81</v>
      </c>
      <c r="O9" s="19">
        <v>39549</v>
      </c>
      <c r="P9" s="18" t="str">
        <f t="shared" si="0"/>
        <v>testF("Booster", "12/15/2016",132, "B10", "B",  "12/15/2021",  "12/15/2021",  "12/15/2028",  "12/15/2155");</v>
      </c>
      <c r="Q9" s="20"/>
    </row>
    <row r="10" spans="2:17" x14ac:dyDescent="0.2">
      <c r="B10" s="13" t="s">
        <v>88</v>
      </c>
      <c r="C10" s="14"/>
      <c r="D10" s="15"/>
      <c r="E10" s="16">
        <v>38701</v>
      </c>
      <c r="G10" s="2" t="s">
        <v>21</v>
      </c>
      <c r="H10" s="2">
        <v>1</v>
      </c>
      <c r="I10" s="17">
        <f>E10+6*7</f>
        <v>38743</v>
      </c>
      <c r="J10" s="17">
        <v>38763</v>
      </c>
      <c r="K10" s="17">
        <v>38791</v>
      </c>
      <c r="L10" s="17">
        <v>93487</v>
      </c>
      <c r="N10" s="18" t="s">
        <v>81</v>
      </c>
      <c r="O10" s="18"/>
      <c r="P10" s="18" t="str">
        <f t="shared" si="0"/>
        <v>testF("Madisonville", "12/15/2005",0, "P1", "1",  "01/26/2006",  "02/15/2006",  "03/15/2006",  "12/15/2155");</v>
      </c>
      <c r="Q10" s="20"/>
    </row>
    <row r="11" spans="2:17" x14ac:dyDescent="0.2">
      <c r="B11" s="21" t="s">
        <v>82</v>
      </c>
      <c r="C11" s="22" t="s">
        <v>11</v>
      </c>
      <c r="D11" s="4">
        <f>IF(C11="","",IF(ISNA(VLOOKUP(Test!C11,Schedules!F$4:J$14,5)),"? ? ?",VLOOKUP(Test!C11,Schedules!F$4:J$18,5)))</f>
        <v>120</v>
      </c>
      <c r="E11" s="23">
        <v>38763</v>
      </c>
      <c r="G11" s="5" t="s">
        <v>23</v>
      </c>
      <c r="H11" s="5">
        <v>2</v>
      </c>
      <c r="I11" s="23">
        <f>E11+28</f>
        <v>38791</v>
      </c>
      <c r="J11" s="23">
        <v>38822</v>
      </c>
      <c r="K11" s="23">
        <v>38852</v>
      </c>
      <c r="L11" s="23">
        <v>93487</v>
      </c>
      <c r="N11" s="18" t="s">
        <v>81</v>
      </c>
      <c r="O11" s="18"/>
      <c r="P11" s="18" t="str">
        <f t="shared" si="0"/>
        <v>testF("Dose 1", "02/15/2006",120, "P2", "2",  "03/15/2006",  "04/15/2006",  "05/15/2006",  "12/15/2155");</v>
      </c>
      <c r="Q11" s="20"/>
    </row>
    <row r="12" spans="2:17" x14ac:dyDescent="0.2">
      <c r="B12" s="21" t="s">
        <v>83</v>
      </c>
      <c r="C12" s="22" t="s">
        <v>11</v>
      </c>
      <c r="D12" s="4">
        <f>IF(C12="","",IF(ISNA(VLOOKUP(Test!C12,Schedules!F$4:J$14,5)),"? ? ?",VLOOKUP(Test!C12,Schedules!F$4:J$18,5)))</f>
        <v>120</v>
      </c>
      <c r="E12" s="23">
        <v>38822</v>
      </c>
      <c r="G12" s="5" t="s">
        <v>46</v>
      </c>
      <c r="H12" s="5">
        <v>3</v>
      </c>
      <c r="I12" s="23">
        <f>E12+28</f>
        <v>38850</v>
      </c>
      <c r="J12" s="23">
        <v>38883</v>
      </c>
      <c r="K12" s="23">
        <v>38913</v>
      </c>
      <c r="L12" s="23">
        <v>93487</v>
      </c>
      <c r="N12" s="18" t="s">
        <v>81</v>
      </c>
      <c r="O12" s="18"/>
      <c r="P12" s="18" t="str">
        <f t="shared" si="0"/>
        <v>testF("Dose 2", "04/15/2006",120, "P3", "3",  "05/13/2006",  "06/15/2006",  "07/15/2006",  "12/15/2155");</v>
      </c>
      <c r="Q12" s="20"/>
    </row>
    <row r="13" spans="2:17" x14ac:dyDescent="0.2">
      <c r="B13" s="21" t="s">
        <v>84</v>
      </c>
      <c r="C13" s="22" t="s">
        <v>11</v>
      </c>
      <c r="D13" s="4">
        <f>IF(C13="","",IF(ISNA(VLOOKUP(Test!C13,Schedules!F$4:J$14,5)),"? ? ?",VLOOKUP(Test!C13,Schedules!F$4:J$18,5)))</f>
        <v>120</v>
      </c>
      <c r="E13" s="23">
        <v>38884</v>
      </c>
      <c r="G13" s="5" t="s">
        <v>55</v>
      </c>
      <c r="H13" s="5">
        <v>4</v>
      </c>
      <c r="I13" s="23">
        <v>39067</v>
      </c>
      <c r="J13" s="23">
        <v>39067</v>
      </c>
      <c r="K13" s="23">
        <v>39278</v>
      </c>
      <c r="L13" s="23">
        <v>93487</v>
      </c>
      <c r="N13" s="18" t="s">
        <v>81</v>
      </c>
      <c r="O13" s="18"/>
      <c r="P13" s="18" t="str">
        <f t="shared" si="0"/>
        <v>testF("Dose 3", "06/16/2006",120, "P4", "4",  "12/16/2006",  "12/16/2006",  "07/15/2007",  "12/15/2155");</v>
      </c>
      <c r="Q13" s="20"/>
    </row>
    <row r="14" spans="2:17" x14ac:dyDescent="0.2">
      <c r="B14" s="21" t="s">
        <v>85</v>
      </c>
      <c r="C14" s="22" t="s">
        <v>11</v>
      </c>
      <c r="D14" s="4">
        <f>IF(C14="","",IF(ISNA(VLOOKUP(Test!C14,Schedules!F$4:J$14,5)),"? ? ?",VLOOKUP(Test!C14,Schedules!F$4:J$18,5)))</f>
        <v>120</v>
      </c>
      <c r="E14" s="23">
        <v>39066</v>
      </c>
      <c r="G14" s="5" t="s">
        <v>62</v>
      </c>
      <c r="H14" s="5">
        <v>5</v>
      </c>
      <c r="I14" s="23">
        <v>40162</v>
      </c>
      <c r="J14" s="23">
        <v>40162</v>
      </c>
      <c r="K14" s="23">
        <v>41258</v>
      </c>
      <c r="L14" s="23">
        <v>93487</v>
      </c>
      <c r="N14" s="18" t="s">
        <v>81</v>
      </c>
      <c r="O14" s="18"/>
      <c r="P14" s="18" t="str">
        <f t="shared" si="0"/>
        <v>testF("Dose 4", "12/15/2006",120, "B5", "5",  "12/15/2009",  "12/15/2009",  "12/15/2012",  "12/15/2155");</v>
      </c>
      <c r="Q14" s="20"/>
    </row>
    <row r="15" spans="2:17" x14ac:dyDescent="0.2">
      <c r="B15" s="13" t="s">
        <v>89</v>
      </c>
      <c r="C15" s="14"/>
      <c r="D15" s="15"/>
      <c r="E15" s="16">
        <v>38402</v>
      </c>
      <c r="G15" s="2" t="s">
        <v>21</v>
      </c>
      <c r="H15" s="2">
        <v>1</v>
      </c>
      <c r="I15" s="17">
        <f>E15+6*7</f>
        <v>38444</v>
      </c>
      <c r="J15" s="17">
        <v>38461</v>
      </c>
      <c r="K15" s="17">
        <v>38491</v>
      </c>
      <c r="L15" s="17">
        <v>93188</v>
      </c>
      <c r="N15" s="18"/>
      <c r="O15" s="18"/>
      <c r="P15" s="18" t="str">
        <f t="shared" si="0"/>
        <v>testF("Magnolia", "02/19/2005",0, "P1", "1",  "04/02/2005",  "04/19/2005",  "05/19/2005",  "02/19/2155");</v>
      </c>
      <c r="Q15" s="20"/>
    </row>
    <row r="16" spans="2:17" x14ac:dyDescent="0.2">
      <c r="B16" s="21" t="s">
        <v>82</v>
      </c>
      <c r="C16" s="22" t="s">
        <v>6</v>
      </c>
      <c r="D16" s="4">
        <f>IF(C16="","",IF(ISNA(VLOOKUP(Test!C16,Schedules!F$4:J$14,5)),"? ? ?",VLOOKUP(Test!C16,Schedules!F$4:J$18,5)))</f>
        <v>20</v>
      </c>
      <c r="E16" s="23">
        <v>38524</v>
      </c>
      <c r="G16" s="5" t="s">
        <v>23</v>
      </c>
      <c r="H16" s="5">
        <v>2</v>
      </c>
      <c r="I16" s="23">
        <f>MAX(E15+10*7,E16+4*7)</f>
        <v>38552</v>
      </c>
      <c r="J16" s="23">
        <f>I16</f>
        <v>38552</v>
      </c>
      <c r="K16" s="23">
        <v>38585</v>
      </c>
      <c r="L16" s="23">
        <f>L15</f>
        <v>93188</v>
      </c>
      <c r="N16" s="18"/>
      <c r="O16" s="18"/>
      <c r="P16" s="18" t="str">
        <f t="shared" si="0"/>
        <v>testF("Dose 1", "06/21/2005",20, "P2", "2",  "07/19/2005",  "07/19/2005",  "08/21/2005",  "02/19/2155");</v>
      </c>
      <c r="Q16" s="20"/>
    </row>
    <row r="17" spans="2:17" x14ac:dyDescent="0.2">
      <c r="B17" s="21" t="s">
        <v>83</v>
      </c>
      <c r="C17" s="22" t="s">
        <v>6</v>
      </c>
      <c r="D17" s="4">
        <f>IF(C17="","",IF(ISNA(VLOOKUP(Test!C17,Schedules!F$4:J$14,5)),"? ? ?",VLOOKUP(Test!C17,Schedules!F$4:J$18,5)))</f>
        <v>20</v>
      </c>
      <c r="E17" s="23">
        <v>38583</v>
      </c>
      <c r="G17" s="5" t="s">
        <v>46</v>
      </c>
      <c r="H17" s="5">
        <v>3</v>
      </c>
      <c r="I17" s="23">
        <f>MAX(E15+14*7,E17+4*7)</f>
        <v>38611</v>
      </c>
      <c r="J17" s="23">
        <v>38641</v>
      </c>
      <c r="K17" s="23">
        <v>38672</v>
      </c>
      <c r="L17" s="23">
        <f>L16</f>
        <v>93188</v>
      </c>
      <c r="N17" s="18"/>
      <c r="O17" s="18"/>
      <c r="P17" s="18" t="str">
        <f t="shared" si="0"/>
        <v>testF("Dose 2", "08/19/2005",20, "P3", "3",  "09/16/2005",  "10/16/2005",  "11/16/2005",  "02/19/2155");</v>
      </c>
      <c r="Q17" s="20"/>
    </row>
    <row r="18" spans="2:17" x14ac:dyDescent="0.2">
      <c r="B18" s="21" t="s">
        <v>84</v>
      </c>
      <c r="C18" s="22" t="s">
        <v>10</v>
      </c>
      <c r="D18" s="4">
        <f>IF(C18="","",IF(ISNA(VLOOKUP(Test!C18,Schedules!F$4:J$14,5)),"? ? ?",VLOOKUP(Test!C18,Schedules!F$4:J$18,5)))</f>
        <v>50</v>
      </c>
      <c r="E18" s="23">
        <v>38874</v>
      </c>
      <c r="G18" s="5"/>
      <c r="H18" s="5"/>
      <c r="I18" s="23"/>
      <c r="J18" s="23"/>
      <c r="K18" s="23"/>
      <c r="L18" s="23"/>
      <c r="N18" s="18"/>
      <c r="O18" s="18"/>
      <c r="P18" s="18" t="str">
        <f t="shared" si="0"/>
        <v>testF("Dose 3", "06/06/2006",50, "", "",  "01/00/1900",  "01/00/1900",  "01/00/1900",  "01/00/1900");</v>
      </c>
      <c r="Q18" s="20"/>
    </row>
    <row r="19" spans="2:17" x14ac:dyDescent="0.2">
      <c r="B19" s="13" t="s">
        <v>90</v>
      </c>
      <c r="C19" s="14"/>
      <c r="D19" s="15"/>
      <c r="E19" s="16">
        <v>38439</v>
      </c>
      <c r="G19" s="2"/>
      <c r="H19" s="2"/>
      <c r="I19" s="17">
        <f>E19+6*7</f>
        <v>38481</v>
      </c>
      <c r="J19" s="17">
        <v>38500</v>
      </c>
      <c r="K19" s="17">
        <v>38531</v>
      </c>
      <c r="L19" s="17">
        <v>93225</v>
      </c>
      <c r="N19" s="18"/>
      <c r="O19" s="18"/>
      <c r="P19" s="18" t="str">
        <f t="shared" si="0"/>
        <v>testF("Mcallen", "03/28/2005",0, "", "",  "05/09/2005",  "05/28/2005",  "06/28/2005",  "03/28/2155");</v>
      </c>
      <c r="Q19" s="20"/>
    </row>
    <row r="20" spans="2:17" x14ac:dyDescent="0.2">
      <c r="B20" s="21" t="s">
        <v>82</v>
      </c>
      <c r="C20" s="22" t="s">
        <v>8</v>
      </c>
      <c r="D20" s="4">
        <f>IF(C20="","",IF(ISNA(VLOOKUP(Test!C20,Schedules!F$4:J$14,5)),"? ? ?",VLOOKUP(Test!C20,Schedules!F$4:J$18,5)))</f>
        <v>110</v>
      </c>
      <c r="E20" s="23">
        <v>38503</v>
      </c>
      <c r="G20" s="5" t="s">
        <v>21</v>
      </c>
      <c r="H20" s="5"/>
      <c r="I20" s="23"/>
      <c r="J20" s="23"/>
      <c r="K20" s="23"/>
      <c r="L20" s="23"/>
      <c r="N20" s="18"/>
      <c r="O20" s="18"/>
      <c r="P20" s="18" t="str">
        <f t="shared" si="0"/>
        <v>testF("Dose 1", "05/31/2005",110, "P1", "",  "01/00/1900",  "01/00/1900",  "01/00/1900",  "01/00/1900");</v>
      </c>
      <c r="Q20" s="20"/>
    </row>
    <row r="21" spans="2:17" x14ac:dyDescent="0.2">
      <c r="B21" s="21" t="s">
        <v>83</v>
      </c>
      <c r="C21" s="22" t="s">
        <v>8</v>
      </c>
      <c r="D21" s="4">
        <f>IF(C21="","",IF(ISNA(VLOOKUP(Test!C21,Schedules!F$4:J$14,5)),"? ? ?",VLOOKUP(Test!C21,Schedules!F$4:J$18,5)))</f>
        <v>110</v>
      </c>
      <c r="E21" s="23">
        <v>38562</v>
      </c>
      <c r="G21" s="5" t="s">
        <v>23</v>
      </c>
      <c r="H21" s="5"/>
      <c r="I21" s="23"/>
      <c r="J21" s="23"/>
      <c r="K21" s="23"/>
      <c r="L21" s="23"/>
      <c r="N21" s="18"/>
      <c r="O21" s="18"/>
      <c r="P21" s="18" t="str">
        <f t="shared" si="0"/>
        <v>testF("Dose 2", "07/29/2005",110, "P2", "",  "01/00/1900",  "01/00/1900",  "01/00/1900",  "01/00/1900");</v>
      </c>
      <c r="Q21" s="20"/>
    </row>
    <row r="22" spans="2:17" x14ac:dyDescent="0.2">
      <c r="B22" s="21" t="s">
        <v>84</v>
      </c>
      <c r="C22" s="22" t="s">
        <v>6</v>
      </c>
      <c r="D22" s="4">
        <f>IF(C22="","",IF(ISNA(VLOOKUP(Test!C22,Schedules!F$4:J$14,5)),"? ? ?",VLOOKUP(Test!C22,Schedules!F$4:J$18,5)))</f>
        <v>20</v>
      </c>
      <c r="E22" s="23">
        <v>38659</v>
      </c>
      <c r="G22" s="5" t="s">
        <v>46</v>
      </c>
      <c r="H22" s="5"/>
      <c r="I22" s="23"/>
      <c r="J22" s="23"/>
      <c r="K22" s="23"/>
      <c r="L22" s="23"/>
      <c r="N22" s="18"/>
      <c r="O22" s="18"/>
      <c r="P22" s="18" t="str">
        <f t="shared" si="0"/>
        <v>testF("Dose 3", "11/03/2005",20, "P3", "",  "01/00/1900",  "01/00/1900",  "01/00/1900",  "01/00/1900");</v>
      </c>
      <c r="Q22" s="20"/>
    </row>
    <row r="23" spans="2:17" x14ac:dyDescent="0.2">
      <c r="B23" s="21" t="s">
        <v>85</v>
      </c>
      <c r="C23" s="22" t="s">
        <v>6</v>
      </c>
      <c r="D23" s="4">
        <f>IF(C23="","",IF(ISNA(VLOOKUP(Test!C23,Schedules!F$4:J$14,5)),"? ? ?",VLOOKUP(Test!C23,Schedules!F$4:J$18,5)))</f>
        <v>20</v>
      </c>
      <c r="E23" s="23">
        <v>38897</v>
      </c>
      <c r="G23" s="5"/>
      <c r="H23" s="5"/>
      <c r="I23" s="23"/>
      <c r="J23" s="23"/>
      <c r="K23" s="23"/>
      <c r="L23" s="23"/>
      <c r="N23" s="18"/>
      <c r="O23" s="18"/>
      <c r="P23" s="18" t="str">
        <f t="shared" si="0"/>
        <v>testF("Dose 4", "06/29/2006",20, "", "",  "01/00/1900",  "01/00/1900",  "01/00/1900",  "01/00/1900");</v>
      </c>
      <c r="Q23" s="20"/>
    </row>
    <row r="24" spans="2:17" x14ac:dyDescent="0.2">
      <c r="B24" s="13" t="s">
        <v>91</v>
      </c>
      <c r="C24" s="14"/>
      <c r="D24" s="15"/>
      <c r="E24" s="16"/>
      <c r="G24" s="2"/>
      <c r="H24" s="2"/>
      <c r="I24" s="17"/>
      <c r="J24" s="17"/>
      <c r="K24" s="17"/>
      <c r="L24" s="17"/>
      <c r="N24" s="18"/>
      <c r="O24" s="18"/>
      <c r="P24" s="18" t="str">
        <f t="shared" si="0"/>
        <v>testF("McClanahan", "01/00/1900",0, "", "",  "01/00/1900",  "01/00/1900",  "01/00/1900",  "01/00/1900");</v>
      </c>
      <c r="Q24" s="20"/>
    </row>
    <row r="25" spans="2:17" x14ac:dyDescent="0.2">
      <c r="B25" s="21"/>
      <c r="C25" s="22"/>
      <c r="D25" s="4" t="str">
        <f>IF(C25="","",IF(ISNA(VLOOKUP(Test!C25,Schedules!F$4:J$14,5)),"? ? ?",VLOOKUP(Test!C25,Schedules!F$4:J$14,5)))</f>
        <v/>
      </c>
      <c r="E25" s="23"/>
      <c r="G25" s="5"/>
      <c r="H25" s="5"/>
      <c r="I25" s="23"/>
      <c r="J25" s="23"/>
      <c r="K25" s="23"/>
      <c r="L25" s="23"/>
      <c r="N25" s="18"/>
      <c r="O25" s="18"/>
      <c r="P25" s="18" t="str">
        <f t="shared" si="0"/>
        <v>testF("", "01/00/1900",, "", "",  "01/00/1900",  "01/00/1900",  "01/00/1900",  "01/00/1900");</v>
      </c>
      <c r="Q25" s="20"/>
    </row>
    <row r="26" spans="2:17" x14ac:dyDescent="0.2">
      <c r="C26" s="9"/>
      <c r="D26" s="9"/>
      <c r="E26" s="9"/>
      <c r="G26" s="9"/>
      <c r="H26" s="9"/>
      <c r="I26" s="9"/>
      <c r="J26" s="9"/>
      <c r="K26" s="9"/>
      <c r="L26" s="9"/>
      <c r="N26" s="1"/>
      <c r="O26" s="1"/>
      <c r="P26" s="1"/>
      <c r="Q26" s="20"/>
    </row>
    <row r="27" spans="2:17" ht="18" x14ac:dyDescent="0.25">
      <c r="B27" s="11" t="s">
        <v>92</v>
      </c>
      <c r="C27" s="24"/>
      <c r="D27" s="24"/>
      <c r="E27" s="25"/>
      <c r="G27" s="24"/>
      <c r="H27" s="24"/>
      <c r="I27" s="25"/>
      <c r="J27" s="25"/>
      <c r="K27" s="25"/>
      <c r="L27" s="25"/>
      <c r="N27" s="25"/>
      <c r="O27" s="25"/>
      <c r="Q27" s="20"/>
    </row>
    <row r="28" spans="2:17" x14ac:dyDescent="0.2">
      <c r="B28" s="3" t="s">
        <v>76</v>
      </c>
      <c r="C28" s="60" t="s">
        <v>4</v>
      </c>
      <c r="D28" s="60"/>
      <c r="E28" s="3" t="s">
        <v>77</v>
      </c>
      <c r="G28" s="3" t="s">
        <v>16</v>
      </c>
      <c r="H28" s="3" t="s">
        <v>17</v>
      </c>
      <c r="I28" s="3" t="s">
        <v>77</v>
      </c>
      <c r="J28" s="3" t="s">
        <v>93</v>
      </c>
      <c r="K28" s="60" t="s">
        <v>4</v>
      </c>
      <c r="L28" s="60"/>
      <c r="N28" s="6" t="s">
        <v>78</v>
      </c>
      <c r="O28" s="6"/>
      <c r="P28" s="6" t="s">
        <v>79</v>
      </c>
      <c r="Q28" s="20"/>
    </row>
    <row r="29" spans="2:17" x14ac:dyDescent="0.2">
      <c r="B29" s="13"/>
      <c r="C29" s="14"/>
      <c r="D29" s="15"/>
      <c r="E29" s="16">
        <v>38701</v>
      </c>
      <c r="G29" s="2"/>
      <c r="H29" s="2"/>
      <c r="I29" s="2"/>
      <c r="J29" s="2"/>
      <c r="K29" s="26"/>
      <c r="L29" s="27"/>
      <c r="N29" s="18"/>
      <c r="O29" s="18"/>
      <c r="P29" s="18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20"/>
    </row>
    <row r="30" spans="2:17" x14ac:dyDescent="0.2">
      <c r="B30" s="21"/>
      <c r="C30" s="22"/>
      <c r="D30" s="4" t="str">
        <f>IF(C30="","",IF(ISNA(VLOOKUP(Test!C30,Schedules!F$4:J$14,5)),"? ? ?",VLOOKUP(Test!C30,Schedules!F$4:J$14,5)))</f>
        <v/>
      </c>
      <c r="E30" s="23">
        <v>38701</v>
      </c>
      <c r="G30" s="5"/>
      <c r="H30" s="5"/>
      <c r="I30" s="5"/>
      <c r="J30" s="5"/>
      <c r="K30" s="22"/>
      <c r="L30" s="4" t="str">
        <f>IF(K30="","",IF(ISNA(VLOOKUP(Test!K30,Schedules!F$4:J$14,5)),"? ? ?",VLOOKUP(Test!K30,Schedules!F$4:J$14,5)))</f>
        <v/>
      </c>
      <c r="N30" s="18"/>
      <c r="O30" s="18"/>
      <c r="P30" s="18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20"/>
    </row>
    <row r="31" spans="2:17" x14ac:dyDescent="0.2">
      <c r="B31" s="21"/>
      <c r="C31" s="22"/>
      <c r="D31" s="4" t="str">
        <f>IF(C31="","",IF(ISNA(VLOOKUP(Test!C31,Schedules!F$4:J$14,5)),"? ? ?",VLOOKUP(Test!C31,Schedules!F$4:J$14,5)))</f>
        <v/>
      </c>
      <c r="E31" s="23">
        <v>38763</v>
      </c>
      <c r="G31" s="5" t="s">
        <v>94</v>
      </c>
      <c r="H31" s="5">
        <v>1</v>
      </c>
      <c r="I31" s="28">
        <v>38763</v>
      </c>
      <c r="J31" s="5" t="s">
        <v>95</v>
      </c>
      <c r="K31" s="22" t="s">
        <v>96</v>
      </c>
      <c r="L31" s="4" t="str">
        <f>IF(K31="","",IF(ISNA(VLOOKUP(Test!K31,Schedules!F$4:J$14,5)),"? ? ?",VLOOKUP(Test!K31,Schedules!F$4:J$14,5)))</f>
        <v>01</v>
      </c>
      <c r="N31" s="18"/>
      <c r="O31" s="18"/>
      <c r="P31" s="18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01);</v>
      </c>
      <c r="Q31" s="20"/>
    </row>
    <row r="32" spans="2:17" x14ac:dyDescent="0.2">
      <c r="B32" s="21"/>
      <c r="C32" s="22"/>
      <c r="D32" s="4">
        <v>101</v>
      </c>
      <c r="E32" s="23">
        <v>38827</v>
      </c>
      <c r="G32" s="5"/>
      <c r="H32" s="5"/>
      <c r="I32" s="5"/>
      <c r="J32" s="5"/>
      <c r="K32" s="22"/>
      <c r="L32" s="4" t="str">
        <f>IF(K32="","",IF(ISNA(VLOOKUP(Test!K32,Schedules!F$4:J$14,5)),"? ? ?",VLOOKUP(Test!K32,Schedules!F$4:J$14,5)))</f>
        <v/>
      </c>
      <c r="N32" s="18"/>
      <c r="O32" s="18"/>
      <c r="P32" s="18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20"/>
    </row>
    <row r="33" spans="3:17" x14ac:dyDescent="0.2">
      <c r="C33" s="24"/>
      <c r="D33" s="24"/>
      <c r="E33" s="25"/>
      <c r="G33" s="24"/>
      <c r="H33" s="24"/>
      <c r="I33" s="25"/>
      <c r="J33" s="25"/>
      <c r="K33" s="25"/>
      <c r="L33" s="25"/>
      <c r="N33" s="25"/>
      <c r="O33" s="25"/>
      <c r="Q33" s="20"/>
    </row>
    <row r="34" spans="3:17" x14ac:dyDescent="0.2">
      <c r="C34" s="24"/>
      <c r="D34" s="24"/>
      <c r="E34" s="25"/>
      <c r="G34" s="24"/>
      <c r="H34" s="24"/>
      <c r="I34" s="25"/>
      <c r="J34" s="25"/>
      <c r="K34" s="25"/>
      <c r="L34" s="25"/>
      <c r="N34" s="25"/>
      <c r="O34" s="25"/>
      <c r="Q34" s="20"/>
    </row>
    <row r="35" spans="3:17" x14ac:dyDescent="0.2">
      <c r="C35" s="24"/>
      <c r="D35" s="24"/>
      <c r="E35" s="25"/>
      <c r="G35" s="24"/>
      <c r="H35" s="24"/>
      <c r="I35" s="25"/>
      <c r="J35" s="25"/>
      <c r="K35" s="25"/>
      <c r="L35" s="25"/>
      <c r="N35" s="25"/>
      <c r="O35" s="25"/>
      <c r="P35" s="20"/>
    </row>
    <row r="36" spans="3:17" x14ac:dyDescent="0.2">
      <c r="C36" s="24"/>
      <c r="D36" s="24"/>
      <c r="E36" s="25"/>
      <c r="G36" s="24"/>
      <c r="H36" s="24"/>
      <c r="I36" s="25"/>
      <c r="J36" s="25"/>
      <c r="K36" s="25"/>
      <c r="L36" s="25"/>
      <c r="N36" s="25"/>
      <c r="O36" s="25"/>
      <c r="P36" s="20"/>
    </row>
    <row r="37" spans="3:17" x14ac:dyDescent="0.2">
      <c r="C37" s="24"/>
      <c r="D37" s="24"/>
      <c r="E37" s="25"/>
      <c r="G37" s="24"/>
      <c r="H37" s="24"/>
      <c r="I37" s="25"/>
      <c r="J37" s="25"/>
      <c r="K37" s="25"/>
      <c r="L37" s="25"/>
      <c r="N37" s="25"/>
      <c r="O37" s="25"/>
      <c r="P37" s="20"/>
    </row>
    <row r="38" spans="3:17" x14ac:dyDescent="0.2">
      <c r="C38" s="24"/>
      <c r="D38" s="24"/>
      <c r="E38" s="25"/>
      <c r="G38" s="24"/>
      <c r="H38" s="24"/>
      <c r="I38" s="25"/>
      <c r="J38" s="25"/>
      <c r="K38" s="25"/>
      <c r="L38" s="25"/>
      <c r="N38" s="25"/>
      <c r="O38" s="25"/>
      <c r="P38" s="20"/>
    </row>
    <row r="39" spans="3:17" x14ac:dyDescent="0.2">
      <c r="C39" s="24"/>
      <c r="D39" s="24"/>
      <c r="E39" s="25"/>
      <c r="G39" s="24"/>
      <c r="H39" s="24"/>
      <c r="I39" s="25"/>
      <c r="J39" s="25"/>
      <c r="K39" s="25"/>
      <c r="L39" s="25"/>
      <c r="N39" s="25"/>
      <c r="O39" s="25"/>
      <c r="P39" s="20"/>
    </row>
    <row r="40" spans="3:17" x14ac:dyDescent="0.2">
      <c r="C40" s="24"/>
      <c r="D40" s="24"/>
      <c r="E40" s="25"/>
      <c r="G40" s="24"/>
      <c r="H40" s="24"/>
      <c r="I40" s="25"/>
      <c r="J40" s="25"/>
      <c r="K40" s="25"/>
      <c r="L40" s="25"/>
      <c r="N40" s="25"/>
      <c r="O40" s="25"/>
      <c r="P40" s="20"/>
    </row>
    <row r="41" spans="3:17" x14ac:dyDescent="0.2">
      <c r="C41" s="24"/>
      <c r="D41" s="24"/>
      <c r="E41" s="25"/>
      <c r="G41" s="24"/>
      <c r="H41" s="24"/>
      <c r="I41" s="25"/>
      <c r="J41" s="25"/>
      <c r="K41" s="25"/>
      <c r="L41" s="25"/>
      <c r="N41" s="25"/>
      <c r="O41" s="25"/>
      <c r="P41" s="20"/>
    </row>
    <row r="42" spans="3:17" x14ac:dyDescent="0.2">
      <c r="C42" s="24"/>
      <c r="D42" s="24"/>
      <c r="E42" s="25"/>
      <c r="G42" s="24"/>
      <c r="H42" s="24"/>
      <c r="I42" s="25"/>
      <c r="J42" s="25"/>
      <c r="K42" s="25"/>
      <c r="L42" s="25"/>
      <c r="N42" s="25"/>
      <c r="O42" s="25"/>
      <c r="P42" s="20"/>
    </row>
    <row r="43" spans="3:17" x14ac:dyDescent="0.2">
      <c r="C43" s="24"/>
      <c r="D43" s="24"/>
      <c r="E43" s="25"/>
      <c r="G43" s="24"/>
      <c r="H43" s="24"/>
      <c r="I43" s="24"/>
      <c r="J43" s="24"/>
      <c r="K43" s="24"/>
      <c r="L43" s="24"/>
      <c r="N43" s="24"/>
      <c r="O43" s="24"/>
      <c r="P43" s="20"/>
    </row>
    <row r="44" spans="3:17" x14ac:dyDescent="0.2">
      <c r="C44" s="24"/>
      <c r="D44" s="24"/>
      <c r="E44" s="25"/>
      <c r="G44" s="24"/>
      <c r="H44" s="24"/>
      <c r="I44" s="25"/>
      <c r="J44" s="25"/>
      <c r="K44" s="25"/>
      <c r="L44" s="25"/>
      <c r="N44" s="25"/>
      <c r="O44" s="25"/>
      <c r="P44" s="20"/>
    </row>
    <row r="45" spans="3:17" x14ac:dyDescent="0.2">
      <c r="C45" s="24"/>
      <c r="D45" s="24"/>
      <c r="E45" s="25"/>
      <c r="G45" s="24"/>
      <c r="H45" s="24"/>
      <c r="I45" s="25"/>
      <c r="J45" s="25"/>
      <c r="K45" s="25"/>
      <c r="L45" s="25"/>
      <c r="N45" s="25"/>
      <c r="O45" s="25"/>
      <c r="Q45" s="20"/>
    </row>
    <row r="46" spans="3:17" x14ac:dyDescent="0.2">
      <c r="C46" s="24"/>
      <c r="D46" s="24"/>
      <c r="E46" s="25"/>
      <c r="G46" s="24"/>
      <c r="H46" s="24"/>
      <c r="I46" s="24"/>
      <c r="J46" s="24"/>
      <c r="K46" s="24"/>
      <c r="L46" s="24"/>
      <c r="N46" s="24"/>
      <c r="O46" s="24"/>
      <c r="Q46" s="20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2018-02-23T06:25:20Z</cp:lastPrinted>
  <dcterms:created xsi:type="dcterms:W3CDTF">2014-08-26T18:30:37Z</dcterms:created>
  <dcterms:modified xsi:type="dcterms:W3CDTF">2021-03-11T22:43:23Z</dcterms:modified>
</cp:coreProperties>
</file>