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er Vaccination Schedules\"/>
    </mc:Choice>
  </mc:AlternateContent>
  <bookViews>
    <workbookView xWindow="9660" yWindow="0" windowWidth="28800" windowHeight="12375" tabRatio="356"/>
  </bookViews>
  <sheets>
    <sheet name="Schedules" sheetId="1" r:id="rId1"/>
    <sheet name="XML" sheetId="2" r:id="rId2"/>
  </sheets>
  <definedNames>
    <definedName name="_xlnm.Print_Area" localSheetId="0">Schedules!$A$1:$J$151</definedName>
  </definedNames>
  <calcPr calcId="152511"/>
</workbook>
</file>

<file path=xl/calcChain.xml><?xml version="1.0" encoding="utf-8"?>
<calcChain xmlns="http://schemas.openxmlformats.org/spreadsheetml/2006/main">
  <c r="A53" i="2" l="1"/>
  <c r="A52" i="2"/>
  <c r="A51" i="2"/>
  <c r="A50" i="2"/>
  <c r="A49" i="2"/>
  <c r="A48" i="2"/>
  <c r="A55" i="2" l="1"/>
  <c r="A56" i="2"/>
  <c r="A57" i="2"/>
  <c r="A58" i="2"/>
  <c r="A59" i="2"/>
  <c r="A60" i="2"/>
  <c r="A13" i="2" l="1"/>
  <c r="A24" i="2" l="1"/>
  <c r="A12" i="2"/>
  <c r="A67" i="2" l="1"/>
  <c r="A65" i="2" l="1"/>
  <c r="A27" i="2"/>
  <c r="A23" i="2"/>
  <c r="A46" i="2" l="1"/>
  <c r="A45" i="2"/>
  <c r="A44" i="2"/>
  <c r="A43" i="2"/>
  <c r="A42" i="2"/>
  <c r="A41" i="2"/>
  <c r="A40" i="2"/>
  <c r="A39" i="2"/>
  <c r="A38" i="2"/>
  <c r="A37" i="2"/>
  <c r="A34" i="2"/>
  <c r="A36" i="2"/>
  <c r="A68" i="2" l="1"/>
  <c r="A78" i="2"/>
  <c r="A77" i="2"/>
  <c r="A76" i="2"/>
  <c r="A75" i="2"/>
  <c r="A74" i="2"/>
  <c r="A73" i="2"/>
  <c r="A72" i="2"/>
  <c r="A71" i="2"/>
  <c r="A70" i="2"/>
  <c r="A69" i="2"/>
  <c r="A66" i="2"/>
  <c r="A64" i="2"/>
  <c r="A63" i="2"/>
  <c r="A62" i="2"/>
  <c r="A61" i="2"/>
  <c r="A1" i="2"/>
  <c r="A2" i="2"/>
  <c r="A3" i="2"/>
  <c r="A4" i="2"/>
  <c r="A5" i="2"/>
  <c r="A6" i="2"/>
  <c r="A7" i="2"/>
  <c r="A8" i="2"/>
  <c r="A9" i="2"/>
  <c r="A10" i="2"/>
  <c r="A11" i="2"/>
  <c r="A14" i="2"/>
  <c r="A15" i="2"/>
  <c r="A16" i="2"/>
  <c r="A17" i="2"/>
  <c r="A18" i="2"/>
  <c r="A19" i="2"/>
  <c r="A20" i="2"/>
  <c r="A21" i="2"/>
  <c r="A22" i="2"/>
  <c r="A25" i="2"/>
  <c r="A26" i="2"/>
  <c r="A28" i="2"/>
  <c r="A29" i="2"/>
  <c r="A30" i="2"/>
  <c r="A31" i="2"/>
  <c r="A32" i="2"/>
  <c r="A33" i="2"/>
  <c r="A35" i="2"/>
  <c r="A47" i="2"/>
  <c r="A79" i="2"/>
</calcChain>
</file>

<file path=xl/sharedStrings.xml><?xml version="1.0" encoding="utf-8"?>
<sst xmlns="http://schemas.openxmlformats.org/spreadsheetml/2006/main" count="231" uniqueCount="71">
  <si>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</si>
  <si>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</si>
  <si>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</si>
  <si>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</si>
  <si>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</si>
  <si>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</si>
  <si>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</si>
  <si>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</si>
  <si>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</si>
  <si>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</si>
  <si>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</si>
  <si>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</si>
  <si>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</si>
  <si>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</si>
  <si>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</si>
  <si>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</si>
  <si>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</si>
  <si>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</si>
  <si>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</si>
  <si>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4 weeks</t>
  </si>
  <si>
    <t>Early due</t>
  </si>
  <si>
    <t>Due</t>
  </si>
  <si>
    <t>11 years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</si>
  <si>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</si>
  <si>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</si>
  <si>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</si>
  <si>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</si>
  <si>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</si>
  <si>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</si>
  <si>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</si>
  <si>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</si>
  <si>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</si>
  <si>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</si>
  <si>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</si>
  <si>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12 weeks</t>
  </si>
  <si>
    <t>4 months</t>
  </si>
  <si>
    <t>5 months</t>
  </si>
  <si>
    <t>COMPLETE</t>
  </si>
  <si>
    <t>F1</t>
  </si>
  <si>
    <t>FEMALE</t>
  </si>
  <si>
    <t>MALE</t>
  </si>
  <si>
    <t>M1</t>
  </si>
  <si>
    <t>22 years</t>
  </si>
  <si>
    <t>27 years</t>
  </si>
  <si>
    <t>After Age</t>
  </si>
  <si>
    <t>0 days</t>
  </si>
  <si>
    <t>HPV9</t>
  </si>
  <si>
    <t>390, 391, 214</t>
  </si>
  <si>
    <t>HPV,quadrivalent</t>
  </si>
  <si>
    <t>HPV,bivalent</t>
  </si>
  <si>
    <t>6 months</t>
  </si>
  <si>
    <t>13 months</t>
  </si>
  <si>
    <t>S1</t>
  </si>
  <si>
    <t>Indication Criteria</t>
  </si>
  <si>
    <t>15 years</t>
  </si>
  <si>
    <t>7 months</t>
  </si>
  <si>
    <t>High Risk</t>
  </si>
  <si>
    <t>H2</t>
  </si>
  <si>
    <t>H2b</t>
  </si>
  <si>
    <t>H3b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</si>
  <si>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</si>
  <si>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DL HPV 2nd</t>
  </si>
  <si>
    <t>Decision Logic</t>
  </si>
  <si>
    <t>Constant Values</t>
  </si>
  <si>
    <t>Valid Vaccine</t>
  </si>
  <si>
    <t>Transitions</t>
  </si>
  <si>
    <t xml:space="preserve">  &lt;/decisionLogic&gt;</t>
  </si>
  <si>
    <t>No 2nd Dose</t>
  </si>
  <si>
    <t>2nd Dose Less Than 4 weeks</t>
  </si>
  <si>
    <t>2nd Dose Greater Than 5 months</t>
  </si>
  <si>
    <t>2nd Dose Between 4 weeks and 5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</si>
</sst>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8" tint="0.79998168889431442"/>
        <bgColor indexed="31"/>
      </patternFill>
    </fill>
  </fills>
  <borders count="11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0" borderId="6" xfId="0" applyBorder="1"/>
    <xf numFmtId="0" fontId="0" fillId="7" borderId="7" xfId="0" applyFill="1" applyBorder="1"/>
    <xf numFmtId="0" fontId="0" fillId="0" borderId="7" xfId="0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9</xdr:col>
      <xdr:colOff>228600</xdr:colOff>
      <xdr:row>50</xdr:row>
      <xdr:rowOff>38100</xdr:rowOff>
    </xdr:to>
    <xdr:pic>
      <xdr:nvPicPr>
        <xdr:cNvPr id="2" name="Picture 1" descr="https://documents.lucidchart.com/documents/9e051d74-9074-427a-864f-e2deb6f28afe/pages/0_0?a=440&amp;x=-8&amp;y=-5&amp;w=1056&amp;h=991&amp;store=1&amp;accept=image%2F*&amp;auth=LCA%205ac3f01970cb52984c94e1d14016e9c85da3fa0a-ts%3D14812353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238250"/>
          <a:ext cx="7315200" cy="683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1"/>
  <sheetViews>
    <sheetView tabSelected="1" zoomScaleNormal="100" workbookViewId="0">
      <selection activeCell="A27" sqref="A27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1" width="14.285156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31" t="s">
        <v>2</v>
      </c>
      <c r="G2" s="31"/>
      <c r="H2" s="31"/>
      <c r="I2" s="31"/>
      <c r="J2" s="31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47</v>
      </c>
      <c r="D4" s="11"/>
      <c r="F4" s="10" t="s">
        <v>48</v>
      </c>
      <c r="G4" s="12"/>
      <c r="H4" s="10"/>
      <c r="I4" s="11"/>
      <c r="J4" s="9">
        <v>390</v>
      </c>
    </row>
    <row r="5" spans="2:10" x14ac:dyDescent="0.2">
      <c r="F5" s="10" t="s">
        <v>49</v>
      </c>
      <c r="G5" s="12"/>
      <c r="H5" s="10"/>
      <c r="I5" s="11"/>
      <c r="J5" s="9">
        <v>391</v>
      </c>
    </row>
    <row r="6" spans="2:10" x14ac:dyDescent="0.2">
      <c r="F6" s="10" t="s">
        <v>46</v>
      </c>
      <c r="G6" s="12"/>
      <c r="H6" s="10"/>
      <c r="I6" s="11"/>
      <c r="J6" s="9">
        <v>214</v>
      </c>
    </row>
    <row r="53" spans="2:10" ht="14.25" x14ac:dyDescent="0.2">
      <c r="B53" s="5" t="s">
        <v>7</v>
      </c>
      <c r="C53" s="5" t="s">
        <v>8</v>
      </c>
      <c r="D53" s="5" t="s">
        <v>9</v>
      </c>
      <c r="E53" s="13" t="s">
        <v>10</v>
      </c>
      <c r="G53" s="5" t="s">
        <v>7</v>
      </c>
      <c r="H53" s="5" t="s">
        <v>8</v>
      </c>
      <c r="I53" s="13"/>
      <c r="J53" s="13" t="s">
        <v>11</v>
      </c>
    </row>
    <row r="54" spans="2:10" x14ac:dyDescent="0.2">
      <c r="B54" s="14" t="s">
        <v>38</v>
      </c>
      <c r="C54" s="14">
        <v>1</v>
      </c>
      <c r="D54" s="14" t="s">
        <v>39</v>
      </c>
      <c r="G54" s="14" t="s">
        <v>57</v>
      </c>
      <c r="H54" s="14">
        <v>2</v>
      </c>
    </row>
    <row r="55" spans="2:10" x14ac:dyDescent="0.2">
      <c r="B55" s="31" t="s">
        <v>12</v>
      </c>
      <c r="C55" s="31"/>
      <c r="D55" s="31"/>
      <c r="E55" s="31"/>
      <c r="G55" s="31" t="s">
        <v>12</v>
      </c>
      <c r="H55" s="31"/>
      <c r="I55" s="31"/>
      <c r="J55" s="31"/>
    </row>
    <row r="56" spans="2:10" x14ac:dyDescent="0.2">
      <c r="B56" s="15"/>
      <c r="C56" s="6" t="s">
        <v>13</v>
      </c>
      <c r="D56" s="6" t="s">
        <v>14</v>
      </c>
      <c r="E56" s="6" t="s">
        <v>15</v>
      </c>
      <c r="G56" s="15"/>
      <c r="H56" s="6" t="s">
        <v>13</v>
      </c>
      <c r="I56" s="6" t="s">
        <v>14</v>
      </c>
      <c r="J56" s="6" t="s">
        <v>15</v>
      </c>
    </row>
    <row r="57" spans="2:10" x14ac:dyDescent="0.2">
      <c r="B57" s="16" t="s">
        <v>16</v>
      </c>
      <c r="C57" s="9" t="s">
        <v>17</v>
      </c>
      <c r="D57" s="9"/>
      <c r="E57" s="9" t="s">
        <v>18</v>
      </c>
      <c r="G57" s="16" t="s">
        <v>16</v>
      </c>
      <c r="H57" s="9"/>
      <c r="I57" s="9" t="s">
        <v>36</v>
      </c>
      <c r="J57" s="9" t="s">
        <v>18</v>
      </c>
    </row>
    <row r="58" spans="2:10" x14ac:dyDescent="0.2">
      <c r="B58" s="16" t="s">
        <v>20</v>
      </c>
      <c r="C58" s="9"/>
      <c r="D58" s="9"/>
      <c r="E58" s="9"/>
      <c r="G58" s="16" t="s">
        <v>20</v>
      </c>
      <c r="H58" s="9"/>
      <c r="I58" s="9"/>
      <c r="J58" s="9"/>
    </row>
    <row r="59" spans="2:10" x14ac:dyDescent="0.2">
      <c r="B59" s="16" t="s">
        <v>21</v>
      </c>
      <c r="C59" s="9" t="s">
        <v>22</v>
      </c>
      <c r="D59" s="9"/>
      <c r="E59" s="9"/>
      <c r="G59" s="16" t="s">
        <v>21</v>
      </c>
      <c r="H59" s="9"/>
      <c r="I59" s="9" t="s">
        <v>50</v>
      </c>
      <c r="J59" s="9"/>
    </row>
    <row r="60" spans="2:10" x14ac:dyDescent="0.2">
      <c r="B60" s="16" t="s">
        <v>23</v>
      </c>
      <c r="C60" s="9" t="s">
        <v>24</v>
      </c>
      <c r="D60" s="9"/>
      <c r="E60" s="9"/>
      <c r="G60" s="16" t="s">
        <v>23</v>
      </c>
      <c r="H60" s="9"/>
      <c r="I60" s="9" t="s">
        <v>51</v>
      </c>
      <c r="J60" s="9"/>
    </row>
    <row r="61" spans="2:10" x14ac:dyDescent="0.2">
      <c r="B61" s="16" t="s">
        <v>26</v>
      </c>
      <c r="C61" s="9" t="s">
        <v>43</v>
      </c>
      <c r="D61" s="9"/>
      <c r="E61" s="9"/>
      <c r="G61" s="16" t="s">
        <v>26</v>
      </c>
      <c r="H61" s="9" t="s">
        <v>43</v>
      </c>
      <c r="I61" s="9"/>
      <c r="J61" s="9"/>
    </row>
    <row r="62" spans="2:10" x14ac:dyDescent="0.2">
      <c r="B62" s="16" t="s">
        <v>27</v>
      </c>
      <c r="C62" s="17"/>
      <c r="D62" s="9" t="s">
        <v>45</v>
      </c>
      <c r="E62" s="9"/>
      <c r="G62" s="16" t="s">
        <v>27</v>
      </c>
      <c r="H62" s="17"/>
      <c r="I62" s="9" t="s">
        <v>36</v>
      </c>
      <c r="J62" s="9" t="s">
        <v>18</v>
      </c>
    </row>
    <row r="63" spans="2:10" x14ac:dyDescent="0.2">
      <c r="B63" s="16" t="s">
        <v>28</v>
      </c>
      <c r="C63" s="17"/>
      <c r="D63" s="9"/>
      <c r="E63" s="9"/>
      <c r="G63" s="16" t="s">
        <v>28</v>
      </c>
      <c r="H63" s="17"/>
      <c r="I63" s="9"/>
      <c r="J63" s="9"/>
    </row>
    <row r="64" spans="2:10" x14ac:dyDescent="0.2">
      <c r="B64" s="31" t="s">
        <v>29</v>
      </c>
      <c r="C64" s="31"/>
      <c r="D64" s="31"/>
      <c r="G64" s="31" t="s">
        <v>29</v>
      </c>
      <c r="H64" s="31"/>
      <c r="I64" s="31"/>
    </row>
    <row r="65" spans="2:10" x14ac:dyDescent="0.2">
      <c r="B65" s="6" t="s">
        <v>4</v>
      </c>
      <c r="C65" s="6" t="s">
        <v>7</v>
      </c>
      <c r="D65" s="6" t="s">
        <v>30</v>
      </c>
      <c r="E65" s="6" t="s">
        <v>31</v>
      </c>
      <c r="G65" s="6" t="s">
        <v>4</v>
      </c>
      <c r="H65" s="6" t="s">
        <v>7</v>
      </c>
      <c r="I65" s="6" t="s">
        <v>30</v>
      </c>
      <c r="J65" s="6" t="s">
        <v>31</v>
      </c>
    </row>
    <row r="66" spans="2:10" x14ac:dyDescent="0.2">
      <c r="B66" s="9" t="s">
        <v>1</v>
      </c>
      <c r="C66" s="9" t="s">
        <v>61</v>
      </c>
      <c r="D66" s="9" t="s">
        <v>54</v>
      </c>
      <c r="E66" s="18"/>
      <c r="G66" s="9" t="s">
        <v>1</v>
      </c>
      <c r="H66" s="9" t="s">
        <v>37</v>
      </c>
      <c r="I66" s="9"/>
      <c r="J66" s="18"/>
    </row>
    <row r="67" spans="2:10" x14ac:dyDescent="0.2">
      <c r="B67" s="9" t="s">
        <v>1</v>
      </c>
      <c r="C67" s="9" t="s">
        <v>58</v>
      </c>
      <c r="D67" s="9"/>
      <c r="E67" s="9"/>
      <c r="G67" s="16" t="s">
        <v>32</v>
      </c>
      <c r="H67" s="9">
        <v>2</v>
      </c>
    </row>
    <row r="68" spans="2:10" x14ac:dyDescent="0.2">
      <c r="B68" s="16" t="s">
        <v>32</v>
      </c>
      <c r="C68" s="9">
        <v>1</v>
      </c>
      <c r="G68" s="16" t="s">
        <v>33</v>
      </c>
      <c r="H68" s="9">
        <v>1</v>
      </c>
    </row>
    <row r="69" spans="2:10" x14ac:dyDescent="0.2">
      <c r="B69" s="16" t="s">
        <v>33</v>
      </c>
      <c r="C69" s="9">
        <v>1</v>
      </c>
    </row>
    <row r="71" spans="2:10" ht="14.25" x14ac:dyDescent="0.2">
      <c r="B71" s="5" t="s">
        <v>7</v>
      </c>
      <c r="C71" s="5" t="s">
        <v>8</v>
      </c>
      <c r="E71" s="13" t="s">
        <v>11</v>
      </c>
    </row>
    <row r="72" spans="2:10" x14ac:dyDescent="0.2">
      <c r="B72" s="14" t="s">
        <v>58</v>
      </c>
      <c r="C72" s="14">
        <v>2</v>
      </c>
    </row>
    <row r="73" spans="2:10" x14ac:dyDescent="0.2">
      <c r="B73" s="31" t="s">
        <v>12</v>
      </c>
      <c r="C73" s="31"/>
      <c r="D73" s="31"/>
      <c r="E73" s="31"/>
    </row>
    <row r="74" spans="2:10" x14ac:dyDescent="0.2">
      <c r="B74" s="15"/>
      <c r="C74" s="6" t="s">
        <v>13</v>
      </c>
      <c r="D74" s="6" t="s">
        <v>14</v>
      </c>
      <c r="E74" s="6" t="s">
        <v>15</v>
      </c>
    </row>
    <row r="75" spans="2:10" x14ac:dyDescent="0.2">
      <c r="B75" s="16" t="s">
        <v>16</v>
      </c>
      <c r="C75" s="9"/>
      <c r="D75" s="9" t="s">
        <v>19</v>
      </c>
      <c r="E75" s="9" t="s">
        <v>18</v>
      </c>
    </row>
    <row r="76" spans="2:10" x14ac:dyDescent="0.2">
      <c r="B76" s="16" t="s">
        <v>20</v>
      </c>
      <c r="C76" s="9"/>
      <c r="D76" s="9"/>
      <c r="E76" s="9"/>
    </row>
    <row r="77" spans="2:10" ht="12" customHeight="1" x14ac:dyDescent="0.2">
      <c r="B77" s="16" t="s">
        <v>21</v>
      </c>
      <c r="C77" s="9"/>
      <c r="D77" s="9" t="s">
        <v>19</v>
      </c>
      <c r="E77" s="9"/>
    </row>
    <row r="78" spans="2:10" x14ac:dyDescent="0.2">
      <c r="B78" s="16" t="s">
        <v>23</v>
      </c>
      <c r="C78" s="9"/>
      <c r="D78" s="9" t="s">
        <v>25</v>
      </c>
      <c r="E78" s="9"/>
    </row>
    <row r="79" spans="2:10" x14ac:dyDescent="0.2">
      <c r="B79" s="16" t="s">
        <v>26</v>
      </c>
      <c r="C79" s="9" t="s">
        <v>43</v>
      </c>
      <c r="D79" s="9"/>
      <c r="E79" s="9"/>
    </row>
    <row r="80" spans="2:10" x14ac:dyDescent="0.2">
      <c r="B80" s="16" t="s">
        <v>27</v>
      </c>
      <c r="C80" s="17"/>
      <c r="D80" s="9" t="s">
        <v>19</v>
      </c>
      <c r="E80" s="9" t="s">
        <v>18</v>
      </c>
    </row>
    <row r="81" spans="2:5" x14ac:dyDescent="0.2">
      <c r="B81" s="16" t="s">
        <v>28</v>
      </c>
      <c r="C81" s="17"/>
      <c r="D81" s="9"/>
      <c r="E81" s="9"/>
    </row>
    <row r="82" spans="2:5" x14ac:dyDescent="0.2">
      <c r="B82" s="31" t="s">
        <v>29</v>
      </c>
      <c r="C82" s="31"/>
      <c r="D82" s="31"/>
    </row>
    <row r="83" spans="2:5" x14ac:dyDescent="0.2">
      <c r="B83" s="6" t="s">
        <v>4</v>
      </c>
      <c r="C83" s="6" t="s">
        <v>7</v>
      </c>
      <c r="D83" s="6" t="s">
        <v>30</v>
      </c>
      <c r="E83" s="6" t="s">
        <v>31</v>
      </c>
    </row>
    <row r="84" spans="2:5" x14ac:dyDescent="0.2">
      <c r="B84" s="9" t="s">
        <v>1</v>
      </c>
      <c r="C84" s="9" t="s">
        <v>59</v>
      </c>
      <c r="D84" s="9"/>
      <c r="E84" s="18"/>
    </row>
    <row r="85" spans="2:5" x14ac:dyDescent="0.2">
      <c r="B85" s="16" t="s">
        <v>32</v>
      </c>
      <c r="C85" s="9">
        <v>3</v>
      </c>
    </row>
    <row r="86" spans="2:5" x14ac:dyDescent="0.2">
      <c r="B86" s="16" t="s">
        <v>33</v>
      </c>
      <c r="C86" s="9">
        <v>1</v>
      </c>
    </row>
    <row r="88" spans="2:5" ht="14.25" x14ac:dyDescent="0.2">
      <c r="B88" s="21" t="s">
        <v>7</v>
      </c>
      <c r="C88" s="21" t="s">
        <v>8</v>
      </c>
      <c r="E88" s="13" t="s">
        <v>60</v>
      </c>
    </row>
    <row r="89" spans="2:5" x14ac:dyDescent="0.2">
      <c r="B89" s="14" t="s">
        <v>59</v>
      </c>
      <c r="C89" s="14">
        <v>3</v>
      </c>
    </row>
    <row r="90" spans="2:5" x14ac:dyDescent="0.2">
      <c r="B90" s="31" t="s">
        <v>12</v>
      </c>
      <c r="C90" s="31"/>
      <c r="D90" s="31"/>
      <c r="E90" s="31"/>
    </row>
    <row r="91" spans="2:5" x14ac:dyDescent="0.2">
      <c r="B91" s="15"/>
      <c r="C91" s="6" t="s">
        <v>13</v>
      </c>
      <c r="D91" s="6" t="s">
        <v>14</v>
      </c>
      <c r="E91" s="6" t="s">
        <v>15</v>
      </c>
    </row>
    <row r="92" spans="2:5" x14ac:dyDescent="0.2">
      <c r="B92" s="16" t="s">
        <v>16</v>
      </c>
      <c r="C92" s="9"/>
      <c r="D92" s="9" t="s">
        <v>34</v>
      </c>
      <c r="E92" s="9" t="s">
        <v>18</v>
      </c>
    </row>
    <row r="93" spans="2:5" x14ac:dyDescent="0.2">
      <c r="B93" s="16" t="s">
        <v>20</v>
      </c>
      <c r="C93" s="9"/>
      <c r="D93" s="9"/>
      <c r="E93" s="9"/>
    </row>
    <row r="94" spans="2:5" x14ac:dyDescent="0.2">
      <c r="B94" s="16" t="s">
        <v>21</v>
      </c>
      <c r="C94" s="9"/>
      <c r="D94" s="9" t="s">
        <v>35</v>
      </c>
      <c r="E94" s="9"/>
    </row>
    <row r="95" spans="2:5" x14ac:dyDescent="0.2">
      <c r="B95" s="16" t="s">
        <v>23</v>
      </c>
      <c r="C95" s="9"/>
      <c r="D95" s="9" t="s">
        <v>55</v>
      </c>
      <c r="E95" s="9"/>
    </row>
    <row r="96" spans="2:5" x14ac:dyDescent="0.2">
      <c r="B96" s="16" t="s">
        <v>26</v>
      </c>
      <c r="C96" s="9" t="s">
        <v>43</v>
      </c>
      <c r="D96" s="9"/>
      <c r="E96" s="9"/>
    </row>
    <row r="97" spans="2:5" x14ac:dyDescent="0.2">
      <c r="B97" s="16" t="s">
        <v>27</v>
      </c>
      <c r="C97" s="17"/>
      <c r="D97" s="9" t="s">
        <v>34</v>
      </c>
      <c r="E97" s="9" t="s">
        <v>18</v>
      </c>
    </row>
    <row r="98" spans="2:5" x14ac:dyDescent="0.2">
      <c r="B98" s="16" t="s">
        <v>28</v>
      </c>
      <c r="C98" s="17"/>
      <c r="D98" s="9" t="s">
        <v>50</v>
      </c>
      <c r="E98" s="9"/>
    </row>
    <row r="99" spans="2:5" x14ac:dyDescent="0.2">
      <c r="B99" s="31" t="s">
        <v>29</v>
      </c>
      <c r="C99" s="31"/>
      <c r="D99" s="31"/>
    </row>
    <row r="100" spans="2:5" x14ac:dyDescent="0.2">
      <c r="B100" s="6" t="s">
        <v>4</v>
      </c>
      <c r="C100" s="6" t="s">
        <v>7</v>
      </c>
      <c r="D100" s="6" t="s">
        <v>30</v>
      </c>
      <c r="E100" s="6" t="s">
        <v>31</v>
      </c>
    </row>
    <row r="101" spans="2:5" x14ac:dyDescent="0.2">
      <c r="B101" s="9" t="s">
        <v>1</v>
      </c>
      <c r="C101" s="9" t="s">
        <v>37</v>
      </c>
      <c r="D101" s="9"/>
      <c r="E101" s="18"/>
    </row>
    <row r="102" spans="2:5" x14ac:dyDescent="0.2">
      <c r="B102" s="16" t="s">
        <v>32</v>
      </c>
      <c r="C102" s="9">
        <v>3</v>
      </c>
    </row>
    <row r="103" spans="2:5" x14ac:dyDescent="0.2">
      <c r="B103" s="16" t="s">
        <v>33</v>
      </c>
      <c r="C103" s="9">
        <v>3</v>
      </c>
    </row>
    <row r="105" spans="2:5" x14ac:dyDescent="0.2">
      <c r="B105" s="30" t="s">
        <v>62</v>
      </c>
    </row>
    <row r="106" spans="2:5" x14ac:dyDescent="0.2">
      <c r="B106" s="4" t="s">
        <v>61</v>
      </c>
    </row>
    <row r="107" spans="2:5" x14ac:dyDescent="0.2">
      <c r="B107" s="31" t="s">
        <v>63</v>
      </c>
      <c r="C107" s="31"/>
      <c r="D107" s="31"/>
    </row>
    <row r="108" spans="2:5" x14ac:dyDescent="0.2">
      <c r="B108" s="32" t="s">
        <v>64</v>
      </c>
      <c r="C108" s="33"/>
      <c r="D108" s="34"/>
      <c r="E108" s="23" t="s">
        <v>1</v>
      </c>
    </row>
    <row r="109" spans="2:5" x14ac:dyDescent="0.2">
      <c r="B109" s="31" t="s">
        <v>65</v>
      </c>
      <c r="C109" s="31"/>
      <c r="D109" s="31"/>
    </row>
    <row r="110" spans="2:5" x14ac:dyDescent="0.2">
      <c r="B110" s="35" t="s">
        <v>67</v>
      </c>
      <c r="C110" s="36"/>
      <c r="D110" s="37"/>
      <c r="E110" s="24" t="s">
        <v>57</v>
      </c>
    </row>
    <row r="111" spans="2:5" x14ac:dyDescent="0.2">
      <c r="B111" s="35" t="s">
        <v>68</v>
      </c>
      <c r="C111" s="36"/>
      <c r="D111" s="37"/>
      <c r="E111" s="24" t="s">
        <v>57</v>
      </c>
    </row>
    <row r="112" spans="2:5" x14ac:dyDescent="0.2">
      <c r="B112" s="35" t="s">
        <v>69</v>
      </c>
      <c r="C112" s="36"/>
      <c r="D112" s="37"/>
      <c r="E112" s="24" t="s">
        <v>57</v>
      </c>
    </row>
    <row r="113" spans="2:5" x14ac:dyDescent="0.2">
      <c r="B113" s="35" t="s">
        <v>70</v>
      </c>
      <c r="C113" s="36"/>
      <c r="D113" s="37"/>
      <c r="E113" s="24" t="s">
        <v>58</v>
      </c>
    </row>
    <row r="115" spans="2:5" ht="14.25" x14ac:dyDescent="0.2">
      <c r="B115" s="5" t="s">
        <v>7</v>
      </c>
      <c r="C115" s="5" t="s">
        <v>8</v>
      </c>
      <c r="D115" s="5" t="s">
        <v>9</v>
      </c>
      <c r="E115" s="13" t="s">
        <v>10</v>
      </c>
    </row>
    <row r="116" spans="2:5" x14ac:dyDescent="0.2">
      <c r="B116" s="14" t="s">
        <v>41</v>
      </c>
      <c r="C116" s="14">
        <v>1</v>
      </c>
      <c r="D116" s="14" t="s">
        <v>40</v>
      </c>
    </row>
    <row r="117" spans="2:5" x14ac:dyDescent="0.2">
      <c r="B117" s="31" t="s">
        <v>12</v>
      </c>
      <c r="C117" s="31"/>
      <c r="D117" s="31"/>
      <c r="E117" s="31"/>
    </row>
    <row r="118" spans="2:5" x14ac:dyDescent="0.2">
      <c r="B118" s="15"/>
      <c r="C118" s="6" t="s">
        <v>13</v>
      </c>
      <c r="D118" s="6" t="s">
        <v>14</v>
      </c>
      <c r="E118" s="6" t="s">
        <v>15</v>
      </c>
    </row>
    <row r="119" spans="2:5" x14ac:dyDescent="0.2">
      <c r="B119" s="16" t="s">
        <v>16</v>
      </c>
      <c r="C119" s="9" t="s">
        <v>17</v>
      </c>
      <c r="D119" s="9"/>
      <c r="E119" s="9" t="s">
        <v>18</v>
      </c>
    </row>
    <row r="120" spans="2:5" x14ac:dyDescent="0.2">
      <c r="B120" s="16" t="s">
        <v>20</v>
      </c>
      <c r="C120" s="9"/>
      <c r="D120" s="9"/>
      <c r="E120" s="9"/>
    </row>
    <row r="121" spans="2:5" x14ac:dyDescent="0.2">
      <c r="B121" s="16" t="s">
        <v>21</v>
      </c>
      <c r="C121" s="9" t="s">
        <v>22</v>
      </c>
      <c r="D121" s="9"/>
      <c r="E121" s="9"/>
    </row>
    <row r="122" spans="2:5" x14ac:dyDescent="0.2">
      <c r="B122" s="16" t="s">
        <v>23</v>
      </c>
      <c r="C122" s="9" t="s">
        <v>24</v>
      </c>
      <c r="D122" s="9"/>
      <c r="E122" s="9"/>
    </row>
    <row r="123" spans="2:5" x14ac:dyDescent="0.2">
      <c r="B123" s="16" t="s">
        <v>26</v>
      </c>
      <c r="C123" s="9" t="s">
        <v>42</v>
      </c>
      <c r="D123" s="9"/>
      <c r="E123" s="9"/>
    </row>
    <row r="124" spans="2:5" x14ac:dyDescent="0.2">
      <c r="B124" s="16" t="s">
        <v>27</v>
      </c>
      <c r="C124" s="17"/>
      <c r="D124" s="9" t="s">
        <v>45</v>
      </c>
      <c r="E124" s="9"/>
    </row>
    <row r="125" spans="2:5" x14ac:dyDescent="0.2">
      <c r="B125" s="16" t="s">
        <v>28</v>
      </c>
      <c r="C125" s="17"/>
      <c r="D125" s="9"/>
      <c r="E125" s="9"/>
    </row>
    <row r="126" spans="2:5" x14ac:dyDescent="0.2">
      <c r="B126" s="31" t="s">
        <v>29</v>
      </c>
      <c r="C126" s="31"/>
      <c r="D126" s="31"/>
    </row>
    <row r="127" spans="2:5" x14ac:dyDescent="0.2">
      <c r="B127" s="6" t="s">
        <v>4</v>
      </c>
      <c r="C127" s="6" t="s">
        <v>7</v>
      </c>
      <c r="D127" s="6" t="s">
        <v>30</v>
      </c>
      <c r="E127" s="6" t="s">
        <v>31</v>
      </c>
    </row>
    <row r="128" spans="2:5" x14ac:dyDescent="0.2">
      <c r="B128" s="9" t="s">
        <v>1</v>
      </c>
      <c r="C128" s="9" t="s">
        <v>61</v>
      </c>
      <c r="D128" s="9" t="s">
        <v>54</v>
      </c>
      <c r="E128" s="18"/>
    </row>
    <row r="129" spans="2:5" x14ac:dyDescent="0.2">
      <c r="B129" s="9" t="s">
        <v>1</v>
      </c>
      <c r="C129" s="9" t="s">
        <v>58</v>
      </c>
      <c r="D129" s="9"/>
      <c r="E129" s="9"/>
    </row>
    <row r="130" spans="2:5" x14ac:dyDescent="0.2">
      <c r="B130" s="16" t="s">
        <v>32</v>
      </c>
      <c r="C130" s="9">
        <v>1</v>
      </c>
    </row>
    <row r="131" spans="2:5" x14ac:dyDescent="0.2">
      <c r="B131" s="16" t="s">
        <v>33</v>
      </c>
      <c r="C131" s="9">
        <v>2</v>
      </c>
    </row>
    <row r="133" spans="2:5" x14ac:dyDescent="0.2">
      <c r="B133" s="22" t="s">
        <v>7</v>
      </c>
      <c r="C133" s="22" t="s">
        <v>8</v>
      </c>
      <c r="D133" s="22" t="s">
        <v>9</v>
      </c>
      <c r="E133" s="13" t="s">
        <v>56</v>
      </c>
    </row>
    <row r="134" spans="2:5" x14ac:dyDescent="0.2">
      <c r="B134" s="14" t="s">
        <v>52</v>
      </c>
      <c r="C134" s="14">
        <v>1</v>
      </c>
      <c r="D134" s="14" t="s">
        <v>40</v>
      </c>
    </row>
    <row r="135" spans="2:5" x14ac:dyDescent="0.2">
      <c r="B135" s="38" t="s">
        <v>53</v>
      </c>
      <c r="C135" s="39"/>
      <c r="D135" s="40"/>
    </row>
    <row r="136" spans="2:5" x14ac:dyDescent="0.2">
      <c r="B136" s="6" t="s">
        <v>4</v>
      </c>
      <c r="C136" s="6" t="s">
        <v>44</v>
      </c>
      <c r="D136" s="6" t="s">
        <v>30</v>
      </c>
    </row>
    <row r="137" spans="2:5" x14ac:dyDescent="0.2">
      <c r="B137" s="9" t="s">
        <v>1</v>
      </c>
      <c r="C137" s="9" t="s">
        <v>42</v>
      </c>
      <c r="D137" s="9" t="s">
        <v>43</v>
      </c>
    </row>
    <row r="138" spans="2:5" x14ac:dyDescent="0.2">
      <c r="B138" s="31" t="s">
        <v>12</v>
      </c>
      <c r="C138" s="31"/>
      <c r="D138" s="31"/>
      <c r="E138" s="31"/>
    </row>
    <row r="139" spans="2:5" x14ac:dyDescent="0.2">
      <c r="B139" s="15"/>
      <c r="C139" s="6" t="s">
        <v>13</v>
      </c>
      <c r="D139" s="6" t="s">
        <v>14</v>
      </c>
      <c r="E139" s="6" t="s">
        <v>15</v>
      </c>
    </row>
    <row r="140" spans="2:5" x14ac:dyDescent="0.2">
      <c r="B140" s="16" t="s">
        <v>16</v>
      </c>
      <c r="C140" s="9" t="s">
        <v>17</v>
      </c>
      <c r="D140" s="9"/>
      <c r="E140" s="9" t="s">
        <v>18</v>
      </c>
    </row>
    <row r="141" spans="2:5" x14ac:dyDescent="0.2">
      <c r="B141" s="16" t="s">
        <v>20</v>
      </c>
      <c r="C141" s="9"/>
      <c r="D141" s="9"/>
      <c r="E141" s="9"/>
    </row>
    <row r="142" spans="2:5" x14ac:dyDescent="0.2">
      <c r="B142" s="16" t="s">
        <v>21</v>
      </c>
      <c r="C142" s="9" t="s">
        <v>22</v>
      </c>
      <c r="D142" s="9"/>
      <c r="E142" s="9"/>
    </row>
    <row r="143" spans="2:5" x14ac:dyDescent="0.2">
      <c r="B143" s="16" t="s">
        <v>23</v>
      </c>
      <c r="C143" s="9" t="s">
        <v>24</v>
      </c>
      <c r="D143" s="9"/>
      <c r="E143" s="9"/>
    </row>
    <row r="144" spans="2:5" x14ac:dyDescent="0.2">
      <c r="B144" s="16" t="s">
        <v>26</v>
      </c>
      <c r="C144" s="9" t="s">
        <v>43</v>
      </c>
      <c r="D144" s="9"/>
      <c r="E144" s="9"/>
    </row>
    <row r="145" spans="2:5" x14ac:dyDescent="0.2">
      <c r="B145" s="16" t="s">
        <v>27</v>
      </c>
      <c r="C145" s="17"/>
      <c r="D145" s="9" t="s">
        <v>45</v>
      </c>
      <c r="E145" s="9"/>
    </row>
    <row r="146" spans="2:5" x14ac:dyDescent="0.2">
      <c r="B146" s="16" t="s">
        <v>28</v>
      </c>
      <c r="C146" s="17"/>
      <c r="D146" s="9"/>
      <c r="E146" s="9"/>
    </row>
    <row r="147" spans="2:5" x14ac:dyDescent="0.2">
      <c r="B147" s="31" t="s">
        <v>29</v>
      </c>
      <c r="C147" s="31"/>
      <c r="D147" s="31"/>
    </row>
    <row r="148" spans="2:5" x14ac:dyDescent="0.2">
      <c r="B148" s="6" t="s">
        <v>4</v>
      </c>
      <c r="C148" s="6" t="s">
        <v>7</v>
      </c>
      <c r="D148" s="6" t="s">
        <v>30</v>
      </c>
      <c r="E148" s="6" t="s">
        <v>31</v>
      </c>
    </row>
    <row r="149" spans="2:5" x14ac:dyDescent="0.2">
      <c r="B149" s="9" t="s">
        <v>1</v>
      </c>
      <c r="C149" s="9" t="s">
        <v>58</v>
      </c>
      <c r="D149" s="9"/>
      <c r="E149" s="18"/>
    </row>
    <row r="150" spans="2:5" x14ac:dyDescent="0.2">
      <c r="B150" s="16" t="s">
        <v>32</v>
      </c>
      <c r="C150" s="9">
        <v>1</v>
      </c>
    </row>
    <row r="151" spans="2:5" x14ac:dyDescent="0.2">
      <c r="B151" s="16" t="s">
        <v>33</v>
      </c>
      <c r="C151" s="9">
        <v>3</v>
      </c>
    </row>
  </sheetData>
  <sheetProtection selectLockedCells="1" selectUnlockedCells="1"/>
  <mergeCells count="21">
    <mergeCell ref="B147:D147"/>
    <mergeCell ref="B117:E117"/>
    <mergeCell ref="B126:D126"/>
    <mergeCell ref="B138:E138"/>
    <mergeCell ref="B135:D135"/>
    <mergeCell ref="B112:D112"/>
    <mergeCell ref="B113:D113"/>
    <mergeCell ref="B82:D82"/>
    <mergeCell ref="F2:J2"/>
    <mergeCell ref="B55:E55"/>
    <mergeCell ref="G55:J55"/>
    <mergeCell ref="B64:D64"/>
    <mergeCell ref="G64:I64"/>
    <mergeCell ref="B73:E73"/>
    <mergeCell ref="B90:E90"/>
    <mergeCell ref="B99:D99"/>
    <mergeCell ref="B107:D107"/>
    <mergeCell ref="B108:D108"/>
    <mergeCell ref="B109:D109"/>
    <mergeCell ref="B110:D110"/>
    <mergeCell ref="B111:D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Page &amp;P&amp;RHPV.xlsx</oddFooter>
  </headerFooter>
  <rowBreaks count="1" manualBreakCount="1">
    <brk id="1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opLeftCell="A30" workbookViewId="0">
      <selection activeCell="A51" sqref="A51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 x14ac:dyDescent="0.2">
      <c r="A3" s="25" t="str">
        <f>"  &lt;schedule scheduleName="&amp;CHAR(34)&amp;Schedules!B54&amp;CHAR(34)&amp;" dose="&amp;CHAR(34)&amp;Schedules!C54&amp;CHAR(34)&amp;" indication="&amp;CHAR(34)&amp;Schedules!D54&amp;CHAR(34)&amp;" label="&amp;CHAR(34)&amp;Schedules!E53&amp;CHAR(34)&amp;"&gt;"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row="&amp;CHAR(34)&amp;Schedules!C69&amp;CHAR(34)&amp;" column="&amp;CHAR(34)&amp;Schedules!C68&amp;CHAR(34)&amp;"/&gt;"</f>
        <v xml:space="preserve">    &lt;pos row="1" column="1"/&gt;</v>
      </c>
    </row>
    <row r="5" spans="1:1" x14ac:dyDescent="0.2">
      <c r="A5" s="20" t="str">
        <f>"    &lt;valid age="&amp;CHAR(34)&amp;Schedules!C57&amp;CHAR(34)&amp;" interval="&amp;CHAR(34)&amp;Schedules!D57&amp;CHAR(34)&amp;" grace="&amp;CHAR(34)&amp;Schedules!E57&amp;CHAR(34)&amp;"/&gt;"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age="&amp;CHAR(34)&amp;Schedules!C58&amp;CHAR(34)&amp;" interval="&amp;CHAR(34)&amp;Schedules!D58&amp;CHAR(34)&amp;" grace="&amp;CHAR(34)&amp;Schedules!E58&amp;CHAR(34)&amp;"/&gt;"</f>
        <v xml:space="preserve">    &lt;early age="" interval="" grace=""/&gt;</v>
      </c>
    </row>
    <row r="7" spans="1:1" x14ac:dyDescent="0.2">
      <c r="A7" s="20" t="str">
        <f>"    &lt;due age="&amp;CHAR(34)&amp;Schedules!C59&amp;CHAR(34)&amp;" interval="&amp;CHAR(34)&amp;Schedules!D59&amp;CHAR(34)&amp;" grace="&amp;CHAR(34)&amp;Schedules!E59&amp;CHAR(34)&amp;"/&gt;"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age="&amp;CHAR(34)&amp;Schedules!C60&amp;CHAR(34)&amp;" interval="&amp;CHAR(34)&amp;Schedules!D60&amp;CHAR(34)&amp;" grace="&amp;CHAR(34)&amp;Schedules!E60&amp;CHAR(34)&amp;"/&gt;"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age="&amp;CHAR(34)&amp;Schedules!C61&amp;CHAR(34)&amp;" interval="&amp;CHAR(34)&amp;Schedules!D61&amp;CHAR(34)&amp;" grace="&amp;CHAR(34)&amp;Schedules!E61&amp;CHAR(34)&amp;"/&gt;"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interval="&amp;CHAR(34)&amp;Schedules!D62&amp;CHAR(34)&amp;" grace="&amp;CHAR(34)&amp;Schedules!E62&amp;CHAR(34)&amp;"/&gt;"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interval="&amp;CHAR(34)&amp;Schedules!D63&amp;CHAR(34)&amp;"/&gt;"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vaccineName="&amp;CHAR(34)&amp;Schedules!B66&amp;CHAR(34)&amp;" schedule="&amp;CHAR(34)&amp;Schedules!C66&amp;CHAR(34)&amp;" age="&amp;CHAR(34)&amp;Schedules!D66&amp;CHAR(34)&amp;" reason="&amp;CHAR(34)&amp;Schedules!E66&amp;CHAR(34)&amp;"/&gt;"</f>
        <v xml:space="preserve">    &lt;indicate vaccineName="HPV" schedule="DL HPV 2nd" age="15 years" reason=""/&gt;</v>
      </c>
    </row>
    <row r="13" spans="1:1" x14ac:dyDescent="0.2">
      <c r="A13" s="20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vaccineName="HPV" schedule="H2b" age="" reason=""/&gt;</v>
      </c>
    </row>
    <row r="14" spans="1:1" x14ac:dyDescent="0.2">
      <c r="A14" s="20" t="str">
        <f>"  &lt;/schedule&gt;"</f>
        <v xml:space="preserve">  &lt;/schedule&gt;</v>
      </c>
    </row>
    <row r="15" spans="1:1" x14ac:dyDescent="0.2">
      <c r="A15" s="25" t="str">
        <f>"  &lt;schedule scheduleName="&amp;CHAR(34)&amp;Schedules!G54&amp;CHAR(34)&amp;" dose="&amp;CHAR(34)&amp;Schedules!H54&amp;CHAR(34)&amp;" indication="&amp;CHAR(34)&amp;Schedules!I54&amp;CHAR(34)&amp;" label="&amp;CHAR(34)&amp;Schedules!J53&amp;CHAR(34)&amp;"&gt;"</f>
        <v xml:space="preserve">  &lt;schedule scheduleName="H2" dose="2" indication="" label="2nd"&gt;</v>
      </c>
    </row>
    <row r="16" spans="1:1" x14ac:dyDescent="0.2">
      <c r="A16" s="19" t="str">
        <f>"    &lt;pos row="&amp;CHAR(34)&amp;Schedules!H68&amp;CHAR(34)&amp;" column="&amp;CHAR(34)&amp;Schedules!H67&amp;CHAR(34)&amp;"/&gt;"</f>
        <v xml:space="preserve">    &lt;pos row="1" column="2"/&gt;</v>
      </c>
    </row>
    <row r="17" spans="1:1" x14ac:dyDescent="0.2">
      <c r="A17" s="20" t="str">
        <f>"    &lt;valid age="&amp;CHAR(34)&amp;Schedules!H57&amp;CHAR(34)&amp;" interval="&amp;CHAR(34)&amp;Schedules!I57&amp;CHAR(34)&amp;" grace="&amp;CHAR(34)&amp;Schedules!J57&amp;CHAR(34)&amp;"/&gt;"</f>
        <v xml:space="preserve">    &lt;valid age="" interval="5 months" grace="4 days"/&gt;</v>
      </c>
    </row>
    <row r="18" spans="1:1" x14ac:dyDescent="0.2">
      <c r="A18" s="20" t="str">
        <f>"    &lt;early age="&amp;CHAR(34)&amp;Schedules!H58&amp;CHAR(34)&amp;" interval="&amp;CHAR(34)&amp;Schedules!I58&amp;CHAR(34)&amp;" grace="&amp;CHAR(34)&amp;Schedules!J58&amp;CHAR(34)&amp;"/&gt;"</f>
        <v xml:space="preserve">    &lt;early age="" interval="" grace=""/&gt;</v>
      </c>
    </row>
    <row r="19" spans="1:1" x14ac:dyDescent="0.2">
      <c r="A19" s="20" t="str">
        <f>"    &lt;due age="&amp;CHAR(34)&amp;Schedules!H59&amp;CHAR(34)&amp;" interval="&amp;CHAR(34)&amp;Schedules!I59&amp;CHAR(34)&amp;" grace="&amp;CHAR(34)&amp;Schedules!J59&amp;CHAR(34)&amp;"/&gt;"</f>
        <v xml:space="preserve">    &lt;due age="" interval="6 months" grace=""/&gt;</v>
      </c>
    </row>
    <row r="20" spans="1:1" x14ac:dyDescent="0.2">
      <c r="A20" s="20" t="str">
        <f>"    &lt;overdue age="&amp;CHAR(34)&amp;Schedules!H60&amp;CHAR(34)&amp;" interval="&amp;CHAR(34)&amp;Schedules!I60&amp;CHAR(34)&amp;" grace="&amp;CHAR(34)&amp;Schedules!J60&amp;CHAR(34)&amp;"/&gt;"</f>
        <v xml:space="preserve">    &lt;overdue age="" interval="13 months" grace=""/&gt;</v>
      </c>
    </row>
    <row r="21" spans="1:1" x14ac:dyDescent="0.2">
      <c r="A21" s="20" t="str">
        <f>"    &lt;finished age="&amp;CHAR(34)&amp;Schedules!H61&amp;CHAR(34)&amp;" interval="&amp;CHAR(34)&amp;Schedules!I61&amp;CHAR(34)&amp;" grace="&amp;CHAR(34)&amp;Schedules!J61&amp;CHAR(34)&amp;"/&gt;"</f>
        <v xml:space="preserve">    &lt;finished age="27 years" interval="" grace=""/&gt;</v>
      </c>
    </row>
    <row r="22" spans="1:1" x14ac:dyDescent="0.2">
      <c r="A22" s="20" t="str">
        <f>"    &lt;after-invalid interval="&amp;CHAR(34)&amp;Schedules!I62&amp;CHAR(34)&amp;" grace="&amp;CHAR(34)&amp;Schedules!J62&amp;CHAR(34)&amp;"/&gt;"</f>
        <v xml:space="preserve">    &lt;after-invalid interval="5 months" grace="4 days"/&gt;</v>
      </c>
    </row>
    <row r="23" spans="1:1" x14ac:dyDescent="0.2">
      <c r="A23" s="20" t="str">
        <f>"    &lt;before-previous interval="&amp;CHAR(34)&amp;Schedules!I63&amp;CHAR(34)&amp;"/&gt;"</f>
        <v xml:space="preserve">    &lt;before-previous interval=""/&gt;</v>
      </c>
    </row>
    <row r="24" spans="1:1" x14ac:dyDescent="0.2">
      <c r="A24" s="20" t="str">
        <f>"    &lt;indicate vaccineName="&amp;CHAR(34)&amp;Schedules!G66&amp;CHAR(34)&amp;" schedule="&amp;CHAR(34)&amp;Schedules!H66&amp;CHAR(34)&amp;" age="&amp;CHAR(34)&amp;Schedules!I66&amp;CHAR(34)&amp;" reason="&amp;CHAR(34)&amp;Schedules!J66&amp;CHAR(34)&amp;"/&gt;"</f>
        <v xml:space="preserve">    &lt;indicate vaccineName="HPV" schedule="COMPLETE" age="" reason=""/&gt;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5" t="str">
        <f>"  &lt;schedule scheduleName="&amp;CHAR(34)&amp;Schedules!B72&amp;CHAR(34)&amp;" dose="&amp;CHAR(34)&amp;Schedules!C72&amp;CHAR(34)&amp;" indication="&amp;CHAR(34)&amp;Schedules!D72&amp;CHAR(34)&amp;" label="&amp;CHAR(34)&amp;Schedules!E71&amp;CHAR(34)&amp;"&gt;"</f>
        <v xml:space="preserve">  &lt;schedule scheduleName="H2b" dose="2" indication="" label="2nd"&gt;</v>
      </c>
    </row>
    <row r="27" spans="1:1" x14ac:dyDescent="0.2">
      <c r="A27" s="19" t="str">
        <f>"    &lt;pos row="&amp;CHAR(34)&amp;Schedules!C86&amp;CHAR(34)&amp;" column="&amp;CHAR(34)&amp;Schedules!C85&amp;CHAR(34)&amp;"/&gt;"</f>
        <v xml:space="preserve">    &lt;pos row="1" column="3"/&gt;</v>
      </c>
    </row>
    <row r="28" spans="1:1" x14ac:dyDescent="0.2">
      <c r="A28" s="20" t="str">
        <f>"    &lt;valid age="&amp;CHAR(34)&amp;Schedules!C75&amp;CHAR(34)&amp;" interval="&amp;CHAR(34)&amp;Schedules!D75&amp;CHAR(34)&amp;" grace="&amp;CHAR(34)&amp;Schedules!E75&amp;CHAR(34)&amp;"/&gt;"</f>
        <v xml:space="preserve">    &lt;valid age="" interval="4 weeks" grace="4 days"/&gt;</v>
      </c>
    </row>
    <row r="29" spans="1:1" x14ac:dyDescent="0.2">
      <c r="A29" s="20" t="str">
        <f>"    &lt;early age="&amp;CHAR(34)&amp;Schedules!C76&amp;CHAR(34)&amp;" interval="&amp;CHAR(34)&amp;Schedules!D76&amp;CHAR(34)&amp;" grace="&amp;CHAR(34)&amp;Schedules!E76&amp;CHAR(34)&amp;"/&gt;"</f>
        <v xml:space="preserve">    &lt;early age="" interval="" grace=""/&gt;</v>
      </c>
    </row>
    <row r="30" spans="1:1" x14ac:dyDescent="0.2">
      <c r="A30" s="20" t="str">
        <f>"    &lt;due age="&amp;CHAR(34)&amp;Schedules!C77&amp;CHAR(34)&amp;" interval="&amp;CHAR(34)&amp;Schedules!D77&amp;CHAR(34)&amp;" grace="&amp;CHAR(34)&amp;Schedules!E77&amp;CHAR(34)&amp;"/&gt;"</f>
        <v xml:space="preserve">    &lt;due age="" interval="4 weeks" grace=""/&gt;</v>
      </c>
    </row>
    <row r="31" spans="1:1" x14ac:dyDescent="0.2">
      <c r="A31" s="20" t="str">
        <f>"    &lt;overdue age="&amp;CHAR(34)&amp;Schedules!C78&amp;CHAR(34)&amp;" interval="&amp;CHAR(34)&amp;Schedules!D78&amp;CHAR(34)&amp;" grace="&amp;CHAR(34)&amp;Schedules!E78&amp;CHAR(34)&amp;"/&gt;"</f>
        <v xml:space="preserve">    &lt;overdue age="" interval="3 months" grace=""/&gt;</v>
      </c>
    </row>
    <row r="32" spans="1:1" x14ac:dyDescent="0.2">
      <c r="A32" s="20" t="str">
        <f>"    &lt;finished age="&amp;CHAR(34)&amp;Schedules!C79&amp;CHAR(34)&amp;" interval="&amp;CHAR(34)&amp;Schedules!D79&amp;CHAR(34)&amp;" grace="&amp;CHAR(34)&amp;Schedules!E79&amp;CHAR(34)&amp;"/&gt;"</f>
        <v xml:space="preserve">    &lt;finished age="27 years" interval="" grace=""/&gt;</v>
      </c>
    </row>
    <row r="33" spans="1:1" x14ac:dyDescent="0.2">
      <c r="A33" s="20" t="str">
        <f>"    &lt;after-invalid interval="&amp;CHAR(34)&amp;Schedules!D80&amp;CHAR(34)&amp;" grace="&amp;CHAR(34)&amp;Schedules!E80&amp;CHAR(34)&amp;"/&gt;"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interval="&amp;CHAR(34)&amp;Schedules!D81&amp;CHAR(34)&amp;"/&gt;"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vaccineName="&amp;CHAR(34)&amp;Schedules!B84&amp;CHAR(34)&amp;" schedule="&amp;CHAR(34)&amp;Schedules!C84&amp;CHAR(34)&amp;" age="&amp;CHAR(34)&amp;Schedules!D84&amp;CHAR(34)&amp;" reason="&amp;CHAR(34)&amp;Schedules!E84&amp;CHAR(34)&amp;"/&gt;"</f>
        <v xml:space="preserve">    &lt;indicate vaccineName="HPV" schedule="H3b" age="" reason=""/&gt;</v>
      </c>
    </row>
    <row r="36" spans="1:1" x14ac:dyDescent="0.2">
      <c r="A36" s="20" t="str">
        <f>"  &lt;/schedule&gt;"</f>
        <v xml:space="preserve">  &lt;/schedule&gt;</v>
      </c>
    </row>
    <row r="37" spans="1:1" x14ac:dyDescent="0.2">
      <c r="A37" s="25" t="str">
        <f>"  &lt;schedule scheduleName="&amp;CHAR(34)&amp;Schedules!B89&amp;CHAR(34)&amp;" dose="&amp;CHAR(34)&amp;Schedules!C89&amp;CHAR(34)&amp;" indication="&amp;CHAR(34)&amp;Schedules!D89&amp;CHAR(34)&amp;" label="&amp;CHAR(34)&amp;Schedules!E88&amp;CHAR(34)&amp;"&gt;"</f>
        <v xml:space="preserve">  &lt;schedule scheduleName="H3b" dose="3" indication="" label="3rd"&gt;</v>
      </c>
    </row>
    <row r="38" spans="1:1" x14ac:dyDescent="0.2">
      <c r="A38" s="19" t="str">
        <f>"    &lt;pos row="&amp;CHAR(34)&amp;Schedules!C103&amp;CHAR(34)&amp;" column="&amp;CHAR(34)&amp;Schedules!C102&amp;CHAR(34)&amp;"/&gt;"</f>
        <v xml:space="preserve">    &lt;pos row="3" column="3"/&gt;</v>
      </c>
    </row>
    <row r="39" spans="1:1" x14ac:dyDescent="0.2">
      <c r="A39" s="20" t="str">
        <f>"    &lt;valid age="&amp;CHAR(34)&amp;Schedules!C92&amp;CHAR(34)&amp;" interval="&amp;CHAR(34)&amp;Schedules!D92&amp;CHAR(34)&amp;" grace="&amp;CHAR(34)&amp;Schedules!E92&amp;CHAR(34)&amp;"/&gt;"</f>
        <v xml:space="preserve">    &lt;valid age="" interval="12 weeks" grace="4 days"/&gt;</v>
      </c>
    </row>
    <row r="40" spans="1:1" x14ac:dyDescent="0.2">
      <c r="A40" s="20" t="str">
        <f>"    &lt;early age="&amp;CHAR(34)&amp;Schedules!C93&amp;CHAR(34)&amp;" interval="&amp;CHAR(34)&amp;Schedules!D93&amp;CHAR(34)&amp;" grace="&amp;CHAR(34)&amp;Schedules!E93&amp;CHAR(34)&amp;"/&gt;"</f>
        <v xml:space="preserve">    &lt;early age="" interval="" grace=""/&gt;</v>
      </c>
    </row>
    <row r="41" spans="1:1" x14ac:dyDescent="0.2">
      <c r="A41" s="20" t="str">
        <f>"    &lt;due age="&amp;CHAR(34)&amp;Schedules!C94&amp;CHAR(34)&amp;" interval="&amp;CHAR(34)&amp;Schedules!D94&amp;CHAR(34)&amp;" grace="&amp;CHAR(34)&amp;Schedules!E94&amp;CHAR(34)&amp;"/&gt;"</f>
        <v xml:space="preserve">    &lt;due age="" interval="4 months" grace=""/&gt;</v>
      </c>
    </row>
    <row r="42" spans="1:1" x14ac:dyDescent="0.2">
      <c r="A42" s="20" t="str">
        <f>"    &lt;overdue age="&amp;CHAR(34)&amp;Schedules!C95&amp;CHAR(34)&amp;" interval="&amp;CHAR(34)&amp;Schedules!D95&amp;CHAR(34)&amp;" grace="&amp;CHAR(34)&amp;Schedules!E95&amp;CHAR(34)&amp;"/&gt;"</f>
        <v xml:space="preserve">    &lt;overdue age="" interval="7 months" grace=""/&gt;</v>
      </c>
    </row>
    <row r="43" spans="1:1" x14ac:dyDescent="0.2">
      <c r="A43" s="20" t="str">
        <f>"    &lt;finished age="&amp;CHAR(34)&amp;Schedules!C96&amp;CHAR(34)&amp;" interval="&amp;CHAR(34)&amp;Schedules!D96&amp;CHAR(34)&amp;" grace="&amp;CHAR(34)&amp;Schedules!E96&amp;CHAR(34)&amp;"/&gt;"</f>
        <v xml:space="preserve">    &lt;finished age="27 years" interval="" grace=""/&gt;</v>
      </c>
    </row>
    <row r="44" spans="1:1" x14ac:dyDescent="0.2">
      <c r="A44" s="20" t="str">
        <f>"    &lt;after-invalid interval="&amp;CHAR(34)&amp;Schedules!D97&amp;CHAR(34)&amp;" grace="&amp;CHAR(34)&amp;Schedules!E97&amp;CHAR(34)&amp;"/&gt;"</f>
        <v xml:space="preserve">    &lt;after-invalid interval="12 weeks" grace="4 days"/&gt;</v>
      </c>
    </row>
    <row r="45" spans="1:1" x14ac:dyDescent="0.2">
      <c r="A45" s="20" t="str">
        <f>"    &lt;before-previous interval="&amp;CHAR(34)&amp;Schedules!D98&amp;CHAR(34)&amp;"/&gt;"</f>
        <v xml:space="preserve">    &lt;before-previous interval="6 months"/&gt;</v>
      </c>
    </row>
    <row r="46" spans="1:1" x14ac:dyDescent="0.2">
      <c r="A46" s="20" t="str">
        <f>"    &lt;indicate vaccineName="&amp;CHAR(34)&amp;Schedules!B101&amp;CHAR(34)&amp;" schedule="&amp;CHAR(34)&amp;Schedules!C101&amp;CHAR(34)&amp;" age="&amp;CHAR(34)&amp;Schedules!D101&amp;CHAR(34)&amp;" reason="&amp;CHAR(34)&amp;Schedules!E101&amp;CHAR(34)&amp;"/&gt;"</f>
        <v xml:space="preserve">    &lt;indicate vaccineName="HPV" schedule="COMPLETE" age="" reason=""/&gt;</v>
      </c>
    </row>
    <row r="47" spans="1:1" x14ac:dyDescent="0.2">
      <c r="A47" s="20" t="str">
        <f>"  &lt;/schedule&gt;"</f>
        <v xml:space="preserve">  &lt;/schedule&gt;</v>
      </c>
    </row>
    <row r="48" spans="1:1" s="27" customFormat="1" x14ac:dyDescent="0.2">
      <c r="A48" s="26" t="str">
        <f>"  &lt;decisionLogic name="&amp;CHAR(34)&amp;Schedules!B106&amp;CHAR(34)&amp;"&gt;"</f>
        <v xml:space="preserve">  &lt;decisionLogic name="DL HPV 2nd"&gt;</v>
      </c>
    </row>
    <row r="49" spans="1:1" x14ac:dyDescent="0.2">
      <c r="A49" s="20" t="str">
        <f>"    &lt;constant name="&amp;CHAR(34)&amp;Schedules!B108&amp;CHAR(34)&amp;" value="&amp;CHAR(34)&amp;Schedules!E108&amp;CHAR(34)&amp;"/&gt;"</f>
        <v xml:space="preserve">    &lt;constant name="Valid Vaccine" value="HPV"/&gt;</v>
      </c>
    </row>
    <row r="50" spans="1:1" x14ac:dyDescent="0.2">
      <c r="A50" s="20" t="str">
        <f>"    &lt;constant name="&amp;CHAR(34)&amp;Schedules!B110&amp;CHAR(34)&amp;" value="&amp;CHAR(34)&amp;Schedules!E110&amp;CHAR(34)&amp;"/&gt;"</f>
        <v xml:space="preserve">    &lt;constant name="No 2nd Dose" value="H2"/&gt;</v>
      </c>
    </row>
    <row r="51" spans="1:1" x14ac:dyDescent="0.2">
      <c r="A51" s="20" t="str">
        <f>"    &lt;constant name="&amp;CHAR(34)&amp;Schedules!B111&amp;CHAR(34)&amp;" value="&amp;CHAR(34)&amp;Schedules!E111&amp;CHAR(34)&amp;"/&gt;"</f>
        <v xml:space="preserve">    &lt;constant name="2nd Dose Less Than 4 weeks" value="H2"/&gt;</v>
      </c>
    </row>
    <row r="52" spans="1:1" x14ac:dyDescent="0.2">
      <c r="A52" s="20" t="str">
        <f>"    &lt;constant name="&amp;CHAR(34)&amp;Schedules!B112&amp;CHAR(34)&amp;" value="&amp;CHAR(34)&amp;Schedules!E112&amp;CHAR(34)&amp;"/&gt;"</f>
        <v xml:space="preserve">    &lt;constant name="2nd Dose Greater Than 5 months" value="H2"/&gt;</v>
      </c>
    </row>
    <row r="53" spans="1:1" x14ac:dyDescent="0.2">
      <c r="A53" s="20" t="str">
        <f>"    &lt;constant name="&amp;CHAR(34)&amp;Schedules!B113&amp;CHAR(34)&amp;" value="&amp;CHAR(34)&amp;Schedules!E113&amp;CHAR(34)&amp;"/&gt;"</f>
        <v xml:space="preserve">    &lt;constant name="2nd Dose Between 4 weeks and 5 Months" value="H2b"/&gt;</v>
      </c>
    </row>
    <row r="54" spans="1:1" s="29" customFormat="1" x14ac:dyDescent="0.2">
      <c r="A54" s="28" t="s">
        <v>66</v>
      </c>
    </row>
    <row r="55" spans="1:1" x14ac:dyDescent="0.2">
      <c r="A55" s="25" t="str">
        <f>"  &lt;schedule scheduleName="&amp;CHAR(34)&amp;Schedules!B116&amp;CHAR(34)&amp;" dose="&amp;CHAR(34)&amp;Schedules!C116&amp;CHAR(34)&amp;" indication="&amp;CHAR(34)&amp;Schedules!D116&amp;CHAR(34)&amp;" label="&amp;CHAR(34)&amp;Schedules!E115&amp;CHAR(34)&amp;"&gt;"</f>
        <v xml:space="preserve">  &lt;schedule scheduleName="M1" dose="1" indication="MALE" label="1st"&gt;</v>
      </c>
    </row>
    <row r="56" spans="1:1" x14ac:dyDescent="0.2">
      <c r="A56" s="19" t="str">
        <f>"    &lt;pos row="&amp;CHAR(34)&amp;Schedules!C131&amp;CHAR(34)&amp;" column="&amp;CHAR(34)&amp;Schedules!C130&amp;CHAR(34)&amp;"/&gt;"</f>
        <v xml:space="preserve">    &lt;pos row="2" column="1"/&gt;</v>
      </c>
    </row>
    <row r="57" spans="1:1" x14ac:dyDescent="0.2">
      <c r="A57" s="20" t="str">
        <f>"    &lt;valid age="&amp;CHAR(34)&amp;Schedules!C119&amp;CHAR(34)&amp;" interval="&amp;CHAR(34)&amp;Schedules!D119&amp;CHAR(34)&amp;" grace="&amp;CHAR(34)&amp;Schedules!E119&amp;CHAR(34)&amp;"/&gt;"</f>
        <v xml:space="preserve">    &lt;valid age="9 years" interval="" grace="4 days"/&gt;</v>
      </c>
    </row>
    <row r="58" spans="1:1" x14ac:dyDescent="0.2">
      <c r="A58" s="20" t="str">
        <f>"    &lt;early age="&amp;CHAR(34)&amp;Schedules!C120&amp;CHAR(34)&amp;" interval="&amp;CHAR(34)&amp;Schedules!D120&amp;CHAR(34)&amp;" grace="&amp;CHAR(34)&amp;Schedules!E120&amp;CHAR(34)&amp;"/&gt;"</f>
        <v xml:space="preserve">    &lt;early age="" interval="" grace=""/&gt;</v>
      </c>
    </row>
    <row r="59" spans="1:1" x14ac:dyDescent="0.2">
      <c r="A59" s="20" t="str">
        <f>"    &lt;due age="&amp;CHAR(34)&amp;Schedules!C121&amp;CHAR(34)&amp;" interval="&amp;CHAR(34)&amp;Schedules!D121&amp;CHAR(34)&amp;" grace="&amp;CHAR(34)&amp;Schedules!E121&amp;CHAR(34)&amp;"/&gt;"</f>
        <v xml:space="preserve">    &lt;due age="11 years" interval="" grace=""/&gt;</v>
      </c>
    </row>
    <row r="60" spans="1:1" x14ac:dyDescent="0.2">
      <c r="A60" s="20" t="str">
        <f>"    &lt;overdue age="&amp;CHAR(34)&amp;Schedules!C122&amp;CHAR(34)&amp;" interval="&amp;CHAR(34)&amp;Schedules!D122&amp;CHAR(34)&amp;" grace="&amp;CHAR(34)&amp;Schedules!E122&amp;CHAR(34)&amp;"/&gt;"</f>
        <v xml:space="preserve">    &lt;overdue age="13 years" interval="" grace=""/&gt;</v>
      </c>
    </row>
    <row r="61" spans="1:1" x14ac:dyDescent="0.2">
      <c r="A61" s="20" t="str">
        <f>"    &lt;finished age="&amp;CHAR(34)&amp;Schedules!C123&amp;CHAR(34)&amp;" interval="&amp;CHAR(34)&amp;Schedules!D123&amp;CHAR(34)&amp;" grace="&amp;CHAR(34)&amp;Schedules!E123&amp;CHAR(34)&amp;"/&gt;"</f>
        <v xml:space="preserve">    &lt;finished age="22 years" interval="" grace=""/&gt;</v>
      </c>
    </row>
    <row r="62" spans="1:1" x14ac:dyDescent="0.2">
      <c r="A62" s="20" t="str">
        <f>"    &lt;after-invalid interval="&amp;CHAR(34)&amp;Schedules!D124&amp;CHAR(34)&amp;" grace="&amp;CHAR(34)&amp;Schedules!E124&amp;CHAR(34)&amp;"/&gt;"</f>
        <v xml:space="preserve">    &lt;after-invalid interval="0 days" grace=""/&gt;</v>
      </c>
    </row>
    <row r="63" spans="1:1" x14ac:dyDescent="0.2">
      <c r="A63" s="20" t="str">
        <f>"    &lt;before-previous interval="&amp;CHAR(34)&amp;Schedules!D125&amp;CHAR(34)&amp;"/&gt;"</f>
        <v xml:space="preserve">    &lt;before-previous interval=""/&gt;</v>
      </c>
    </row>
    <row r="64" spans="1:1" x14ac:dyDescent="0.2">
      <c r="A64" s="20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vaccineName="HPV" schedule="DL HPV 2nd" age="15 years" reason=""/&gt;</v>
      </c>
    </row>
    <row r="65" spans="1:1" x14ac:dyDescent="0.2">
      <c r="A65" s="20" t="str">
        <f>"    &lt;indicate vaccineName="&amp;CHAR(34)&amp;Schedules!B129&amp;CHAR(34)&amp;" schedule="&amp;CHAR(34)&amp;Schedules!C129&amp;CHAR(34)&amp;" age="&amp;CHAR(34)&amp;Schedules!D129&amp;CHAR(34)&amp;" reason="&amp;CHAR(34)&amp;Schedules!E129&amp;CHAR(34)&amp;"/&gt;"</f>
        <v xml:space="preserve">    &lt;indicate vaccineName="HPV" schedule="H2b" age="" reason=""/&gt;</v>
      </c>
    </row>
    <row r="66" spans="1:1" x14ac:dyDescent="0.2">
      <c r="A66" s="20" t="str">
        <f>"  &lt;/schedule&gt;"</f>
        <v xml:space="preserve">  &lt;/schedule&gt;</v>
      </c>
    </row>
    <row r="67" spans="1:1" x14ac:dyDescent="0.2">
      <c r="A67" s="25" t="str">
        <f>"  &lt;schedule scheduleName="&amp;CHAR(34)&amp;Schedules!B134&amp;CHAR(34)&amp;" dose="&amp;CHAR(34)&amp;Schedules!C134&amp;CHAR(34)&amp;" indication="&amp;CHAR(34)&amp;Schedules!D134&amp;CHAR(34)&amp;" label="&amp;CHAR(34)&amp;Schedules!E133&amp;CHAR(34)&amp;"&gt;"</f>
        <v xml:space="preserve">  &lt;schedule scheduleName="S1" dose="1" indication="MALE" label="High Risk"&gt;</v>
      </c>
    </row>
    <row r="68" spans="1:1" x14ac:dyDescent="0.2">
      <c r="A68" s="19" t="str">
        <f>"    &lt;indicationCriteria vaccineName="&amp;CHAR(34)&amp;Schedules!B137&amp;CHAR(34)&amp;" afterAge="&amp;CHAR(34)&amp;Schedules!C137&amp;CHAR(34)&amp;" beforeAge="&amp;CHAR(34)&amp;Schedules!D137&amp;CHAR(34)&amp;"/&gt;"</f>
        <v xml:space="preserve">    &lt;indicationCriteria vaccineName="HPV" afterAge="22 years" beforeAge="27 years"/&gt;</v>
      </c>
    </row>
    <row r="69" spans="1:1" x14ac:dyDescent="0.2">
      <c r="A69" s="19" t="str">
        <f>"    &lt;pos row="&amp;CHAR(34)&amp;Schedules!C151&amp;CHAR(34)&amp;" column="&amp;CHAR(34)&amp;Schedules!C150&amp;CHAR(34)&amp;"/&gt;"</f>
        <v xml:space="preserve">    &lt;pos row="3" column="1"/&gt;</v>
      </c>
    </row>
    <row r="70" spans="1:1" x14ac:dyDescent="0.2">
      <c r="A70" s="20" t="str">
        <f>"    &lt;valid age="&amp;CHAR(34)&amp;Schedules!C140&amp;CHAR(34)&amp;" interval="&amp;CHAR(34)&amp;Schedules!D140&amp;CHAR(34)&amp;" grace="&amp;CHAR(34)&amp;Schedules!E140&amp;CHAR(34)&amp;"/&gt;"</f>
        <v xml:space="preserve">    &lt;valid age="9 years" interval="" grace="4 days"/&gt;</v>
      </c>
    </row>
    <row r="71" spans="1:1" x14ac:dyDescent="0.2">
      <c r="A71" s="20" t="str">
        <f>"    &lt;early age="&amp;CHAR(34)&amp;Schedules!C141&amp;CHAR(34)&amp;" interval="&amp;CHAR(34)&amp;Schedules!D141&amp;CHAR(34)&amp;" grace="&amp;CHAR(34)&amp;Schedules!E141&amp;CHAR(34)&amp;"/&gt;"</f>
        <v xml:space="preserve">    &lt;early age="" interval="" grace=""/&gt;</v>
      </c>
    </row>
    <row r="72" spans="1:1" x14ac:dyDescent="0.2">
      <c r="A72" s="20" t="str">
        <f>"    &lt;due age="&amp;CHAR(34)&amp;Schedules!C142&amp;CHAR(34)&amp;" interval="&amp;CHAR(34)&amp;Schedules!D142&amp;CHAR(34)&amp;" grace="&amp;CHAR(34)&amp;Schedules!E142&amp;CHAR(34)&amp;"/&gt;"</f>
        <v xml:space="preserve">    &lt;due age="11 years" interval="" grace=""/&gt;</v>
      </c>
    </row>
    <row r="73" spans="1:1" x14ac:dyDescent="0.2">
      <c r="A73" s="20" t="str">
        <f>"    &lt;overdue age="&amp;CHAR(34)&amp;Schedules!C143&amp;CHAR(34)&amp;" interval="&amp;CHAR(34)&amp;Schedules!D143&amp;CHAR(34)&amp;" grace="&amp;CHAR(34)&amp;Schedules!E143&amp;CHAR(34)&amp;"/&gt;"</f>
        <v xml:space="preserve">    &lt;overdue age="13 years" interval="" grace=""/&gt;</v>
      </c>
    </row>
    <row r="74" spans="1:1" x14ac:dyDescent="0.2">
      <c r="A74" s="20" t="str">
        <f>"    &lt;finished age="&amp;CHAR(34)&amp;Schedules!C144&amp;CHAR(34)&amp;" interval="&amp;CHAR(34)&amp;Schedules!D144&amp;CHAR(34)&amp;" grace="&amp;CHAR(34)&amp;Schedules!E144&amp;CHAR(34)&amp;"/&gt;"</f>
        <v xml:space="preserve">    &lt;finished age="27 years" interval="" grace=""/&gt;</v>
      </c>
    </row>
    <row r="75" spans="1:1" x14ac:dyDescent="0.2">
      <c r="A75" s="20" t="str">
        <f>"    &lt;after-invalid interval="&amp;CHAR(34)&amp;Schedules!D145&amp;CHAR(34)&amp;" grace="&amp;CHAR(34)&amp;Schedules!E145&amp;CHAR(34)&amp;"/&gt;"</f>
        <v xml:space="preserve">    &lt;after-invalid interval="0 days" grace=""/&gt;</v>
      </c>
    </row>
    <row r="76" spans="1:1" x14ac:dyDescent="0.2">
      <c r="A76" s="20" t="str">
        <f>"    &lt;before-previous interval="&amp;CHAR(34)&amp;Schedules!D146&amp;CHAR(34)&amp;"/&gt;"</f>
        <v xml:space="preserve">    &lt;before-previous interval=""/&gt;</v>
      </c>
    </row>
    <row r="77" spans="1:1" x14ac:dyDescent="0.2">
      <c r="A77" s="20" t="str">
        <f>"    &lt;indicate vaccineName="&amp;CHAR(34)&amp;Schedules!B149&amp;CHAR(34)&amp;" schedule="&amp;CHAR(34)&amp;Schedules!C149&amp;CHAR(34)&amp;" age="&amp;CHAR(34)&amp;Schedules!D149&amp;CHAR(34)&amp;" reason="&amp;CHAR(34)&amp;Schedules!E149&amp;CHAR(34)&amp;"/&gt;"</f>
        <v xml:space="preserve">    &lt;indicate vaccineName="HPV" schedule="H2b" age="" reason=""/&gt;</v>
      </c>
    </row>
    <row r="78" spans="1:1" x14ac:dyDescent="0.2">
      <c r="A78" s="20" t="str">
        <f>"  &lt;/schedule&gt;"</f>
        <v xml:space="preserve">  &lt;/schedule&gt;</v>
      </c>
    </row>
    <row r="79" spans="1:1" x14ac:dyDescent="0.2">
      <c r="A79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 Forecaster</dc:creator>
  <cp:lastModifiedBy>Chamberlin, Gordon L.</cp:lastModifiedBy>
  <cp:lastPrinted>2016-12-12T22:52:06Z</cp:lastPrinted>
  <dcterms:created xsi:type="dcterms:W3CDTF">2014-08-26T19:52:28Z</dcterms:created>
  <dcterms:modified xsi:type="dcterms:W3CDTF">2016-12-12T22:54:16Z</dcterms:modified>
</cp:coreProperties>
</file>