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TCHWorkspaceJava6\forecaster\schedules\"/>
    </mc:Choice>
  </mc:AlternateContent>
  <bookViews>
    <workbookView xWindow="1380" yWindow="0" windowWidth="16380" windowHeight="8190" tabRatio="242"/>
  </bookViews>
  <sheets>
    <sheet name="Schedules" sheetId="1" r:id="rId1"/>
    <sheet name="XML" sheetId="2" r:id="rId2"/>
  </sheets>
  <definedNames>
    <definedName name="_xlnm.Print_Area" localSheetId="0">Schedules!$A$1:$J$145</definedName>
  </definedNames>
  <calcPr calcId="152511"/>
</workbook>
</file>

<file path=xl/calcChain.xml><?xml version="1.0" encoding="utf-8"?>
<calcChain xmlns="http://schemas.openxmlformats.org/spreadsheetml/2006/main">
  <c r="A70" i="2" l="1"/>
  <c r="A52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103" i="2"/>
</calcChain>
</file>

<file path=xl/sharedStrings.xml><?xml version="1.0" encoding="utf-8"?>
<sst xmlns="http://schemas.openxmlformats.org/spreadsheetml/2006/main" count="314" uniqueCount="66">
  <si>
    <t>Forecast Series Name</t>
  </si>
  <si>
    <t>HPV</t>
  </si>
  <si>
    <t>Vaccines</t>
  </si>
  <si>
    <t>Vaccine Ids</t>
  </si>
  <si>
    <t>Vaccine</t>
  </si>
  <si>
    <t>Trade Name(s)</t>
  </si>
  <si>
    <t>Id</t>
  </si>
  <si>
    <t>Schedule</t>
  </si>
  <si>
    <t>Dose</t>
  </si>
  <si>
    <t>Indication</t>
  </si>
  <si>
    <r>
      <t>1</t>
    </r>
    <r>
      <rPr>
        <b/>
        <vertAlign val="superscript"/>
        <sz val="10"/>
        <color indexed="62"/>
        <rFont val="Arial"/>
        <family val="2"/>
      </rPr>
      <t>st</t>
    </r>
  </si>
  <si>
    <r>
      <t>2</t>
    </r>
    <r>
      <rPr>
        <b/>
        <vertAlign val="superscript"/>
        <sz val="10"/>
        <color indexed="62"/>
        <rFont val="Arial"/>
        <family val="2"/>
      </rPr>
      <t>nd</t>
    </r>
  </si>
  <si>
    <t>Determine if dose is valid or when next is due</t>
  </si>
  <si>
    <t>Age</t>
  </si>
  <si>
    <t>Interval</t>
  </si>
  <si>
    <t>Grace</t>
  </si>
  <si>
    <t>Valid</t>
  </si>
  <si>
    <t>9 years</t>
  </si>
  <si>
    <t>4 days</t>
  </si>
  <si>
    <t>109 months</t>
  </si>
  <si>
    <t>4 weeks</t>
  </si>
  <si>
    <t>Early due</t>
  </si>
  <si>
    <t>Due</t>
  </si>
  <si>
    <t>11 years</t>
  </si>
  <si>
    <t>Overdue</t>
  </si>
  <si>
    <t>13 years</t>
  </si>
  <si>
    <t>3 months</t>
  </si>
  <si>
    <t>Finished</t>
  </si>
  <si>
    <t>After invalid dose</t>
  </si>
  <si>
    <t>Dose before previous</t>
  </si>
  <si>
    <t>If valid, pick the next schedule to use</t>
  </si>
  <si>
    <t>Before Age</t>
  </si>
  <si>
    <t>Reason</t>
  </si>
  <si>
    <t>Show Column</t>
  </si>
  <si>
    <t>Show Row</t>
  </si>
  <si>
    <r>
      <t>3</t>
    </r>
    <r>
      <rPr>
        <b/>
        <vertAlign val="superscript"/>
        <sz val="10"/>
        <color indexed="62"/>
        <rFont val="Arial"/>
        <family val="2"/>
      </rPr>
      <t>rd</t>
    </r>
  </si>
  <si>
    <t>114 months</t>
  </si>
  <si>
    <t>12 weeks</t>
  </si>
  <si>
    <t>4 months</t>
  </si>
  <si>
    <t>5 months</t>
  </si>
  <si>
    <t>COMPLETE</t>
  </si>
  <si>
    <t>F1</t>
  </si>
  <si>
    <t>F2</t>
  </si>
  <si>
    <t>F3</t>
  </si>
  <si>
    <t>FEMALE</t>
  </si>
  <si>
    <t>MALE</t>
  </si>
  <si>
    <t>M1</t>
  </si>
  <si>
    <t>M2</t>
  </si>
  <si>
    <t>M3</t>
  </si>
  <si>
    <t>22 years</t>
  </si>
  <si>
    <t>27 years</t>
  </si>
  <si>
    <t>After Age</t>
  </si>
  <si>
    <t>S1</t>
  </si>
  <si>
    <t>S2</t>
  </si>
  <si>
    <t>S3</t>
  </si>
  <si>
    <r>
      <t>At Risk 1</t>
    </r>
    <r>
      <rPr>
        <b/>
        <vertAlign val="superscript"/>
        <sz val="10"/>
        <color indexed="62"/>
        <rFont val="Arial"/>
        <family val="2"/>
      </rPr>
      <t>st</t>
    </r>
  </si>
  <si>
    <r>
      <t>At Risk 2</t>
    </r>
    <r>
      <rPr>
        <b/>
        <vertAlign val="superscript"/>
        <sz val="10"/>
        <color indexed="62"/>
        <rFont val="Arial"/>
        <family val="2"/>
      </rPr>
      <t>nd</t>
    </r>
  </si>
  <si>
    <r>
      <t>At Risk 3</t>
    </r>
    <r>
      <rPr>
        <b/>
        <vertAlign val="superscript"/>
        <sz val="10"/>
        <color indexed="62"/>
        <rFont val="Arial"/>
        <family val="2"/>
      </rPr>
      <t>rd</t>
    </r>
  </si>
  <si>
    <t>Indication Criteria</t>
  </si>
  <si>
    <t>0 days</t>
  </si>
  <si>
    <t>1 month</t>
  </si>
  <si>
    <t>24 weeks</t>
  </si>
  <si>
    <t>HPV9</t>
  </si>
  <si>
    <t>390, 391, 214</t>
  </si>
  <si>
    <t>HPV,quadrivalent</t>
  </si>
  <si>
    <t>HPV,bivalent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</si>
</sst>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b/>
      <vertAlign val="superscript"/>
      <sz val="10"/>
      <color indexed="62"/>
      <name val="Arial"/>
      <family val="2"/>
    </font>
    <font>
      <b/>
      <sz val="10"/>
      <color indexed="57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</fills>
  <borders count="6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3" fillId="5" borderId="3" xfId="0" applyFont="1" applyFill="1" applyBorder="1"/>
    <xf numFmtId="0" fontId="5" fillId="5" borderId="3" xfId="0" applyFont="1" applyFill="1" applyBorder="1"/>
    <xf numFmtId="0" fontId="2" fillId="6" borderId="3" xfId="0" applyFont="1" applyFill="1" applyBorder="1" applyAlignment="1">
      <alignment horizontal="left"/>
    </xf>
    <xf numFmtId="0" fontId="0" fillId="7" borderId="0" xfId="0" applyFill="1"/>
    <xf numFmtId="0" fontId="0" fillId="7" borderId="0" xfId="0" applyFill="1" applyBorder="1"/>
    <xf numFmtId="0" fontId="1" fillId="3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E6E6E6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11</xdr:row>
      <xdr:rowOff>9525</xdr:rowOff>
    </xdr:from>
    <xdr:to>
      <xdr:col>9</xdr:col>
      <xdr:colOff>837975</xdr:colOff>
      <xdr:row>34</xdr:row>
      <xdr:rowOff>131691</xdr:rowOff>
    </xdr:to>
    <xdr:pic>
      <xdr:nvPicPr>
        <xdr:cNvPr id="2" name="Picture 1" descr="https://documents.lucidchart.com/documents/c1d2c17d-8b35-485d-bce0-d60a9e00c8f9/pages/0_0?a=6932&amp;x=131&amp;y=186&amp;w=1518&amp;h=748&amp;store=1&amp;accept=image%2F*&amp;auth=LCA%20a22f6dcbdf99d90366e8afadda37cea83ac12762-ts%3D146669254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6" y="1733550"/>
          <a:ext cx="7848374" cy="38464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3"/>
  <sheetViews>
    <sheetView tabSelected="1" workbookViewId="0">
      <selection activeCell="L42" sqref="L42"/>
    </sheetView>
  </sheetViews>
  <sheetFormatPr defaultColWidth="11.5703125" defaultRowHeight="12.75" x14ac:dyDescent="0.2"/>
  <cols>
    <col min="1" max="1" width="1.5703125" style="1" customWidth="1"/>
    <col min="2" max="5" width="14.28515625" style="1" customWidth="1"/>
    <col min="6" max="6" width="6.28515625" style="1" customWidth="1"/>
    <col min="7" max="10" width="14.28515625" style="1" customWidth="1"/>
    <col min="11" max="11" width="2" style="1" customWidth="1"/>
    <col min="12" max="16" width="11.5703125" style="1"/>
    <col min="17" max="17" width="6.28515625" style="1" customWidth="1"/>
    <col min="18" max="22" width="11.5703125" style="1"/>
    <col min="23" max="23" width="6.28515625" style="1" customWidth="1"/>
    <col min="24" max="24" width="3.28515625" style="1" customWidth="1"/>
    <col min="25" max="16384" width="11.5703125" style="1"/>
  </cols>
  <sheetData>
    <row r="1" spans="2:10" ht="8.25" customHeight="1" x14ac:dyDescent="0.2"/>
    <row r="2" spans="2:10" x14ac:dyDescent="0.2">
      <c r="B2" s="2" t="s">
        <v>0</v>
      </c>
      <c r="C2" s="3"/>
      <c r="D2" s="4" t="s">
        <v>1</v>
      </c>
      <c r="F2" s="21" t="s">
        <v>2</v>
      </c>
      <c r="G2" s="21"/>
      <c r="H2" s="21"/>
      <c r="I2" s="21"/>
      <c r="J2" s="21"/>
    </row>
    <row r="3" spans="2:10" x14ac:dyDescent="0.2">
      <c r="B3" s="6" t="s">
        <v>2</v>
      </c>
      <c r="C3" s="7" t="s">
        <v>3</v>
      </c>
      <c r="D3" s="8"/>
      <c r="F3" s="7" t="s">
        <v>4</v>
      </c>
      <c r="G3" s="8"/>
      <c r="H3" s="7" t="s">
        <v>5</v>
      </c>
      <c r="I3" s="8"/>
      <c r="J3" s="6" t="s">
        <v>6</v>
      </c>
    </row>
    <row r="4" spans="2:10" x14ac:dyDescent="0.2">
      <c r="B4" s="9" t="s">
        <v>1</v>
      </c>
      <c r="C4" s="10" t="s">
        <v>63</v>
      </c>
      <c r="D4" s="11"/>
      <c r="F4" s="10" t="s">
        <v>64</v>
      </c>
      <c r="G4" s="12"/>
      <c r="H4" s="10"/>
      <c r="I4" s="11"/>
      <c r="J4" s="9">
        <v>390</v>
      </c>
    </row>
    <row r="5" spans="2:10" x14ac:dyDescent="0.2">
      <c r="F5" s="10" t="s">
        <v>65</v>
      </c>
      <c r="G5" s="12"/>
      <c r="H5" s="10"/>
      <c r="I5" s="11"/>
      <c r="J5" s="9">
        <v>391</v>
      </c>
    </row>
    <row r="6" spans="2:10" x14ac:dyDescent="0.2">
      <c r="F6" s="10" t="s">
        <v>62</v>
      </c>
      <c r="G6" s="12"/>
      <c r="H6" s="10"/>
      <c r="I6" s="11"/>
      <c r="J6" s="9">
        <v>214</v>
      </c>
    </row>
    <row r="19" spans="3:3" x14ac:dyDescent="0.2">
      <c r="C19"/>
    </row>
    <row r="38" spans="2:10" ht="14.25" x14ac:dyDescent="0.2">
      <c r="B38" s="5" t="s">
        <v>7</v>
      </c>
      <c r="C38" s="5" t="s">
        <v>8</v>
      </c>
      <c r="D38" s="5" t="s">
        <v>9</v>
      </c>
      <c r="E38" s="13" t="s">
        <v>10</v>
      </c>
      <c r="G38" s="5" t="s">
        <v>7</v>
      </c>
      <c r="H38" s="5" t="s">
        <v>8</v>
      </c>
      <c r="I38" s="13"/>
      <c r="J38" s="13" t="s">
        <v>11</v>
      </c>
    </row>
    <row r="39" spans="2:10" x14ac:dyDescent="0.2">
      <c r="B39" s="14" t="s">
        <v>41</v>
      </c>
      <c r="C39" s="14">
        <v>1</v>
      </c>
      <c r="D39" s="14" t="s">
        <v>44</v>
      </c>
      <c r="G39" s="14" t="s">
        <v>42</v>
      </c>
      <c r="H39" s="14">
        <v>2</v>
      </c>
    </row>
    <row r="40" spans="2:10" x14ac:dyDescent="0.2">
      <c r="B40" s="21" t="s">
        <v>12</v>
      </c>
      <c r="C40" s="21"/>
      <c r="D40" s="21"/>
      <c r="E40" s="21"/>
      <c r="G40" s="21" t="s">
        <v>12</v>
      </c>
      <c r="H40" s="21"/>
      <c r="I40" s="21"/>
      <c r="J40" s="21"/>
    </row>
    <row r="41" spans="2:10" x14ac:dyDescent="0.2">
      <c r="B41" s="15"/>
      <c r="C41" s="6" t="s">
        <v>13</v>
      </c>
      <c r="D41" s="6" t="s">
        <v>14</v>
      </c>
      <c r="E41" s="6" t="s">
        <v>15</v>
      </c>
      <c r="G41" s="15"/>
      <c r="H41" s="6" t="s">
        <v>13</v>
      </c>
      <c r="I41" s="6" t="s">
        <v>14</v>
      </c>
      <c r="J41" s="6" t="s">
        <v>15</v>
      </c>
    </row>
    <row r="42" spans="2:10" x14ac:dyDescent="0.2">
      <c r="B42" s="16" t="s">
        <v>16</v>
      </c>
      <c r="C42" s="9" t="s">
        <v>17</v>
      </c>
      <c r="D42" s="9"/>
      <c r="E42" s="9" t="s">
        <v>18</v>
      </c>
      <c r="G42" s="16" t="s">
        <v>16</v>
      </c>
      <c r="H42" s="9" t="s">
        <v>19</v>
      </c>
      <c r="I42" s="9" t="s">
        <v>20</v>
      </c>
      <c r="J42" s="9" t="s">
        <v>18</v>
      </c>
    </row>
    <row r="43" spans="2:10" x14ac:dyDescent="0.2">
      <c r="B43" s="16" t="s">
        <v>21</v>
      </c>
      <c r="C43" s="9"/>
      <c r="D43" s="9"/>
      <c r="E43" s="9"/>
      <c r="G43" s="16" t="s">
        <v>21</v>
      </c>
      <c r="H43" s="9"/>
      <c r="I43" s="9"/>
      <c r="J43" s="9"/>
    </row>
    <row r="44" spans="2:10" x14ac:dyDescent="0.2">
      <c r="B44" s="16" t="s">
        <v>22</v>
      </c>
      <c r="C44" s="9" t="s">
        <v>23</v>
      </c>
      <c r="D44" s="9"/>
      <c r="E44" s="9"/>
      <c r="G44" s="16" t="s">
        <v>22</v>
      </c>
      <c r="H44" s="9"/>
      <c r="I44" s="9" t="s">
        <v>60</v>
      </c>
      <c r="J44" s="9"/>
    </row>
    <row r="45" spans="2:10" x14ac:dyDescent="0.2">
      <c r="B45" s="16" t="s">
        <v>24</v>
      </c>
      <c r="C45" s="9" t="s">
        <v>25</v>
      </c>
      <c r="D45" s="9"/>
      <c r="E45" s="9"/>
      <c r="G45" s="16" t="s">
        <v>24</v>
      </c>
      <c r="H45" s="9"/>
      <c r="I45" s="9" t="s">
        <v>26</v>
      </c>
      <c r="J45" s="9"/>
    </row>
    <row r="46" spans="2:10" x14ac:dyDescent="0.2">
      <c r="B46" s="16" t="s">
        <v>27</v>
      </c>
      <c r="C46" s="9" t="s">
        <v>50</v>
      </c>
      <c r="D46" s="9"/>
      <c r="E46" s="9"/>
      <c r="G46" s="16" t="s">
        <v>27</v>
      </c>
      <c r="H46" s="9" t="s">
        <v>50</v>
      </c>
      <c r="I46" s="9"/>
      <c r="J46" s="9"/>
    </row>
    <row r="47" spans="2:10" x14ac:dyDescent="0.2">
      <c r="B47" s="16" t="s">
        <v>28</v>
      </c>
      <c r="C47" s="17"/>
      <c r="D47" s="9" t="s">
        <v>59</v>
      </c>
      <c r="E47" s="9"/>
      <c r="G47" s="16" t="s">
        <v>28</v>
      </c>
      <c r="H47" s="17"/>
      <c r="I47" s="9" t="s">
        <v>20</v>
      </c>
      <c r="J47" s="9" t="s">
        <v>18</v>
      </c>
    </row>
    <row r="48" spans="2:10" x14ac:dyDescent="0.2">
      <c r="B48" s="16" t="s">
        <v>29</v>
      </c>
      <c r="C48" s="17"/>
      <c r="D48" s="9"/>
      <c r="E48" s="9"/>
      <c r="G48" s="16" t="s">
        <v>29</v>
      </c>
      <c r="H48" s="17"/>
      <c r="I48" s="9"/>
      <c r="J48" s="9"/>
    </row>
    <row r="49" spans="2:10" x14ac:dyDescent="0.2">
      <c r="B49" s="21" t="s">
        <v>30</v>
      </c>
      <c r="C49" s="21"/>
      <c r="D49" s="21"/>
      <c r="G49" s="21" t="s">
        <v>30</v>
      </c>
      <c r="H49" s="21"/>
      <c r="I49" s="21"/>
    </row>
    <row r="50" spans="2:10" x14ac:dyDescent="0.2">
      <c r="B50" s="6" t="s">
        <v>4</v>
      </c>
      <c r="C50" s="6" t="s">
        <v>7</v>
      </c>
      <c r="D50" s="6" t="s">
        <v>31</v>
      </c>
      <c r="E50" s="6" t="s">
        <v>32</v>
      </c>
      <c r="G50" s="6" t="s">
        <v>4</v>
      </c>
      <c r="H50" s="6" t="s">
        <v>7</v>
      </c>
      <c r="I50" s="6" t="s">
        <v>31</v>
      </c>
      <c r="J50" s="6" t="s">
        <v>32</v>
      </c>
    </row>
    <row r="51" spans="2:10" x14ac:dyDescent="0.2">
      <c r="B51" s="9" t="s">
        <v>1</v>
      </c>
      <c r="C51" s="9" t="s">
        <v>42</v>
      </c>
      <c r="D51" s="9"/>
      <c r="E51" s="18"/>
      <c r="G51" s="9" t="s">
        <v>1</v>
      </c>
      <c r="H51" s="9" t="s">
        <v>43</v>
      </c>
      <c r="I51" s="9"/>
      <c r="J51" s="18"/>
    </row>
    <row r="52" spans="2:10" x14ac:dyDescent="0.2">
      <c r="B52" s="16" t="s">
        <v>33</v>
      </c>
      <c r="C52" s="9">
        <v>1</v>
      </c>
      <c r="G52" s="16" t="s">
        <v>33</v>
      </c>
      <c r="H52" s="9">
        <v>2</v>
      </c>
    </row>
    <row r="53" spans="2:10" x14ac:dyDescent="0.2">
      <c r="B53" s="16" t="s">
        <v>34</v>
      </c>
      <c r="C53" s="9">
        <v>1</v>
      </c>
      <c r="G53" s="16" t="s">
        <v>34</v>
      </c>
      <c r="H53" s="9">
        <v>1</v>
      </c>
    </row>
    <row r="55" spans="2:10" ht="14.25" x14ac:dyDescent="0.2">
      <c r="B55" s="5" t="s">
        <v>7</v>
      </c>
      <c r="C55" s="5" t="s">
        <v>8</v>
      </c>
      <c r="E55" s="13" t="s">
        <v>35</v>
      </c>
    </row>
    <row r="56" spans="2:10" x14ac:dyDescent="0.2">
      <c r="B56" s="14" t="s">
        <v>43</v>
      </c>
      <c r="C56" s="14">
        <v>3</v>
      </c>
    </row>
    <row r="57" spans="2:10" x14ac:dyDescent="0.2">
      <c r="B57" s="21" t="s">
        <v>12</v>
      </c>
      <c r="C57" s="21"/>
      <c r="D57" s="21"/>
      <c r="E57" s="21"/>
    </row>
    <row r="58" spans="2:10" x14ac:dyDescent="0.2">
      <c r="B58" s="15"/>
      <c r="C58" s="6" t="s">
        <v>13</v>
      </c>
      <c r="D58" s="6" t="s">
        <v>14</v>
      </c>
      <c r="E58" s="6" t="s">
        <v>15</v>
      </c>
    </row>
    <row r="59" spans="2:10" x14ac:dyDescent="0.2">
      <c r="B59" s="16" t="s">
        <v>16</v>
      </c>
      <c r="C59" s="9" t="s">
        <v>36</v>
      </c>
      <c r="D59" s="9" t="s">
        <v>37</v>
      </c>
      <c r="E59" s="9" t="s">
        <v>18</v>
      </c>
    </row>
    <row r="60" spans="2:10" x14ac:dyDescent="0.2">
      <c r="B60" s="16" t="s">
        <v>21</v>
      </c>
      <c r="C60" s="9"/>
      <c r="D60" s="9"/>
      <c r="E60" s="9"/>
    </row>
    <row r="61" spans="2:10" ht="12" customHeight="1" x14ac:dyDescent="0.2">
      <c r="B61" s="16" t="s">
        <v>22</v>
      </c>
      <c r="C61" s="9"/>
      <c r="D61" s="9" t="s">
        <v>38</v>
      </c>
      <c r="E61" s="9"/>
    </row>
    <row r="62" spans="2:10" x14ac:dyDescent="0.2">
      <c r="B62" s="16" t="s">
        <v>24</v>
      </c>
      <c r="C62" s="9"/>
      <c r="D62" s="9" t="s">
        <v>39</v>
      </c>
      <c r="E62" s="9"/>
    </row>
    <row r="63" spans="2:10" x14ac:dyDescent="0.2">
      <c r="B63" s="16" t="s">
        <v>27</v>
      </c>
      <c r="C63" s="9" t="s">
        <v>50</v>
      </c>
      <c r="D63" s="9"/>
      <c r="E63" s="9"/>
    </row>
    <row r="64" spans="2:10" x14ac:dyDescent="0.2">
      <c r="B64" s="16" t="s">
        <v>28</v>
      </c>
      <c r="C64" s="17"/>
      <c r="D64" s="9" t="s">
        <v>20</v>
      </c>
      <c r="E64" s="9" t="s">
        <v>18</v>
      </c>
    </row>
    <row r="65" spans="2:10" x14ac:dyDescent="0.2">
      <c r="B65" s="16" t="s">
        <v>29</v>
      </c>
      <c r="C65" s="17"/>
      <c r="D65" s="9" t="s">
        <v>61</v>
      </c>
      <c r="E65" s="9" t="s">
        <v>18</v>
      </c>
    </row>
    <row r="66" spans="2:10" x14ac:dyDescent="0.2">
      <c r="B66" s="21" t="s">
        <v>30</v>
      </c>
      <c r="C66" s="21"/>
      <c r="D66" s="21"/>
    </row>
    <row r="67" spans="2:10" x14ac:dyDescent="0.2">
      <c r="B67" s="6" t="s">
        <v>4</v>
      </c>
      <c r="C67" s="6" t="s">
        <v>7</v>
      </c>
      <c r="D67" s="6" t="s">
        <v>31</v>
      </c>
      <c r="E67" s="6" t="s">
        <v>32</v>
      </c>
    </row>
    <row r="68" spans="2:10" x14ac:dyDescent="0.2">
      <c r="B68" s="9" t="s">
        <v>1</v>
      </c>
      <c r="C68" s="9" t="s">
        <v>40</v>
      </c>
      <c r="D68" s="9"/>
      <c r="E68" s="18"/>
    </row>
    <row r="69" spans="2:10" x14ac:dyDescent="0.2">
      <c r="B69" s="16" t="s">
        <v>33</v>
      </c>
      <c r="C69" s="9">
        <v>3</v>
      </c>
    </row>
    <row r="70" spans="2:10" x14ac:dyDescent="0.2">
      <c r="B70" s="16" t="s">
        <v>34</v>
      </c>
      <c r="C70" s="9">
        <v>1</v>
      </c>
    </row>
    <row r="72" spans="2:10" ht="14.25" x14ac:dyDescent="0.2">
      <c r="B72" s="5" t="s">
        <v>7</v>
      </c>
      <c r="C72" s="5" t="s">
        <v>8</v>
      </c>
      <c r="D72" s="5" t="s">
        <v>9</v>
      </c>
      <c r="E72" s="13" t="s">
        <v>10</v>
      </c>
      <c r="G72" s="5" t="s">
        <v>7</v>
      </c>
      <c r="H72" s="5" t="s">
        <v>8</v>
      </c>
      <c r="I72" s="13"/>
      <c r="J72" s="13" t="s">
        <v>11</v>
      </c>
    </row>
    <row r="73" spans="2:10" x14ac:dyDescent="0.2">
      <c r="B73" s="14" t="s">
        <v>46</v>
      </c>
      <c r="C73" s="14">
        <v>1</v>
      </c>
      <c r="D73" s="14" t="s">
        <v>45</v>
      </c>
      <c r="G73" s="14" t="s">
        <v>47</v>
      </c>
      <c r="H73" s="14">
        <v>2</v>
      </c>
    </row>
    <row r="74" spans="2:10" x14ac:dyDescent="0.2">
      <c r="B74" s="21" t="s">
        <v>12</v>
      </c>
      <c r="C74" s="21"/>
      <c r="D74" s="21"/>
      <c r="E74" s="21"/>
      <c r="G74" s="21" t="s">
        <v>12</v>
      </c>
      <c r="H74" s="21"/>
      <c r="I74" s="21"/>
      <c r="J74" s="21"/>
    </row>
    <row r="75" spans="2:10" x14ac:dyDescent="0.2">
      <c r="B75" s="15"/>
      <c r="C75" s="6" t="s">
        <v>13</v>
      </c>
      <c r="D75" s="6" t="s">
        <v>14</v>
      </c>
      <c r="E75" s="6" t="s">
        <v>15</v>
      </c>
      <c r="G75" s="15"/>
      <c r="H75" s="6" t="s">
        <v>13</v>
      </c>
      <c r="I75" s="6" t="s">
        <v>14</v>
      </c>
      <c r="J75" s="6" t="s">
        <v>15</v>
      </c>
    </row>
    <row r="76" spans="2:10" x14ac:dyDescent="0.2">
      <c r="B76" s="16" t="s">
        <v>16</v>
      </c>
      <c r="C76" s="9" t="s">
        <v>17</v>
      </c>
      <c r="D76" s="9"/>
      <c r="E76" s="9" t="s">
        <v>18</v>
      </c>
      <c r="G76" s="16" t="s">
        <v>16</v>
      </c>
      <c r="H76" s="9" t="s">
        <v>19</v>
      </c>
      <c r="I76" s="9" t="s">
        <v>20</v>
      </c>
      <c r="J76" s="9" t="s">
        <v>18</v>
      </c>
    </row>
    <row r="77" spans="2:10" x14ac:dyDescent="0.2">
      <c r="B77" s="16" t="s">
        <v>21</v>
      </c>
      <c r="C77" s="9"/>
      <c r="D77" s="9"/>
      <c r="E77" s="9"/>
      <c r="G77" s="16" t="s">
        <v>21</v>
      </c>
      <c r="H77" s="9"/>
      <c r="I77" s="9"/>
      <c r="J77" s="9"/>
    </row>
    <row r="78" spans="2:10" x14ac:dyDescent="0.2">
      <c r="B78" s="16" t="s">
        <v>22</v>
      </c>
      <c r="C78" s="9" t="s">
        <v>23</v>
      </c>
      <c r="D78" s="9"/>
      <c r="E78" s="9"/>
      <c r="G78" s="16" t="s">
        <v>22</v>
      </c>
      <c r="H78" s="9"/>
      <c r="I78" s="9" t="s">
        <v>60</v>
      </c>
      <c r="J78" s="9"/>
    </row>
    <row r="79" spans="2:10" x14ac:dyDescent="0.2">
      <c r="B79" s="16" t="s">
        <v>24</v>
      </c>
      <c r="C79" s="9" t="s">
        <v>25</v>
      </c>
      <c r="D79" s="9"/>
      <c r="E79" s="9"/>
      <c r="G79" s="16" t="s">
        <v>24</v>
      </c>
      <c r="H79" s="9"/>
      <c r="I79" s="9" t="s">
        <v>26</v>
      </c>
      <c r="J79" s="9"/>
    </row>
    <row r="80" spans="2:10" x14ac:dyDescent="0.2">
      <c r="B80" s="16" t="s">
        <v>27</v>
      </c>
      <c r="C80" s="9" t="s">
        <v>49</v>
      </c>
      <c r="D80" s="9"/>
      <c r="E80" s="9"/>
      <c r="G80" s="16" t="s">
        <v>27</v>
      </c>
      <c r="H80" s="9" t="s">
        <v>49</v>
      </c>
      <c r="I80" s="9"/>
      <c r="J80" s="9"/>
    </row>
    <row r="81" spans="2:10" x14ac:dyDescent="0.2">
      <c r="B81" s="16" t="s">
        <v>28</v>
      </c>
      <c r="C81" s="17"/>
      <c r="D81" s="9" t="s">
        <v>59</v>
      </c>
      <c r="E81" s="9"/>
      <c r="G81" s="16" t="s">
        <v>28</v>
      </c>
      <c r="H81" s="17"/>
      <c r="I81" s="9" t="s">
        <v>20</v>
      </c>
      <c r="J81" s="9" t="s">
        <v>18</v>
      </c>
    </row>
    <row r="82" spans="2:10" x14ac:dyDescent="0.2">
      <c r="B82" s="16" t="s">
        <v>29</v>
      </c>
      <c r="C82" s="17"/>
      <c r="D82" s="9"/>
      <c r="E82" s="9"/>
      <c r="G82" s="16" t="s">
        <v>29</v>
      </c>
      <c r="H82" s="17"/>
      <c r="I82" s="9"/>
      <c r="J82" s="9"/>
    </row>
    <row r="83" spans="2:10" x14ac:dyDescent="0.2">
      <c r="B83" s="21" t="s">
        <v>30</v>
      </c>
      <c r="C83" s="21"/>
      <c r="D83" s="21"/>
      <c r="G83" s="21" t="s">
        <v>30</v>
      </c>
      <c r="H83" s="21"/>
      <c r="I83" s="21"/>
    </row>
    <row r="84" spans="2:10" x14ac:dyDescent="0.2">
      <c r="B84" s="6" t="s">
        <v>4</v>
      </c>
      <c r="C84" s="6" t="s">
        <v>7</v>
      </c>
      <c r="D84" s="6" t="s">
        <v>31</v>
      </c>
      <c r="E84" s="6" t="s">
        <v>32</v>
      </c>
      <c r="G84" s="6" t="s">
        <v>4</v>
      </c>
      <c r="H84" s="6" t="s">
        <v>7</v>
      </c>
      <c r="I84" s="6" t="s">
        <v>31</v>
      </c>
      <c r="J84" s="6" t="s">
        <v>32</v>
      </c>
    </row>
    <row r="85" spans="2:10" x14ac:dyDescent="0.2">
      <c r="B85" s="9" t="s">
        <v>1</v>
      </c>
      <c r="C85" s="9" t="s">
        <v>47</v>
      </c>
      <c r="D85" s="9"/>
      <c r="E85" s="18"/>
      <c r="G85" s="9" t="s">
        <v>1</v>
      </c>
      <c r="H85" s="9" t="s">
        <v>48</v>
      </c>
      <c r="I85" s="9"/>
      <c r="J85" s="18"/>
    </row>
    <row r="86" spans="2:10" x14ac:dyDescent="0.2">
      <c r="B86" s="16" t="s">
        <v>33</v>
      </c>
      <c r="C86" s="9">
        <v>1</v>
      </c>
      <c r="G86" s="16" t="s">
        <v>33</v>
      </c>
      <c r="H86" s="9">
        <v>2</v>
      </c>
    </row>
    <row r="87" spans="2:10" x14ac:dyDescent="0.2">
      <c r="B87" s="16" t="s">
        <v>34</v>
      </c>
      <c r="C87" s="9">
        <v>2</v>
      </c>
      <c r="G87" s="16" t="s">
        <v>34</v>
      </c>
      <c r="H87" s="9">
        <v>2</v>
      </c>
    </row>
    <row r="89" spans="2:10" ht="14.25" x14ac:dyDescent="0.2">
      <c r="B89" s="5" t="s">
        <v>7</v>
      </c>
      <c r="C89" s="5" t="s">
        <v>8</v>
      </c>
      <c r="E89" s="13" t="s">
        <v>35</v>
      </c>
    </row>
    <row r="90" spans="2:10" x14ac:dyDescent="0.2">
      <c r="B90" s="14" t="s">
        <v>48</v>
      </c>
      <c r="C90" s="14">
        <v>3</v>
      </c>
    </row>
    <row r="91" spans="2:10" x14ac:dyDescent="0.2">
      <c r="B91" s="21" t="s">
        <v>12</v>
      </c>
      <c r="C91" s="21"/>
      <c r="D91" s="21"/>
      <c r="E91" s="21"/>
    </row>
    <row r="92" spans="2:10" x14ac:dyDescent="0.2">
      <c r="B92" s="15"/>
      <c r="C92" s="6" t="s">
        <v>13</v>
      </c>
      <c r="D92" s="6" t="s">
        <v>14</v>
      </c>
      <c r="E92" s="6" t="s">
        <v>15</v>
      </c>
    </row>
    <row r="93" spans="2:10" x14ac:dyDescent="0.2">
      <c r="B93" s="16" t="s">
        <v>16</v>
      </c>
      <c r="C93" s="9" t="s">
        <v>36</v>
      </c>
      <c r="D93" s="9" t="s">
        <v>37</v>
      </c>
      <c r="E93" s="9" t="s">
        <v>18</v>
      </c>
    </row>
    <row r="94" spans="2:10" x14ac:dyDescent="0.2">
      <c r="B94" s="16" t="s">
        <v>21</v>
      </c>
      <c r="C94" s="9"/>
      <c r="D94" s="9"/>
      <c r="E94" s="9"/>
    </row>
    <row r="95" spans="2:10" x14ac:dyDescent="0.2">
      <c r="B95" s="16" t="s">
        <v>22</v>
      </c>
      <c r="C95" s="9"/>
      <c r="D95" s="9" t="s">
        <v>38</v>
      </c>
      <c r="E95" s="9"/>
    </row>
    <row r="96" spans="2:10" x14ac:dyDescent="0.2">
      <c r="B96" s="16" t="s">
        <v>24</v>
      </c>
      <c r="C96" s="9"/>
      <c r="D96" s="9" t="s">
        <v>39</v>
      </c>
      <c r="E96" s="9"/>
    </row>
    <row r="97" spans="2:10" x14ac:dyDescent="0.2">
      <c r="B97" s="16" t="s">
        <v>27</v>
      </c>
      <c r="C97" s="9" t="s">
        <v>49</v>
      </c>
      <c r="D97" s="9"/>
      <c r="E97" s="9"/>
    </row>
    <row r="98" spans="2:10" x14ac:dyDescent="0.2">
      <c r="B98" s="16" t="s">
        <v>28</v>
      </c>
      <c r="C98" s="17"/>
      <c r="D98" s="9" t="s">
        <v>20</v>
      </c>
      <c r="E98" s="9" t="s">
        <v>18</v>
      </c>
    </row>
    <row r="99" spans="2:10" x14ac:dyDescent="0.2">
      <c r="B99" s="16" t="s">
        <v>29</v>
      </c>
      <c r="C99" s="17"/>
      <c r="D99" s="9" t="s">
        <v>61</v>
      </c>
      <c r="E99" s="9" t="s">
        <v>18</v>
      </c>
    </row>
    <row r="100" spans="2:10" x14ac:dyDescent="0.2">
      <c r="B100" s="21" t="s">
        <v>30</v>
      </c>
      <c r="C100" s="21"/>
      <c r="D100" s="21"/>
    </row>
    <row r="101" spans="2:10" x14ac:dyDescent="0.2">
      <c r="B101" s="6" t="s">
        <v>4</v>
      </c>
      <c r="C101" s="6" t="s">
        <v>7</v>
      </c>
      <c r="D101" s="6" t="s">
        <v>31</v>
      </c>
      <c r="E101" s="6" t="s">
        <v>32</v>
      </c>
    </row>
    <row r="102" spans="2:10" x14ac:dyDescent="0.2">
      <c r="B102" s="9" t="s">
        <v>1</v>
      </c>
      <c r="C102" s="9" t="s">
        <v>40</v>
      </c>
      <c r="D102" s="9"/>
      <c r="E102" s="18"/>
    </row>
    <row r="103" spans="2:10" x14ac:dyDescent="0.2">
      <c r="B103" s="16" t="s">
        <v>33</v>
      </c>
      <c r="C103" s="9">
        <v>3</v>
      </c>
    </row>
    <row r="104" spans="2:10" x14ac:dyDescent="0.2">
      <c r="B104" s="16" t="s">
        <v>34</v>
      </c>
      <c r="C104" s="9">
        <v>2</v>
      </c>
    </row>
    <row r="108" spans="2:10" ht="14.25" x14ac:dyDescent="0.2">
      <c r="B108" s="5" t="s">
        <v>7</v>
      </c>
      <c r="C108" s="5" t="s">
        <v>8</v>
      </c>
      <c r="D108" s="5" t="s">
        <v>9</v>
      </c>
      <c r="E108" s="13" t="s">
        <v>55</v>
      </c>
    </row>
    <row r="109" spans="2:10" x14ac:dyDescent="0.2">
      <c r="B109" s="14" t="s">
        <v>52</v>
      </c>
      <c r="C109" s="14">
        <v>1</v>
      </c>
      <c r="D109" s="14" t="s">
        <v>45</v>
      </c>
    </row>
    <row r="110" spans="2:10" x14ac:dyDescent="0.2">
      <c r="B110" s="22" t="s">
        <v>58</v>
      </c>
      <c r="C110" s="23"/>
      <c r="D110" s="24"/>
    </row>
    <row r="111" spans="2:10" ht="14.25" x14ac:dyDescent="0.2">
      <c r="B111" s="6" t="s">
        <v>4</v>
      </c>
      <c r="C111" s="6" t="s">
        <v>51</v>
      </c>
      <c r="D111" s="6" t="s">
        <v>31</v>
      </c>
      <c r="G111" s="5" t="s">
        <v>7</v>
      </c>
      <c r="H111" s="5" t="s">
        <v>8</v>
      </c>
      <c r="I111" s="13"/>
      <c r="J111" s="13" t="s">
        <v>56</v>
      </c>
    </row>
    <row r="112" spans="2:10" x14ac:dyDescent="0.2">
      <c r="B112" s="9" t="s">
        <v>1</v>
      </c>
      <c r="C112" s="9" t="s">
        <v>49</v>
      </c>
      <c r="D112" s="9" t="s">
        <v>50</v>
      </c>
      <c r="G112" s="14" t="s">
        <v>53</v>
      </c>
      <c r="H112" s="14">
        <v>2</v>
      </c>
    </row>
    <row r="113" spans="2:10" x14ac:dyDescent="0.2">
      <c r="B113" s="21" t="s">
        <v>12</v>
      </c>
      <c r="C113" s="21"/>
      <c r="D113" s="21"/>
      <c r="E113" s="21"/>
      <c r="G113" s="21" t="s">
        <v>12</v>
      </c>
      <c r="H113" s="21"/>
      <c r="I113" s="21"/>
      <c r="J113" s="21"/>
    </row>
    <row r="114" spans="2:10" x14ac:dyDescent="0.2">
      <c r="B114" s="15"/>
      <c r="C114" s="6" t="s">
        <v>13</v>
      </c>
      <c r="D114" s="6" t="s">
        <v>14</v>
      </c>
      <c r="E114" s="6" t="s">
        <v>15</v>
      </c>
      <c r="G114" s="15"/>
      <c r="H114" s="6" t="s">
        <v>13</v>
      </c>
      <c r="I114" s="6" t="s">
        <v>14</v>
      </c>
      <c r="J114" s="6" t="s">
        <v>15</v>
      </c>
    </row>
    <row r="115" spans="2:10" x14ac:dyDescent="0.2">
      <c r="B115" s="16" t="s">
        <v>16</v>
      </c>
      <c r="C115" s="9" t="s">
        <v>17</v>
      </c>
      <c r="D115" s="9"/>
      <c r="E115" s="9" t="s">
        <v>18</v>
      </c>
      <c r="G115" s="16" t="s">
        <v>16</v>
      </c>
      <c r="H115" s="9" t="s">
        <v>19</v>
      </c>
      <c r="I115" s="9" t="s">
        <v>20</v>
      </c>
      <c r="J115" s="9" t="s">
        <v>18</v>
      </c>
    </row>
    <row r="116" spans="2:10" x14ac:dyDescent="0.2">
      <c r="B116" s="16" t="s">
        <v>21</v>
      </c>
      <c r="C116" s="9"/>
      <c r="D116" s="9"/>
      <c r="E116" s="9"/>
      <c r="G116" s="16" t="s">
        <v>21</v>
      </c>
      <c r="H116" s="9"/>
      <c r="I116" s="9"/>
      <c r="J116" s="9"/>
    </row>
    <row r="117" spans="2:10" x14ac:dyDescent="0.2">
      <c r="B117" s="16" t="s">
        <v>22</v>
      </c>
      <c r="C117" s="9" t="s">
        <v>23</v>
      </c>
      <c r="D117" s="9"/>
      <c r="E117" s="9"/>
      <c r="G117" s="16" t="s">
        <v>22</v>
      </c>
      <c r="H117" s="9"/>
      <c r="I117" s="9" t="s">
        <v>60</v>
      </c>
      <c r="J117" s="9"/>
    </row>
    <row r="118" spans="2:10" x14ac:dyDescent="0.2">
      <c r="B118" s="16" t="s">
        <v>24</v>
      </c>
      <c r="C118" s="9" t="s">
        <v>25</v>
      </c>
      <c r="D118" s="9"/>
      <c r="E118" s="9"/>
      <c r="G118" s="16" t="s">
        <v>24</v>
      </c>
      <c r="H118" s="9"/>
      <c r="I118" s="9" t="s">
        <v>26</v>
      </c>
      <c r="J118" s="9"/>
    </row>
    <row r="119" spans="2:10" x14ac:dyDescent="0.2">
      <c r="B119" s="16" t="s">
        <v>27</v>
      </c>
      <c r="C119" s="9" t="s">
        <v>50</v>
      </c>
      <c r="D119" s="9"/>
      <c r="E119" s="9"/>
      <c r="G119" s="16" t="s">
        <v>27</v>
      </c>
      <c r="H119" s="9" t="s">
        <v>50</v>
      </c>
      <c r="I119" s="9"/>
      <c r="J119" s="9"/>
    </row>
    <row r="120" spans="2:10" x14ac:dyDescent="0.2">
      <c r="B120" s="16" t="s">
        <v>28</v>
      </c>
      <c r="C120" s="17"/>
      <c r="D120" s="9" t="s">
        <v>59</v>
      </c>
      <c r="E120" s="9"/>
      <c r="G120" s="16" t="s">
        <v>28</v>
      </c>
      <c r="H120" s="17"/>
      <c r="I120" s="9" t="s">
        <v>20</v>
      </c>
      <c r="J120" s="9" t="s">
        <v>18</v>
      </c>
    </row>
    <row r="121" spans="2:10" x14ac:dyDescent="0.2">
      <c r="B121" s="16" t="s">
        <v>29</v>
      </c>
      <c r="C121" s="17"/>
      <c r="D121" s="9"/>
      <c r="E121" s="9"/>
      <c r="G121" s="16" t="s">
        <v>29</v>
      </c>
      <c r="H121" s="17"/>
      <c r="I121" s="9"/>
      <c r="J121" s="9"/>
    </row>
    <row r="122" spans="2:10" x14ac:dyDescent="0.2">
      <c r="B122" s="21" t="s">
        <v>30</v>
      </c>
      <c r="C122" s="21"/>
      <c r="D122" s="21"/>
      <c r="G122" s="21" t="s">
        <v>30</v>
      </c>
      <c r="H122" s="21"/>
      <c r="I122" s="21"/>
    </row>
    <row r="123" spans="2:10" x14ac:dyDescent="0.2">
      <c r="B123" s="6" t="s">
        <v>4</v>
      </c>
      <c r="C123" s="6" t="s">
        <v>7</v>
      </c>
      <c r="D123" s="6" t="s">
        <v>31</v>
      </c>
      <c r="E123" s="6" t="s">
        <v>32</v>
      </c>
      <c r="G123" s="6" t="s">
        <v>4</v>
      </c>
      <c r="H123" s="6" t="s">
        <v>7</v>
      </c>
      <c r="I123" s="6" t="s">
        <v>31</v>
      </c>
      <c r="J123" s="6" t="s">
        <v>32</v>
      </c>
    </row>
    <row r="124" spans="2:10" x14ac:dyDescent="0.2">
      <c r="B124" s="9" t="s">
        <v>1</v>
      </c>
      <c r="C124" s="9" t="s">
        <v>53</v>
      </c>
      <c r="D124" s="9"/>
      <c r="E124" s="18"/>
      <c r="G124" s="9" t="s">
        <v>1</v>
      </c>
      <c r="H124" s="9" t="s">
        <v>54</v>
      </c>
      <c r="I124" s="9"/>
      <c r="J124" s="18"/>
    </row>
    <row r="125" spans="2:10" x14ac:dyDescent="0.2">
      <c r="B125" s="16" t="s">
        <v>33</v>
      </c>
      <c r="C125" s="9">
        <v>1</v>
      </c>
      <c r="G125" s="16" t="s">
        <v>33</v>
      </c>
      <c r="H125" s="9">
        <v>2</v>
      </c>
    </row>
    <row r="126" spans="2:10" x14ac:dyDescent="0.2">
      <c r="B126" s="16" t="s">
        <v>34</v>
      </c>
      <c r="C126" s="9">
        <v>3</v>
      </c>
      <c r="G126" s="16" t="s">
        <v>34</v>
      </c>
      <c r="H126" s="9">
        <v>3</v>
      </c>
    </row>
    <row r="128" spans="2:10" ht="14.25" x14ac:dyDescent="0.2">
      <c r="B128" s="5" t="s">
        <v>7</v>
      </c>
      <c r="C128" s="5" t="s">
        <v>8</v>
      </c>
      <c r="E128" s="13" t="s">
        <v>57</v>
      </c>
    </row>
    <row r="129" spans="2:5" x14ac:dyDescent="0.2">
      <c r="B129" s="14" t="s">
        <v>54</v>
      </c>
      <c r="C129" s="14">
        <v>3</v>
      </c>
    </row>
    <row r="130" spans="2:5" x14ac:dyDescent="0.2">
      <c r="B130" s="21" t="s">
        <v>12</v>
      </c>
      <c r="C130" s="21"/>
      <c r="D130" s="21"/>
      <c r="E130" s="21"/>
    </row>
    <row r="131" spans="2:5" x14ac:dyDescent="0.2">
      <c r="B131" s="15"/>
      <c r="C131" s="6" t="s">
        <v>13</v>
      </c>
      <c r="D131" s="6" t="s">
        <v>14</v>
      </c>
      <c r="E131" s="6" t="s">
        <v>15</v>
      </c>
    </row>
    <row r="132" spans="2:5" x14ac:dyDescent="0.2">
      <c r="B132" s="16" t="s">
        <v>16</v>
      </c>
      <c r="C132" s="9" t="s">
        <v>36</v>
      </c>
      <c r="D132" s="9" t="s">
        <v>37</v>
      </c>
      <c r="E132" s="9" t="s">
        <v>18</v>
      </c>
    </row>
    <row r="133" spans="2:5" x14ac:dyDescent="0.2">
      <c r="B133" s="16" t="s">
        <v>21</v>
      </c>
      <c r="C133" s="9"/>
      <c r="D133" s="9"/>
      <c r="E133" s="9"/>
    </row>
    <row r="134" spans="2:5" x14ac:dyDescent="0.2">
      <c r="B134" s="16" t="s">
        <v>22</v>
      </c>
      <c r="C134" s="9"/>
      <c r="D134" s="9" t="s">
        <v>38</v>
      </c>
      <c r="E134" s="9"/>
    </row>
    <row r="135" spans="2:5" x14ac:dyDescent="0.2">
      <c r="B135" s="16" t="s">
        <v>24</v>
      </c>
      <c r="C135" s="9"/>
      <c r="D135" s="9" t="s">
        <v>39</v>
      </c>
      <c r="E135" s="9"/>
    </row>
    <row r="136" spans="2:5" x14ac:dyDescent="0.2">
      <c r="B136" s="16" t="s">
        <v>27</v>
      </c>
      <c r="C136" s="9" t="s">
        <v>50</v>
      </c>
      <c r="D136" s="9"/>
      <c r="E136" s="9"/>
    </row>
    <row r="137" spans="2:5" x14ac:dyDescent="0.2">
      <c r="B137" s="16" t="s">
        <v>28</v>
      </c>
      <c r="C137" s="17"/>
      <c r="D137" s="9" t="s">
        <v>20</v>
      </c>
      <c r="E137" s="9" t="s">
        <v>18</v>
      </c>
    </row>
    <row r="138" spans="2:5" x14ac:dyDescent="0.2">
      <c r="B138" s="16" t="s">
        <v>29</v>
      </c>
      <c r="C138" s="17"/>
      <c r="D138" s="9" t="s">
        <v>61</v>
      </c>
      <c r="E138" s="9" t="s">
        <v>18</v>
      </c>
    </row>
    <row r="139" spans="2:5" x14ac:dyDescent="0.2">
      <c r="B139" s="21" t="s">
        <v>30</v>
      </c>
      <c r="C139" s="21"/>
      <c r="D139" s="21"/>
    </row>
    <row r="140" spans="2:5" x14ac:dyDescent="0.2">
      <c r="B140" s="6" t="s">
        <v>4</v>
      </c>
      <c r="C140" s="6" t="s">
        <v>7</v>
      </c>
      <c r="D140" s="6" t="s">
        <v>31</v>
      </c>
      <c r="E140" s="6" t="s">
        <v>32</v>
      </c>
    </row>
    <row r="141" spans="2:5" x14ac:dyDescent="0.2">
      <c r="B141" s="9" t="s">
        <v>1</v>
      </c>
      <c r="C141" s="9" t="s">
        <v>40</v>
      </c>
      <c r="D141" s="9"/>
      <c r="E141" s="18"/>
    </row>
    <row r="142" spans="2:5" x14ac:dyDescent="0.2">
      <c r="B142" s="16" t="s">
        <v>33</v>
      </c>
      <c r="C142" s="9">
        <v>3</v>
      </c>
    </row>
    <row r="143" spans="2:5" x14ac:dyDescent="0.2">
      <c r="B143" s="16" t="s">
        <v>34</v>
      </c>
      <c r="C143" s="9">
        <v>3</v>
      </c>
    </row>
  </sheetData>
  <sheetProtection selectLockedCells="1" selectUnlockedCells="1"/>
  <mergeCells count="20">
    <mergeCell ref="B122:D122"/>
    <mergeCell ref="G122:I122"/>
    <mergeCell ref="B130:E130"/>
    <mergeCell ref="B139:D139"/>
    <mergeCell ref="B74:E74"/>
    <mergeCell ref="G74:J74"/>
    <mergeCell ref="B83:D83"/>
    <mergeCell ref="G83:I83"/>
    <mergeCell ref="B91:E91"/>
    <mergeCell ref="B100:D100"/>
    <mergeCell ref="B110:D110"/>
    <mergeCell ref="B113:E113"/>
    <mergeCell ref="G113:J113"/>
    <mergeCell ref="B66:D66"/>
    <mergeCell ref="F2:J2"/>
    <mergeCell ref="B40:E40"/>
    <mergeCell ref="G40:J40"/>
    <mergeCell ref="B49:D49"/>
    <mergeCell ref="G49:I49"/>
    <mergeCell ref="B57:E57"/>
  </mergeCells>
  <printOptions horizontalCentered="1"/>
  <pageMargins left="0.25" right="0.25" top="0.75" bottom="0.75" header="0.3" footer="0.3"/>
  <pageSetup orientation="landscape" useFirstPageNumber="1" horizontalDpi="300" verticalDpi="300" r:id="rId1"/>
  <headerFooter alignWithMargins="0">
    <oddHeader>&amp;C&amp;F</oddHeader>
    <oddFooter>&amp;CPrepared by  Nathan Bunker &amp;D&amp;RPage &amp;P</oddFooter>
  </headerFooter>
  <rowBreaks count="3" manualBreakCount="3">
    <brk id="36" max="16383" man="1"/>
    <brk id="71" max="9" man="1"/>
    <brk id="107" max="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3"/>
  <sheetViews>
    <sheetView topLeftCell="A79" workbookViewId="0">
      <selection activeCell="A42" sqref="A42"/>
    </sheetView>
  </sheetViews>
  <sheetFormatPr defaultColWidth="11.5703125" defaultRowHeight="12.75" x14ac:dyDescent="0.2"/>
  <cols>
    <col min="1" max="1" width="106.28515625" customWidth="1"/>
  </cols>
  <sheetData>
    <row r="1" spans="1:1" x14ac:dyDescent="0.2">
      <c r="A1" s="19" t="str">
        <f>"&lt;forecast seriesName="&amp;CHAR(34)&amp;Schedules!D2&amp;CHAR(34)&amp;"&gt;"</f>
        <v>&lt;forecast seriesName="HPV"&gt;</v>
      </c>
    </row>
    <row r="2" spans="1:1" x14ac:dyDescent="0.2">
      <c r="A2" s="19" t="str">
        <f>"  &lt;vaccine vaccineName="&amp;CHAR(34)&amp;Schedules!B4&amp;CHAR(34)&amp;" vaccineIds="&amp;CHAR(34)&amp;Schedules!C4&amp;CHAR(34)&amp;"/&gt;"</f>
        <v xml:space="preserve">  &lt;vaccine vaccineName="HPV" vaccineIds="390, 391, 214"/&gt;</v>
      </c>
    </row>
    <row r="3" spans="1:1" x14ac:dyDescent="0.2">
      <c r="A3" s="20" t="str">
        <f>"  &lt;schedule scheduleName="&amp;CHAR(34)&amp;Schedules!B39&amp;CHAR(34)&amp;" dose="&amp;CHAR(34)&amp;Schedules!C39&amp;CHAR(34)&amp;" indication="&amp;CHAR(34)&amp;Schedules!D39&amp;CHAR(34)&amp;" label="&amp;CHAR(34)&amp;Schedules!E38&amp;CHAR(34)&amp;"&gt;"</f>
        <v xml:space="preserve">  &lt;schedule scheduleName="F1" dose="1" indication="FEMALE" label="1st"&gt;</v>
      </c>
    </row>
    <row r="4" spans="1:1" x14ac:dyDescent="0.2">
      <c r="A4" s="19" t="str">
        <f>"    &lt;pos row="&amp;CHAR(34)&amp;Schedules!C53&amp;CHAR(34)&amp;" column="&amp;CHAR(34)&amp;Schedules!C52&amp;CHAR(34)&amp;"/&gt;"</f>
        <v xml:space="preserve">    &lt;pos row="1" column="1"/&gt;</v>
      </c>
    </row>
    <row r="5" spans="1:1" x14ac:dyDescent="0.2">
      <c r="A5" s="20" t="str">
        <f>"    &lt;valid age="&amp;CHAR(34)&amp;Schedules!C42&amp;CHAR(34)&amp;" interval="&amp;CHAR(34)&amp;Schedules!D42&amp;CHAR(34)&amp;" grace="&amp;CHAR(34)&amp;Schedules!E42&amp;CHAR(34)&amp;"/&gt;"</f>
        <v xml:space="preserve">    &lt;valid age="9 years" interval="" grace="4 days"/&gt;</v>
      </c>
    </row>
    <row r="6" spans="1:1" x14ac:dyDescent="0.2">
      <c r="A6" s="20" t="str">
        <f>"    &lt;early age="&amp;CHAR(34)&amp;Schedules!C43&amp;CHAR(34)&amp;" interval="&amp;CHAR(34)&amp;Schedules!D43&amp;CHAR(34)&amp;" grace="&amp;CHAR(34)&amp;Schedules!E43&amp;CHAR(34)&amp;"/&gt;"</f>
        <v xml:space="preserve">    &lt;early age="" interval="" grace=""/&gt;</v>
      </c>
    </row>
    <row r="7" spans="1:1" x14ac:dyDescent="0.2">
      <c r="A7" s="20" t="str">
        <f>"    &lt;due age="&amp;CHAR(34)&amp;Schedules!C44&amp;CHAR(34)&amp;" interval="&amp;CHAR(34)&amp;Schedules!D44&amp;CHAR(34)&amp;" grace="&amp;CHAR(34)&amp;Schedules!E44&amp;CHAR(34)&amp;"/&gt;"</f>
        <v xml:space="preserve">    &lt;due age="11 years" interval="" grace=""/&gt;</v>
      </c>
    </row>
    <row r="8" spans="1:1" x14ac:dyDescent="0.2">
      <c r="A8" s="20" t="str">
        <f>"    &lt;overdue age="&amp;CHAR(34)&amp;Schedules!C45&amp;CHAR(34)&amp;" interval="&amp;CHAR(34)&amp;Schedules!D45&amp;CHAR(34)&amp;" grace="&amp;CHAR(34)&amp;Schedules!E45&amp;CHAR(34)&amp;"/&gt;"</f>
        <v xml:space="preserve">    &lt;overdue age="13 years" interval="" grace=""/&gt;</v>
      </c>
    </row>
    <row r="9" spans="1:1" x14ac:dyDescent="0.2">
      <c r="A9" s="20" t="str">
        <f>"    &lt;finished age="&amp;CHAR(34)&amp;Schedules!C46&amp;CHAR(34)&amp;" interval="&amp;CHAR(34)&amp;Schedules!D46&amp;CHAR(34)&amp;" grace="&amp;CHAR(34)&amp;Schedules!E46&amp;CHAR(34)&amp;"/&gt;"</f>
        <v xml:space="preserve">    &lt;finished age="27 years" interval="" grace=""/&gt;</v>
      </c>
    </row>
    <row r="10" spans="1:1" x14ac:dyDescent="0.2">
      <c r="A10" s="20" t="str">
        <f>"    &lt;after-invalid interval="&amp;CHAR(34)&amp;Schedules!D47&amp;CHAR(34)&amp;" grace="&amp;CHAR(34)&amp;Schedules!E47&amp;CHAR(34)&amp;"/&gt;"</f>
        <v xml:space="preserve">    &lt;after-invalid interval="0 days" grace=""/&gt;</v>
      </c>
    </row>
    <row r="11" spans="1:1" x14ac:dyDescent="0.2">
      <c r="A11" s="20" t="str">
        <f>"    &lt;before-previous interval="&amp;CHAR(34)&amp;Schedules!D48&amp;CHAR(34)&amp;"/&gt;"</f>
        <v xml:space="preserve">    &lt;before-previous interval=""/&gt;</v>
      </c>
    </row>
    <row r="12" spans="1:1" x14ac:dyDescent="0.2">
      <c r="A12" s="20" t="str">
        <f>"    &lt;indicate vaccineName="&amp;CHAR(34)&amp;Schedules!B51&amp;CHAR(34)&amp;" schedule="&amp;CHAR(34)&amp;Schedules!C51&amp;CHAR(34)&amp;" age="&amp;CHAR(34)&amp;Schedules!D51&amp;CHAR(34)&amp;" reason="&amp;CHAR(34)&amp;Schedules!E51&amp;CHAR(34)&amp;"/&gt;"</f>
        <v xml:space="preserve">    &lt;indicate vaccineName="HPV" schedule="F2" age="" reason=""/&gt;</v>
      </c>
    </row>
    <row r="13" spans="1:1" x14ac:dyDescent="0.2">
      <c r="A13" s="20" t="str">
        <f>"  &lt;/schedule&gt;"</f>
        <v xml:space="preserve">  &lt;/schedule&gt;</v>
      </c>
    </row>
    <row r="14" spans="1:1" x14ac:dyDescent="0.2">
      <c r="A14" s="20" t="str">
        <f>"  &lt;schedule scheduleName="&amp;CHAR(34)&amp;Schedules!G39&amp;CHAR(34)&amp;" dose="&amp;CHAR(34)&amp;Schedules!H39&amp;CHAR(34)&amp;" indication="&amp;CHAR(34)&amp;Schedules!I39&amp;CHAR(34)&amp;" label="&amp;CHAR(34)&amp;Schedules!J38&amp;CHAR(34)&amp;"&gt;"</f>
        <v xml:space="preserve">  &lt;schedule scheduleName="F2" dose="2" indication="" label="2nd"&gt;</v>
      </c>
    </row>
    <row r="15" spans="1:1" x14ac:dyDescent="0.2">
      <c r="A15" s="19" t="str">
        <f>"    &lt;pos row="&amp;CHAR(34)&amp;Schedules!H53&amp;CHAR(34)&amp;" column="&amp;CHAR(34)&amp;Schedules!H52&amp;CHAR(34)&amp;"/&gt;"</f>
        <v xml:space="preserve">    &lt;pos row="1" column="2"/&gt;</v>
      </c>
    </row>
    <row r="16" spans="1:1" x14ac:dyDescent="0.2">
      <c r="A16" s="20" t="str">
        <f>"    &lt;valid age="&amp;CHAR(34)&amp;Schedules!H42&amp;CHAR(34)&amp;" interval="&amp;CHAR(34)&amp;Schedules!I42&amp;CHAR(34)&amp;" grace="&amp;CHAR(34)&amp;Schedules!J42&amp;CHAR(34)&amp;"/&gt;"</f>
        <v xml:space="preserve">    &lt;valid age="109 months" interval="4 weeks" grace="4 days"/&gt;</v>
      </c>
    </row>
    <row r="17" spans="1:1" x14ac:dyDescent="0.2">
      <c r="A17" s="20" t="str">
        <f>"    &lt;early age="&amp;CHAR(34)&amp;Schedules!H43&amp;CHAR(34)&amp;" interval="&amp;CHAR(34)&amp;Schedules!I43&amp;CHAR(34)&amp;" grace="&amp;CHAR(34)&amp;Schedules!J43&amp;CHAR(34)&amp;"/&gt;"</f>
        <v xml:space="preserve">    &lt;early age="" interval="" grace=""/&gt;</v>
      </c>
    </row>
    <row r="18" spans="1:1" x14ac:dyDescent="0.2">
      <c r="A18" s="20" t="str">
        <f>"    &lt;due age="&amp;CHAR(34)&amp;Schedules!H44&amp;CHAR(34)&amp;" interval="&amp;CHAR(34)&amp;Schedules!I44&amp;CHAR(34)&amp;" grace="&amp;CHAR(34)&amp;Schedules!J44&amp;CHAR(34)&amp;"/&gt;"</f>
        <v xml:space="preserve">    &lt;due age="" interval="1 month" grace=""/&gt;</v>
      </c>
    </row>
    <row r="19" spans="1:1" x14ac:dyDescent="0.2">
      <c r="A19" s="20" t="str">
        <f>"    &lt;overdue age="&amp;CHAR(34)&amp;Schedules!H45&amp;CHAR(34)&amp;" interval="&amp;CHAR(34)&amp;Schedules!I45&amp;CHAR(34)&amp;" grace="&amp;CHAR(34)&amp;Schedules!J45&amp;CHAR(34)&amp;"/&gt;"</f>
        <v xml:space="preserve">    &lt;overdue age="" interval="3 months" grace=""/&gt;</v>
      </c>
    </row>
    <row r="20" spans="1:1" x14ac:dyDescent="0.2">
      <c r="A20" s="20" t="str">
        <f>"    &lt;finished age="&amp;CHAR(34)&amp;Schedules!H46&amp;CHAR(34)&amp;" interval="&amp;CHAR(34)&amp;Schedules!I46&amp;CHAR(34)&amp;" grace="&amp;CHAR(34)&amp;Schedules!J46&amp;CHAR(34)&amp;"/&gt;"</f>
        <v xml:space="preserve">    &lt;finished age="27 years" interval="" grace=""/&gt;</v>
      </c>
    </row>
    <row r="21" spans="1:1" x14ac:dyDescent="0.2">
      <c r="A21" s="20" t="str">
        <f>"    &lt;after-invalid interval="&amp;CHAR(34)&amp;Schedules!I47&amp;CHAR(34)&amp;" grace="&amp;CHAR(34)&amp;Schedules!J47&amp;CHAR(34)&amp;"/&gt;"</f>
        <v xml:space="preserve">    &lt;after-invalid interval="4 weeks" grace="4 days"/&gt;</v>
      </c>
    </row>
    <row r="22" spans="1:1" x14ac:dyDescent="0.2">
      <c r="A22" s="20" t="str">
        <f>"    &lt;before-previous interval="&amp;CHAR(34)&amp;Schedules!I48&amp;CHAR(34)&amp;"/&gt;"</f>
        <v xml:space="preserve">    &lt;before-previous interval=""/&gt;</v>
      </c>
    </row>
    <row r="23" spans="1:1" x14ac:dyDescent="0.2">
      <c r="A23" s="20" t="str">
        <f>"    &lt;indicate vaccineName="&amp;CHAR(34)&amp;Schedules!G51&amp;CHAR(34)&amp;" schedule="&amp;CHAR(34)&amp;Schedules!H51&amp;CHAR(34)&amp;" age="&amp;CHAR(34)&amp;Schedules!I51&amp;CHAR(34)&amp;" reason="&amp;CHAR(34)&amp;Schedules!J51&amp;CHAR(34)&amp;"/&gt;"</f>
        <v xml:space="preserve">    &lt;indicate vaccineName="HPV" schedule="F3" age="" reason=""/&gt;</v>
      </c>
    </row>
    <row r="24" spans="1:1" x14ac:dyDescent="0.2">
      <c r="A24" s="20" t="str">
        <f>"  &lt;/schedule&gt;"</f>
        <v xml:space="preserve">  &lt;/schedule&gt;</v>
      </c>
    </row>
    <row r="25" spans="1:1" x14ac:dyDescent="0.2">
      <c r="A25" s="20" t="str">
        <f>"  &lt;schedule scheduleName="&amp;CHAR(34)&amp;Schedules!B56&amp;CHAR(34)&amp;" dose="&amp;CHAR(34)&amp;Schedules!C56&amp;CHAR(34)&amp;" indication="&amp;CHAR(34)&amp;Schedules!D56&amp;CHAR(34)&amp;" label="&amp;CHAR(34)&amp;Schedules!E55&amp;CHAR(34)&amp;"&gt;"</f>
        <v xml:space="preserve">  &lt;schedule scheduleName="F3" dose="3" indication="" label="3rd"&gt;</v>
      </c>
    </row>
    <row r="26" spans="1:1" x14ac:dyDescent="0.2">
      <c r="A26" s="19" t="str">
        <f>"    &lt;pos row="&amp;CHAR(34)&amp;Schedules!C70&amp;CHAR(34)&amp;" column="&amp;CHAR(34)&amp;Schedules!C69&amp;CHAR(34)&amp;"/&gt;"</f>
        <v xml:space="preserve">    &lt;pos row="1" column="3"/&gt;</v>
      </c>
    </row>
    <row r="27" spans="1:1" x14ac:dyDescent="0.2">
      <c r="A27" s="20" t="str">
        <f>"    &lt;valid age="&amp;CHAR(34)&amp;Schedules!C59&amp;CHAR(34)&amp;" interval="&amp;CHAR(34)&amp;Schedules!D59&amp;CHAR(34)&amp;" grace="&amp;CHAR(34)&amp;Schedules!E59&amp;CHAR(34)&amp;"/&gt;"</f>
        <v xml:space="preserve">    &lt;valid age="114 months" interval="12 weeks" grace="4 days"/&gt;</v>
      </c>
    </row>
    <row r="28" spans="1:1" x14ac:dyDescent="0.2">
      <c r="A28" s="20" t="str">
        <f>"    &lt;early age="&amp;CHAR(34)&amp;Schedules!C60&amp;CHAR(34)&amp;" interval="&amp;CHAR(34)&amp;Schedules!D60&amp;CHAR(34)&amp;" grace="&amp;CHAR(34)&amp;Schedules!E60&amp;CHAR(34)&amp;"/&gt;"</f>
        <v xml:space="preserve">    &lt;early age="" interval="" grace=""/&gt;</v>
      </c>
    </row>
    <row r="29" spans="1:1" x14ac:dyDescent="0.2">
      <c r="A29" s="20" t="str">
        <f>"    &lt;due age="&amp;CHAR(34)&amp;Schedules!C61&amp;CHAR(34)&amp;" interval="&amp;CHAR(34)&amp;Schedules!D61&amp;CHAR(34)&amp;" grace="&amp;CHAR(34)&amp;Schedules!E61&amp;CHAR(34)&amp;"/&gt;"</f>
        <v xml:space="preserve">    &lt;due age="" interval="4 months" grace=""/&gt;</v>
      </c>
    </row>
    <row r="30" spans="1:1" x14ac:dyDescent="0.2">
      <c r="A30" s="20" t="str">
        <f>"    &lt;overdue age="&amp;CHAR(34)&amp;Schedules!C62&amp;CHAR(34)&amp;" interval="&amp;CHAR(34)&amp;Schedules!D62&amp;CHAR(34)&amp;" grace="&amp;CHAR(34)&amp;Schedules!E62&amp;CHAR(34)&amp;"/&gt;"</f>
        <v xml:space="preserve">    &lt;overdue age="" interval="5 months" grace=""/&gt;</v>
      </c>
    </row>
    <row r="31" spans="1:1" x14ac:dyDescent="0.2">
      <c r="A31" s="20" t="str">
        <f>"    &lt;finished age="&amp;CHAR(34)&amp;Schedules!C63&amp;CHAR(34)&amp;" interval="&amp;CHAR(34)&amp;Schedules!D63&amp;CHAR(34)&amp;" grace="&amp;CHAR(34)&amp;Schedules!E63&amp;CHAR(34)&amp;"/&gt;"</f>
        <v xml:space="preserve">    &lt;finished age="27 years" interval="" grace=""/&gt;</v>
      </c>
    </row>
    <row r="32" spans="1:1" x14ac:dyDescent="0.2">
      <c r="A32" s="20" t="str">
        <f>"    &lt;after-invalid interval="&amp;CHAR(34)&amp;Schedules!D64&amp;CHAR(34)&amp;" grace="&amp;CHAR(34)&amp;Schedules!E64&amp;CHAR(34)&amp;"/&gt;"</f>
        <v xml:space="preserve">    &lt;after-invalid interval="4 weeks" grace="4 days"/&gt;</v>
      </c>
    </row>
    <row r="33" spans="1:1" x14ac:dyDescent="0.2">
      <c r="A33" s="20" t="str">
        <f>"    &lt;before-previous interval="&amp;CHAR(34)&amp;Schedules!D65&amp;CHAR(34)&amp;"/&gt;"</f>
        <v xml:space="preserve">    &lt;before-previous interval="24 weeks"/&gt;</v>
      </c>
    </row>
    <row r="34" spans="1:1" x14ac:dyDescent="0.2">
      <c r="A34" s="20" t="str">
        <f>"    &lt;indicate vaccineName="&amp;CHAR(34)&amp;Schedules!B68&amp;CHAR(34)&amp;" schedule="&amp;CHAR(34)&amp;Schedules!C68&amp;CHAR(34)&amp;" age="&amp;CHAR(34)&amp;Schedules!D68&amp;CHAR(34)&amp;" reason="&amp;CHAR(34)&amp;Schedules!E68&amp;CHAR(34)&amp;"/&gt;"</f>
        <v xml:space="preserve">    &lt;indicate vaccineName="HPV" schedule="COMPLETE" age="" reason=""/&gt;</v>
      </c>
    </row>
    <row r="35" spans="1:1" x14ac:dyDescent="0.2">
      <c r="A35" s="20" t="str">
        <f>"  &lt;/schedule&gt;"</f>
        <v xml:space="preserve">  &lt;/schedule&gt;</v>
      </c>
    </row>
    <row r="36" spans="1:1" x14ac:dyDescent="0.2">
      <c r="A36" s="20" t="str">
        <f>"  &lt;schedule scheduleName="&amp;CHAR(34)&amp;Schedules!B73&amp;CHAR(34)&amp;" dose="&amp;CHAR(34)&amp;Schedules!C73&amp;CHAR(34)&amp;" indication="&amp;CHAR(34)&amp;Schedules!D73&amp;CHAR(34)&amp;" label="&amp;CHAR(34)&amp;Schedules!E72&amp;CHAR(34)&amp;"&gt;"</f>
        <v xml:space="preserve">  &lt;schedule scheduleName="M1" dose="1" indication="MALE" label="1st"&gt;</v>
      </c>
    </row>
    <row r="37" spans="1:1" x14ac:dyDescent="0.2">
      <c r="A37" s="19" t="str">
        <f>"    &lt;pos row="&amp;CHAR(34)&amp;Schedules!C87&amp;CHAR(34)&amp;" column="&amp;CHAR(34)&amp;Schedules!C86&amp;CHAR(34)&amp;"/&gt;"</f>
        <v xml:space="preserve">    &lt;pos row="2" column="1"/&gt;</v>
      </c>
    </row>
    <row r="38" spans="1:1" x14ac:dyDescent="0.2">
      <c r="A38" s="20" t="str">
        <f>"    &lt;valid age="&amp;CHAR(34)&amp;Schedules!C76&amp;CHAR(34)&amp;" interval="&amp;CHAR(34)&amp;Schedules!D76&amp;CHAR(34)&amp;" grace="&amp;CHAR(34)&amp;Schedules!E76&amp;CHAR(34)&amp;"/&gt;"</f>
        <v xml:space="preserve">    &lt;valid age="9 years" interval="" grace="4 days"/&gt;</v>
      </c>
    </row>
    <row r="39" spans="1:1" x14ac:dyDescent="0.2">
      <c r="A39" s="20" t="str">
        <f>"    &lt;early age="&amp;CHAR(34)&amp;Schedules!C77&amp;CHAR(34)&amp;" interval="&amp;CHAR(34)&amp;Schedules!D77&amp;CHAR(34)&amp;" grace="&amp;CHAR(34)&amp;Schedules!E77&amp;CHAR(34)&amp;"/&gt;"</f>
        <v xml:space="preserve">    &lt;early age="" interval="" grace=""/&gt;</v>
      </c>
    </row>
    <row r="40" spans="1:1" x14ac:dyDescent="0.2">
      <c r="A40" s="20" t="str">
        <f>"    &lt;due age="&amp;CHAR(34)&amp;Schedules!C78&amp;CHAR(34)&amp;" interval="&amp;CHAR(34)&amp;Schedules!D78&amp;CHAR(34)&amp;" grace="&amp;CHAR(34)&amp;Schedules!E78&amp;CHAR(34)&amp;"/&gt;"</f>
        <v xml:space="preserve">    &lt;due age="11 years" interval="" grace=""/&gt;</v>
      </c>
    </row>
    <row r="41" spans="1:1" x14ac:dyDescent="0.2">
      <c r="A41" s="20" t="str">
        <f>"    &lt;overdue age="&amp;CHAR(34)&amp;Schedules!C79&amp;CHAR(34)&amp;" interval="&amp;CHAR(34)&amp;Schedules!D79&amp;CHAR(34)&amp;" grace="&amp;CHAR(34)&amp;Schedules!E79&amp;CHAR(34)&amp;"/&gt;"</f>
        <v xml:space="preserve">    &lt;overdue age="13 years" interval="" grace=""/&gt;</v>
      </c>
    </row>
    <row r="42" spans="1:1" x14ac:dyDescent="0.2">
      <c r="A42" s="20" t="str">
        <f>"    &lt;finished age="&amp;CHAR(34)&amp;Schedules!C80&amp;CHAR(34)&amp;" interval="&amp;CHAR(34)&amp;Schedules!D80&amp;CHAR(34)&amp;" grace="&amp;CHAR(34)&amp;Schedules!E80&amp;CHAR(34)&amp;"/&gt;"</f>
        <v xml:space="preserve">    &lt;finished age="22 years" interval="" grace=""/&gt;</v>
      </c>
    </row>
    <row r="43" spans="1:1" x14ac:dyDescent="0.2">
      <c r="A43" s="20" t="str">
        <f>"    &lt;after-invalid interval="&amp;CHAR(34)&amp;Schedules!D81&amp;CHAR(34)&amp;" grace="&amp;CHAR(34)&amp;Schedules!E81&amp;CHAR(34)&amp;"/&gt;"</f>
        <v xml:space="preserve">    &lt;after-invalid interval="0 days" grace=""/&gt;</v>
      </c>
    </row>
    <row r="44" spans="1:1" x14ac:dyDescent="0.2">
      <c r="A44" s="20" t="str">
        <f>"    &lt;before-previous interval="&amp;CHAR(34)&amp;Schedules!D82&amp;CHAR(34)&amp;"/&gt;"</f>
        <v xml:space="preserve">    &lt;before-previous interval=""/&gt;</v>
      </c>
    </row>
    <row r="45" spans="1:1" x14ac:dyDescent="0.2">
      <c r="A45" s="20" t="str">
        <f>"    &lt;indicate vaccineName="&amp;CHAR(34)&amp;Schedules!B85&amp;CHAR(34)&amp;" schedule="&amp;CHAR(34)&amp;Schedules!C85&amp;CHAR(34)&amp;" age="&amp;CHAR(34)&amp;Schedules!D85&amp;CHAR(34)&amp;" reason="&amp;CHAR(34)&amp;Schedules!E85&amp;CHAR(34)&amp;"/&gt;"</f>
        <v xml:space="preserve">    &lt;indicate vaccineName="HPV" schedule="M2" age="" reason=""/&gt;</v>
      </c>
    </row>
    <row r="46" spans="1:1" x14ac:dyDescent="0.2">
      <c r="A46" s="20" t="str">
        <f>"  &lt;/schedule&gt;"</f>
        <v xml:space="preserve">  &lt;/schedule&gt;</v>
      </c>
    </row>
    <row r="47" spans="1:1" x14ac:dyDescent="0.2">
      <c r="A47" s="20" t="str">
        <f>"  &lt;schedule scheduleName="&amp;CHAR(34)&amp;Schedules!G73&amp;CHAR(34)&amp;" dose="&amp;CHAR(34)&amp;Schedules!H73&amp;CHAR(34)&amp;" indication="&amp;CHAR(34)&amp;Schedules!I73&amp;CHAR(34)&amp;" label="&amp;CHAR(34)&amp;Schedules!J72&amp;CHAR(34)&amp;"&gt;"</f>
        <v xml:space="preserve">  &lt;schedule scheduleName="M2" dose="2" indication="" label="2nd"&gt;</v>
      </c>
    </row>
    <row r="48" spans="1:1" x14ac:dyDescent="0.2">
      <c r="A48" s="19" t="str">
        <f>"    &lt;pos row="&amp;CHAR(34)&amp;Schedules!H87&amp;CHAR(34)&amp;" column="&amp;CHAR(34)&amp;Schedules!H86&amp;CHAR(34)&amp;"/&gt;"</f>
        <v xml:space="preserve">    &lt;pos row="2" column="2"/&gt;</v>
      </c>
    </row>
    <row r="49" spans="1:1" x14ac:dyDescent="0.2">
      <c r="A49" s="20" t="str">
        <f>"    &lt;valid age="&amp;CHAR(34)&amp;Schedules!H76&amp;CHAR(34)&amp;" interval="&amp;CHAR(34)&amp;Schedules!I76&amp;CHAR(34)&amp;" grace="&amp;CHAR(34)&amp;Schedules!J76&amp;CHAR(34)&amp;"/&gt;"</f>
        <v xml:space="preserve">    &lt;valid age="109 months" interval="4 weeks" grace="4 days"/&gt;</v>
      </c>
    </row>
    <row r="50" spans="1:1" x14ac:dyDescent="0.2">
      <c r="A50" s="20" t="str">
        <f>"    &lt;early age="&amp;CHAR(34)&amp;Schedules!H77&amp;CHAR(34)&amp;" interval="&amp;CHAR(34)&amp;Schedules!I77&amp;CHAR(34)&amp;" grace="&amp;CHAR(34)&amp;Schedules!J77&amp;CHAR(34)&amp;"/&gt;"</f>
        <v xml:space="preserve">    &lt;early age="" interval="" grace=""/&gt;</v>
      </c>
    </row>
    <row r="51" spans="1:1" x14ac:dyDescent="0.2">
      <c r="A51" s="20" t="str">
        <f>"    &lt;due age="&amp;CHAR(34)&amp;Schedules!H78&amp;CHAR(34)&amp;" interval="&amp;CHAR(34)&amp;Schedules!I78&amp;CHAR(34)&amp;" grace="&amp;CHAR(34)&amp;Schedules!J78&amp;CHAR(34)&amp;"/&gt;"</f>
        <v xml:space="preserve">    &lt;due age="" interval="1 month" grace=""/&gt;</v>
      </c>
    </row>
    <row r="52" spans="1:1" x14ac:dyDescent="0.2">
      <c r="A52" s="20" t="str">
        <f>"    &lt;overdue age="&amp;CHAR(34)&amp;Schedules!H79&amp;CHAR(34)&amp;" interval="&amp;CHAR(34)&amp;Schedules!I79&amp;CHAR(34)&amp;" grace="&amp;CHAR(34)&amp;Schedules!J79&amp;CHAR(34)&amp;"/&gt;"</f>
        <v xml:space="preserve">    &lt;overdue age="" interval="3 months" grace=""/&gt;</v>
      </c>
    </row>
    <row r="53" spans="1:1" x14ac:dyDescent="0.2">
      <c r="A53" s="20" t="str">
        <f>"    &lt;finished age="&amp;CHAR(34)&amp;Schedules!H80&amp;CHAR(34)&amp;" interval="&amp;CHAR(34)&amp;Schedules!I80&amp;CHAR(34)&amp;" grace="&amp;CHAR(34)&amp;Schedules!J80&amp;CHAR(34)&amp;"/&gt;"</f>
        <v xml:space="preserve">    &lt;finished age="22 years" interval="" grace=""/&gt;</v>
      </c>
    </row>
    <row r="54" spans="1:1" x14ac:dyDescent="0.2">
      <c r="A54" s="20" t="str">
        <f>"    &lt;after-invalid interval="&amp;CHAR(34)&amp;Schedules!I81&amp;CHAR(34)&amp;" grace="&amp;CHAR(34)&amp;Schedules!J81&amp;CHAR(34)&amp;"/&gt;"</f>
        <v xml:space="preserve">    &lt;after-invalid interval="4 weeks" grace="4 days"/&gt;</v>
      </c>
    </row>
    <row r="55" spans="1:1" x14ac:dyDescent="0.2">
      <c r="A55" s="20" t="str">
        <f>"    &lt;before-previous interval="&amp;CHAR(34)&amp;Schedules!I82&amp;CHAR(34)&amp;"/&gt;"</f>
        <v xml:space="preserve">    &lt;before-previous interval=""/&gt;</v>
      </c>
    </row>
    <row r="56" spans="1:1" x14ac:dyDescent="0.2">
      <c r="A56" s="20" t="str">
        <f>"    &lt;indicate vaccineName="&amp;CHAR(34)&amp;Schedules!G85&amp;CHAR(34)&amp;" schedule="&amp;CHAR(34)&amp;Schedules!H85&amp;CHAR(34)&amp;" age="&amp;CHAR(34)&amp;Schedules!I85&amp;CHAR(34)&amp;" reason="&amp;CHAR(34)&amp;Schedules!J85&amp;CHAR(34)&amp;"/&gt;"</f>
        <v xml:space="preserve">    &lt;indicate vaccineName="HPV" schedule="M3" age="" reason=""/&gt;</v>
      </c>
    </row>
    <row r="57" spans="1:1" x14ac:dyDescent="0.2">
      <c r="A57" s="20" t="str">
        <f>"  &lt;/schedule&gt;"</f>
        <v xml:space="preserve">  &lt;/schedule&gt;</v>
      </c>
    </row>
    <row r="58" spans="1:1" x14ac:dyDescent="0.2">
      <c r="A58" s="20" t="str">
        <f>"  &lt;schedule scheduleName="&amp;CHAR(34)&amp;Schedules!B90&amp;CHAR(34)&amp;" dose="&amp;CHAR(34)&amp;Schedules!C90&amp;CHAR(34)&amp;" indication="&amp;CHAR(34)&amp;Schedules!D90&amp;CHAR(34)&amp;" label="&amp;CHAR(34)&amp;Schedules!E89&amp;CHAR(34)&amp;"&gt;"</f>
        <v xml:space="preserve">  &lt;schedule scheduleName="M3" dose="3" indication="" label="3rd"&gt;</v>
      </c>
    </row>
    <row r="59" spans="1:1" x14ac:dyDescent="0.2">
      <c r="A59" s="19" t="str">
        <f>"    &lt;pos row="&amp;CHAR(34)&amp;Schedules!C104&amp;CHAR(34)&amp;" column="&amp;CHAR(34)&amp;Schedules!C103&amp;CHAR(34)&amp;"/&gt;"</f>
        <v xml:space="preserve">    &lt;pos row="2" column="3"/&gt;</v>
      </c>
    </row>
    <row r="60" spans="1:1" x14ac:dyDescent="0.2">
      <c r="A60" s="20" t="str">
        <f>"    &lt;valid age="&amp;CHAR(34)&amp;Schedules!C93&amp;CHAR(34)&amp;" interval="&amp;CHAR(34)&amp;Schedules!D93&amp;CHAR(34)&amp;" grace="&amp;CHAR(34)&amp;Schedules!E93&amp;CHAR(34)&amp;"/&gt;"</f>
        <v xml:space="preserve">    &lt;valid age="114 months" interval="12 weeks" grace="4 days"/&gt;</v>
      </c>
    </row>
    <row r="61" spans="1:1" x14ac:dyDescent="0.2">
      <c r="A61" s="20" t="str">
        <f>"    &lt;early age="&amp;CHAR(34)&amp;Schedules!C94&amp;CHAR(34)&amp;" interval="&amp;CHAR(34)&amp;Schedules!D94&amp;CHAR(34)&amp;" grace="&amp;CHAR(34)&amp;Schedules!E94&amp;CHAR(34)&amp;"/&gt;"</f>
        <v xml:space="preserve">    &lt;early age="" interval="" grace=""/&gt;</v>
      </c>
    </row>
    <row r="62" spans="1:1" x14ac:dyDescent="0.2">
      <c r="A62" s="20" t="str">
        <f>"    &lt;due age="&amp;CHAR(34)&amp;Schedules!C95&amp;CHAR(34)&amp;" interval="&amp;CHAR(34)&amp;Schedules!D95&amp;CHAR(34)&amp;" grace="&amp;CHAR(34)&amp;Schedules!E95&amp;CHAR(34)&amp;"/&gt;"</f>
        <v xml:space="preserve">    &lt;due age="" interval="4 months" grace=""/&gt;</v>
      </c>
    </row>
    <row r="63" spans="1:1" x14ac:dyDescent="0.2">
      <c r="A63" s="20" t="str">
        <f>"    &lt;overdue age="&amp;CHAR(34)&amp;Schedules!C96&amp;CHAR(34)&amp;" interval="&amp;CHAR(34)&amp;Schedules!D96&amp;CHAR(34)&amp;" grace="&amp;CHAR(34)&amp;Schedules!E96&amp;CHAR(34)&amp;"/&gt;"</f>
        <v xml:space="preserve">    &lt;overdue age="" interval="5 months" grace=""/&gt;</v>
      </c>
    </row>
    <row r="64" spans="1:1" x14ac:dyDescent="0.2">
      <c r="A64" s="20" t="str">
        <f>"    &lt;finished age="&amp;CHAR(34)&amp;Schedules!C97&amp;CHAR(34)&amp;" interval="&amp;CHAR(34)&amp;Schedules!D97&amp;CHAR(34)&amp;" grace="&amp;CHAR(34)&amp;Schedules!E97&amp;CHAR(34)&amp;"/&gt;"</f>
        <v xml:space="preserve">    &lt;finished age="22 years" interval="" grace=""/&gt;</v>
      </c>
    </row>
    <row r="65" spans="1:1" x14ac:dyDescent="0.2">
      <c r="A65" s="20" t="str">
        <f>"    &lt;after-invalid interval="&amp;CHAR(34)&amp;Schedules!D98&amp;CHAR(34)&amp;" grace="&amp;CHAR(34)&amp;Schedules!E98&amp;CHAR(34)&amp;"/&gt;"</f>
        <v xml:space="preserve">    &lt;after-invalid interval="4 weeks" grace="4 days"/&gt;</v>
      </c>
    </row>
    <row r="66" spans="1:1" x14ac:dyDescent="0.2">
      <c r="A66" s="20" t="str">
        <f>"    &lt;before-previous interval="&amp;CHAR(34)&amp;Schedules!D99&amp;CHAR(34)&amp;"/&gt;"</f>
        <v xml:space="preserve">    &lt;before-previous interval="24 weeks"/&gt;</v>
      </c>
    </row>
    <row r="67" spans="1:1" x14ac:dyDescent="0.2">
      <c r="A67" s="20" t="str">
        <f>"    &lt;indicate vaccineName="&amp;CHAR(34)&amp;Schedules!B102&amp;CHAR(34)&amp;" schedule="&amp;CHAR(34)&amp;Schedules!C102&amp;CHAR(34)&amp;" age="&amp;CHAR(34)&amp;Schedules!D102&amp;CHAR(34)&amp;" reason="&amp;CHAR(34)&amp;Schedules!E102&amp;CHAR(34)&amp;"/&gt;"</f>
        <v xml:space="preserve">    &lt;indicate vaccineName="HPV" schedule="COMPLETE" age="" reason=""/&gt;</v>
      </c>
    </row>
    <row r="68" spans="1:1" x14ac:dyDescent="0.2">
      <c r="A68" s="20" t="str">
        <f>"  &lt;/schedule&gt;"</f>
        <v xml:space="preserve">  &lt;/schedule&gt;</v>
      </c>
    </row>
    <row r="69" spans="1:1" x14ac:dyDescent="0.2">
      <c r="A69" s="20" t="str">
        <f>"  &lt;schedule scheduleName="&amp;CHAR(34)&amp;Schedules!B109&amp;CHAR(34)&amp;" dose="&amp;CHAR(34)&amp;Schedules!C109&amp;CHAR(34)&amp;" indication="&amp;CHAR(34)&amp;Schedules!D109&amp;CHAR(34)&amp;" label="&amp;CHAR(34)&amp;Schedules!E108&amp;CHAR(34)&amp;"&gt;"</f>
        <v xml:space="preserve">  &lt;schedule scheduleName="S1" dose="1" indication="MALE" label="At Risk 1st"&gt;</v>
      </c>
    </row>
    <row r="70" spans="1:1" x14ac:dyDescent="0.2">
      <c r="A70" s="19" t="str">
        <f>"    &lt;indicationCriteria vaccineName="&amp;CHAR(34)&amp;Schedules!B112&amp;CHAR(34)&amp;" afterAge="&amp;CHAR(34)&amp;Schedules!C112&amp;CHAR(34)&amp;" beforeAge="&amp;CHAR(34)&amp;Schedules!D112&amp;CHAR(34)&amp;"/&gt;"</f>
        <v xml:space="preserve">    &lt;indicationCriteria vaccineName="HPV" afterAge="22 years" beforeAge="27 years"/&gt;</v>
      </c>
    </row>
    <row r="71" spans="1:1" x14ac:dyDescent="0.2">
      <c r="A71" s="19" t="str">
        <f>"    &lt;pos row="&amp;CHAR(34)&amp;Schedules!C126&amp;CHAR(34)&amp;" column="&amp;CHAR(34)&amp;Schedules!C125&amp;CHAR(34)&amp;"/&gt;"</f>
        <v xml:space="preserve">    &lt;pos row="3" column="1"/&gt;</v>
      </c>
    </row>
    <row r="72" spans="1:1" x14ac:dyDescent="0.2">
      <c r="A72" s="20" t="str">
        <f>"    &lt;valid age="&amp;CHAR(34)&amp;Schedules!C115&amp;CHAR(34)&amp;" interval="&amp;CHAR(34)&amp;Schedules!D115&amp;CHAR(34)&amp;" grace="&amp;CHAR(34)&amp;Schedules!E115&amp;CHAR(34)&amp;"/&gt;"</f>
        <v xml:space="preserve">    &lt;valid age="9 years" interval="" grace="4 days"/&gt;</v>
      </c>
    </row>
    <row r="73" spans="1:1" x14ac:dyDescent="0.2">
      <c r="A73" s="20" t="str">
        <f>"    &lt;early age="&amp;CHAR(34)&amp;Schedules!C116&amp;CHAR(34)&amp;" interval="&amp;CHAR(34)&amp;Schedules!D116&amp;CHAR(34)&amp;" grace="&amp;CHAR(34)&amp;Schedules!E116&amp;CHAR(34)&amp;"/&gt;"</f>
        <v xml:space="preserve">    &lt;early age="" interval="" grace=""/&gt;</v>
      </c>
    </row>
    <row r="74" spans="1:1" x14ac:dyDescent="0.2">
      <c r="A74" s="20" t="str">
        <f>"    &lt;due age="&amp;CHAR(34)&amp;Schedules!C117&amp;CHAR(34)&amp;" interval="&amp;CHAR(34)&amp;Schedules!D117&amp;CHAR(34)&amp;" grace="&amp;CHAR(34)&amp;Schedules!E117&amp;CHAR(34)&amp;"/&gt;"</f>
        <v xml:space="preserve">    &lt;due age="11 years" interval="" grace=""/&gt;</v>
      </c>
    </row>
    <row r="75" spans="1:1" x14ac:dyDescent="0.2">
      <c r="A75" s="20" t="str">
        <f>"    &lt;overdue age="&amp;CHAR(34)&amp;Schedules!C118&amp;CHAR(34)&amp;" interval="&amp;CHAR(34)&amp;Schedules!D118&amp;CHAR(34)&amp;" grace="&amp;CHAR(34)&amp;Schedules!E118&amp;CHAR(34)&amp;"/&gt;"</f>
        <v xml:space="preserve">    &lt;overdue age="13 years" interval="" grace=""/&gt;</v>
      </c>
    </row>
    <row r="76" spans="1:1" x14ac:dyDescent="0.2">
      <c r="A76" s="20" t="str">
        <f>"    &lt;finished age="&amp;CHAR(34)&amp;Schedules!C119&amp;CHAR(34)&amp;" interval="&amp;CHAR(34)&amp;Schedules!D119&amp;CHAR(34)&amp;" grace="&amp;CHAR(34)&amp;Schedules!E119&amp;CHAR(34)&amp;"/&gt;"</f>
        <v xml:space="preserve">    &lt;finished age="27 years" interval="" grace=""/&gt;</v>
      </c>
    </row>
    <row r="77" spans="1:1" x14ac:dyDescent="0.2">
      <c r="A77" s="20" t="str">
        <f>"    &lt;after-invalid interval="&amp;CHAR(34)&amp;Schedules!D120&amp;CHAR(34)&amp;" grace="&amp;CHAR(34)&amp;Schedules!E120&amp;CHAR(34)&amp;"/&gt;"</f>
        <v xml:space="preserve">    &lt;after-invalid interval="0 days" grace=""/&gt;</v>
      </c>
    </row>
    <row r="78" spans="1:1" x14ac:dyDescent="0.2">
      <c r="A78" s="20" t="str">
        <f>"    &lt;before-previous interval="&amp;CHAR(34)&amp;Schedules!D121&amp;CHAR(34)&amp;"/&gt;"</f>
        <v xml:space="preserve">    &lt;before-previous interval=""/&gt;</v>
      </c>
    </row>
    <row r="79" spans="1:1" x14ac:dyDescent="0.2">
      <c r="A79" s="20" t="str">
        <f>"    &lt;indicate vaccineName="&amp;CHAR(34)&amp;Schedules!B124&amp;CHAR(34)&amp;" schedule="&amp;CHAR(34)&amp;Schedules!C124&amp;CHAR(34)&amp;" age="&amp;CHAR(34)&amp;Schedules!D124&amp;CHAR(34)&amp;" reason="&amp;CHAR(34)&amp;Schedules!E124&amp;CHAR(34)&amp;"/&gt;"</f>
        <v xml:space="preserve">    &lt;indicate vaccineName="HPV" schedule="S2" age="" reason=""/&gt;</v>
      </c>
    </row>
    <row r="80" spans="1:1" x14ac:dyDescent="0.2">
      <c r="A80" s="20" t="str">
        <f>"  &lt;/schedule&gt;"</f>
        <v xml:space="preserve">  &lt;/schedule&gt;</v>
      </c>
    </row>
    <row r="81" spans="1:1" x14ac:dyDescent="0.2">
      <c r="A81" s="20" t="str">
        <f>"  &lt;schedule scheduleName="&amp;CHAR(34)&amp;Schedules!G112&amp;CHAR(34)&amp;" dose="&amp;CHAR(34)&amp;Schedules!H112&amp;CHAR(34)&amp;" indication="&amp;CHAR(34)&amp;Schedules!I112&amp;CHAR(34)&amp;" label="&amp;CHAR(34)&amp;Schedules!J111&amp;CHAR(34)&amp;"&gt;"</f>
        <v xml:space="preserve">  &lt;schedule scheduleName="S2" dose="2" indication="" label="At Risk 2nd"&gt;</v>
      </c>
    </row>
    <row r="82" spans="1:1" x14ac:dyDescent="0.2">
      <c r="A82" s="19" t="str">
        <f>"    &lt;pos row="&amp;CHAR(34)&amp;Schedules!H126&amp;CHAR(34)&amp;" column="&amp;CHAR(34)&amp;Schedules!H125&amp;CHAR(34)&amp;"/&gt;"</f>
        <v xml:space="preserve">    &lt;pos row="3" column="2"/&gt;</v>
      </c>
    </row>
    <row r="83" spans="1:1" x14ac:dyDescent="0.2">
      <c r="A83" s="20" t="str">
        <f>"    &lt;valid age="&amp;CHAR(34)&amp;Schedules!H115&amp;CHAR(34)&amp;" interval="&amp;CHAR(34)&amp;Schedules!I115&amp;CHAR(34)&amp;" grace="&amp;CHAR(34)&amp;Schedules!J115&amp;CHAR(34)&amp;"/&gt;"</f>
        <v xml:space="preserve">    &lt;valid age="109 months" interval="4 weeks" grace="4 days"/&gt;</v>
      </c>
    </row>
    <row r="84" spans="1:1" x14ac:dyDescent="0.2">
      <c r="A84" s="20" t="str">
        <f>"    &lt;early age="&amp;CHAR(34)&amp;Schedules!H116&amp;CHAR(34)&amp;" interval="&amp;CHAR(34)&amp;Schedules!I116&amp;CHAR(34)&amp;" grace="&amp;CHAR(34)&amp;Schedules!J116&amp;CHAR(34)&amp;"/&gt;"</f>
        <v xml:space="preserve">    &lt;early age="" interval="" grace=""/&gt;</v>
      </c>
    </row>
    <row r="85" spans="1:1" x14ac:dyDescent="0.2">
      <c r="A85" s="20" t="str">
        <f>"    &lt;due age="&amp;CHAR(34)&amp;Schedules!H117&amp;CHAR(34)&amp;" interval="&amp;CHAR(34)&amp;Schedules!I117&amp;CHAR(34)&amp;" grace="&amp;CHAR(34)&amp;Schedules!J117&amp;CHAR(34)&amp;"/&gt;"</f>
        <v xml:space="preserve">    &lt;due age="" interval="1 month" grace=""/&gt;</v>
      </c>
    </row>
    <row r="86" spans="1:1" x14ac:dyDescent="0.2">
      <c r="A86" s="20" t="str">
        <f>"    &lt;overdue age="&amp;CHAR(34)&amp;Schedules!H118&amp;CHAR(34)&amp;" interval="&amp;CHAR(34)&amp;Schedules!I118&amp;CHAR(34)&amp;" grace="&amp;CHAR(34)&amp;Schedules!J118&amp;CHAR(34)&amp;"/&gt;"</f>
        <v xml:space="preserve">    &lt;overdue age="" interval="3 months" grace=""/&gt;</v>
      </c>
    </row>
    <row r="87" spans="1:1" x14ac:dyDescent="0.2">
      <c r="A87" s="20" t="str">
        <f>"    &lt;finished age="&amp;CHAR(34)&amp;Schedules!H119&amp;CHAR(34)&amp;" interval="&amp;CHAR(34)&amp;Schedules!I119&amp;CHAR(34)&amp;" grace="&amp;CHAR(34)&amp;Schedules!J119&amp;CHAR(34)&amp;"/&gt;"</f>
        <v xml:space="preserve">    &lt;finished age="27 years" interval="" grace=""/&gt;</v>
      </c>
    </row>
    <row r="88" spans="1:1" x14ac:dyDescent="0.2">
      <c r="A88" s="20" t="str">
        <f>"    &lt;after-invalid interval="&amp;CHAR(34)&amp;Schedules!I120&amp;CHAR(34)&amp;" grace="&amp;CHAR(34)&amp;Schedules!J120&amp;CHAR(34)&amp;"/&gt;"</f>
        <v xml:space="preserve">    &lt;after-invalid interval="4 weeks" grace="4 days"/&gt;</v>
      </c>
    </row>
    <row r="89" spans="1:1" x14ac:dyDescent="0.2">
      <c r="A89" s="20" t="str">
        <f>"    &lt;before-previous interval="&amp;CHAR(34)&amp;Schedules!I121&amp;CHAR(34)&amp;"/&gt;"</f>
        <v xml:space="preserve">    &lt;before-previous interval=""/&gt;</v>
      </c>
    </row>
    <row r="90" spans="1:1" x14ac:dyDescent="0.2">
      <c r="A90" s="20" t="str">
        <f>"    &lt;indicate vaccineName="&amp;CHAR(34)&amp;Schedules!G124&amp;CHAR(34)&amp;" schedule="&amp;CHAR(34)&amp;Schedules!H124&amp;CHAR(34)&amp;" age="&amp;CHAR(34)&amp;Schedules!I124&amp;CHAR(34)&amp;" reason="&amp;CHAR(34)&amp;Schedules!J124&amp;CHAR(34)&amp;"/&gt;"</f>
        <v xml:space="preserve">    &lt;indicate vaccineName="HPV" schedule="S3" age="" reason=""/&gt;</v>
      </c>
    </row>
    <row r="91" spans="1:1" x14ac:dyDescent="0.2">
      <c r="A91" s="20" t="str">
        <f>"  &lt;/schedule&gt;"</f>
        <v xml:space="preserve">  &lt;/schedule&gt;</v>
      </c>
    </row>
    <row r="92" spans="1:1" x14ac:dyDescent="0.2">
      <c r="A92" s="20" t="str">
        <f>"  &lt;schedule scheduleName="&amp;CHAR(34)&amp;Schedules!B129&amp;CHAR(34)&amp;" dose="&amp;CHAR(34)&amp;Schedules!C129&amp;CHAR(34)&amp;" indication="&amp;CHAR(34)&amp;Schedules!D129&amp;CHAR(34)&amp;" label="&amp;CHAR(34)&amp;Schedules!E128&amp;CHAR(34)&amp;"&gt;"</f>
        <v xml:space="preserve">  &lt;schedule scheduleName="S3" dose="3" indication="" label="At Risk 3rd"&gt;</v>
      </c>
    </row>
    <row r="93" spans="1:1" x14ac:dyDescent="0.2">
      <c r="A93" s="19" t="str">
        <f>"    &lt;pos row="&amp;CHAR(34)&amp;Schedules!C143&amp;CHAR(34)&amp;" column="&amp;CHAR(34)&amp;Schedules!C142&amp;CHAR(34)&amp;"/&gt;"</f>
        <v xml:space="preserve">    &lt;pos row="3" column="3"/&gt;</v>
      </c>
    </row>
    <row r="94" spans="1:1" x14ac:dyDescent="0.2">
      <c r="A94" s="20" t="str">
        <f>"    &lt;valid age="&amp;CHAR(34)&amp;Schedules!C132&amp;CHAR(34)&amp;" interval="&amp;CHAR(34)&amp;Schedules!D132&amp;CHAR(34)&amp;" grace="&amp;CHAR(34)&amp;Schedules!E132&amp;CHAR(34)&amp;"/&gt;"</f>
        <v xml:space="preserve">    &lt;valid age="114 months" interval="12 weeks" grace="4 days"/&gt;</v>
      </c>
    </row>
    <row r="95" spans="1:1" x14ac:dyDescent="0.2">
      <c r="A95" s="20" t="str">
        <f>"    &lt;early age="&amp;CHAR(34)&amp;Schedules!C133&amp;CHAR(34)&amp;" interval="&amp;CHAR(34)&amp;Schedules!D133&amp;CHAR(34)&amp;" grace="&amp;CHAR(34)&amp;Schedules!E133&amp;CHAR(34)&amp;"/&gt;"</f>
        <v xml:space="preserve">    &lt;early age="" interval="" grace=""/&gt;</v>
      </c>
    </row>
    <row r="96" spans="1:1" x14ac:dyDescent="0.2">
      <c r="A96" s="20" t="str">
        <f>"    &lt;due age="&amp;CHAR(34)&amp;Schedules!C134&amp;CHAR(34)&amp;" interval="&amp;CHAR(34)&amp;Schedules!D134&amp;CHAR(34)&amp;" grace="&amp;CHAR(34)&amp;Schedules!E134&amp;CHAR(34)&amp;"/&gt;"</f>
        <v xml:space="preserve">    &lt;due age="" interval="4 months" grace=""/&gt;</v>
      </c>
    </row>
    <row r="97" spans="1:1" x14ac:dyDescent="0.2">
      <c r="A97" s="20" t="str">
        <f>"    &lt;overdue age="&amp;CHAR(34)&amp;Schedules!C135&amp;CHAR(34)&amp;" interval="&amp;CHAR(34)&amp;Schedules!D135&amp;CHAR(34)&amp;" grace="&amp;CHAR(34)&amp;Schedules!E135&amp;CHAR(34)&amp;"/&gt;"</f>
        <v xml:space="preserve">    &lt;overdue age="" interval="5 months" grace=""/&gt;</v>
      </c>
    </row>
    <row r="98" spans="1:1" x14ac:dyDescent="0.2">
      <c r="A98" s="20" t="str">
        <f>"    &lt;finished age="&amp;CHAR(34)&amp;Schedules!C136&amp;CHAR(34)&amp;" interval="&amp;CHAR(34)&amp;Schedules!D136&amp;CHAR(34)&amp;" grace="&amp;CHAR(34)&amp;Schedules!E136&amp;CHAR(34)&amp;"/&gt;"</f>
        <v xml:space="preserve">    &lt;finished age="27 years" interval="" grace=""/&gt;</v>
      </c>
    </row>
    <row r="99" spans="1:1" x14ac:dyDescent="0.2">
      <c r="A99" s="20" t="str">
        <f>"    &lt;after-invalid interval="&amp;CHAR(34)&amp;Schedules!D137&amp;CHAR(34)&amp;" grace="&amp;CHAR(34)&amp;Schedules!E137&amp;CHAR(34)&amp;"/&gt;"</f>
        <v xml:space="preserve">    &lt;after-invalid interval="4 weeks" grace="4 days"/&gt;</v>
      </c>
    </row>
    <row r="100" spans="1:1" x14ac:dyDescent="0.2">
      <c r="A100" s="20" t="str">
        <f>"    &lt;before-previous interval="&amp;CHAR(34)&amp;Schedules!D138&amp;CHAR(34)&amp;"/&gt;"</f>
        <v xml:space="preserve">    &lt;before-previous interval="24 weeks"/&gt;</v>
      </c>
    </row>
    <row r="101" spans="1:1" x14ac:dyDescent="0.2">
      <c r="A101" s="20" t="str">
        <f>"    &lt;indicate vaccineName="&amp;CHAR(34)&amp;Schedules!B141&amp;CHAR(34)&amp;" schedule="&amp;CHAR(34)&amp;Schedules!C141&amp;CHAR(34)&amp;" age="&amp;CHAR(34)&amp;Schedules!D141&amp;CHAR(34)&amp;" reason="&amp;CHAR(34)&amp;Schedules!E141&amp;CHAR(34)&amp;"/&gt;"</f>
        <v xml:space="preserve">    &lt;indicate vaccineName="HPV" schedule="COMPLETE" age="" reason=""/&gt;</v>
      </c>
    </row>
    <row r="102" spans="1:1" x14ac:dyDescent="0.2">
      <c r="A102" s="20" t="str">
        <f>"  &lt;/schedule&gt;"</f>
        <v xml:space="preserve">  &lt;/schedule&gt;</v>
      </c>
    </row>
    <row r="103" spans="1:1" x14ac:dyDescent="0.2">
      <c r="A103" s="20" t="str">
        <f>"&lt;/forecast&gt;"</f>
        <v>&lt;/forecast&gt;</v>
      </c>
    </row>
  </sheetData>
  <sheetProtection selectLockedCells="1" selectUnlockedCells="1"/>
  <pageMargins left="0.78749999999999998" right="0.78749999999999998" top="1.0249999999999999" bottom="1.0263888888888888" header="0.78749999999999998" footer="0.78749999999999998"/>
  <pageSetup firstPageNumber="0" orientation="landscape" horizontalDpi="300" verticalDpi="300" r:id="rId1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Schedules</vt:lpstr>
      <vt:lpstr>XML</vt:lpstr>
      <vt:lpstr>Schedules!Print_Area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Chamberlin, Gordon L.</cp:lastModifiedBy>
  <cp:lastPrinted>2016-06-24T14:39:00Z</cp:lastPrinted>
  <dcterms:created xsi:type="dcterms:W3CDTF">2014-08-26T19:52:28Z</dcterms:created>
  <dcterms:modified xsi:type="dcterms:W3CDTF">2016-06-24T14:40:04Z</dcterms:modified>
</cp:coreProperties>
</file>