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04"/>
  </bookViews>
  <sheets>
    <sheet name="Schedules" sheetId="1" r:id="rId1"/>
    <sheet name="XML" sheetId="2" r:id="rId2"/>
  </sheets>
  <definedNames>
    <definedName name="Excel_BuiltIn_Print_Area">Schedules!$A$1:$L$145</definedName>
    <definedName name="Excel_BuiltIn_Print_Area_1_1">Schedules!$A$1:$L$94</definedName>
    <definedName name="Excel_BuiltIn_Print_Area_1_1_1">Schedules!$A$1:$L$94</definedName>
  </definedNames>
  <calcPr calcId="152511"/>
</workbook>
</file>

<file path=xl/calcChain.xml><?xml version="1.0" encoding="utf-8"?>
<calcChain xmlns="http://schemas.openxmlformats.org/spreadsheetml/2006/main">
  <c r="B7" i="2" l="1"/>
  <c r="B5" i="2" l="1"/>
  <c r="B39" i="2" l="1"/>
  <c r="B41" i="2"/>
  <c r="B40" i="2"/>
  <c r="B38" i="2"/>
  <c r="B37" i="2"/>
  <c r="B36" i="2"/>
  <c r="A36" i="2"/>
  <c r="B52" i="2"/>
  <c r="B32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A23" i="2"/>
  <c r="B23" i="2"/>
  <c r="B24" i="2"/>
  <c r="B25" i="2"/>
  <c r="B26" i="2"/>
  <c r="B27" i="2"/>
  <c r="B28" i="2"/>
  <c r="B29" i="2"/>
  <c r="B30" i="2"/>
  <c r="B31" i="2"/>
  <c r="B33" i="2"/>
  <c r="B34" i="2"/>
  <c r="B35" i="2"/>
  <c r="A43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</calcChain>
</file>

<file path=xl/sharedStrings.xml><?xml version="1.0" encoding="utf-8"?>
<sst xmlns="http://schemas.openxmlformats.org/spreadsheetml/2006/main" count="206" uniqueCount="89">
  <si>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</si>
  <si>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</si>
  <si>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</si>
  <si>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</si>
  <si>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</si>
  <si>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</si>
  <si>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</si>
  <si>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</si>
  <si>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</si>
  <si>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</si>
  <si>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</si>
  <si>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</si>
  <si>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</si>
  <si>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</si>
  <si>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</si>
  <si>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</si>
  <si>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</si>
  <si>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</si>
  <si>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</si>
  <si>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</si>
  <si>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</si>
  <si>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</si>
  <si>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4 months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</si>
  <si>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</si>
  <si>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</si>
  <si>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</si>
  <si>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</si>
  <si>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</si>
  <si>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</si>
  <si>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</si>
  <si>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</si>
  <si>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</si>
  <si>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</si>
  <si>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</si>
  <si>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</si>
  <si>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</si>
  <si>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</si>
  <si>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</si>
  <si>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</si>
  <si>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</si>
  <si>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</si>
  <si>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</si>
  <si>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</si>
  <si>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</si>
  <si>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</si>
  <si>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</si>
  <si>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</si>
  <si>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</si>
  <si>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</si>
  <si>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</si>
  <si>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</si>
  <si>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</si>
  <si>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</si>
  <si>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</si>
  <si>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</si>
  <si>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</si>
  <si>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</si>
  <si>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</si>
  <si>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</si>
  <si>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</si>
  <si>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</si>
  <si>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</si>
  <si>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</si>
  <si>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2050, 180, 181, 1430, 1440, 179, 200, 201, 185, 204, 203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</si>
  <si>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</si>
  <si>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</si>
  <si>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</si>
  <si>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</si>
  <si>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</si>
  <si>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</si>
  <si>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</si>
  <si>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</si>
  <si>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</si>
  <si>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</si>
  <si>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Season 2013 Start</t>
  </si>
  <si>
    <t>07/01/2013</t>
  </si>
  <si>
    <t>Season 2010 Start</t>
  </si>
  <si>
    <t>07/01/2010</t>
  </si>
  <si>
    <t>Constant Values</t>
  </si>
  <si>
    <t>Second Dose Needed</t>
  </si>
  <si>
    <t>No More Doses Needed</t>
  </si>
  <si>
    <t xml:space="preserve">  &lt;/decisionLogic&gt;</t>
  </si>
  <si>
    <t>DL FLU 2014</t>
  </si>
  <si>
    <t>Valid Vaccine</t>
  </si>
  <si>
    <t>H1N1</t>
  </si>
  <si>
    <t>186, 187, 188, 189</t>
  </si>
  <si>
    <t>Valid H1N1 Vaccine</t>
  </si>
  <si>
    <t>season</t>
  </si>
  <si>
    <t>current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</si>
</sst>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7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4" fontId="2" fillId="6" borderId="3" xfId="0" quotePrefix="1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32</xdr:row>
      <xdr:rowOff>148167</xdr:rowOff>
    </xdr:from>
    <xdr:to>
      <xdr:col>7</xdr:col>
      <xdr:colOff>592666</xdr:colOff>
      <xdr:row>71</xdr:row>
      <xdr:rowOff>63049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492750"/>
          <a:ext cx="6011334" cy="61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6"/>
  <sheetViews>
    <sheetView tabSelected="1" zoomScale="90" zoomScaleNormal="90" workbookViewId="0">
      <selection activeCell="I17" sqref="I17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42" t="s">
        <v>3</v>
      </c>
      <c r="D3" s="42"/>
      <c r="E3" s="42"/>
      <c r="F3" s="42"/>
    </row>
    <row r="4" spans="2:9" ht="12.75" customHeight="1" x14ac:dyDescent="0.2">
      <c r="B4" s="6" t="s">
        <v>4</v>
      </c>
      <c r="C4" s="43" t="s">
        <v>63</v>
      </c>
      <c r="D4" s="43"/>
      <c r="E4" s="43"/>
      <c r="F4" s="43"/>
    </row>
    <row r="5" spans="2:9" ht="12.75" customHeight="1" x14ac:dyDescent="0.2">
      <c r="B5" s="7" t="s">
        <v>5</v>
      </c>
      <c r="C5" s="41" t="s">
        <v>62</v>
      </c>
      <c r="D5" s="41"/>
      <c r="E5" s="41"/>
      <c r="F5" s="41"/>
    </row>
    <row r="6" spans="2:9" x14ac:dyDescent="0.2">
      <c r="B6" s="6" t="s">
        <v>6</v>
      </c>
      <c r="C6" s="44" t="s">
        <v>7</v>
      </c>
      <c r="D6" s="44"/>
      <c r="E6" s="44"/>
      <c r="F6" s="44"/>
    </row>
    <row r="7" spans="2:9" x14ac:dyDescent="0.2">
      <c r="B7" s="7" t="s">
        <v>84</v>
      </c>
      <c r="C7" s="41" t="s">
        <v>85</v>
      </c>
      <c r="D7" s="41"/>
      <c r="E7" s="41"/>
      <c r="F7" s="41"/>
    </row>
    <row r="8" spans="2:9" x14ac:dyDescent="0.2">
      <c r="B8" s="7" t="s">
        <v>69</v>
      </c>
      <c r="C8" s="41">
        <v>-503</v>
      </c>
      <c r="D8" s="41"/>
      <c r="E8" s="41"/>
      <c r="F8" s="41"/>
    </row>
    <row r="10" spans="2:9" x14ac:dyDescent="0.2">
      <c r="B10" s="37" t="s">
        <v>2</v>
      </c>
      <c r="C10" s="37"/>
      <c r="D10" s="37"/>
      <c r="E10" s="37"/>
      <c r="F10" s="37"/>
    </row>
    <row r="11" spans="2:9" x14ac:dyDescent="0.2">
      <c r="B11" s="11" t="s">
        <v>9</v>
      </c>
      <c r="C11" s="12"/>
      <c r="D11" s="13"/>
      <c r="E11" s="5" t="s">
        <v>10</v>
      </c>
      <c r="F11" s="5" t="s">
        <v>11</v>
      </c>
    </row>
    <row r="12" spans="2:9" x14ac:dyDescent="0.2">
      <c r="B12" s="15" t="s">
        <v>14</v>
      </c>
      <c r="C12" s="16"/>
      <c r="D12" s="17"/>
      <c r="E12" s="18">
        <v>2050</v>
      </c>
      <c r="F12" s="7"/>
      <c r="I12" s="9"/>
    </row>
    <row r="13" spans="2:9" x14ac:dyDescent="0.2">
      <c r="B13" s="19" t="s">
        <v>17</v>
      </c>
      <c r="C13" s="20"/>
      <c r="D13" s="21"/>
      <c r="E13" s="7">
        <v>180</v>
      </c>
      <c r="F13" s="7">
        <v>111</v>
      </c>
      <c r="H13" s="37" t="s">
        <v>8</v>
      </c>
      <c r="I13" s="37"/>
    </row>
    <row r="14" spans="2:9" x14ac:dyDescent="0.2">
      <c r="B14" s="19" t="s">
        <v>19</v>
      </c>
      <c r="C14" s="20"/>
      <c r="D14" s="21"/>
      <c r="E14" s="7">
        <v>181</v>
      </c>
      <c r="F14" s="7">
        <v>15</v>
      </c>
      <c r="H14" s="14" t="s">
        <v>12</v>
      </c>
      <c r="I14" s="7" t="s">
        <v>13</v>
      </c>
    </row>
    <row r="15" spans="2:9" x14ac:dyDescent="0.2">
      <c r="B15" s="15" t="s">
        <v>14</v>
      </c>
      <c r="C15" s="16"/>
      <c r="D15" s="17"/>
      <c r="E15" s="18">
        <v>1430</v>
      </c>
      <c r="F15" s="7"/>
      <c r="H15" s="14" t="s">
        <v>15</v>
      </c>
      <c r="I15" s="7" t="s">
        <v>16</v>
      </c>
    </row>
    <row r="16" spans="2:9" x14ac:dyDescent="0.2">
      <c r="B16" s="15" t="s">
        <v>23</v>
      </c>
      <c r="C16" s="16"/>
      <c r="D16" s="17"/>
      <c r="E16" s="18">
        <v>1440</v>
      </c>
      <c r="F16" s="7"/>
      <c r="H16" s="14" t="s">
        <v>20</v>
      </c>
      <c r="I16" s="7" t="s">
        <v>18</v>
      </c>
    </row>
    <row r="17" spans="2:9" x14ac:dyDescent="0.2">
      <c r="B17" s="19" t="s">
        <v>1</v>
      </c>
      <c r="C17" s="20"/>
      <c r="D17" s="21"/>
      <c r="E17" s="7">
        <v>179</v>
      </c>
      <c r="F17" s="7">
        <v>88</v>
      </c>
      <c r="H17" s="14" t="s">
        <v>21</v>
      </c>
      <c r="I17" s="7" t="s">
        <v>22</v>
      </c>
    </row>
    <row r="18" spans="2:9" x14ac:dyDescent="0.2">
      <c r="B18" s="19" t="s">
        <v>24</v>
      </c>
      <c r="C18" s="20"/>
      <c r="D18" s="21"/>
      <c r="E18" s="7">
        <v>200</v>
      </c>
      <c r="F18" s="7">
        <v>140</v>
      </c>
    </row>
    <row r="19" spans="2:9" x14ac:dyDescent="0.2">
      <c r="B19" s="19" t="s">
        <v>25</v>
      </c>
      <c r="C19" s="20"/>
      <c r="D19" s="21"/>
      <c r="E19" s="7">
        <v>201</v>
      </c>
      <c r="F19" s="7">
        <v>141</v>
      </c>
      <c r="I19" s="9"/>
    </row>
    <row r="20" spans="2:9" x14ac:dyDescent="0.2">
      <c r="B20" s="19" t="s">
        <v>26</v>
      </c>
      <c r="C20" s="20"/>
      <c r="D20" s="21"/>
      <c r="E20" s="7">
        <v>185</v>
      </c>
      <c r="F20" s="7">
        <v>135</v>
      </c>
      <c r="I20" s="9"/>
    </row>
    <row r="21" spans="2:9" x14ac:dyDescent="0.2">
      <c r="B21" s="19" t="s">
        <v>27</v>
      </c>
      <c r="C21" s="20"/>
      <c r="D21" s="21"/>
      <c r="E21" s="7">
        <v>186</v>
      </c>
      <c r="F21" s="7">
        <v>128</v>
      </c>
      <c r="I21" s="9"/>
    </row>
    <row r="22" spans="2:9" x14ac:dyDescent="0.2">
      <c r="B22" s="19" t="s">
        <v>28</v>
      </c>
      <c r="C22" s="20"/>
      <c r="D22" s="21"/>
      <c r="E22" s="7">
        <v>187</v>
      </c>
      <c r="F22" s="7">
        <v>125</v>
      </c>
      <c r="I22" s="9"/>
    </row>
    <row r="23" spans="2:9" x14ac:dyDescent="0.2">
      <c r="B23" s="19" t="s">
        <v>29</v>
      </c>
      <c r="C23" s="20"/>
      <c r="D23" s="21"/>
      <c r="E23" s="7">
        <v>188</v>
      </c>
      <c r="F23" s="7">
        <v>126</v>
      </c>
      <c r="I23" s="9"/>
    </row>
    <row r="24" spans="2:9" x14ac:dyDescent="0.2">
      <c r="B24" s="19" t="s">
        <v>30</v>
      </c>
      <c r="C24" s="20"/>
      <c r="D24" s="21"/>
      <c r="E24" s="7">
        <v>189</v>
      </c>
      <c r="F24" s="7">
        <v>127</v>
      </c>
      <c r="I24" s="9"/>
    </row>
    <row r="25" spans="2:9" x14ac:dyDescent="0.2">
      <c r="B25" s="19"/>
      <c r="C25" s="20"/>
      <c r="D25" s="21"/>
      <c r="E25" s="7">
        <v>204</v>
      </c>
      <c r="F25" s="7"/>
      <c r="I25" s="9"/>
    </row>
    <row r="26" spans="2:9" x14ac:dyDescent="0.2">
      <c r="B26" s="19"/>
      <c r="C26" s="20"/>
      <c r="D26" s="21"/>
      <c r="E26" s="7">
        <v>203</v>
      </c>
      <c r="F26" s="7"/>
      <c r="I26" s="9"/>
    </row>
    <row r="27" spans="2:9" x14ac:dyDescent="0.2">
      <c r="B27" s="19"/>
      <c r="C27" s="20"/>
      <c r="D27" s="21"/>
      <c r="E27" s="7"/>
      <c r="F27" s="7"/>
      <c r="I27" s="9"/>
    </row>
    <row r="28" spans="2:9" x14ac:dyDescent="0.2">
      <c r="I28" s="9"/>
    </row>
    <row r="29" spans="2:9" x14ac:dyDescent="0.2">
      <c r="I29" s="9"/>
    </row>
    <row r="30" spans="2:9" x14ac:dyDescent="0.2">
      <c r="I30" s="9"/>
    </row>
    <row r="31" spans="2:9" x14ac:dyDescent="0.2">
      <c r="I31" s="9"/>
    </row>
    <row r="32" spans="2:9" x14ac:dyDescent="0.2">
      <c r="I32" s="9"/>
    </row>
    <row r="33" spans="9:9" x14ac:dyDescent="0.2">
      <c r="I33" s="9"/>
    </row>
    <row r="34" spans="9:9" x14ac:dyDescent="0.2">
      <c r="I34" s="9"/>
    </row>
    <row r="35" spans="9:9" x14ac:dyDescent="0.2">
      <c r="I35" s="9"/>
    </row>
    <row r="36" spans="9:9" x14ac:dyDescent="0.2">
      <c r="I36" s="9"/>
    </row>
    <row r="37" spans="9:9" x14ac:dyDescent="0.2">
      <c r="I37" s="9"/>
    </row>
    <row r="38" spans="9:9" x14ac:dyDescent="0.2">
      <c r="I38" s="9"/>
    </row>
    <row r="39" spans="9:9" x14ac:dyDescent="0.2">
      <c r="I39" s="9"/>
    </row>
    <row r="40" spans="9:9" x14ac:dyDescent="0.2">
      <c r="I40" s="9"/>
    </row>
    <row r="41" spans="9:9" x14ac:dyDescent="0.2">
      <c r="I41" s="9"/>
    </row>
    <row r="42" spans="9:9" x14ac:dyDescent="0.2">
      <c r="I42" s="9"/>
    </row>
    <row r="43" spans="9:9" x14ac:dyDescent="0.2">
      <c r="I43" s="9"/>
    </row>
    <row r="44" spans="9:9" x14ac:dyDescent="0.2">
      <c r="I44" s="9"/>
    </row>
    <row r="45" spans="9:9" x14ac:dyDescent="0.2">
      <c r="I45" s="9"/>
    </row>
    <row r="46" spans="9:9" x14ac:dyDescent="0.2">
      <c r="I46" s="9"/>
    </row>
    <row r="47" spans="9:9" x14ac:dyDescent="0.2">
      <c r="I47" s="9"/>
    </row>
    <row r="48" spans="9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11" x14ac:dyDescent="0.2">
      <c r="I65" s="9"/>
    </row>
    <row r="66" spans="2:11" x14ac:dyDescent="0.2">
      <c r="I66" s="9"/>
    </row>
    <row r="67" spans="2:11" x14ac:dyDescent="0.2">
      <c r="I67" s="9"/>
    </row>
    <row r="68" spans="2:11" x14ac:dyDescent="0.2">
      <c r="I68" s="9"/>
    </row>
    <row r="69" spans="2:11" x14ac:dyDescent="0.2">
      <c r="I69" s="9"/>
    </row>
    <row r="70" spans="2:11" x14ac:dyDescent="0.2">
      <c r="I70" s="9"/>
    </row>
    <row r="71" spans="2:11" x14ac:dyDescent="0.2">
      <c r="I71" s="9"/>
    </row>
    <row r="72" spans="2:11" x14ac:dyDescent="0.2">
      <c r="I72" s="9"/>
    </row>
    <row r="73" spans="2:11" x14ac:dyDescent="0.2">
      <c r="B73" s="10" t="s">
        <v>33</v>
      </c>
      <c r="C73" s="10" t="s">
        <v>34</v>
      </c>
      <c r="D73" s="10" t="s">
        <v>35</v>
      </c>
      <c r="E73" s="22" t="s">
        <v>87</v>
      </c>
      <c r="I73" s="9"/>
    </row>
    <row r="74" spans="2:11" x14ac:dyDescent="0.2">
      <c r="B74" s="23" t="s">
        <v>36</v>
      </c>
      <c r="C74" s="23">
        <v>1</v>
      </c>
      <c r="D74" s="23" t="s">
        <v>37</v>
      </c>
      <c r="I74" s="9"/>
    </row>
    <row r="75" spans="2:11" x14ac:dyDescent="0.2">
      <c r="B75" s="37" t="s">
        <v>38</v>
      </c>
      <c r="C75" s="37"/>
      <c r="D75" s="37"/>
      <c r="E75" s="37"/>
      <c r="I75" s="9"/>
    </row>
    <row r="76" spans="2:11" x14ac:dyDescent="0.2">
      <c r="B76" s="24"/>
      <c r="C76" s="5" t="s">
        <v>32</v>
      </c>
      <c r="D76" s="5" t="s">
        <v>39</v>
      </c>
      <c r="E76" s="5" t="s">
        <v>40</v>
      </c>
      <c r="I76" s="9"/>
    </row>
    <row r="77" spans="2:11" x14ac:dyDescent="0.2">
      <c r="B77" s="14" t="s">
        <v>41</v>
      </c>
      <c r="C77" s="7" t="s">
        <v>16</v>
      </c>
      <c r="D77" s="7" t="s">
        <v>47</v>
      </c>
      <c r="E77" s="7" t="s">
        <v>42</v>
      </c>
      <c r="I77" s="9"/>
      <c r="J77" s="9"/>
      <c r="K77" s="25"/>
    </row>
    <row r="78" spans="2:11" x14ac:dyDescent="0.2">
      <c r="B78" s="14" t="s">
        <v>43</v>
      </c>
      <c r="C78" s="7"/>
      <c r="D78" s="7"/>
      <c r="E78" s="7"/>
      <c r="I78" s="9"/>
      <c r="J78" s="9"/>
      <c r="K78" s="25"/>
    </row>
    <row r="79" spans="2:11" x14ac:dyDescent="0.2">
      <c r="B79" s="14" t="s">
        <v>20</v>
      </c>
      <c r="C79" s="7" t="s">
        <v>16</v>
      </c>
      <c r="D79" s="7"/>
      <c r="E79" s="7"/>
      <c r="H79" s="25"/>
      <c r="I79" s="9"/>
      <c r="J79" s="9"/>
      <c r="K79" s="25"/>
    </row>
    <row r="80" spans="2:11" x14ac:dyDescent="0.2">
      <c r="B80" s="14" t="s">
        <v>21</v>
      </c>
      <c r="C80" s="7" t="s">
        <v>44</v>
      </c>
      <c r="D80" s="7"/>
      <c r="E80" s="7"/>
      <c r="H80" s="25"/>
      <c r="I80" s="9"/>
      <c r="J80" s="9"/>
      <c r="K80" s="25"/>
    </row>
    <row r="81" spans="2:11" x14ac:dyDescent="0.2">
      <c r="B81" s="14" t="s">
        <v>45</v>
      </c>
      <c r="C81" s="7" t="s">
        <v>44</v>
      </c>
      <c r="D81" s="7"/>
      <c r="E81" s="7"/>
      <c r="H81" s="25"/>
      <c r="I81" s="9"/>
      <c r="J81" s="9"/>
      <c r="K81" s="25"/>
    </row>
    <row r="82" spans="2:11" x14ac:dyDescent="0.2">
      <c r="B82" s="26" t="s">
        <v>46</v>
      </c>
      <c r="C82" s="27"/>
      <c r="D82" s="7" t="s">
        <v>61</v>
      </c>
      <c r="E82" s="7"/>
      <c r="H82" s="25"/>
      <c r="I82" s="9"/>
      <c r="J82" s="9"/>
      <c r="K82" s="25"/>
    </row>
    <row r="83" spans="2:11" x14ac:dyDescent="0.2">
      <c r="B83" s="26" t="s">
        <v>48</v>
      </c>
      <c r="C83" s="27"/>
      <c r="D83" s="7"/>
      <c r="E83" s="7"/>
      <c r="H83" s="25"/>
      <c r="I83" s="9"/>
      <c r="J83" s="9"/>
      <c r="K83" s="25"/>
    </row>
    <row r="84" spans="2:11" x14ac:dyDescent="0.2">
      <c r="B84" s="37" t="s">
        <v>49</v>
      </c>
      <c r="C84" s="37"/>
      <c r="D84" s="37"/>
      <c r="H84" s="25"/>
      <c r="I84" s="9"/>
      <c r="J84" s="9"/>
      <c r="K84" s="25"/>
    </row>
    <row r="85" spans="2:11" x14ac:dyDescent="0.2">
      <c r="B85" s="5" t="s">
        <v>9</v>
      </c>
      <c r="C85" s="5" t="s">
        <v>50</v>
      </c>
      <c r="D85" s="5" t="s">
        <v>51</v>
      </c>
      <c r="E85" s="5" t="s">
        <v>52</v>
      </c>
      <c r="F85" s="5" t="s">
        <v>64</v>
      </c>
      <c r="G85" s="5" t="s">
        <v>65</v>
      </c>
      <c r="H85" s="5" t="s">
        <v>66</v>
      </c>
      <c r="I85" s="9"/>
      <c r="J85" s="9"/>
      <c r="K85" s="25"/>
    </row>
    <row r="86" spans="2:11" x14ac:dyDescent="0.2">
      <c r="B86" s="7" t="s">
        <v>6</v>
      </c>
      <c r="C86" s="7" t="s">
        <v>47</v>
      </c>
      <c r="D86" s="7"/>
      <c r="E86" s="7"/>
      <c r="F86" s="7" t="s">
        <v>5</v>
      </c>
      <c r="G86" s="7" t="s">
        <v>67</v>
      </c>
      <c r="H86" s="7" t="s">
        <v>68</v>
      </c>
      <c r="I86" s="9"/>
      <c r="J86" s="9"/>
    </row>
    <row r="87" spans="2:11" x14ac:dyDescent="0.2">
      <c r="B87" s="37" t="s">
        <v>53</v>
      </c>
      <c r="C87" s="37"/>
      <c r="D87" s="37"/>
      <c r="J87" s="9"/>
    </row>
    <row r="88" spans="2:11" x14ac:dyDescent="0.2">
      <c r="B88" s="5" t="s">
        <v>9</v>
      </c>
      <c r="C88" s="5" t="s">
        <v>33</v>
      </c>
      <c r="D88" s="5" t="s">
        <v>51</v>
      </c>
      <c r="E88" s="5" t="s">
        <v>54</v>
      </c>
      <c r="F88" s="5" t="s">
        <v>52</v>
      </c>
      <c r="J88" s="9"/>
    </row>
    <row r="89" spans="2:11" x14ac:dyDescent="0.2">
      <c r="B89" s="7" t="s">
        <v>5</v>
      </c>
      <c r="C89" s="7" t="s">
        <v>55</v>
      </c>
      <c r="D89" s="7" t="s">
        <v>56</v>
      </c>
      <c r="E89" s="7"/>
      <c r="F89" s="8"/>
      <c r="J89" s="9"/>
      <c r="K89" s="25"/>
    </row>
    <row r="90" spans="2:11" x14ac:dyDescent="0.2">
      <c r="B90" s="7" t="s">
        <v>4</v>
      </c>
      <c r="C90" s="7" t="s">
        <v>36</v>
      </c>
      <c r="D90" s="7"/>
      <c r="E90" s="7"/>
      <c r="F90" s="8"/>
      <c r="J90" s="9"/>
      <c r="K90" s="25"/>
    </row>
    <row r="91" spans="2:11" x14ac:dyDescent="0.2">
      <c r="B91" s="7" t="s">
        <v>69</v>
      </c>
      <c r="C91" s="7" t="s">
        <v>57</v>
      </c>
      <c r="D91" s="7"/>
      <c r="E91" s="7"/>
      <c r="F91" s="8"/>
      <c r="J91" s="9"/>
      <c r="K91" s="25"/>
    </row>
    <row r="92" spans="2:11" x14ac:dyDescent="0.2">
      <c r="B92" s="14" t="s">
        <v>58</v>
      </c>
      <c r="C92" s="7">
        <v>1</v>
      </c>
      <c r="J92" s="9"/>
      <c r="K92" s="25"/>
    </row>
    <row r="93" spans="2:11" x14ac:dyDescent="0.2">
      <c r="B93" s="14" t="s">
        <v>59</v>
      </c>
      <c r="C93" s="7">
        <v>1</v>
      </c>
      <c r="H93" s="25"/>
      <c r="I93" s="9"/>
      <c r="J93" s="9"/>
      <c r="K93" s="25"/>
    </row>
    <row r="94" spans="2:11" x14ac:dyDescent="0.2">
      <c r="H94" s="25"/>
      <c r="I94" s="9"/>
      <c r="J94" s="9"/>
      <c r="K94" s="25"/>
    </row>
    <row r="95" spans="2:11" x14ac:dyDescent="0.2">
      <c r="B95" s="10" t="s">
        <v>33</v>
      </c>
      <c r="C95" s="10" t="s">
        <v>34</v>
      </c>
      <c r="D95" s="10" t="s">
        <v>35</v>
      </c>
      <c r="E95" s="22" t="s">
        <v>88</v>
      </c>
      <c r="F95" s="22"/>
    </row>
    <row r="96" spans="2:11" x14ac:dyDescent="0.2">
      <c r="B96" s="23" t="s">
        <v>57</v>
      </c>
      <c r="C96" s="23">
        <v>1</v>
      </c>
      <c r="D96" s="23"/>
    </row>
    <row r="97" spans="2:8" x14ac:dyDescent="0.2">
      <c r="B97" s="37" t="s">
        <v>38</v>
      </c>
      <c r="C97" s="37"/>
      <c r="D97" s="37"/>
      <c r="E97" s="37"/>
    </row>
    <row r="98" spans="2:8" x14ac:dyDescent="0.2">
      <c r="B98" s="24"/>
      <c r="C98" s="5" t="s">
        <v>32</v>
      </c>
      <c r="D98" s="5" t="s">
        <v>39</v>
      </c>
      <c r="E98" s="5" t="s">
        <v>40</v>
      </c>
    </row>
    <row r="99" spans="2:8" x14ac:dyDescent="0.2">
      <c r="B99" s="14" t="s">
        <v>41</v>
      </c>
      <c r="C99" s="7" t="s">
        <v>16</v>
      </c>
      <c r="D99" s="7" t="s">
        <v>47</v>
      </c>
      <c r="E99" s="7" t="s">
        <v>42</v>
      </c>
    </row>
    <row r="100" spans="2:8" x14ac:dyDescent="0.2">
      <c r="B100" s="14" t="s">
        <v>43</v>
      </c>
      <c r="C100" s="7"/>
      <c r="D100" s="7"/>
      <c r="E100" s="7"/>
    </row>
    <row r="101" spans="2:8" x14ac:dyDescent="0.2">
      <c r="B101" s="14" t="s">
        <v>20</v>
      </c>
      <c r="C101" s="7" t="s">
        <v>16</v>
      </c>
      <c r="D101" s="7"/>
      <c r="E101" s="7"/>
    </row>
    <row r="102" spans="2:8" x14ac:dyDescent="0.2">
      <c r="B102" s="14" t="s">
        <v>21</v>
      </c>
      <c r="C102" s="7" t="s">
        <v>44</v>
      </c>
      <c r="D102" s="7"/>
      <c r="E102" s="7"/>
    </row>
    <row r="103" spans="2:8" x14ac:dyDescent="0.2">
      <c r="B103" s="14" t="s">
        <v>45</v>
      </c>
      <c r="C103" s="7" t="s">
        <v>44</v>
      </c>
      <c r="D103" s="7"/>
      <c r="E103" s="7"/>
    </row>
    <row r="104" spans="2:8" x14ac:dyDescent="0.2">
      <c r="B104" s="26" t="s">
        <v>46</v>
      </c>
      <c r="C104" s="27"/>
      <c r="D104" s="7" t="s">
        <v>47</v>
      </c>
      <c r="E104" s="7" t="s">
        <v>42</v>
      </c>
    </row>
    <row r="105" spans="2:8" x14ac:dyDescent="0.2">
      <c r="B105" s="26" t="s">
        <v>48</v>
      </c>
      <c r="C105" s="27"/>
      <c r="D105" s="7"/>
      <c r="E105" s="7"/>
    </row>
    <row r="106" spans="2:8" x14ac:dyDescent="0.2">
      <c r="B106" s="37" t="s">
        <v>49</v>
      </c>
      <c r="C106" s="37"/>
      <c r="D106" s="37"/>
    </row>
    <row r="107" spans="2:8" x14ac:dyDescent="0.2">
      <c r="B107" s="5" t="s">
        <v>9</v>
      </c>
      <c r="C107" s="5" t="s">
        <v>50</v>
      </c>
      <c r="D107" s="5" t="s">
        <v>51</v>
      </c>
      <c r="E107" s="5" t="s">
        <v>52</v>
      </c>
      <c r="F107" s="5" t="s">
        <v>64</v>
      </c>
      <c r="G107" s="5" t="s">
        <v>65</v>
      </c>
      <c r="H107" s="5" t="s">
        <v>66</v>
      </c>
    </row>
    <row r="108" spans="2:8" x14ac:dyDescent="0.2">
      <c r="B108" s="7" t="s">
        <v>6</v>
      </c>
      <c r="C108" s="7" t="s">
        <v>47</v>
      </c>
      <c r="D108" s="7"/>
      <c r="E108" s="7"/>
      <c r="F108" s="7" t="s">
        <v>5</v>
      </c>
      <c r="G108" s="7" t="s">
        <v>67</v>
      </c>
      <c r="H108" s="7" t="s">
        <v>68</v>
      </c>
    </row>
    <row r="109" spans="2:8" x14ac:dyDescent="0.2">
      <c r="B109" s="37" t="s">
        <v>53</v>
      </c>
      <c r="C109" s="37"/>
      <c r="D109" s="37"/>
    </row>
    <row r="110" spans="2:8" x14ac:dyDescent="0.2">
      <c r="B110" s="5" t="s">
        <v>9</v>
      </c>
      <c r="C110" s="5" t="s">
        <v>33</v>
      </c>
      <c r="D110" s="5" t="s">
        <v>51</v>
      </c>
      <c r="E110" s="5" t="s">
        <v>54</v>
      </c>
      <c r="F110" s="5" t="s">
        <v>52</v>
      </c>
    </row>
    <row r="111" spans="2:8" x14ac:dyDescent="0.2">
      <c r="B111" s="7" t="s">
        <v>5</v>
      </c>
      <c r="C111" s="7" t="s">
        <v>55</v>
      </c>
      <c r="D111" s="7" t="s">
        <v>56</v>
      </c>
      <c r="E111" s="7"/>
      <c r="F111" s="8"/>
    </row>
    <row r="112" spans="2:8" x14ac:dyDescent="0.2">
      <c r="B112" s="7" t="s">
        <v>4</v>
      </c>
      <c r="C112" s="7" t="s">
        <v>82</v>
      </c>
      <c r="D112" s="7"/>
      <c r="E112" s="7" t="s">
        <v>13</v>
      </c>
      <c r="F112" s="8"/>
    </row>
    <row r="113" spans="2:6" x14ac:dyDescent="0.2">
      <c r="B113" s="14" t="s">
        <v>58</v>
      </c>
      <c r="C113" s="7">
        <v>3</v>
      </c>
    </row>
    <row r="114" spans="2:6" x14ac:dyDescent="0.2">
      <c r="B114" s="14" t="s">
        <v>59</v>
      </c>
      <c r="C114" s="7">
        <v>1</v>
      </c>
    </row>
    <row r="116" spans="2:6" x14ac:dyDescent="0.2">
      <c r="B116" s="10" t="s">
        <v>73</v>
      </c>
    </row>
    <row r="117" spans="2:6" x14ac:dyDescent="0.2">
      <c r="B117" s="4" t="s">
        <v>82</v>
      </c>
    </row>
    <row r="118" spans="2:6" x14ac:dyDescent="0.2">
      <c r="B118" s="37" t="s">
        <v>78</v>
      </c>
      <c r="C118" s="37"/>
      <c r="D118" s="37"/>
    </row>
    <row r="119" spans="2:6" x14ac:dyDescent="0.2">
      <c r="B119" s="38" t="s">
        <v>74</v>
      </c>
      <c r="C119" s="39"/>
      <c r="D119" s="36" t="s">
        <v>75</v>
      </c>
    </row>
    <row r="120" spans="2:6" x14ac:dyDescent="0.2">
      <c r="B120" s="38" t="s">
        <v>76</v>
      </c>
      <c r="C120" s="39"/>
      <c r="D120" s="36" t="s">
        <v>77</v>
      </c>
    </row>
    <row r="121" spans="2:6" x14ac:dyDescent="0.2">
      <c r="B121" s="11" t="s">
        <v>83</v>
      </c>
      <c r="C121" s="13"/>
      <c r="D121" s="36" t="s">
        <v>4</v>
      </c>
    </row>
    <row r="122" spans="2:6" x14ac:dyDescent="0.2">
      <c r="B122" s="34" t="s">
        <v>86</v>
      </c>
      <c r="C122" s="35"/>
      <c r="D122" s="36" t="s">
        <v>84</v>
      </c>
    </row>
    <row r="123" spans="2:6" x14ac:dyDescent="0.2">
      <c r="B123" s="37" t="s">
        <v>31</v>
      </c>
      <c r="C123" s="37"/>
      <c r="D123" s="37"/>
    </row>
    <row r="124" spans="2:6" x14ac:dyDescent="0.2">
      <c r="B124" s="38" t="s">
        <v>79</v>
      </c>
      <c r="C124" s="39"/>
      <c r="D124" s="36" t="s">
        <v>70</v>
      </c>
    </row>
    <row r="125" spans="2:6" x14ac:dyDescent="0.2">
      <c r="B125" s="38" t="s">
        <v>80</v>
      </c>
      <c r="C125" s="39"/>
      <c r="D125" s="36" t="s">
        <v>72</v>
      </c>
    </row>
    <row r="127" spans="2:6" x14ac:dyDescent="0.2">
      <c r="B127" s="10" t="s">
        <v>33</v>
      </c>
      <c r="C127" s="10" t="s">
        <v>34</v>
      </c>
      <c r="E127" s="22" t="s">
        <v>71</v>
      </c>
      <c r="F127" s="22"/>
    </row>
    <row r="128" spans="2:6" x14ac:dyDescent="0.2">
      <c r="B128" s="23" t="s">
        <v>70</v>
      </c>
      <c r="C128" s="23">
        <v>2</v>
      </c>
    </row>
    <row r="129" spans="2:8" x14ac:dyDescent="0.2">
      <c r="B129" s="37" t="s">
        <v>38</v>
      </c>
      <c r="C129" s="37"/>
      <c r="D129" s="37"/>
      <c r="E129" s="37"/>
    </row>
    <row r="130" spans="2:8" x14ac:dyDescent="0.2">
      <c r="B130" s="24"/>
      <c r="C130" s="5" t="s">
        <v>32</v>
      </c>
      <c r="D130" s="5" t="s">
        <v>39</v>
      </c>
      <c r="E130" s="5" t="s">
        <v>40</v>
      </c>
    </row>
    <row r="131" spans="2:8" x14ac:dyDescent="0.2">
      <c r="B131" s="14" t="s">
        <v>41</v>
      </c>
      <c r="C131" s="7"/>
      <c r="D131" s="7" t="s">
        <v>47</v>
      </c>
      <c r="E131" s="7"/>
    </row>
    <row r="132" spans="2:8" x14ac:dyDescent="0.2">
      <c r="B132" s="14" t="s">
        <v>43</v>
      </c>
      <c r="C132" s="7"/>
      <c r="D132" s="7"/>
      <c r="E132" s="7"/>
    </row>
    <row r="133" spans="2:8" x14ac:dyDescent="0.2">
      <c r="B133" s="14" t="s">
        <v>20</v>
      </c>
      <c r="C133" s="7"/>
      <c r="D133" s="7" t="s">
        <v>18</v>
      </c>
      <c r="E133" s="7"/>
    </row>
    <row r="134" spans="2:8" x14ac:dyDescent="0.2">
      <c r="B134" s="14" t="s">
        <v>21</v>
      </c>
      <c r="C134" s="7"/>
      <c r="D134" s="7" t="s">
        <v>60</v>
      </c>
      <c r="E134" s="7"/>
    </row>
    <row r="135" spans="2:8" x14ac:dyDescent="0.2">
      <c r="B135" s="14" t="s">
        <v>45</v>
      </c>
      <c r="C135" s="7" t="s">
        <v>44</v>
      </c>
      <c r="D135" s="7"/>
      <c r="E135" s="7"/>
    </row>
    <row r="136" spans="2:8" x14ac:dyDescent="0.2">
      <c r="B136" s="40" t="s">
        <v>46</v>
      </c>
      <c r="C136" s="40"/>
      <c r="D136" s="7" t="s">
        <v>47</v>
      </c>
      <c r="E136" s="7" t="s">
        <v>42</v>
      </c>
    </row>
    <row r="137" spans="2:8" x14ac:dyDescent="0.2">
      <c r="B137" s="26" t="s">
        <v>48</v>
      </c>
      <c r="C137" s="27"/>
      <c r="D137" s="7"/>
      <c r="E137" s="7"/>
    </row>
    <row r="138" spans="2:8" x14ac:dyDescent="0.2">
      <c r="B138" s="37" t="s">
        <v>49</v>
      </c>
      <c r="C138" s="37"/>
      <c r="D138" s="37"/>
    </row>
    <row r="139" spans="2:8" x14ac:dyDescent="0.2">
      <c r="B139" s="5" t="s">
        <v>9</v>
      </c>
      <c r="C139" s="5" t="s">
        <v>50</v>
      </c>
      <c r="D139" s="5" t="s">
        <v>51</v>
      </c>
      <c r="E139" s="5" t="s">
        <v>52</v>
      </c>
      <c r="F139" s="5" t="s">
        <v>64</v>
      </c>
      <c r="G139" s="5" t="s">
        <v>65</v>
      </c>
      <c r="H139" s="5" t="s">
        <v>66</v>
      </c>
    </row>
    <row r="140" spans="2:8" x14ac:dyDescent="0.2">
      <c r="B140" s="7" t="s">
        <v>6</v>
      </c>
      <c r="C140" s="7" t="s">
        <v>47</v>
      </c>
      <c r="D140" s="7"/>
      <c r="E140" s="7"/>
      <c r="F140" s="7" t="s">
        <v>5</v>
      </c>
      <c r="G140" s="7" t="s">
        <v>67</v>
      </c>
      <c r="H140" s="7" t="s">
        <v>68</v>
      </c>
    </row>
    <row r="141" spans="2:8" x14ac:dyDescent="0.2">
      <c r="B141" s="37" t="s">
        <v>53</v>
      </c>
      <c r="C141" s="37"/>
      <c r="D141" s="37"/>
    </row>
    <row r="142" spans="2:8" x14ac:dyDescent="0.2">
      <c r="B142" s="5" t="s">
        <v>9</v>
      </c>
      <c r="C142" s="5" t="s">
        <v>33</v>
      </c>
      <c r="D142" s="5" t="s">
        <v>51</v>
      </c>
      <c r="E142" s="5" t="s">
        <v>54</v>
      </c>
      <c r="F142" s="5" t="s">
        <v>52</v>
      </c>
    </row>
    <row r="143" spans="2:8" x14ac:dyDescent="0.2">
      <c r="B143" s="7" t="s">
        <v>5</v>
      </c>
      <c r="C143" s="7" t="s">
        <v>55</v>
      </c>
      <c r="D143" s="7" t="s">
        <v>56</v>
      </c>
      <c r="E143" s="7"/>
      <c r="F143" s="8"/>
    </row>
    <row r="144" spans="2:8" x14ac:dyDescent="0.2">
      <c r="B144" s="7" t="s">
        <v>4</v>
      </c>
      <c r="C144" s="7" t="s">
        <v>72</v>
      </c>
      <c r="D144" s="7"/>
      <c r="E144" s="7"/>
      <c r="F144" s="8"/>
    </row>
    <row r="145" spans="2:3" x14ac:dyDescent="0.2">
      <c r="B145" s="14" t="s">
        <v>58</v>
      </c>
      <c r="C145" s="7">
        <v>2</v>
      </c>
    </row>
    <row r="146" spans="2:3" x14ac:dyDescent="0.2">
      <c r="B146" s="14" t="s">
        <v>59</v>
      </c>
      <c r="C146" s="7">
        <v>1</v>
      </c>
    </row>
  </sheetData>
  <sheetProtection selectLockedCells="1" selectUnlockedCells="1"/>
  <mergeCells count="24">
    <mergeCell ref="C8:F8"/>
    <mergeCell ref="B10:F10"/>
    <mergeCell ref="H13:I13"/>
    <mergeCell ref="B75:E75"/>
    <mergeCell ref="C3:F3"/>
    <mergeCell ref="C4:F4"/>
    <mergeCell ref="C5:F5"/>
    <mergeCell ref="C6:F6"/>
    <mergeCell ref="C7:F7"/>
    <mergeCell ref="B138:D138"/>
    <mergeCell ref="B141:D141"/>
    <mergeCell ref="B84:D84"/>
    <mergeCell ref="B87:D87"/>
    <mergeCell ref="B97:E97"/>
    <mergeCell ref="B106:D106"/>
    <mergeCell ref="B109:D109"/>
    <mergeCell ref="B129:E129"/>
    <mergeCell ref="B119:C119"/>
    <mergeCell ref="B120:C120"/>
    <mergeCell ref="B118:D118"/>
    <mergeCell ref="B123:D123"/>
    <mergeCell ref="B124:C124"/>
    <mergeCell ref="B125:C125"/>
    <mergeCell ref="B136:C136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2" max="16383" man="1"/>
    <brk id="72" max="16383" man="1"/>
    <brk id="94" max="16383" man="1"/>
    <brk id="12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6" zoomScale="90" zoomScaleNormal="90" workbookViewId="0">
      <selection activeCell="B1" sqref="B1:B56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203"/&gt;</v>
      </c>
    </row>
    <row r="3" spans="1:2" x14ac:dyDescent="0.2">
      <c r="B3" s="29" t="str">
        <f>"  &lt;vaccine vaccineName="&amp;CHAR(34)&amp;Schedules!B5&amp;CHAR(34)&amp;" vaccineIds="&amp;CHAR(34)&amp;Schedules!C5&amp;CHAR(34)&amp;"/&gt;"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vaccineName="&amp;CHAR(34)&amp;Schedules!B6&amp;CHAR(34)&amp;" vaccineIds="&amp;CHAR(34)&amp;Schedules!C6&amp;CHAR(34)&amp;"/&gt;"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vaccineName="&amp;CHAR(34)&amp;Schedules!B7&amp;CHAR(34)&amp;" vaccineIds="&amp;CHAR(34)&amp;Schedules!C7&amp;CHAR(34)&amp;"/&gt;"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vaccineName="&amp;CHAR(34)&amp;Schedules!B8&amp;CHAR(34)&amp;" vaccineIds="&amp;CHAR(34)&amp;Schedules!C8&amp;CHAR(34)&amp;"/&gt;"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due="&amp;CHAR(34)&amp;Schedules!I16&amp;CHAR(34)&amp;" overdue="&amp;CHAR(34)&amp;Schedules!I17&amp;CHAR(34)&amp;" end="&amp;CHAR(34)&amp;Schedules!I15&amp;CHAR(34)&amp;"/&gt;"</f>
        <v xml:space="preserve">  &lt;seasonal due="1 month" overdue="4 months" end="6 months"/&gt;</v>
      </c>
    </row>
    <row r="8" spans="1:2" x14ac:dyDescent="0.2">
      <c r="B8" s="29" t="str">
        <f>"  &lt;transition name="&amp;CHAR(34)&amp;Schedules!B31&amp;CHAR(34)&amp;" age="&amp;CHAR(34)&amp;Schedules!C31&amp;CHAR(34)&amp;" vaccineId="&amp;CHAR(34)&amp;Schedules!D31&amp;CHAR(34)&amp;"/&gt;"</f>
        <v xml:space="preserve">  &lt;transition name="" age="" vaccineId=""/&gt;</v>
      </c>
    </row>
    <row r="9" spans="1:2" x14ac:dyDescent="0.2">
      <c r="A9" s="30" t="str">
        <f>Schedules!B74</f>
        <v>P1</v>
      </c>
      <c r="B9" s="31" t="str">
        <f>"  &lt;schedule scheduleName="&amp;CHAR(34)&amp;Schedules!B74&amp;CHAR(34)&amp;" dose="&amp;CHAR(34)&amp;Schedules!C74&amp;CHAR(34)&amp;" indication="&amp;CHAR(34)&amp;Schedules!D74&amp;CHAR(34)&amp;" label="&amp;CHAR(34)&amp;Schedules!E73&amp;CHAR(34)&amp;"&gt;"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row="&amp;CHAR(34)&amp;Schedules!C93&amp;CHAR(34)&amp;" column="&amp;CHAR(34)&amp;Schedules!C92&amp;CHAR(34)&amp;"/&gt;"</f>
        <v xml:space="preserve">    &lt;pos row="1" column="1"/&gt;</v>
      </c>
    </row>
    <row r="11" spans="1:2" x14ac:dyDescent="0.2">
      <c r="B11" s="32" t="str">
        <f>"    &lt;valid age="&amp;CHAR(34)&amp;Schedules!C77&amp;CHAR(34)&amp;" interval="&amp;CHAR(34)&amp;Schedules!D77&amp;CHAR(34)&amp;" grace="&amp;CHAR(34)&amp;Schedules!E77&amp;CHAR(34)&amp;"/&gt;"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age="&amp;CHAR(34)&amp;Schedules!C78&amp;CHAR(34)&amp;" interval="&amp;CHAR(34)&amp;Schedules!D78&amp;CHAR(34)&amp;" grace="&amp;CHAR(34)&amp;Schedules!E78&amp;CHAR(34)&amp;"/&gt;"</f>
        <v xml:space="preserve">    &lt;early age="" interval="" grace=""/&gt;</v>
      </c>
    </row>
    <row r="13" spans="1:2" x14ac:dyDescent="0.2">
      <c r="B13" s="32" t="str">
        <f>"    &lt;due age="&amp;CHAR(34)&amp;Schedules!C79&amp;CHAR(34)&amp;" interval="&amp;CHAR(34)&amp;Schedules!D79&amp;CHAR(34)&amp;" grace="&amp;CHAR(34)&amp;Schedules!E79&amp;CHAR(34)&amp;"/&gt;"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age="&amp;CHAR(34)&amp;Schedules!C80&amp;CHAR(34)&amp;" interval="&amp;CHAR(34)&amp;Schedules!D80&amp;CHAR(34)&amp;" grace="&amp;CHAR(34)&amp;Schedules!E80&amp;CHAR(34)&amp;"/&gt;"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age="&amp;CHAR(34)&amp;Schedules!C81&amp;CHAR(34)&amp;" interval="&amp;CHAR(34)&amp;Schedules!D81&amp;CHAR(34)&amp;" grace="&amp;CHAR(34)&amp;Schedules!E81&amp;CHAR(34)&amp;"/&gt;"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interval="&amp;CHAR(34)&amp;Schedules!D82&amp;CHAR(34)&amp;" grace="&amp;CHAR(34)&amp;Schedules!E82&amp;CHAR(34)&amp;"/&gt;"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interval="&amp;CHAR(34)&amp;Schedules!D83&amp;CHAR(34)&amp;"/&gt;"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vaccineName="&amp;CHAR(34)&amp;Schedules!B86&amp;CHAR(34)&amp;" afterInterval="&amp;CHAR(34)&amp;Schedules!C86&amp;CHAR(34)&amp;" age="&amp;CHAR(34)&amp;Schedules!D86&amp;CHAR(34)&amp;" reason="&amp;CHAR(34)&amp;Schedules!E86&amp;CHAR(34)&amp;" against=" &amp;CHAR(34)&amp;Schedules!F86&amp;CHAR(34)&amp;" contra="&amp;CHAR(34)&amp;Schedules!G86&amp;CHAR(34)&amp;" allowed="&amp;CHAR(34)&amp;Schedules!H86&amp;CHAR(34)&amp;"/&gt;"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vaccineName="&amp;CHAR(34)&amp;Schedules!B89&amp;CHAR(34)&amp;" schedule="&amp;CHAR(34)&amp;Schedules!C89&amp;CHAR(34)&amp;" age="&amp;CHAR(34)&amp;Schedules!D89&amp;CHAR(34)&amp;" reason="&amp;CHAR(34)&amp;Schedules!F89&amp;CHAR(34)&amp;" seasonCompleted="&amp;CHAR(34)&amp;Schedules!E89&amp;CHAR(34)&amp;"/&gt;"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vaccineName="Season Start" schedule="S1" age="" reason="" seasonCompleted=""/&gt;</v>
      </c>
    </row>
    <row r="22" spans="1:2" x14ac:dyDescent="0.2">
      <c r="B22" s="32" t="str">
        <f>"  &lt;/schedule&gt;"</f>
        <v xml:space="preserve">  &lt;/schedule&gt;</v>
      </c>
    </row>
    <row r="23" spans="1:2" x14ac:dyDescent="0.2">
      <c r="A23" s="30" t="str">
        <f>Schedules!B96</f>
        <v>S1</v>
      </c>
      <c r="B23" s="31" t="str">
        <f>"  &lt;schedule scheduleName="&amp;CHAR(34)&amp;Schedules!B96&amp;CHAR(34)&amp;" dose="&amp;CHAR(34)&amp;Schedules!C96&amp;CHAR(34)&amp;" indication="&amp;CHAR(34)&amp;Schedules!D96&amp;CHAR(34)&amp;" label="&amp;CHAR(34)&amp;Schedules!E95&amp;CHAR(34)&amp;"&gt;"</f>
        <v xml:space="preserve">  &lt;schedule scheduleName="S1" dose="1" indication="" label="current season"&gt;</v>
      </c>
    </row>
    <row r="24" spans="1:2" x14ac:dyDescent="0.2">
      <c r="B24" s="32" t="str">
        <f>"    &lt;pos row="&amp;CHAR(34)&amp;Schedules!C114&amp;CHAR(34)&amp;" column="&amp;CHAR(34)&amp;Schedules!C113&amp;CHAR(34)&amp;"/&gt;"</f>
        <v xml:space="preserve">    &lt;pos row="1" column="3"/&gt;</v>
      </c>
    </row>
    <row r="25" spans="1:2" x14ac:dyDescent="0.2">
      <c r="B25" s="32" t="str">
        <f>"    &lt;valid age="&amp;CHAR(34)&amp;Schedules!C99&amp;CHAR(34)&amp;" interval="&amp;CHAR(34)&amp;Schedules!D99&amp;CHAR(34)&amp;" grace="&amp;CHAR(34)&amp;Schedules!E99&amp;CHAR(34)&amp;"/&gt;"</f>
        <v xml:space="preserve">    &lt;valid age="6 months" interval="4 weeks" grace="4 days"/&gt;</v>
      </c>
    </row>
    <row r="26" spans="1:2" x14ac:dyDescent="0.2">
      <c r="B26" s="32" t="str">
        <f>"    &lt;early age="&amp;CHAR(34)&amp;Schedules!C100&amp;CHAR(34)&amp;" interval="&amp;CHAR(34)&amp;Schedules!D100&amp;CHAR(34)&amp;" grace="&amp;CHAR(34)&amp;Schedules!E100&amp;CHAR(34)&amp;"/&gt;"</f>
        <v xml:space="preserve">    &lt;early age="" interval="" grace=""/&gt;</v>
      </c>
    </row>
    <row r="27" spans="1:2" x14ac:dyDescent="0.2">
      <c r="B27" s="32" t="str">
        <f>"    &lt;due age="&amp;CHAR(34)&amp;Schedules!C101&amp;CHAR(34)&amp;" interval="&amp;CHAR(34)&amp;Schedules!D101&amp;CHAR(34)&amp;" grace="&amp;CHAR(34)&amp;Schedules!E101&amp;CHAR(34)&amp;"/&gt;"</f>
        <v xml:space="preserve">    &lt;due age="6 months" interval="" grace=""/&gt;</v>
      </c>
    </row>
    <row r="28" spans="1:2" x14ac:dyDescent="0.2">
      <c r="B28" s="32" t="str">
        <f>"    &lt;overdue age="&amp;CHAR(34)&amp;Schedules!C102&amp;CHAR(34)&amp;" interval="&amp;CHAR(34)&amp;Schedules!D102&amp;CHAR(34)&amp;" grace="&amp;CHAR(34)&amp;Schedules!E102&amp;CHAR(34)&amp;"/&gt;"</f>
        <v xml:space="preserve">    &lt;overdue age="150 years" interval="" grace=""/&gt;</v>
      </c>
    </row>
    <row r="29" spans="1:2" x14ac:dyDescent="0.2">
      <c r="B29" s="32" t="str">
        <f>"    &lt;finished age="&amp;CHAR(34)&amp;Schedules!C103&amp;CHAR(34)&amp;" interval="&amp;CHAR(34)&amp;Schedules!D103&amp;CHAR(34)&amp;" grace="&amp;CHAR(34)&amp;Schedules!E103&amp;CHAR(34)&amp;"/&gt;"</f>
        <v xml:space="preserve">    &lt;finished age="150 years" interval="" grace=""/&gt;</v>
      </c>
    </row>
    <row r="30" spans="1:2" x14ac:dyDescent="0.2">
      <c r="B30" s="32" t="str">
        <f>"    &lt;after-invalid interval="&amp;CHAR(34)&amp;Schedules!D104&amp;CHAR(34)&amp;" grace="&amp;CHAR(34)&amp;Schedules!E104&amp;CHAR(34)&amp;"/&gt;"</f>
        <v xml:space="preserve">    &lt;after-invalid interval="4 weeks" grace="4 days"/&gt;</v>
      </c>
    </row>
    <row r="31" spans="1:2" x14ac:dyDescent="0.2">
      <c r="B31" s="32" t="str">
        <f>"    &lt;before-previous interval="&amp;CHAR(34)&amp;Schedules!D105&amp;CHAR(34)&amp;"/&gt;"</f>
        <v xml:space="preserve">    &lt;before-previous interval=""/&gt;</v>
      </c>
    </row>
    <row r="32" spans="1:2" x14ac:dyDescent="0.2">
      <c r="B32" s="32" t="str">
        <f>"    &lt;contraindicate vaccineName="&amp;CHAR(34)&amp;Schedules!B108&amp;CHAR(34)&amp;" afterInterval="&amp;CHAR(34)&amp;Schedules!C108&amp;CHAR(34)&amp;" age="&amp;CHAR(34)&amp;Schedules!D108&amp;CHAR(34)&amp;" reason="&amp;CHAR(34)&amp;Schedules!E108&amp;CHAR(34)&amp;" against=" &amp;CHAR(34)&amp;Schedules!F108&amp;CHAR(34)&amp;" contra="&amp;CHAR(34)&amp;Schedules!G108&amp;CHAR(34)&amp;" allowed="&amp;CHAR(34)&amp;Schedules!H108&amp;CHAR(34)&amp;"/&gt;"</f>
        <v xml:space="preserve">    &lt;contraindicate vaccineName="Live" afterInterval="4 weeks" age="" reason="" against="Nasal" contra="Influenza LAIV" allowed="Influenza IIV"/&gt;</v>
      </c>
    </row>
    <row r="33" spans="1:2" x14ac:dyDescent="0.2">
      <c r="B33" s="32" t="str">
        <f>"    &lt;indicate vaccineName="&amp;CHAR(34)&amp;Schedules!B111&amp;CHAR(34)&amp;" schedule="&amp;CHAR(34)&amp;Schedules!C111&amp;CHAR(34)&amp;" age="&amp;CHAR(34)&amp;Schedules!D111&amp;CHAR(34)&amp;" reason="&amp;CHAR(34)&amp;Schedules!F111&amp;CHAR(34)&amp;" seasonCompleted="&amp;CHAR(34)&amp;Schedules!E111&amp;CHAR(34)&amp;"/&gt;"</f>
        <v xml:space="preserve">    &lt;indicate vaccineName="Nasal" schedule="INVALID" age="2 years" reason="" seasonCompleted=""/&gt;</v>
      </c>
    </row>
    <row r="34" spans="1:2" x14ac:dyDescent="0.2">
      <c r="B34" s="32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seasonCompleted="&amp;CHAR(34)&amp;Schedules!E112&amp;CHAR(34)&amp;"/&gt;"</f>
        <v xml:space="preserve">    &lt;indicate vaccineName="Flu" schedule="DL FLU 2014" age="" reason="" seasonCompleted="Yes"/&gt;</v>
      </c>
    </row>
    <row r="35" spans="1:2" x14ac:dyDescent="0.2">
      <c r="B35" s="32" t="str">
        <f>"  &lt;/schedule&gt;"</f>
        <v xml:space="preserve">  &lt;/schedule&gt;</v>
      </c>
    </row>
    <row r="36" spans="1:2" x14ac:dyDescent="0.2">
      <c r="A36" s="30" t="str">
        <f>Schedules!B117</f>
        <v>DL FLU 2014</v>
      </c>
      <c r="B36" s="31" t="str">
        <f>"  &lt;decisionLogic name="&amp;CHAR(34)&amp;Schedules!B117&amp;CHAR(34)&amp;"&gt;"</f>
        <v xml:space="preserve">  &lt;decisionLogic name="DL FLU 2014"&gt;</v>
      </c>
    </row>
    <row r="37" spans="1:2" x14ac:dyDescent="0.2">
      <c r="B37" s="32" t="str">
        <f>"    &lt;constant name="&amp;CHAR(34)&amp;Schedules!B119&amp;CHAR(34)&amp;" value="&amp;CHAR(34)&amp;Schedules!D119&amp;CHAR(34)&amp;"/&gt;"</f>
        <v xml:space="preserve">    &lt;constant name="Season 2013 Start" value="07/01/2013"/&gt;</v>
      </c>
    </row>
    <row r="38" spans="1:2" x14ac:dyDescent="0.2">
      <c r="B38" s="32" t="str">
        <f>"    &lt;constant name="&amp;CHAR(34)&amp;Schedules!B120&amp;CHAR(34)&amp;" value="&amp;CHAR(34)&amp;Schedules!D120&amp;CHAR(34)&amp;"/&gt;"</f>
        <v xml:space="preserve">    &lt;constant name="Season 2010 Start" value="07/01/2010"/&gt;</v>
      </c>
    </row>
    <row r="39" spans="1:2" x14ac:dyDescent="0.2">
      <c r="B39" s="32" t="str">
        <f>"    &lt;constant name="&amp;CHAR(34)&amp;Schedules!B121&amp;CHAR(34)&amp;" value="&amp;CHAR(34)&amp;Schedules!D121&amp;CHAR(34)&amp;"/&gt;"</f>
        <v xml:space="preserve">    &lt;constant name="Valid Vaccine" value="Flu"/&gt;</v>
      </c>
    </row>
    <row r="40" spans="1:2" x14ac:dyDescent="0.2">
      <c r="B40" s="32" t="str">
        <f>"    &lt;transition name="&amp;CHAR(34)&amp;Schedules!B124&amp;CHAR(34)&amp;" value="&amp;CHAR(34)&amp;Schedules!D124&amp;CHAR(34)&amp;"/&gt;"</f>
        <v xml:space="preserve">    &lt;transition name="Second Dose Needed" value="S2"/&gt;</v>
      </c>
    </row>
    <row r="41" spans="1:2" x14ac:dyDescent="0.2">
      <c r="B41" s="32" t="str">
        <f>"    &lt;transition name="&amp;CHAR(34)&amp;Schedules!B125&amp;CHAR(34)&amp;" value="&amp;CHAR(34)&amp;Schedules!D125&amp;CHAR(34)&amp;"/&gt;"</f>
        <v xml:space="preserve">    &lt;transition name="No More Doses Needed" value="COMPLETE"/&gt;</v>
      </c>
    </row>
    <row r="42" spans="1:2" x14ac:dyDescent="0.2">
      <c r="B42" s="32" t="s">
        <v>81</v>
      </c>
    </row>
    <row r="43" spans="1:2" x14ac:dyDescent="0.2">
      <c r="A43" s="30" t="str">
        <f>Schedules!B128</f>
        <v>S2</v>
      </c>
      <c r="B43" s="31" t="str">
        <f>"  &lt;schedule scheduleName="&amp;CHAR(34)&amp;Schedules!B128&amp;CHAR(34)&amp;" dose="&amp;CHAR(34)&amp;Schedules!C128&amp;CHAR(34)&amp;" indication="&amp;CHAR(34)&amp;Schedules!D128&amp;CHAR(34)&amp;" label="&amp;CHAR(34)&amp;Schedules!E127&amp;CHAR(34)&amp;"&gt;"</f>
        <v xml:space="preserve">  &lt;schedule scheduleName="S2" dose="2" indication="" label="2nd seasonal"&gt;</v>
      </c>
    </row>
    <row r="44" spans="1:2" x14ac:dyDescent="0.2">
      <c r="B44" s="29" t="str">
        <f>"    &lt;pos row="&amp;CHAR(34)&amp;Schedules!C146&amp;CHAR(34)&amp;" column="&amp;CHAR(34)&amp;Schedules!C145&amp;CHAR(34)&amp;"/&gt;"</f>
        <v xml:space="preserve">    &lt;pos row="1" column="2"/&gt;</v>
      </c>
    </row>
    <row r="45" spans="1:2" x14ac:dyDescent="0.2">
      <c r="B45" s="32" t="str">
        <f>"    &lt;valid age="&amp;CHAR(34)&amp;Schedules!C131&amp;CHAR(34)&amp;" interval="&amp;CHAR(34)&amp;Schedules!D131&amp;CHAR(34)&amp;" grace="&amp;CHAR(34)&amp;Schedules!E131&amp;CHAR(34)&amp;"/&gt;"</f>
        <v xml:space="preserve">    &lt;valid age="" interval="4 weeks" grace=""/&gt;</v>
      </c>
    </row>
    <row r="46" spans="1:2" x14ac:dyDescent="0.2">
      <c r="B46" s="32" t="str">
        <f>"    &lt;early age="&amp;CHAR(34)&amp;Schedules!C132&amp;CHAR(34)&amp;" interval="&amp;CHAR(34)&amp;Schedules!D132&amp;CHAR(34)&amp;" grace="&amp;CHAR(34)&amp;Schedules!E132&amp;CHAR(34)&amp;"/&gt;"</f>
        <v xml:space="preserve">    &lt;early age="" interval="" grace=""/&gt;</v>
      </c>
    </row>
    <row r="47" spans="1:2" x14ac:dyDescent="0.2">
      <c r="B47" s="32" t="str">
        <f>"    &lt;due age="&amp;CHAR(34)&amp;Schedules!C133&amp;CHAR(34)&amp;" interval="&amp;CHAR(34)&amp;Schedules!D133&amp;CHAR(34)&amp;" grace="&amp;CHAR(34)&amp;Schedules!E133&amp;CHAR(34)&amp;"/&gt;"</f>
        <v xml:space="preserve">    &lt;due age="" interval="1 month" grace=""/&gt;</v>
      </c>
    </row>
    <row r="48" spans="1:2" x14ac:dyDescent="0.2">
      <c r="B48" s="32" t="str">
        <f>"    &lt;overdue age="&amp;CHAR(34)&amp;Schedules!C134&amp;CHAR(34)&amp;" interval="&amp;CHAR(34)&amp;Schedules!D134&amp;CHAR(34)&amp;" grace="&amp;CHAR(34)&amp;Schedules!E134&amp;CHAR(34)&amp;"/&gt;"</f>
        <v xml:space="preserve">    &lt;overdue age="" interval="2 months" grace=""/&gt;</v>
      </c>
    </row>
    <row r="49" spans="2:2" x14ac:dyDescent="0.2">
      <c r="B49" s="32" t="str">
        <f>"    &lt;finished age="&amp;CHAR(34)&amp;Schedules!C135&amp;CHAR(34)&amp;" interval="&amp;CHAR(34)&amp;Schedules!D135&amp;CHAR(34)&amp;" grace="&amp;CHAR(34)&amp;Schedules!E135&amp;CHAR(34)&amp;"/&gt;"</f>
        <v xml:space="preserve">    &lt;finished age="150 years" interval="" grace=""/&gt;</v>
      </c>
    </row>
    <row r="50" spans="2:2" x14ac:dyDescent="0.2">
      <c r="B50" s="32" t="str">
        <f>"    &lt;after-invalid interval="&amp;CHAR(34)&amp;Schedules!D136&amp;CHAR(34)&amp;" grace="&amp;CHAR(34)&amp;Schedules!E136&amp;CHAR(34)&amp;"/&gt;"</f>
        <v xml:space="preserve">    &lt;after-invalid interval="4 weeks" grace="4 days"/&gt;</v>
      </c>
    </row>
    <row r="51" spans="2:2" x14ac:dyDescent="0.2">
      <c r="B51" s="32" t="str">
        <f>"    &lt;before-previous interval="&amp;CHAR(34)&amp;Schedules!D137&amp;CHAR(34)&amp;"/&gt;"</f>
        <v xml:space="preserve">    &lt;before-previous interval=""/&gt;</v>
      </c>
    </row>
    <row r="52" spans="2:2" x14ac:dyDescent="0.2">
      <c r="B52" s="32" t="str">
        <f>"    &lt;contraindicate vaccineName="&amp;CHAR(34)&amp;Schedules!B140&amp;CHAR(34)&amp;" afterInterval="&amp;CHAR(34)&amp;Schedules!C140&amp;CHAR(34)&amp;" age="&amp;CHAR(34)&amp;Schedules!D140&amp;CHAR(34)&amp;" reason="&amp;CHAR(34)&amp;Schedules!E140&amp;CHAR(34)&amp;" against=" &amp;CHAR(34)&amp;Schedules!F140&amp;CHAR(34)&amp;" contra="&amp;CHAR(34)&amp;Schedules!G140&amp;CHAR(34)&amp;" allowed="&amp;CHAR(34)&amp;Schedules!H140&amp;CHAR(34)&amp;"/&gt;"</f>
        <v xml:space="preserve">    &lt;contraindicate vaccineName="Live" afterInterval="4 weeks" age="" reason="" against="Nasal" contra="Influenza LAIV" allowed="Influenza IIV"/&gt;</v>
      </c>
    </row>
    <row r="53" spans="2:2" x14ac:dyDescent="0.2">
      <c r="B53" s="33" t="str">
        <f>"    &lt;indicate vaccineName="&amp;CHAR(34)&amp;Schedules!B143&amp;CHAR(34)&amp;" schedule="&amp;CHAR(34)&amp;Schedules!C143&amp;CHAR(34)&amp;" age="&amp;CHAR(34)&amp;Schedules!D143&amp;CHAR(34)&amp;" reason="&amp;CHAR(34)&amp;Schedules!F143&amp;CHAR(34)&amp;" minInterval="&amp;CHAR(34)&amp;Schedules!H143&amp;CHAR(34)&amp;" seasonCompleted="&amp;CHAR(34)&amp;Schedules!E143&amp;CHAR(34)&amp;"/&gt;"</f>
        <v xml:space="preserve">    &lt;indicate vaccineName="Nasal" schedule="INVALID" age="2 years" reason="" minInterval="" seasonCompleted=""/&gt;</v>
      </c>
    </row>
    <row r="54" spans="2:2" x14ac:dyDescent="0.2">
      <c r="B54" s="33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minInterval="&amp;CHAR(34)&amp;Schedules!H144&amp;CHAR(34)&amp;" seasonCompleted="&amp;CHAR(34)&amp;Schedules!E144&amp;CHAR(34)&amp;"/&gt;"</f>
        <v xml:space="preserve">    &lt;indicate vaccineName="Flu" schedule="COMPLETE" age="" reason="" minInterval="" seasonCompleted=""/&gt;</v>
      </c>
    </row>
    <row r="55" spans="2:2" x14ac:dyDescent="0.2">
      <c r="B55" s="32" t="str">
        <f>"  &lt;/schedule&gt;"</f>
        <v xml:space="preserve">  &lt;/schedule&gt;</v>
      </c>
    </row>
    <row r="56" spans="2:2" x14ac:dyDescent="0.2">
      <c r="B56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2014-08-18T13:28:51Z</cp:lastPrinted>
  <dcterms:created xsi:type="dcterms:W3CDTF">2014-08-18T15:33:38Z</dcterms:created>
  <dcterms:modified xsi:type="dcterms:W3CDTF">2014-08-20T11:10:46Z</dcterms:modified>
</cp:coreProperties>
</file>