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\schedules\"/>
    </mc:Choice>
  </mc:AlternateContent>
  <bookViews>
    <workbookView xWindow="0" yWindow="0" windowWidth="16380" windowHeight="8196" tabRatio="242"/>
  </bookViews>
  <sheets>
    <sheet name="Schedules" sheetId="1" r:id="rId1"/>
    <sheet name="XML" sheetId="2" r:id="rId2"/>
  </sheets>
  <definedNames>
    <definedName name="_xlnm.Print_Area" localSheetId="0">Schedules!$A$1:$J$132</definedName>
  </definedNames>
  <calcPr calcId="152511"/>
</workbook>
</file>

<file path=xl/calcChain.xml><?xml version="1.0" encoding="utf-8"?>
<calcChain xmlns="http://schemas.openxmlformats.org/spreadsheetml/2006/main">
  <c r="A70" i="2" l="1"/>
  <c r="A52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103" i="2"/>
</calcChain>
</file>

<file path=xl/sharedStrings.xml><?xml version="1.0" encoding="utf-8"?>
<sst xmlns="http://schemas.openxmlformats.org/spreadsheetml/2006/main" count="314" uniqueCount="70">
  <si>
    <t>Forecast Series Name</t>
  </si>
  <si>
    <t>HPV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</si>
  <si>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</si>
  <si>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</si>
  <si>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</si>
  <si>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</si>
  <si>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</si>
  <si>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</si>
  <si>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</si>
  <si>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</si>
  <si>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</si>
  <si>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</si>
  <si>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</si>
  <si>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</si>
  <si>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</si>
  <si>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</si>
  <si>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</si>
  <si>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9 years</t>
  </si>
  <si>
    <t>4 days</t>
  </si>
  <si>
    <t>109 months</t>
  </si>
  <si>
    <t>4 weeks</t>
  </si>
  <si>
    <t>Early due</t>
  </si>
  <si>
    <t>Due</t>
  </si>
  <si>
    <t>11 years</t>
  </si>
  <si>
    <t>2 months</t>
  </si>
  <si>
    <t>Overdue</t>
  </si>
  <si>
    <t>13 years</t>
  </si>
  <si>
    <t>3 months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</si>
  <si>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</si>
  <si>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</si>
  <si>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</si>
  <si>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</si>
  <si>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</si>
  <si>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</si>
  <si>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</si>
  <si>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</si>
  <si>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</si>
  <si>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114 months</t>
  </si>
  <si>
    <t>12 weeks</t>
  </si>
  <si>
    <t>4 months</t>
  </si>
  <si>
    <t>5 months</t>
  </si>
  <si>
    <t>COMPLETE</t>
  </si>
  <si>
    <t>F1</t>
  </si>
  <si>
    <t>F2</t>
  </si>
  <si>
    <t>F3</t>
  </si>
  <si>
    <t>FEMALE</t>
  </si>
  <si>
    <t>MALE</t>
  </si>
  <si>
    <t>M1</t>
  </si>
  <si>
    <t>M2</t>
  </si>
  <si>
    <t>M3</t>
  </si>
  <si>
    <t>22 years</t>
  </si>
  <si>
    <t>27 years</t>
  </si>
  <si>
    <t>After Age</t>
  </si>
  <si>
    <t>S1</t>
  </si>
  <si>
    <t>S2</t>
  </si>
  <si>
    <t>S3</t>
  </si>
  <si>
    <r>
      <t>At Risk 1</t>
    </r>
    <r>
      <rPr>
        <b/>
        <vertAlign val="superscript"/>
        <sz val="10"/>
        <color indexed="62"/>
        <rFont val="Arial"/>
        <family val="2"/>
      </rPr>
      <t>st</t>
    </r>
  </si>
  <si>
    <r>
      <t>At Risk 2</t>
    </r>
    <r>
      <rPr>
        <b/>
        <vertAlign val="superscript"/>
        <sz val="10"/>
        <color indexed="62"/>
        <rFont val="Arial"/>
        <family val="2"/>
      </rPr>
      <t>nd</t>
    </r>
  </si>
  <si>
    <r>
      <t>At Risk 3</t>
    </r>
    <r>
      <rPr>
        <b/>
        <vertAlign val="superscript"/>
        <sz val="10"/>
        <color indexed="62"/>
        <rFont val="Arial"/>
        <family val="2"/>
      </rPr>
      <t>rd</t>
    </r>
  </si>
  <si>
    <t>Indication Criteria</t>
  </si>
  <si>
    <t>0 days</t>
  </si>
  <si>
    <t>1 month</t>
  </si>
  <si>
    <t>16 weeks</t>
  </si>
  <si>
    <t>4 weeks 4 days</t>
  </si>
  <si>
    <t>24 weeks</t>
  </si>
  <si>
    <t>1 months</t>
  </si>
  <si>
    <t>HPV9</t>
  </si>
  <si>
    <t>390, 391, 214</t>
  </si>
  <si>
    <t>HPV,quadrivalent</t>
  </si>
  <si>
    <t>HPV,bivalent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</si>
</sst>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6</xdr:row>
      <xdr:rowOff>133350</xdr:rowOff>
    </xdr:from>
    <xdr:to>
      <xdr:col>9</xdr:col>
      <xdr:colOff>38100</xdr:colOff>
      <xdr:row>21</xdr:row>
      <xdr:rowOff>133350</xdr:rowOff>
    </xdr:to>
    <xdr:pic>
      <xdr:nvPicPr>
        <xdr:cNvPr id="10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885825"/>
          <a:ext cx="6657975" cy="2428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0"/>
  <sheetViews>
    <sheetView tabSelected="1" workbookViewId="0">
      <selection activeCell="N14" sqref="N14"/>
    </sheetView>
  </sheetViews>
  <sheetFormatPr defaultColWidth="11.5546875" defaultRowHeight="13.2" x14ac:dyDescent="0.25"/>
  <cols>
    <col min="1" max="1" width="1.5546875" style="1" customWidth="1"/>
    <col min="2" max="5" width="14.33203125" style="1" customWidth="1"/>
    <col min="6" max="6" width="6.33203125" style="1" customWidth="1"/>
    <col min="7" max="10" width="14.33203125" style="1" customWidth="1"/>
    <col min="11" max="11" width="2" style="1" customWidth="1"/>
    <col min="12" max="16" width="11.5546875" style="1"/>
    <col min="17" max="17" width="6.33203125" style="1" customWidth="1"/>
    <col min="18" max="22" width="11.5546875" style="1"/>
    <col min="23" max="23" width="6.33203125" style="1" customWidth="1"/>
    <col min="24" max="24" width="3.33203125" style="1" customWidth="1"/>
    <col min="25" max="16384" width="11.5546875" style="1"/>
  </cols>
  <sheetData>
    <row r="1" spans="2:10" ht="8.25" customHeight="1" x14ac:dyDescent="0.25"/>
    <row r="2" spans="2:10" x14ac:dyDescent="0.25">
      <c r="B2" s="2" t="s">
        <v>0</v>
      </c>
      <c r="C2" s="3"/>
      <c r="D2" s="4" t="s">
        <v>1</v>
      </c>
      <c r="F2" s="21" t="s">
        <v>2</v>
      </c>
      <c r="G2" s="21"/>
      <c r="H2" s="21"/>
      <c r="I2" s="21"/>
      <c r="J2" s="21"/>
    </row>
    <row r="3" spans="2:10" x14ac:dyDescent="0.25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5">
      <c r="B4" s="9" t="s">
        <v>1</v>
      </c>
      <c r="C4" s="10" t="s">
        <v>67</v>
      </c>
      <c r="D4" s="11"/>
      <c r="F4" s="10" t="s">
        <v>68</v>
      </c>
      <c r="G4" s="12"/>
      <c r="H4" s="10"/>
      <c r="I4" s="11"/>
      <c r="J4" s="9">
        <v>390</v>
      </c>
    </row>
    <row r="5" spans="2:10" x14ac:dyDescent="0.25">
      <c r="F5" s="10" t="s">
        <v>69</v>
      </c>
      <c r="G5" s="12"/>
      <c r="H5" s="10"/>
      <c r="I5" s="11"/>
      <c r="J5" s="9">
        <v>391</v>
      </c>
    </row>
    <row r="6" spans="2:10" x14ac:dyDescent="0.25">
      <c r="F6" s="10" t="s">
        <v>66</v>
      </c>
      <c r="G6" s="12"/>
      <c r="H6" s="10"/>
      <c r="I6" s="11"/>
      <c r="J6" s="9">
        <v>214</v>
      </c>
    </row>
    <row r="25" spans="2:10" ht="15.6" x14ac:dyDescent="0.25">
      <c r="B25" s="5" t="s">
        <v>7</v>
      </c>
      <c r="C25" s="5" t="s">
        <v>8</v>
      </c>
      <c r="D25" s="5" t="s">
        <v>9</v>
      </c>
      <c r="E25" s="13" t="s">
        <v>10</v>
      </c>
      <c r="G25" s="5" t="s">
        <v>7</v>
      </c>
      <c r="H25" s="5" t="s">
        <v>8</v>
      </c>
      <c r="I25" s="13"/>
      <c r="J25" s="13" t="s">
        <v>11</v>
      </c>
    </row>
    <row r="26" spans="2:10" x14ac:dyDescent="0.25">
      <c r="B26" s="14" t="s">
        <v>42</v>
      </c>
      <c r="C26" s="14">
        <v>1</v>
      </c>
      <c r="D26" s="14" t="s">
        <v>45</v>
      </c>
      <c r="G26" s="14" t="s">
        <v>43</v>
      </c>
      <c r="H26" s="14">
        <v>2</v>
      </c>
    </row>
    <row r="27" spans="2:10" x14ac:dyDescent="0.25">
      <c r="B27" s="21" t="s">
        <v>12</v>
      </c>
      <c r="C27" s="21"/>
      <c r="D27" s="21"/>
      <c r="E27" s="21"/>
      <c r="G27" s="21" t="s">
        <v>12</v>
      </c>
      <c r="H27" s="21"/>
      <c r="I27" s="21"/>
      <c r="J27" s="21"/>
    </row>
    <row r="28" spans="2:10" x14ac:dyDescent="0.25">
      <c r="B28" s="15"/>
      <c r="C28" s="6" t="s">
        <v>13</v>
      </c>
      <c r="D28" s="6" t="s">
        <v>14</v>
      </c>
      <c r="E28" s="6" t="s">
        <v>15</v>
      </c>
      <c r="G28" s="15"/>
      <c r="H28" s="6" t="s">
        <v>13</v>
      </c>
      <c r="I28" s="6" t="s">
        <v>14</v>
      </c>
      <c r="J28" s="6" t="s">
        <v>15</v>
      </c>
    </row>
    <row r="29" spans="2:10" x14ac:dyDescent="0.25">
      <c r="B29" s="16" t="s">
        <v>16</v>
      </c>
      <c r="C29" s="9" t="s">
        <v>17</v>
      </c>
      <c r="D29" s="9"/>
      <c r="E29" s="9" t="s">
        <v>18</v>
      </c>
      <c r="G29" s="16" t="s">
        <v>16</v>
      </c>
      <c r="H29" s="9" t="s">
        <v>19</v>
      </c>
      <c r="I29" s="9" t="s">
        <v>20</v>
      </c>
      <c r="J29" s="9" t="s">
        <v>18</v>
      </c>
    </row>
    <row r="30" spans="2:10" x14ac:dyDescent="0.25">
      <c r="B30" s="16" t="s">
        <v>21</v>
      </c>
      <c r="C30" s="9"/>
      <c r="D30" s="9"/>
      <c r="E30" s="9"/>
      <c r="G30" s="16" t="s">
        <v>21</v>
      </c>
      <c r="H30" s="9"/>
      <c r="I30" s="9"/>
      <c r="J30" s="9"/>
    </row>
    <row r="31" spans="2:10" x14ac:dyDescent="0.25">
      <c r="B31" s="16" t="s">
        <v>22</v>
      </c>
      <c r="C31" s="9" t="s">
        <v>23</v>
      </c>
      <c r="D31" s="9"/>
      <c r="E31" s="9"/>
      <c r="G31" s="16" t="s">
        <v>22</v>
      </c>
      <c r="H31" s="9"/>
      <c r="I31" s="9" t="s">
        <v>61</v>
      </c>
      <c r="J31" s="9"/>
    </row>
    <row r="32" spans="2:10" x14ac:dyDescent="0.25">
      <c r="B32" s="16" t="s">
        <v>25</v>
      </c>
      <c r="C32" s="9" t="s">
        <v>26</v>
      </c>
      <c r="D32" s="9"/>
      <c r="E32" s="9"/>
      <c r="G32" s="16" t="s">
        <v>25</v>
      </c>
      <c r="H32" s="9"/>
      <c r="I32" s="9" t="s">
        <v>27</v>
      </c>
      <c r="J32" s="9"/>
    </row>
    <row r="33" spans="2:10" x14ac:dyDescent="0.25">
      <c r="B33" s="16" t="s">
        <v>28</v>
      </c>
      <c r="C33" s="9" t="s">
        <v>51</v>
      </c>
      <c r="D33" s="9"/>
      <c r="E33" s="9"/>
      <c r="G33" s="16" t="s">
        <v>28</v>
      </c>
      <c r="H33" s="9" t="s">
        <v>51</v>
      </c>
      <c r="I33" s="9"/>
      <c r="J33" s="9"/>
    </row>
    <row r="34" spans="2:10" x14ac:dyDescent="0.25">
      <c r="B34" s="16" t="s">
        <v>29</v>
      </c>
      <c r="C34" s="17"/>
      <c r="D34" s="9" t="s">
        <v>60</v>
      </c>
      <c r="E34" s="9"/>
      <c r="G34" s="16" t="s">
        <v>29</v>
      </c>
      <c r="H34" s="17"/>
      <c r="I34" s="9" t="s">
        <v>20</v>
      </c>
      <c r="J34" s="9" t="s">
        <v>18</v>
      </c>
    </row>
    <row r="35" spans="2:10" x14ac:dyDescent="0.25">
      <c r="B35" s="16" t="s">
        <v>30</v>
      </c>
      <c r="C35" s="17"/>
      <c r="D35" s="9"/>
      <c r="E35" s="9"/>
      <c r="G35" s="16" t="s">
        <v>30</v>
      </c>
      <c r="H35" s="17"/>
      <c r="I35" s="9"/>
      <c r="J35" s="9"/>
    </row>
    <row r="36" spans="2:10" x14ac:dyDescent="0.25">
      <c r="B36" s="21" t="s">
        <v>31</v>
      </c>
      <c r="C36" s="21"/>
      <c r="D36" s="21"/>
      <c r="G36" s="21" t="s">
        <v>31</v>
      </c>
      <c r="H36" s="21"/>
      <c r="I36" s="21"/>
    </row>
    <row r="37" spans="2:10" x14ac:dyDescent="0.25">
      <c r="B37" s="6" t="s">
        <v>4</v>
      </c>
      <c r="C37" s="6" t="s">
        <v>7</v>
      </c>
      <c r="D37" s="6" t="s">
        <v>32</v>
      </c>
      <c r="E37" s="6" t="s">
        <v>33</v>
      </c>
      <c r="G37" s="6" t="s">
        <v>4</v>
      </c>
      <c r="H37" s="6" t="s">
        <v>7</v>
      </c>
      <c r="I37" s="6" t="s">
        <v>32</v>
      </c>
      <c r="J37" s="6" t="s">
        <v>33</v>
      </c>
    </row>
    <row r="38" spans="2:10" x14ac:dyDescent="0.25">
      <c r="B38" s="9" t="s">
        <v>1</v>
      </c>
      <c r="C38" s="9" t="s">
        <v>43</v>
      </c>
      <c r="D38" s="9"/>
      <c r="E38" s="18"/>
      <c r="G38" s="9" t="s">
        <v>1</v>
      </c>
      <c r="H38" s="9" t="s">
        <v>44</v>
      </c>
      <c r="I38" s="9"/>
      <c r="J38" s="18"/>
    </row>
    <row r="39" spans="2:10" x14ac:dyDescent="0.25">
      <c r="B39" s="16" t="s">
        <v>34</v>
      </c>
      <c r="C39" s="9">
        <v>1</v>
      </c>
      <c r="G39" s="16" t="s">
        <v>34</v>
      </c>
      <c r="H39" s="9">
        <v>2</v>
      </c>
    </row>
    <row r="40" spans="2:10" x14ac:dyDescent="0.25">
      <c r="B40" s="16" t="s">
        <v>35</v>
      </c>
      <c r="C40" s="9">
        <v>1</v>
      </c>
      <c r="G40" s="16" t="s">
        <v>35</v>
      </c>
      <c r="H40" s="9">
        <v>1</v>
      </c>
    </row>
    <row r="42" spans="2:10" ht="15.6" x14ac:dyDescent="0.25">
      <c r="B42" s="5" t="s">
        <v>7</v>
      </c>
      <c r="C42" s="5" t="s">
        <v>8</v>
      </c>
      <c r="E42" s="13" t="s">
        <v>36</v>
      </c>
    </row>
    <row r="43" spans="2:10" x14ac:dyDescent="0.25">
      <c r="B43" s="14" t="s">
        <v>44</v>
      </c>
      <c r="C43" s="14">
        <v>3</v>
      </c>
    </row>
    <row r="44" spans="2:10" x14ac:dyDescent="0.25">
      <c r="B44" s="21" t="s">
        <v>12</v>
      </c>
      <c r="C44" s="21"/>
      <c r="D44" s="21"/>
      <c r="E44" s="21"/>
    </row>
    <row r="45" spans="2:10" x14ac:dyDescent="0.25">
      <c r="B45" s="15"/>
      <c r="C45" s="6" t="s">
        <v>13</v>
      </c>
      <c r="D45" s="6" t="s">
        <v>14</v>
      </c>
      <c r="E45" s="6" t="s">
        <v>15</v>
      </c>
    </row>
    <row r="46" spans="2:10" x14ac:dyDescent="0.25">
      <c r="B46" s="16" t="s">
        <v>16</v>
      </c>
      <c r="C46" s="9" t="s">
        <v>37</v>
      </c>
      <c r="D46" s="9" t="s">
        <v>62</v>
      </c>
      <c r="E46" s="9" t="s">
        <v>63</v>
      </c>
    </row>
    <row r="47" spans="2:10" x14ac:dyDescent="0.25">
      <c r="B47" s="16" t="s">
        <v>21</v>
      </c>
      <c r="C47" s="9"/>
      <c r="D47" s="9"/>
      <c r="E47" s="9"/>
    </row>
    <row r="48" spans="2:10" ht="12" customHeight="1" x14ac:dyDescent="0.25">
      <c r="B48" s="16" t="s">
        <v>22</v>
      </c>
      <c r="C48" s="9"/>
      <c r="D48" s="9" t="s">
        <v>39</v>
      </c>
      <c r="E48" s="9"/>
    </row>
    <row r="49" spans="2:10" x14ac:dyDescent="0.25">
      <c r="B49" s="16" t="s">
        <v>25</v>
      </c>
      <c r="C49" s="9"/>
      <c r="D49" s="9" t="s">
        <v>40</v>
      </c>
      <c r="E49" s="9"/>
    </row>
    <row r="50" spans="2:10" x14ac:dyDescent="0.25">
      <c r="B50" s="16" t="s">
        <v>28</v>
      </c>
      <c r="C50" s="9" t="s">
        <v>51</v>
      </c>
      <c r="D50" s="9"/>
      <c r="E50" s="9"/>
    </row>
    <row r="51" spans="2:10" x14ac:dyDescent="0.25">
      <c r="B51" s="16" t="s">
        <v>29</v>
      </c>
      <c r="C51" s="17"/>
      <c r="D51" s="9" t="s">
        <v>20</v>
      </c>
      <c r="E51" s="9" t="s">
        <v>18</v>
      </c>
    </row>
    <row r="52" spans="2:10" x14ac:dyDescent="0.25">
      <c r="B52" s="16" t="s">
        <v>30</v>
      </c>
      <c r="C52" s="17"/>
      <c r="D52" s="9" t="s">
        <v>64</v>
      </c>
      <c r="E52" s="9" t="s">
        <v>18</v>
      </c>
    </row>
    <row r="53" spans="2:10" x14ac:dyDescent="0.25">
      <c r="B53" s="21" t="s">
        <v>31</v>
      </c>
      <c r="C53" s="21"/>
      <c r="D53" s="21"/>
    </row>
    <row r="54" spans="2:10" x14ac:dyDescent="0.25">
      <c r="B54" s="6" t="s">
        <v>4</v>
      </c>
      <c r="C54" s="6" t="s">
        <v>7</v>
      </c>
      <c r="D54" s="6" t="s">
        <v>32</v>
      </c>
      <c r="E54" s="6" t="s">
        <v>33</v>
      </c>
    </row>
    <row r="55" spans="2:10" x14ac:dyDescent="0.25">
      <c r="B55" s="9" t="s">
        <v>1</v>
      </c>
      <c r="C55" s="9" t="s">
        <v>41</v>
      </c>
      <c r="D55" s="9"/>
      <c r="E55" s="18"/>
    </row>
    <row r="56" spans="2:10" x14ac:dyDescent="0.25">
      <c r="B56" s="16" t="s">
        <v>34</v>
      </c>
      <c r="C56" s="9">
        <v>3</v>
      </c>
    </row>
    <row r="57" spans="2:10" x14ac:dyDescent="0.25">
      <c r="B57" s="16" t="s">
        <v>35</v>
      </c>
      <c r="C57" s="9">
        <v>1</v>
      </c>
    </row>
    <row r="59" spans="2:10" ht="15.6" x14ac:dyDescent="0.25">
      <c r="B59" s="5" t="s">
        <v>7</v>
      </c>
      <c r="C59" s="5" t="s">
        <v>8</v>
      </c>
      <c r="D59" s="5" t="s">
        <v>9</v>
      </c>
      <c r="E59" s="13" t="s">
        <v>10</v>
      </c>
      <c r="G59" s="5" t="s">
        <v>7</v>
      </c>
      <c r="H59" s="5" t="s">
        <v>8</v>
      </c>
      <c r="I59" s="13"/>
      <c r="J59" s="13" t="s">
        <v>11</v>
      </c>
    </row>
    <row r="60" spans="2:10" x14ac:dyDescent="0.25">
      <c r="B60" s="14" t="s">
        <v>47</v>
      </c>
      <c r="C60" s="14">
        <v>1</v>
      </c>
      <c r="D60" s="14" t="s">
        <v>46</v>
      </c>
      <c r="G60" s="14" t="s">
        <v>48</v>
      </c>
      <c r="H60" s="14">
        <v>2</v>
      </c>
    </row>
    <row r="61" spans="2:10" x14ac:dyDescent="0.25">
      <c r="B61" s="21" t="s">
        <v>12</v>
      </c>
      <c r="C61" s="21"/>
      <c r="D61" s="21"/>
      <c r="E61" s="21"/>
      <c r="G61" s="21" t="s">
        <v>12</v>
      </c>
      <c r="H61" s="21"/>
      <c r="I61" s="21"/>
      <c r="J61" s="21"/>
    </row>
    <row r="62" spans="2:10" x14ac:dyDescent="0.25">
      <c r="B62" s="15"/>
      <c r="C62" s="6" t="s">
        <v>13</v>
      </c>
      <c r="D62" s="6" t="s">
        <v>14</v>
      </c>
      <c r="E62" s="6" t="s">
        <v>15</v>
      </c>
      <c r="G62" s="15"/>
      <c r="H62" s="6" t="s">
        <v>13</v>
      </c>
      <c r="I62" s="6" t="s">
        <v>14</v>
      </c>
      <c r="J62" s="6" t="s">
        <v>15</v>
      </c>
    </row>
    <row r="63" spans="2:10" x14ac:dyDescent="0.25">
      <c r="B63" s="16" t="s">
        <v>16</v>
      </c>
      <c r="C63" s="9" t="s">
        <v>17</v>
      </c>
      <c r="D63" s="9"/>
      <c r="E63" s="9" t="s">
        <v>18</v>
      </c>
      <c r="G63" s="16" t="s">
        <v>16</v>
      </c>
      <c r="H63" s="9" t="s">
        <v>19</v>
      </c>
      <c r="I63" s="9" t="s">
        <v>20</v>
      </c>
      <c r="J63" s="9" t="s">
        <v>18</v>
      </c>
    </row>
    <row r="64" spans="2:10" x14ac:dyDescent="0.25">
      <c r="B64" s="16" t="s">
        <v>21</v>
      </c>
      <c r="C64" s="9"/>
      <c r="D64" s="9"/>
      <c r="E64" s="9"/>
      <c r="G64" s="16" t="s">
        <v>21</v>
      </c>
      <c r="H64" s="9"/>
      <c r="I64" s="9"/>
      <c r="J64" s="9"/>
    </row>
    <row r="65" spans="2:10" x14ac:dyDescent="0.25">
      <c r="B65" s="16" t="s">
        <v>22</v>
      </c>
      <c r="C65" s="9" t="s">
        <v>23</v>
      </c>
      <c r="D65" s="9"/>
      <c r="E65" s="9"/>
      <c r="G65" s="16" t="s">
        <v>22</v>
      </c>
      <c r="H65" s="9"/>
      <c r="I65" s="9" t="s">
        <v>65</v>
      </c>
      <c r="J65" s="9"/>
    </row>
    <row r="66" spans="2:10" x14ac:dyDescent="0.25">
      <c r="B66" s="16" t="s">
        <v>25</v>
      </c>
      <c r="C66" s="9" t="s">
        <v>26</v>
      </c>
      <c r="D66" s="9"/>
      <c r="E66" s="9"/>
      <c r="G66" s="16" t="s">
        <v>25</v>
      </c>
      <c r="H66" s="9"/>
      <c r="I66" s="9" t="s">
        <v>27</v>
      </c>
      <c r="J66" s="9"/>
    </row>
    <row r="67" spans="2:10" x14ac:dyDescent="0.25">
      <c r="B67" s="16" t="s">
        <v>28</v>
      </c>
      <c r="C67" s="9" t="s">
        <v>50</v>
      </c>
      <c r="D67" s="9"/>
      <c r="E67" s="9"/>
      <c r="G67" s="16" t="s">
        <v>28</v>
      </c>
      <c r="H67" s="9" t="s">
        <v>50</v>
      </c>
      <c r="I67" s="9"/>
      <c r="J67" s="9"/>
    </row>
    <row r="68" spans="2:10" x14ac:dyDescent="0.25">
      <c r="B68" s="16" t="s">
        <v>29</v>
      </c>
      <c r="C68" s="17"/>
      <c r="D68" s="9" t="s">
        <v>60</v>
      </c>
      <c r="E68" s="9"/>
      <c r="G68" s="16" t="s">
        <v>29</v>
      </c>
      <c r="H68" s="17"/>
      <c r="I68" s="9" t="s">
        <v>20</v>
      </c>
      <c r="J68" s="9" t="s">
        <v>18</v>
      </c>
    </row>
    <row r="69" spans="2:10" x14ac:dyDescent="0.25">
      <c r="B69" s="16" t="s">
        <v>30</v>
      </c>
      <c r="C69" s="17"/>
      <c r="D69" s="9"/>
      <c r="E69" s="9"/>
      <c r="G69" s="16" t="s">
        <v>30</v>
      </c>
      <c r="H69" s="17"/>
      <c r="I69" s="9"/>
      <c r="J69" s="9"/>
    </row>
    <row r="70" spans="2:10" x14ac:dyDescent="0.25">
      <c r="B70" s="21" t="s">
        <v>31</v>
      </c>
      <c r="C70" s="21"/>
      <c r="D70" s="21"/>
      <c r="G70" s="21" t="s">
        <v>31</v>
      </c>
      <c r="H70" s="21"/>
      <c r="I70" s="21"/>
    </row>
    <row r="71" spans="2:10" x14ac:dyDescent="0.25">
      <c r="B71" s="6" t="s">
        <v>4</v>
      </c>
      <c r="C71" s="6" t="s">
        <v>7</v>
      </c>
      <c r="D71" s="6" t="s">
        <v>32</v>
      </c>
      <c r="E71" s="6" t="s">
        <v>33</v>
      </c>
      <c r="G71" s="6" t="s">
        <v>4</v>
      </c>
      <c r="H71" s="6" t="s">
        <v>7</v>
      </c>
      <c r="I71" s="6" t="s">
        <v>32</v>
      </c>
      <c r="J71" s="6" t="s">
        <v>33</v>
      </c>
    </row>
    <row r="72" spans="2:10" x14ac:dyDescent="0.25">
      <c r="B72" s="9" t="s">
        <v>1</v>
      </c>
      <c r="C72" s="9" t="s">
        <v>48</v>
      </c>
      <c r="D72" s="9"/>
      <c r="E72" s="18"/>
      <c r="G72" s="9" t="s">
        <v>1</v>
      </c>
      <c r="H72" s="9" t="s">
        <v>49</v>
      </c>
      <c r="I72" s="9"/>
      <c r="J72" s="18"/>
    </row>
    <row r="73" spans="2:10" x14ac:dyDescent="0.25">
      <c r="B73" s="16" t="s">
        <v>34</v>
      </c>
      <c r="C73" s="9">
        <v>1</v>
      </c>
      <c r="G73" s="16" t="s">
        <v>34</v>
      </c>
      <c r="H73" s="9">
        <v>2</v>
      </c>
    </row>
    <row r="74" spans="2:10" x14ac:dyDescent="0.25">
      <c r="B74" s="16" t="s">
        <v>35</v>
      </c>
      <c r="C74" s="9">
        <v>2</v>
      </c>
      <c r="G74" s="16" t="s">
        <v>35</v>
      </c>
      <c r="H74" s="9">
        <v>2</v>
      </c>
    </row>
    <row r="76" spans="2:10" ht="15.6" x14ac:dyDescent="0.25">
      <c r="B76" s="5" t="s">
        <v>7</v>
      </c>
      <c r="C76" s="5" t="s">
        <v>8</v>
      </c>
      <c r="E76" s="13" t="s">
        <v>36</v>
      </c>
    </row>
    <row r="77" spans="2:10" x14ac:dyDescent="0.25">
      <c r="B77" s="14" t="s">
        <v>49</v>
      </c>
      <c r="C77" s="14">
        <v>3</v>
      </c>
    </row>
    <row r="78" spans="2:10" x14ac:dyDescent="0.25">
      <c r="B78" s="21" t="s">
        <v>12</v>
      </c>
      <c r="C78" s="21"/>
      <c r="D78" s="21"/>
      <c r="E78" s="21"/>
    </row>
    <row r="79" spans="2:10" x14ac:dyDescent="0.25">
      <c r="B79" s="15"/>
      <c r="C79" s="6" t="s">
        <v>13</v>
      </c>
      <c r="D79" s="6" t="s">
        <v>14</v>
      </c>
      <c r="E79" s="6" t="s">
        <v>15</v>
      </c>
    </row>
    <row r="80" spans="2:10" x14ac:dyDescent="0.25">
      <c r="B80" s="16" t="s">
        <v>16</v>
      </c>
      <c r="C80" s="9" t="s">
        <v>37</v>
      </c>
      <c r="D80" s="9" t="s">
        <v>38</v>
      </c>
      <c r="E80" s="9" t="s">
        <v>18</v>
      </c>
    </row>
    <row r="81" spans="2:5" x14ac:dyDescent="0.25">
      <c r="B81" s="16" t="s">
        <v>21</v>
      </c>
      <c r="C81" s="9"/>
      <c r="D81" s="9"/>
      <c r="E81" s="9"/>
    </row>
    <row r="82" spans="2:5" x14ac:dyDescent="0.25">
      <c r="B82" s="16" t="s">
        <v>22</v>
      </c>
      <c r="C82" s="9"/>
      <c r="D82" s="9" t="s">
        <v>39</v>
      </c>
      <c r="E82" s="9"/>
    </row>
    <row r="83" spans="2:5" x14ac:dyDescent="0.25">
      <c r="B83" s="16" t="s">
        <v>25</v>
      </c>
      <c r="C83" s="9"/>
      <c r="D83" s="9" t="s">
        <v>40</v>
      </c>
      <c r="E83" s="9"/>
    </row>
    <row r="84" spans="2:5" x14ac:dyDescent="0.25">
      <c r="B84" s="16" t="s">
        <v>28</v>
      </c>
      <c r="C84" s="9" t="s">
        <v>50</v>
      </c>
      <c r="D84" s="9"/>
      <c r="E84" s="9"/>
    </row>
    <row r="85" spans="2:5" x14ac:dyDescent="0.25">
      <c r="B85" s="16" t="s">
        <v>29</v>
      </c>
      <c r="C85" s="17"/>
      <c r="D85" s="9" t="s">
        <v>20</v>
      </c>
      <c r="E85" s="9" t="s">
        <v>18</v>
      </c>
    </row>
    <row r="86" spans="2:5" x14ac:dyDescent="0.25">
      <c r="B86" s="16" t="s">
        <v>30</v>
      </c>
      <c r="C86" s="17"/>
      <c r="D86" s="9" t="s">
        <v>64</v>
      </c>
      <c r="E86" s="9" t="s">
        <v>18</v>
      </c>
    </row>
    <row r="87" spans="2:5" x14ac:dyDescent="0.25">
      <c r="B87" s="21" t="s">
        <v>31</v>
      </c>
      <c r="C87" s="21"/>
      <c r="D87" s="21"/>
    </row>
    <row r="88" spans="2:5" x14ac:dyDescent="0.25">
      <c r="B88" s="6" t="s">
        <v>4</v>
      </c>
      <c r="C88" s="6" t="s">
        <v>7</v>
      </c>
      <c r="D88" s="6" t="s">
        <v>32</v>
      </c>
      <c r="E88" s="6" t="s">
        <v>33</v>
      </c>
    </row>
    <row r="89" spans="2:5" x14ac:dyDescent="0.25">
      <c r="B89" s="9" t="s">
        <v>1</v>
      </c>
      <c r="C89" s="9" t="s">
        <v>41</v>
      </c>
      <c r="D89" s="9"/>
      <c r="E89" s="18"/>
    </row>
    <row r="90" spans="2:5" x14ac:dyDescent="0.25">
      <c r="B90" s="16" t="s">
        <v>34</v>
      </c>
      <c r="C90" s="9">
        <v>3</v>
      </c>
    </row>
    <row r="91" spans="2:5" x14ac:dyDescent="0.25">
      <c r="B91" s="16" t="s">
        <v>35</v>
      </c>
      <c r="C91" s="9">
        <v>2</v>
      </c>
    </row>
    <row r="95" spans="2:5" ht="15.6" x14ac:dyDescent="0.25">
      <c r="B95" s="5" t="s">
        <v>7</v>
      </c>
      <c r="C95" s="5" t="s">
        <v>8</v>
      </c>
      <c r="D95" s="5" t="s">
        <v>9</v>
      </c>
      <c r="E95" s="13" t="s">
        <v>56</v>
      </c>
    </row>
    <row r="96" spans="2:5" x14ac:dyDescent="0.25">
      <c r="B96" s="14" t="s">
        <v>53</v>
      </c>
      <c r="C96" s="14">
        <v>1</v>
      </c>
      <c r="D96" s="14" t="s">
        <v>46</v>
      </c>
    </row>
    <row r="97" spans="2:10" x14ac:dyDescent="0.25">
      <c r="B97" s="22" t="s">
        <v>59</v>
      </c>
      <c r="C97" s="23"/>
      <c r="D97" s="24"/>
    </row>
    <row r="98" spans="2:10" ht="15.6" x14ac:dyDescent="0.25">
      <c r="B98" s="6" t="s">
        <v>4</v>
      </c>
      <c r="C98" s="6" t="s">
        <v>52</v>
      </c>
      <c r="D98" s="6" t="s">
        <v>32</v>
      </c>
      <c r="G98" s="5" t="s">
        <v>7</v>
      </c>
      <c r="H98" s="5" t="s">
        <v>8</v>
      </c>
      <c r="I98" s="13"/>
      <c r="J98" s="13" t="s">
        <v>57</v>
      </c>
    </row>
    <row r="99" spans="2:10" x14ac:dyDescent="0.25">
      <c r="B99" s="9" t="s">
        <v>1</v>
      </c>
      <c r="C99" s="9" t="s">
        <v>50</v>
      </c>
      <c r="D99" s="9" t="s">
        <v>51</v>
      </c>
      <c r="G99" s="14" t="s">
        <v>54</v>
      </c>
      <c r="H99" s="14">
        <v>2</v>
      </c>
    </row>
    <row r="100" spans="2:10" x14ac:dyDescent="0.25">
      <c r="B100" s="21" t="s">
        <v>12</v>
      </c>
      <c r="C100" s="21"/>
      <c r="D100" s="21"/>
      <c r="E100" s="21"/>
      <c r="G100" s="21" t="s">
        <v>12</v>
      </c>
      <c r="H100" s="21"/>
      <c r="I100" s="21"/>
      <c r="J100" s="21"/>
    </row>
    <row r="101" spans="2:10" x14ac:dyDescent="0.25">
      <c r="B101" s="15"/>
      <c r="C101" s="6" t="s">
        <v>13</v>
      </c>
      <c r="D101" s="6" t="s">
        <v>14</v>
      </c>
      <c r="E101" s="6" t="s">
        <v>15</v>
      </c>
      <c r="G101" s="15"/>
      <c r="H101" s="6" t="s">
        <v>13</v>
      </c>
      <c r="I101" s="6" t="s">
        <v>14</v>
      </c>
      <c r="J101" s="6" t="s">
        <v>15</v>
      </c>
    </row>
    <row r="102" spans="2:10" x14ac:dyDescent="0.25">
      <c r="B102" s="16" t="s">
        <v>16</v>
      </c>
      <c r="C102" s="9" t="s">
        <v>17</v>
      </c>
      <c r="D102" s="9"/>
      <c r="E102" s="9" t="s">
        <v>18</v>
      </c>
      <c r="G102" s="16" t="s">
        <v>16</v>
      </c>
      <c r="H102" s="9" t="s">
        <v>19</v>
      </c>
      <c r="I102" s="9" t="s">
        <v>20</v>
      </c>
      <c r="J102" s="9" t="s">
        <v>18</v>
      </c>
    </row>
    <row r="103" spans="2:10" x14ac:dyDescent="0.25">
      <c r="B103" s="16" t="s">
        <v>21</v>
      </c>
      <c r="C103" s="9"/>
      <c r="D103" s="9"/>
      <c r="E103" s="9"/>
      <c r="G103" s="16" t="s">
        <v>21</v>
      </c>
      <c r="H103" s="9"/>
      <c r="I103" s="9"/>
      <c r="J103" s="9"/>
    </row>
    <row r="104" spans="2:10" x14ac:dyDescent="0.25">
      <c r="B104" s="16" t="s">
        <v>22</v>
      </c>
      <c r="C104" s="9" t="s">
        <v>23</v>
      </c>
      <c r="D104" s="9"/>
      <c r="E104" s="9"/>
      <c r="G104" s="16" t="s">
        <v>22</v>
      </c>
      <c r="H104" s="9"/>
      <c r="I104" s="9" t="s">
        <v>24</v>
      </c>
      <c r="J104" s="9"/>
    </row>
    <row r="105" spans="2:10" x14ac:dyDescent="0.25">
      <c r="B105" s="16" t="s">
        <v>25</v>
      </c>
      <c r="C105" s="9" t="s">
        <v>26</v>
      </c>
      <c r="D105" s="9"/>
      <c r="E105" s="9"/>
      <c r="G105" s="16" t="s">
        <v>25</v>
      </c>
      <c r="H105" s="9"/>
      <c r="I105" s="9" t="s">
        <v>27</v>
      </c>
      <c r="J105" s="9"/>
    </row>
    <row r="106" spans="2:10" x14ac:dyDescent="0.25">
      <c r="B106" s="16" t="s">
        <v>28</v>
      </c>
      <c r="C106" s="9" t="s">
        <v>51</v>
      </c>
      <c r="D106" s="9"/>
      <c r="E106" s="9"/>
      <c r="G106" s="16" t="s">
        <v>28</v>
      </c>
      <c r="H106" s="9" t="s">
        <v>51</v>
      </c>
      <c r="I106" s="9"/>
      <c r="J106" s="9"/>
    </row>
    <row r="107" spans="2:10" x14ac:dyDescent="0.25">
      <c r="B107" s="16" t="s">
        <v>29</v>
      </c>
      <c r="C107" s="17"/>
      <c r="D107" s="9" t="s">
        <v>60</v>
      </c>
      <c r="E107" s="9"/>
      <c r="G107" s="16" t="s">
        <v>29</v>
      </c>
      <c r="H107" s="17"/>
      <c r="I107" s="9" t="s">
        <v>20</v>
      </c>
      <c r="J107" s="9" t="s">
        <v>18</v>
      </c>
    </row>
    <row r="108" spans="2:10" x14ac:dyDescent="0.25">
      <c r="B108" s="16" t="s">
        <v>30</v>
      </c>
      <c r="C108" s="17"/>
      <c r="D108" s="9"/>
      <c r="E108" s="9"/>
      <c r="G108" s="16" t="s">
        <v>30</v>
      </c>
      <c r="H108" s="17"/>
      <c r="I108" s="9"/>
      <c r="J108" s="9"/>
    </row>
    <row r="109" spans="2:10" x14ac:dyDescent="0.25">
      <c r="B109" s="21" t="s">
        <v>31</v>
      </c>
      <c r="C109" s="21"/>
      <c r="D109" s="21"/>
      <c r="G109" s="21" t="s">
        <v>31</v>
      </c>
      <c r="H109" s="21"/>
      <c r="I109" s="21"/>
    </row>
    <row r="110" spans="2:10" x14ac:dyDescent="0.25">
      <c r="B110" s="6" t="s">
        <v>4</v>
      </c>
      <c r="C110" s="6" t="s">
        <v>7</v>
      </c>
      <c r="D110" s="6" t="s">
        <v>32</v>
      </c>
      <c r="E110" s="6" t="s">
        <v>33</v>
      </c>
      <c r="G110" s="6" t="s">
        <v>4</v>
      </c>
      <c r="H110" s="6" t="s">
        <v>7</v>
      </c>
      <c r="I110" s="6" t="s">
        <v>32</v>
      </c>
      <c r="J110" s="6" t="s">
        <v>33</v>
      </c>
    </row>
    <row r="111" spans="2:10" x14ac:dyDescent="0.25">
      <c r="B111" s="9" t="s">
        <v>1</v>
      </c>
      <c r="C111" s="9" t="s">
        <v>54</v>
      </c>
      <c r="D111" s="9"/>
      <c r="E111" s="18"/>
      <c r="G111" s="9" t="s">
        <v>1</v>
      </c>
      <c r="H111" s="9" t="s">
        <v>55</v>
      </c>
      <c r="I111" s="9"/>
      <c r="J111" s="18"/>
    </row>
    <row r="112" spans="2:10" x14ac:dyDescent="0.25">
      <c r="B112" s="16" t="s">
        <v>34</v>
      </c>
      <c r="C112" s="9">
        <v>1</v>
      </c>
      <c r="G112" s="16" t="s">
        <v>34</v>
      </c>
      <c r="H112" s="9">
        <v>2</v>
      </c>
    </row>
    <row r="113" spans="2:8" x14ac:dyDescent="0.25">
      <c r="B113" s="16" t="s">
        <v>35</v>
      </c>
      <c r="C113" s="9">
        <v>3</v>
      </c>
      <c r="G113" s="16" t="s">
        <v>35</v>
      </c>
      <c r="H113" s="9">
        <v>3</v>
      </c>
    </row>
    <row r="115" spans="2:8" ht="15.6" x14ac:dyDescent="0.25">
      <c r="B115" s="5" t="s">
        <v>7</v>
      </c>
      <c r="C115" s="5" t="s">
        <v>8</v>
      </c>
      <c r="E115" s="13" t="s">
        <v>58</v>
      </c>
    </row>
    <row r="116" spans="2:8" x14ac:dyDescent="0.25">
      <c r="B116" s="14" t="s">
        <v>55</v>
      </c>
      <c r="C116" s="14">
        <v>3</v>
      </c>
    </row>
    <row r="117" spans="2:8" x14ac:dyDescent="0.25">
      <c r="B117" s="21" t="s">
        <v>12</v>
      </c>
      <c r="C117" s="21"/>
      <c r="D117" s="21"/>
      <c r="E117" s="21"/>
    </row>
    <row r="118" spans="2:8" x14ac:dyDescent="0.25">
      <c r="B118" s="15"/>
      <c r="C118" s="6" t="s">
        <v>13</v>
      </c>
      <c r="D118" s="6" t="s">
        <v>14</v>
      </c>
      <c r="E118" s="6" t="s">
        <v>15</v>
      </c>
    </row>
    <row r="119" spans="2:8" x14ac:dyDescent="0.25">
      <c r="B119" s="16" t="s">
        <v>16</v>
      </c>
      <c r="C119" s="9" t="s">
        <v>37</v>
      </c>
      <c r="D119" s="9" t="s">
        <v>38</v>
      </c>
      <c r="E119" s="9" t="s">
        <v>18</v>
      </c>
    </row>
    <row r="120" spans="2:8" x14ac:dyDescent="0.25">
      <c r="B120" s="16" t="s">
        <v>21</v>
      </c>
      <c r="C120" s="9"/>
      <c r="D120" s="9"/>
      <c r="E120" s="9"/>
    </row>
    <row r="121" spans="2:8" x14ac:dyDescent="0.25">
      <c r="B121" s="16" t="s">
        <v>22</v>
      </c>
      <c r="C121" s="9"/>
      <c r="D121" s="9" t="s">
        <v>39</v>
      </c>
      <c r="E121" s="9"/>
    </row>
    <row r="122" spans="2:8" x14ac:dyDescent="0.25">
      <c r="B122" s="16" t="s">
        <v>25</v>
      </c>
      <c r="C122" s="9"/>
      <c r="D122" s="9" t="s">
        <v>40</v>
      </c>
      <c r="E122" s="9"/>
    </row>
    <row r="123" spans="2:8" x14ac:dyDescent="0.25">
      <c r="B123" s="16" t="s">
        <v>28</v>
      </c>
      <c r="C123" s="9" t="s">
        <v>51</v>
      </c>
      <c r="D123" s="9"/>
      <c r="E123" s="9"/>
    </row>
    <row r="124" spans="2:8" x14ac:dyDescent="0.25">
      <c r="B124" s="16" t="s">
        <v>29</v>
      </c>
      <c r="C124" s="17"/>
      <c r="D124" s="9" t="s">
        <v>20</v>
      </c>
      <c r="E124" s="9" t="s">
        <v>18</v>
      </c>
    </row>
    <row r="125" spans="2:8" x14ac:dyDescent="0.25">
      <c r="B125" s="16" t="s">
        <v>30</v>
      </c>
      <c r="C125" s="17"/>
      <c r="D125" s="9" t="s">
        <v>64</v>
      </c>
      <c r="E125" s="9" t="s">
        <v>18</v>
      </c>
    </row>
    <row r="126" spans="2:8" x14ac:dyDescent="0.25">
      <c r="B126" s="21" t="s">
        <v>31</v>
      </c>
      <c r="C126" s="21"/>
      <c r="D126" s="21"/>
    </row>
    <row r="127" spans="2:8" x14ac:dyDescent="0.25">
      <c r="B127" s="6" t="s">
        <v>4</v>
      </c>
      <c r="C127" s="6" t="s">
        <v>7</v>
      </c>
      <c r="D127" s="6" t="s">
        <v>32</v>
      </c>
      <c r="E127" s="6" t="s">
        <v>33</v>
      </c>
    </row>
    <row r="128" spans="2:8" x14ac:dyDescent="0.25">
      <c r="B128" s="9" t="s">
        <v>1</v>
      </c>
      <c r="C128" s="9" t="s">
        <v>41</v>
      </c>
      <c r="D128" s="9"/>
      <c r="E128" s="18"/>
    </row>
    <row r="129" spans="2:3" x14ac:dyDescent="0.25">
      <c r="B129" s="16" t="s">
        <v>34</v>
      </c>
      <c r="C129" s="9">
        <v>3</v>
      </c>
    </row>
    <row r="130" spans="2:3" x14ac:dyDescent="0.25">
      <c r="B130" s="16" t="s">
        <v>35</v>
      </c>
      <c r="C130" s="9">
        <v>3</v>
      </c>
    </row>
  </sheetData>
  <sheetProtection selectLockedCells="1" selectUnlockedCells="1"/>
  <mergeCells count="20">
    <mergeCell ref="B53:D53"/>
    <mergeCell ref="F2:J2"/>
    <mergeCell ref="B27:E27"/>
    <mergeCell ref="G27:J27"/>
    <mergeCell ref="B36:D36"/>
    <mergeCell ref="G36:I36"/>
    <mergeCell ref="B44:E44"/>
    <mergeCell ref="B109:D109"/>
    <mergeCell ref="G109:I109"/>
    <mergeCell ref="B117:E117"/>
    <mergeCell ref="B126:D126"/>
    <mergeCell ref="B61:E61"/>
    <mergeCell ref="G61:J61"/>
    <mergeCell ref="B70:D70"/>
    <mergeCell ref="G70:I70"/>
    <mergeCell ref="B78:E78"/>
    <mergeCell ref="B87:D87"/>
    <mergeCell ref="B97:D97"/>
    <mergeCell ref="B100:E100"/>
    <mergeCell ref="G100:J100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23" max="16383" man="1"/>
    <brk id="58" max="9" man="1"/>
    <brk id="9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A16" sqref="A16"/>
    </sheetView>
  </sheetViews>
  <sheetFormatPr defaultColWidth="11.5546875" defaultRowHeight="13.2" x14ac:dyDescent="0.25"/>
  <cols>
    <col min="1" max="1" width="106.33203125" customWidth="1"/>
  </cols>
  <sheetData>
    <row r="1" spans="1:1" x14ac:dyDescent="0.25">
      <c r="A1" s="19" t="str">
        <f>"&lt;forecast seriesName="&amp;CHAR(34)&amp;Schedules!D2&amp;CHAR(34)&amp;"&gt;"</f>
        <v>&lt;forecast seriesName="HPV"&gt;</v>
      </c>
    </row>
    <row r="2" spans="1:1" x14ac:dyDescent="0.25">
      <c r="A2" s="19" t="str">
        <f>"  &lt;vaccine vaccineName="&amp;CHAR(34)&amp;Schedules!B4&amp;CHAR(34)&amp;" vaccineIds="&amp;CHAR(34)&amp;Schedules!C4&amp;CHAR(34)&amp;"/&gt;"</f>
        <v xml:space="preserve">  &lt;vaccine vaccineName="HPV" vaccineIds="390, 391, 214"/&gt;</v>
      </c>
    </row>
    <row r="3" spans="1:1" x14ac:dyDescent="0.25">
      <c r="A3" s="20" t="str">
        <f>"  &lt;schedule scheduleName="&amp;CHAR(34)&amp;Schedules!B26&amp;CHAR(34)&amp;" dose="&amp;CHAR(34)&amp;Schedules!C26&amp;CHAR(34)&amp;" indication="&amp;CHAR(34)&amp;Schedules!D26&amp;CHAR(34)&amp;" label="&amp;CHAR(34)&amp;Schedules!E25&amp;CHAR(34)&amp;"&gt;"</f>
        <v xml:space="preserve">  &lt;schedule scheduleName="F1" dose="1" indication="FEMALE" label="1st"&gt;</v>
      </c>
    </row>
    <row r="4" spans="1:1" x14ac:dyDescent="0.25">
      <c r="A4" s="19" t="str">
        <f>"    &lt;pos row="&amp;CHAR(34)&amp;Schedules!C40&amp;CHAR(34)&amp;" column="&amp;CHAR(34)&amp;Schedules!C39&amp;CHAR(34)&amp;"/&gt;"</f>
        <v xml:space="preserve">    &lt;pos row="1" column="1"/&gt;</v>
      </c>
    </row>
    <row r="5" spans="1:1" x14ac:dyDescent="0.25">
      <c r="A5" s="20" t="str">
        <f>"    &lt;valid age="&amp;CHAR(34)&amp;Schedules!C29&amp;CHAR(34)&amp;" interval="&amp;CHAR(34)&amp;Schedules!D29&amp;CHAR(34)&amp;" grace="&amp;CHAR(34)&amp;Schedules!E29&amp;CHAR(34)&amp;"/&gt;"</f>
        <v xml:space="preserve">    &lt;valid age="9 years" interval="" grace="4 days"/&gt;</v>
      </c>
    </row>
    <row r="6" spans="1:1" x14ac:dyDescent="0.25">
      <c r="A6" s="20" t="str">
        <f>"    &lt;early age="&amp;CHAR(34)&amp;Schedules!C30&amp;CHAR(34)&amp;" interval="&amp;CHAR(34)&amp;Schedules!D30&amp;CHAR(34)&amp;" grace="&amp;CHAR(34)&amp;Schedules!E30&amp;CHAR(34)&amp;"/&gt;"</f>
        <v xml:space="preserve">    &lt;early age="" interval="" grace=""/&gt;</v>
      </c>
    </row>
    <row r="7" spans="1:1" x14ac:dyDescent="0.25">
      <c r="A7" s="20" t="str">
        <f>"    &lt;due age="&amp;CHAR(34)&amp;Schedules!C31&amp;CHAR(34)&amp;" interval="&amp;CHAR(34)&amp;Schedules!D31&amp;CHAR(34)&amp;" grace="&amp;CHAR(34)&amp;Schedules!E31&amp;CHAR(34)&amp;"/&gt;"</f>
        <v xml:space="preserve">    &lt;due age="11 years" interval="" grace=""/&gt;</v>
      </c>
    </row>
    <row r="8" spans="1:1" x14ac:dyDescent="0.25">
      <c r="A8" s="20" t="str">
        <f>"    &lt;overdue age="&amp;CHAR(34)&amp;Schedules!C32&amp;CHAR(34)&amp;" interval="&amp;CHAR(34)&amp;Schedules!D32&amp;CHAR(34)&amp;" grace="&amp;CHAR(34)&amp;Schedules!E32&amp;CHAR(34)&amp;"/&gt;"</f>
        <v xml:space="preserve">    &lt;overdue age="13 years" interval="" grace=""/&gt;</v>
      </c>
    </row>
    <row r="9" spans="1:1" x14ac:dyDescent="0.25">
      <c r="A9" s="20" t="str">
        <f>"    &lt;finished age="&amp;CHAR(34)&amp;Schedules!C33&amp;CHAR(34)&amp;" interval="&amp;CHAR(34)&amp;Schedules!D33&amp;CHAR(34)&amp;" grace="&amp;CHAR(34)&amp;Schedules!E33&amp;CHAR(34)&amp;"/&gt;"</f>
        <v xml:space="preserve">    &lt;finished age="27 years" interval="" grace=""/&gt;</v>
      </c>
    </row>
    <row r="10" spans="1:1" x14ac:dyDescent="0.25">
      <c r="A10" s="20" t="str">
        <f>"    &lt;after-invalid interval="&amp;CHAR(34)&amp;Schedules!D34&amp;CHAR(34)&amp;" grace="&amp;CHAR(34)&amp;Schedules!E34&amp;CHAR(34)&amp;"/&gt;"</f>
        <v xml:space="preserve">    &lt;after-invalid interval="0 days" grace=""/&gt;</v>
      </c>
    </row>
    <row r="11" spans="1:1" x14ac:dyDescent="0.25">
      <c r="A11" s="20" t="str">
        <f>"    &lt;before-previous interval="&amp;CHAR(34)&amp;Schedules!D35&amp;CHAR(34)&amp;"/&gt;"</f>
        <v xml:space="preserve">    &lt;before-previous interval=""/&gt;</v>
      </c>
    </row>
    <row r="12" spans="1:1" x14ac:dyDescent="0.25">
      <c r="A12" s="20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vaccineName="HPV" schedule="F2" age="" reason=""/&gt;</v>
      </c>
    </row>
    <row r="13" spans="1:1" x14ac:dyDescent="0.25">
      <c r="A13" s="20" t="str">
        <f>"  &lt;/schedule&gt;"</f>
        <v xml:space="preserve">  &lt;/schedule&gt;</v>
      </c>
    </row>
    <row r="14" spans="1:1" x14ac:dyDescent="0.25">
      <c r="A14" s="20" t="str">
        <f>"  &lt;schedule scheduleName="&amp;CHAR(34)&amp;Schedules!G26&amp;CHAR(34)&amp;" dose="&amp;CHAR(34)&amp;Schedules!H26&amp;CHAR(34)&amp;" indication="&amp;CHAR(34)&amp;Schedules!I26&amp;CHAR(34)&amp;" label="&amp;CHAR(34)&amp;Schedules!J25&amp;CHAR(34)&amp;"&gt;"</f>
        <v xml:space="preserve">  &lt;schedule scheduleName="F2" dose="2" indication="" label="2nd"&gt;</v>
      </c>
    </row>
    <row r="15" spans="1:1" x14ac:dyDescent="0.25">
      <c r="A15" s="19" t="str">
        <f>"    &lt;pos row="&amp;CHAR(34)&amp;Schedules!H40&amp;CHAR(34)&amp;" column="&amp;CHAR(34)&amp;Schedules!H39&amp;CHAR(34)&amp;"/&gt;"</f>
        <v xml:space="preserve">    &lt;pos row="1" column="2"/&gt;</v>
      </c>
    </row>
    <row r="16" spans="1:1" x14ac:dyDescent="0.25">
      <c r="A16" s="20" t="str">
        <f>"    &lt;valid age="&amp;CHAR(34)&amp;Schedules!H29&amp;CHAR(34)&amp;" interval="&amp;CHAR(34)&amp;Schedules!I29&amp;CHAR(34)&amp;" grace="&amp;CHAR(34)&amp;Schedules!J29&amp;CHAR(34)&amp;"/&gt;"</f>
        <v xml:space="preserve">    &lt;valid age="109 months" interval="4 weeks" grace="4 days"/&gt;</v>
      </c>
    </row>
    <row r="17" spans="1:1" x14ac:dyDescent="0.25">
      <c r="A17" s="20" t="str">
        <f>"    &lt;early age="&amp;CHAR(34)&amp;Schedules!H30&amp;CHAR(34)&amp;" interval="&amp;CHAR(34)&amp;Schedules!I30&amp;CHAR(34)&amp;" grace="&amp;CHAR(34)&amp;Schedules!J30&amp;CHAR(34)&amp;"/&gt;"</f>
        <v xml:space="preserve">    &lt;early age="" interval="" grace=""/&gt;</v>
      </c>
    </row>
    <row r="18" spans="1:1" x14ac:dyDescent="0.25">
      <c r="A18" s="20" t="str">
        <f>"    &lt;due age="&amp;CHAR(34)&amp;Schedules!H31&amp;CHAR(34)&amp;" interval="&amp;CHAR(34)&amp;Schedules!I31&amp;CHAR(34)&amp;" grace="&amp;CHAR(34)&amp;Schedules!J31&amp;CHAR(34)&amp;"/&gt;"</f>
        <v xml:space="preserve">    &lt;due age="" interval="1 month" grace=""/&gt;</v>
      </c>
    </row>
    <row r="19" spans="1:1" x14ac:dyDescent="0.25">
      <c r="A19" s="20" t="str">
        <f>"    &lt;overdue age="&amp;CHAR(34)&amp;Schedules!H32&amp;CHAR(34)&amp;" interval="&amp;CHAR(34)&amp;Schedules!I32&amp;CHAR(34)&amp;" grace="&amp;CHAR(34)&amp;Schedules!J32&amp;CHAR(34)&amp;"/&gt;"</f>
        <v xml:space="preserve">    &lt;overdue age="" interval="3 months" grace=""/&gt;</v>
      </c>
    </row>
    <row r="20" spans="1:1" x14ac:dyDescent="0.25">
      <c r="A20" s="20" t="str">
        <f>"    &lt;finished age="&amp;CHAR(34)&amp;Schedules!H33&amp;CHAR(34)&amp;" interval="&amp;CHAR(34)&amp;Schedules!I33&amp;CHAR(34)&amp;" grace="&amp;CHAR(34)&amp;Schedules!J33&amp;CHAR(34)&amp;"/&gt;"</f>
        <v xml:space="preserve">    &lt;finished age="27 years" interval="" grace=""/&gt;</v>
      </c>
    </row>
    <row r="21" spans="1:1" x14ac:dyDescent="0.25">
      <c r="A21" s="20" t="str">
        <f>"    &lt;after-invalid interval="&amp;CHAR(34)&amp;Schedules!I34&amp;CHAR(34)&amp;" grace="&amp;CHAR(34)&amp;Schedules!J34&amp;CHAR(34)&amp;"/&gt;"</f>
        <v xml:space="preserve">    &lt;after-invalid interval="4 weeks" grace="4 days"/&gt;</v>
      </c>
    </row>
    <row r="22" spans="1:1" x14ac:dyDescent="0.25">
      <c r="A22" s="20" t="str">
        <f>"    &lt;before-previous interval="&amp;CHAR(34)&amp;Schedules!I35&amp;CHAR(34)&amp;"/&gt;"</f>
        <v xml:space="preserve">    &lt;before-previous interval=""/&gt;</v>
      </c>
    </row>
    <row r="23" spans="1:1" x14ac:dyDescent="0.25">
      <c r="A23" s="20" t="str">
        <f>"    &lt;indicate vaccineName="&amp;CHAR(34)&amp;Schedules!G38&amp;CHAR(34)&amp;" schedule="&amp;CHAR(34)&amp;Schedules!H38&amp;CHAR(34)&amp;" age="&amp;CHAR(34)&amp;Schedules!I38&amp;CHAR(34)&amp;" reason="&amp;CHAR(34)&amp;Schedules!J38&amp;CHAR(34)&amp;"/&gt;"</f>
        <v xml:space="preserve">    &lt;indicate vaccineName="HPV" schedule="F3" age="" reason=""/&gt;</v>
      </c>
    </row>
    <row r="24" spans="1:1" x14ac:dyDescent="0.25">
      <c r="A24" s="20" t="str">
        <f>"  &lt;/schedule&gt;"</f>
        <v xml:space="preserve">  &lt;/schedule&gt;</v>
      </c>
    </row>
    <row r="25" spans="1:1" x14ac:dyDescent="0.25">
      <c r="A25" s="20" t="str">
        <f>"  &lt;schedule scheduleName="&amp;CHAR(34)&amp;Schedules!B43&amp;CHAR(34)&amp;" dose="&amp;CHAR(34)&amp;Schedules!C43&amp;CHAR(34)&amp;" indication="&amp;CHAR(34)&amp;Schedules!D43&amp;CHAR(34)&amp;" label="&amp;CHAR(34)&amp;Schedules!E42&amp;CHAR(34)&amp;"&gt;"</f>
        <v xml:space="preserve">  &lt;schedule scheduleName="F3" dose="3" indication="" label="3rd"&gt;</v>
      </c>
    </row>
    <row r="26" spans="1:1" x14ac:dyDescent="0.25">
      <c r="A26" s="19" t="str">
        <f>"    &lt;pos row="&amp;CHAR(34)&amp;Schedules!C57&amp;CHAR(34)&amp;" column="&amp;CHAR(34)&amp;Schedules!C56&amp;CHAR(34)&amp;"/&gt;"</f>
        <v xml:space="preserve">    &lt;pos row="1" column="3"/&gt;</v>
      </c>
    </row>
    <row r="27" spans="1:1" x14ac:dyDescent="0.25">
      <c r="A27" s="20" t="str">
        <f>"    &lt;valid age="&amp;CHAR(34)&amp;Schedules!C46&amp;CHAR(34)&amp;" interval="&amp;CHAR(34)&amp;Schedules!D46&amp;CHAR(34)&amp;" grace="&amp;CHAR(34)&amp;Schedules!E46&amp;CHAR(34)&amp;"/&gt;"</f>
        <v xml:space="preserve">    &lt;valid age="114 months" interval="16 weeks" grace="4 weeks 4 days"/&gt;</v>
      </c>
    </row>
    <row r="28" spans="1:1" x14ac:dyDescent="0.25">
      <c r="A28" s="20" t="str">
        <f>"    &lt;early age="&amp;CHAR(34)&amp;Schedules!C47&amp;CHAR(34)&amp;" interval="&amp;CHAR(34)&amp;Schedules!D47&amp;CHAR(34)&amp;" grace="&amp;CHAR(34)&amp;Schedules!E47&amp;CHAR(34)&amp;"/&gt;"</f>
        <v xml:space="preserve">    &lt;early age="" interval="" grace=""/&gt;</v>
      </c>
    </row>
    <row r="29" spans="1:1" x14ac:dyDescent="0.25">
      <c r="A29" s="20" t="str">
        <f>"    &lt;due age="&amp;CHAR(34)&amp;Schedules!C48&amp;CHAR(34)&amp;" interval="&amp;CHAR(34)&amp;Schedules!D48&amp;CHAR(34)&amp;" grace="&amp;CHAR(34)&amp;Schedules!E48&amp;CHAR(34)&amp;"/&gt;"</f>
        <v xml:space="preserve">    &lt;due age="" interval="4 months" grace=""/&gt;</v>
      </c>
    </row>
    <row r="30" spans="1:1" x14ac:dyDescent="0.25">
      <c r="A30" s="20" t="str">
        <f>"    &lt;overdue age="&amp;CHAR(34)&amp;Schedules!C49&amp;CHAR(34)&amp;" interval="&amp;CHAR(34)&amp;Schedules!D49&amp;CHAR(34)&amp;" grace="&amp;CHAR(34)&amp;Schedules!E49&amp;CHAR(34)&amp;"/&gt;"</f>
        <v xml:space="preserve">    &lt;overdue age="" interval="5 months" grace=""/&gt;</v>
      </c>
    </row>
    <row r="31" spans="1:1" x14ac:dyDescent="0.25">
      <c r="A31" s="20" t="str">
        <f>"    &lt;finished age="&amp;CHAR(34)&amp;Schedules!C50&amp;CHAR(34)&amp;" interval="&amp;CHAR(34)&amp;Schedules!D50&amp;CHAR(34)&amp;" grace="&amp;CHAR(34)&amp;Schedules!E50&amp;CHAR(34)&amp;"/&gt;"</f>
        <v xml:space="preserve">    &lt;finished age="27 years" interval="" grace=""/&gt;</v>
      </c>
    </row>
    <row r="32" spans="1:1" x14ac:dyDescent="0.25">
      <c r="A32" s="20" t="str">
        <f>"    &lt;after-invalid interval="&amp;CHAR(34)&amp;Schedules!D51&amp;CHAR(34)&amp;" grace="&amp;CHAR(34)&amp;Schedules!E51&amp;CHAR(34)&amp;"/&gt;"</f>
        <v xml:space="preserve">    &lt;after-invalid interval="4 weeks" grace="4 days"/&gt;</v>
      </c>
    </row>
    <row r="33" spans="1:1" x14ac:dyDescent="0.25">
      <c r="A33" s="20" t="str">
        <f>"    &lt;before-previous interval="&amp;CHAR(34)&amp;Schedules!D52&amp;CHAR(34)&amp;"/&gt;"</f>
        <v xml:space="preserve">    &lt;before-previous interval="24 weeks"/&gt;</v>
      </c>
    </row>
    <row r="34" spans="1:1" x14ac:dyDescent="0.25">
      <c r="A34" s="20" t="str">
        <f>"    &lt;indicate vaccineName="&amp;CHAR(34)&amp;Schedules!B55&amp;CHAR(34)&amp;" schedule="&amp;CHAR(34)&amp;Schedules!C55&amp;CHAR(34)&amp;" age="&amp;CHAR(34)&amp;Schedules!D55&amp;CHAR(34)&amp;" reason="&amp;CHAR(34)&amp;Schedules!E55&amp;CHAR(34)&amp;"/&gt;"</f>
        <v xml:space="preserve">    &lt;indicate vaccineName="HPV" schedule="COMPLETE" age="" reason=""/&gt;</v>
      </c>
    </row>
    <row r="35" spans="1:1" x14ac:dyDescent="0.25">
      <c r="A35" s="20" t="str">
        <f>"  &lt;/schedule&gt;"</f>
        <v xml:space="preserve">  &lt;/schedule&gt;</v>
      </c>
    </row>
    <row r="36" spans="1:1" x14ac:dyDescent="0.25">
      <c r="A36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scheduleName="M1" dose="1" indication="MALE" label="1st"&gt;</v>
      </c>
    </row>
    <row r="37" spans="1:1" x14ac:dyDescent="0.25">
      <c r="A37" s="19" t="str">
        <f>"    &lt;pos row="&amp;CHAR(34)&amp;Schedules!C74&amp;CHAR(34)&amp;" column="&amp;CHAR(34)&amp;Schedules!C73&amp;CHAR(34)&amp;"/&gt;"</f>
        <v xml:space="preserve">    &lt;pos row="2" column="1"/&gt;</v>
      </c>
    </row>
    <row r="38" spans="1:1" x14ac:dyDescent="0.25">
      <c r="A38" s="20" t="str">
        <f>"    &lt;valid age="&amp;CHAR(34)&amp;Schedules!C63&amp;CHAR(34)&amp;" interval="&amp;CHAR(34)&amp;Schedules!D63&amp;CHAR(34)&amp;" grace="&amp;CHAR(34)&amp;Schedules!E63&amp;CHAR(34)&amp;"/&gt;"</f>
        <v xml:space="preserve">    &lt;valid age="9 years" interval="" grace="4 days"/&gt;</v>
      </c>
    </row>
    <row r="39" spans="1:1" x14ac:dyDescent="0.25">
      <c r="A39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age="" interval="" grace=""/&gt;</v>
      </c>
    </row>
    <row r="40" spans="1:1" x14ac:dyDescent="0.25">
      <c r="A40" s="20" t="str">
        <f>"    &lt;due age="&amp;CHAR(34)&amp;Schedules!C65&amp;CHAR(34)&amp;" interval="&amp;CHAR(34)&amp;Schedules!D65&amp;CHAR(34)&amp;" grace="&amp;CHAR(34)&amp;Schedules!E65&amp;CHAR(34)&amp;"/&gt;"</f>
        <v xml:space="preserve">    &lt;due age="11 years" interval="" grace=""/&gt;</v>
      </c>
    </row>
    <row r="41" spans="1:1" x14ac:dyDescent="0.25">
      <c r="A41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age="13 years" interval="" grace=""/&gt;</v>
      </c>
    </row>
    <row r="42" spans="1:1" x14ac:dyDescent="0.25">
      <c r="A42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age="22 years" interval="" grace=""/&gt;</v>
      </c>
    </row>
    <row r="43" spans="1:1" x14ac:dyDescent="0.25">
      <c r="A43" s="20" t="str">
        <f>"    &lt;after-invalid interval="&amp;CHAR(34)&amp;Schedules!D68&amp;CHAR(34)&amp;" grace="&amp;CHAR(34)&amp;Schedules!E68&amp;CHAR(34)&amp;"/&gt;"</f>
        <v xml:space="preserve">    &lt;after-invalid interval="0 days" grace=""/&gt;</v>
      </c>
    </row>
    <row r="44" spans="1:1" x14ac:dyDescent="0.25">
      <c r="A44" s="20" t="str">
        <f>"    &lt;before-previous interval="&amp;CHAR(34)&amp;Schedules!D69&amp;CHAR(34)&amp;"/&gt;"</f>
        <v xml:space="preserve">    &lt;before-previous interval=""/&gt;</v>
      </c>
    </row>
    <row r="45" spans="1:1" x14ac:dyDescent="0.25">
      <c r="A45" s="20" t="str">
        <f>"    &lt;indicate vaccineName="&amp;CHAR(34)&amp;Schedules!B72&amp;CHAR(34)&amp;" schedule="&amp;CHAR(34)&amp;Schedules!C72&amp;CHAR(34)&amp;" age="&amp;CHAR(34)&amp;Schedules!D72&amp;CHAR(34)&amp;" reason="&amp;CHAR(34)&amp;Schedules!E72&amp;CHAR(34)&amp;"/&gt;"</f>
        <v xml:space="preserve">    &lt;indicate vaccineName="HPV" schedule="M2" age="" reason=""/&gt;</v>
      </c>
    </row>
    <row r="46" spans="1:1" x14ac:dyDescent="0.25">
      <c r="A46" s="20" t="str">
        <f>"  &lt;/schedule&gt;"</f>
        <v xml:space="preserve">  &lt;/schedule&gt;</v>
      </c>
    </row>
    <row r="47" spans="1:1" x14ac:dyDescent="0.25">
      <c r="A47" s="20" t="str">
        <f>"  &lt;schedule scheduleName="&amp;CHAR(34)&amp;Schedules!G60&amp;CHAR(34)&amp;" dose="&amp;CHAR(34)&amp;Schedules!H60&amp;CHAR(34)&amp;" indication="&amp;CHAR(34)&amp;Schedules!I60&amp;CHAR(34)&amp;" label="&amp;CHAR(34)&amp;Schedules!J59&amp;CHAR(34)&amp;"&gt;"</f>
        <v xml:space="preserve">  &lt;schedule scheduleName="M2" dose="2" indication="" label="2nd"&gt;</v>
      </c>
    </row>
    <row r="48" spans="1:1" x14ac:dyDescent="0.25">
      <c r="A48" s="19" t="str">
        <f>"    &lt;pos row="&amp;CHAR(34)&amp;Schedules!H74&amp;CHAR(34)&amp;" column="&amp;CHAR(34)&amp;Schedules!H73&amp;CHAR(34)&amp;"/&gt;"</f>
        <v xml:space="preserve">    &lt;pos row="2" column="2"/&gt;</v>
      </c>
    </row>
    <row r="49" spans="1:1" x14ac:dyDescent="0.25">
      <c r="A49" s="20" t="str">
        <f>"    &lt;valid age="&amp;CHAR(34)&amp;Schedules!H63&amp;CHAR(34)&amp;" interval="&amp;CHAR(34)&amp;Schedules!I63&amp;CHAR(34)&amp;" grace="&amp;CHAR(34)&amp;Schedules!J63&amp;CHAR(34)&amp;"/&gt;"</f>
        <v xml:space="preserve">    &lt;valid age="109 months" interval="4 weeks" grace="4 days"/&gt;</v>
      </c>
    </row>
    <row r="50" spans="1:1" x14ac:dyDescent="0.25">
      <c r="A50" s="20" t="str">
        <f>"    &lt;early age="&amp;CHAR(34)&amp;Schedules!H64&amp;CHAR(34)&amp;" interval="&amp;CHAR(34)&amp;Schedules!I64&amp;CHAR(34)&amp;" grace="&amp;CHAR(34)&amp;Schedules!J64&amp;CHAR(34)&amp;"/&gt;"</f>
        <v xml:space="preserve">    &lt;early age="" interval="" grace=""/&gt;</v>
      </c>
    </row>
    <row r="51" spans="1:1" x14ac:dyDescent="0.25">
      <c r="A51" s="20" t="str">
        <f>"    &lt;due age="&amp;CHAR(34)&amp;Schedules!H65&amp;CHAR(34)&amp;" interval="&amp;CHAR(34)&amp;Schedules!I65&amp;CHAR(34)&amp;" grace="&amp;CHAR(34)&amp;Schedules!J65&amp;CHAR(34)&amp;"/&gt;"</f>
        <v xml:space="preserve">    &lt;due age="" interval="1 months" grace=""/&gt;</v>
      </c>
    </row>
    <row r="52" spans="1:1" x14ac:dyDescent="0.25">
      <c r="A52" s="20" t="str">
        <f>"    &lt;overdue age="&amp;CHAR(34)&amp;Schedules!H66&amp;CHAR(34)&amp;" interval="&amp;CHAR(34)&amp;Schedules!I66&amp;CHAR(34)&amp;" grace="&amp;CHAR(34)&amp;Schedules!J66&amp;CHAR(34)&amp;"/&gt;"</f>
        <v xml:space="preserve">    &lt;overdue age="" interval="3 months" grace=""/&gt;</v>
      </c>
    </row>
    <row r="53" spans="1:1" x14ac:dyDescent="0.25">
      <c r="A53" s="20" t="str">
        <f>"    &lt;finished age="&amp;CHAR(34)&amp;Schedules!H67&amp;CHAR(34)&amp;" interval="&amp;CHAR(34)&amp;Schedules!I67&amp;CHAR(34)&amp;" grace="&amp;CHAR(34)&amp;Schedules!J67&amp;CHAR(34)&amp;"/&gt;"</f>
        <v xml:space="preserve">    &lt;finished age="22 years" interval="" grace=""/&gt;</v>
      </c>
    </row>
    <row r="54" spans="1:1" x14ac:dyDescent="0.25">
      <c r="A54" s="20" t="str">
        <f>"    &lt;after-invalid interval="&amp;CHAR(34)&amp;Schedules!I68&amp;CHAR(34)&amp;" grace="&amp;CHAR(34)&amp;Schedules!J68&amp;CHAR(34)&amp;"/&gt;"</f>
        <v xml:space="preserve">    &lt;after-invalid interval="4 weeks" grace="4 days"/&gt;</v>
      </c>
    </row>
    <row r="55" spans="1:1" x14ac:dyDescent="0.25">
      <c r="A55" s="20" t="str">
        <f>"    &lt;before-previous interval="&amp;CHAR(34)&amp;Schedules!I69&amp;CHAR(34)&amp;"/&gt;"</f>
        <v xml:space="preserve">    &lt;before-previous interval=""/&gt;</v>
      </c>
    </row>
    <row r="56" spans="1:1" x14ac:dyDescent="0.25">
      <c r="A56" s="20" t="str">
        <f>"    &lt;indicate vaccineName="&amp;CHAR(34)&amp;Schedules!G72&amp;CHAR(34)&amp;" schedule="&amp;CHAR(34)&amp;Schedules!H72&amp;CHAR(34)&amp;" age="&amp;CHAR(34)&amp;Schedules!I72&amp;CHAR(34)&amp;" reason="&amp;CHAR(34)&amp;Schedules!J72&amp;CHAR(34)&amp;"/&gt;"</f>
        <v xml:space="preserve">    &lt;indicate vaccineName="HPV" schedule="M3" age="" reason=""/&gt;</v>
      </c>
    </row>
    <row r="57" spans="1:1" x14ac:dyDescent="0.25">
      <c r="A57" s="20" t="str">
        <f>"  &lt;/schedule&gt;"</f>
        <v xml:space="preserve">  &lt;/schedule&gt;</v>
      </c>
    </row>
    <row r="58" spans="1:1" x14ac:dyDescent="0.25">
      <c r="A58" s="20" t="str">
        <f>"  &lt;schedule scheduleName="&amp;CHAR(34)&amp;Schedules!B77&amp;CHAR(34)&amp;" dose="&amp;CHAR(34)&amp;Schedules!C77&amp;CHAR(34)&amp;" indication="&amp;CHAR(34)&amp;Schedules!D77&amp;CHAR(34)&amp;" label="&amp;CHAR(34)&amp;Schedules!E76&amp;CHAR(34)&amp;"&gt;"</f>
        <v xml:space="preserve">  &lt;schedule scheduleName="M3" dose="3" indication="" label="3rd"&gt;</v>
      </c>
    </row>
    <row r="59" spans="1:1" x14ac:dyDescent="0.25">
      <c r="A59" s="19" t="str">
        <f>"    &lt;pos row="&amp;CHAR(34)&amp;Schedules!C91&amp;CHAR(34)&amp;" column="&amp;CHAR(34)&amp;Schedules!C90&amp;CHAR(34)&amp;"/&gt;"</f>
        <v xml:space="preserve">    &lt;pos row="2" column="3"/&gt;</v>
      </c>
    </row>
    <row r="60" spans="1:1" x14ac:dyDescent="0.25">
      <c r="A60" s="20" t="str">
        <f>"    &lt;valid age="&amp;CHAR(34)&amp;Schedules!C80&amp;CHAR(34)&amp;" interval="&amp;CHAR(34)&amp;Schedules!D80&amp;CHAR(34)&amp;" grace="&amp;CHAR(34)&amp;Schedules!E80&amp;CHAR(34)&amp;"/&gt;"</f>
        <v xml:space="preserve">    &lt;valid age="114 months" interval="12 weeks" grace="4 days"/&gt;</v>
      </c>
    </row>
    <row r="61" spans="1:1" x14ac:dyDescent="0.25">
      <c r="A61" s="20" t="str">
        <f>"    &lt;early age="&amp;CHAR(34)&amp;Schedules!C81&amp;CHAR(34)&amp;" interval="&amp;CHAR(34)&amp;Schedules!D81&amp;CHAR(34)&amp;" grace="&amp;CHAR(34)&amp;Schedules!E81&amp;CHAR(34)&amp;"/&gt;"</f>
        <v xml:space="preserve">    &lt;early age="" interval="" grace=""/&gt;</v>
      </c>
    </row>
    <row r="62" spans="1:1" x14ac:dyDescent="0.25">
      <c r="A62" s="20" t="str">
        <f>"    &lt;due age="&amp;CHAR(34)&amp;Schedules!C82&amp;CHAR(34)&amp;" interval="&amp;CHAR(34)&amp;Schedules!D82&amp;CHAR(34)&amp;" grace="&amp;CHAR(34)&amp;Schedules!E82&amp;CHAR(34)&amp;"/&gt;"</f>
        <v xml:space="preserve">    &lt;due age="" interval="4 months" grace=""/&gt;</v>
      </c>
    </row>
    <row r="63" spans="1:1" x14ac:dyDescent="0.25">
      <c r="A63" s="20" t="str">
        <f>"    &lt;overdue age="&amp;CHAR(34)&amp;Schedules!C83&amp;CHAR(34)&amp;" interval="&amp;CHAR(34)&amp;Schedules!D83&amp;CHAR(34)&amp;" grace="&amp;CHAR(34)&amp;Schedules!E83&amp;CHAR(34)&amp;"/&gt;"</f>
        <v xml:space="preserve">    &lt;overdue age="" interval="5 months" grace=""/&gt;</v>
      </c>
    </row>
    <row r="64" spans="1:1" x14ac:dyDescent="0.25">
      <c r="A64" s="20" t="str">
        <f>"    &lt;finished age="&amp;CHAR(34)&amp;Schedules!C84&amp;CHAR(34)&amp;" interval="&amp;CHAR(34)&amp;Schedules!D84&amp;CHAR(34)&amp;" grace="&amp;CHAR(34)&amp;Schedules!E84&amp;CHAR(34)&amp;"/&gt;"</f>
        <v xml:space="preserve">    &lt;finished age="22 years" interval="" grace=""/&gt;</v>
      </c>
    </row>
    <row r="65" spans="1:1" x14ac:dyDescent="0.25">
      <c r="A65" s="20" t="str">
        <f>"    &lt;after-invalid interval="&amp;CHAR(34)&amp;Schedules!D85&amp;CHAR(34)&amp;" grace="&amp;CHAR(34)&amp;Schedules!E85&amp;CHAR(34)&amp;"/&gt;"</f>
        <v xml:space="preserve">    &lt;after-invalid interval="4 weeks" grace="4 days"/&gt;</v>
      </c>
    </row>
    <row r="66" spans="1:1" x14ac:dyDescent="0.25">
      <c r="A66" s="20" t="str">
        <f>"    &lt;before-previous interval="&amp;CHAR(34)&amp;Schedules!D86&amp;CHAR(34)&amp;"/&gt;"</f>
        <v xml:space="preserve">    &lt;before-previous interval="24 weeks"/&gt;</v>
      </c>
    </row>
    <row r="67" spans="1:1" x14ac:dyDescent="0.25">
      <c r="A67" s="20" t="str">
        <f>"    &lt;indicate vaccineName="&amp;CHAR(34)&amp;Schedules!B89&amp;CHAR(34)&amp;" schedule="&amp;CHAR(34)&amp;Schedules!C89&amp;CHAR(34)&amp;" age="&amp;CHAR(34)&amp;Schedules!D89&amp;CHAR(34)&amp;" reason="&amp;CHAR(34)&amp;Schedules!E89&amp;CHAR(34)&amp;"/&gt;"</f>
        <v xml:space="preserve">    &lt;indicate vaccineName="HPV" schedule="COMPLETE" age="" reason=""/&gt;</v>
      </c>
    </row>
    <row r="68" spans="1:1" x14ac:dyDescent="0.25">
      <c r="A68" s="20" t="str">
        <f>"  &lt;/schedule&gt;"</f>
        <v xml:space="preserve">  &lt;/schedule&gt;</v>
      </c>
    </row>
    <row r="69" spans="1:1" x14ac:dyDescent="0.25">
      <c r="A69" s="20" t="str">
        <f>"  &lt;schedule scheduleName="&amp;CHAR(34)&amp;Schedules!B96&amp;CHAR(34)&amp;" dose="&amp;CHAR(34)&amp;Schedules!C96&amp;CHAR(34)&amp;" indication="&amp;CHAR(34)&amp;Schedules!D96&amp;CHAR(34)&amp;" label="&amp;CHAR(34)&amp;Schedules!E95&amp;CHAR(34)&amp;"&gt;"</f>
        <v xml:space="preserve">  &lt;schedule scheduleName="S1" dose="1" indication="MALE" label="At Risk 1st"&gt;</v>
      </c>
    </row>
    <row r="70" spans="1:1" x14ac:dyDescent="0.25">
      <c r="A70" s="19" t="str">
        <f>"    &lt;indicationCriteria vaccineName="&amp;CHAR(34)&amp;Schedules!B99&amp;CHAR(34)&amp;" afterAge="&amp;CHAR(34)&amp;Schedules!C99&amp;CHAR(34)&amp;" beforeAge="&amp;CHAR(34)&amp;Schedules!D99&amp;CHAR(34)&amp;"/&gt;"</f>
        <v xml:space="preserve">    &lt;indicationCriteria vaccineName="HPV" afterAge="22 years" beforeAge="27 years"/&gt;</v>
      </c>
    </row>
    <row r="71" spans="1:1" x14ac:dyDescent="0.25">
      <c r="A71" s="19" t="str">
        <f>"    &lt;pos row="&amp;CHAR(34)&amp;Schedules!C113&amp;CHAR(34)&amp;" column="&amp;CHAR(34)&amp;Schedules!C112&amp;CHAR(34)&amp;"/&gt;"</f>
        <v xml:space="preserve">    &lt;pos row="3" column="1"/&gt;</v>
      </c>
    </row>
    <row r="72" spans="1:1" x14ac:dyDescent="0.25">
      <c r="A72" s="20" t="str">
        <f>"    &lt;valid age="&amp;CHAR(34)&amp;Schedules!C102&amp;CHAR(34)&amp;" interval="&amp;CHAR(34)&amp;Schedules!D102&amp;CHAR(34)&amp;" grace="&amp;CHAR(34)&amp;Schedules!E102&amp;CHAR(34)&amp;"/&gt;"</f>
        <v xml:space="preserve">    &lt;valid age="9 years" interval="" grace="4 days"/&gt;</v>
      </c>
    </row>
    <row r="73" spans="1:1" x14ac:dyDescent="0.25">
      <c r="A73" s="20" t="str">
        <f>"    &lt;early age="&amp;CHAR(34)&amp;Schedules!C103&amp;CHAR(34)&amp;" interval="&amp;CHAR(34)&amp;Schedules!D103&amp;CHAR(34)&amp;" grace="&amp;CHAR(34)&amp;Schedules!E103&amp;CHAR(34)&amp;"/&gt;"</f>
        <v xml:space="preserve">    &lt;early age="" interval="" grace=""/&gt;</v>
      </c>
    </row>
    <row r="74" spans="1:1" x14ac:dyDescent="0.25">
      <c r="A74" s="20" t="str">
        <f>"    &lt;due age="&amp;CHAR(34)&amp;Schedules!C104&amp;CHAR(34)&amp;" interval="&amp;CHAR(34)&amp;Schedules!D104&amp;CHAR(34)&amp;" grace="&amp;CHAR(34)&amp;Schedules!E104&amp;CHAR(34)&amp;"/&gt;"</f>
        <v xml:space="preserve">    &lt;due age="11 years" interval="" grace=""/&gt;</v>
      </c>
    </row>
    <row r="75" spans="1:1" x14ac:dyDescent="0.25">
      <c r="A75" s="20" t="str">
        <f>"    &lt;overdue age="&amp;CHAR(34)&amp;Schedules!C105&amp;CHAR(34)&amp;" interval="&amp;CHAR(34)&amp;Schedules!D105&amp;CHAR(34)&amp;" grace="&amp;CHAR(34)&amp;Schedules!E105&amp;CHAR(34)&amp;"/&gt;"</f>
        <v xml:space="preserve">    &lt;overdue age="13 years" interval="" grace=""/&gt;</v>
      </c>
    </row>
    <row r="76" spans="1:1" x14ac:dyDescent="0.25">
      <c r="A76" s="20" t="str">
        <f>"    &lt;finished age="&amp;CHAR(34)&amp;Schedules!C106&amp;CHAR(34)&amp;" interval="&amp;CHAR(34)&amp;Schedules!D106&amp;CHAR(34)&amp;" grace="&amp;CHAR(34)&amp;Schedules!E106&amp;CHAR(34)&amp;"/&gt;"</f>
        <v xml:space="preserve">    &lt;finished age="27 years" interval="" grace=""/&gt;</v>
      </c>
    </row>
    <row r="77" spans="1:1" x14ac:dyDescent="0.25">
      <c r="A77" s="20" t="str">
        <f>"    &lt;after-invalid interval="&amp;CHAR(34)&amp;Schedules!D107&amp;CHAR(34)&amp;" grace="&amp;CHAR(34)&amp;Schedules!E107&amp;CHAR(34)&amp;"/&gt;"</f>
        <v xml:space="preserve">    &lt;after-invalid interval="0 days" grace=""/&gt;</v>
      </c>
    </row>
    <row r="78" spans="1:1" x14ac:dyDescent="0.25">
      <c r="A78" s="20" t="str">
        <f>"    &lt;before-previous interval="&amp;CHAR(34)&amp;Schedules!D108&amp;CHAR(34)&amp;"/&gt;"</f>
        <v xml:space="preserve">    &lt;before-previous interval=""/&gt;</v>
      </c>
    </row>
    <row r="79" spans="1:1" x14ac:dyDescent="0.25">
      <c r="A79" s="20" t="str">
        <f>"    &lt;indicate vaccineName="&amp;CHAR(34)&amp;Schedules!B111&amp;CHAR(34)&amp;" schedule="&amp;CHAR(34)&amp;Schedules!C111&amp;CHAR(34)&amp;" age="&amp;CHAR(34)&amp;Schedules!D111&amp;CHAR(34)&amp;" reason="&amp;CHAR(34)&amp;Schedules!E111&amp;CHAR(34)&amp;"/&gt;"</f>
        <v xml:space="preserve">    &lt;indicate vaccineName="HPV" schedule="S2" age="" reason=""/&gt;</v>
      </c>
    </row>
    <row r="80" spans="1:1" x14ac:dyDescent="0.25">
      <c r="A80" s="20" t="str">
        <f>"  &lt;/schedule&gt;"</f>
        <v xml:space="preserve">  &lt;/schedule&gt;</v>
      </c>
    </row>
    <row r="81" spans="1:1" x14ac:dyDescent="0.25">
      <c r="A81" s="20" t="str">
        <f>"  &lt;schedule scheduleName="&amp;CHAR(34)&amp;Schedules!G99&amp;CHAR(34)&amp;" dose="&amp;CHAR(34)&amp;Schedules!H99&amp;CHAR(34)&amp;" indication="&amp;CHAR(34)&amp;Schedules!I99&amp;CHAR(34)&amp;" label="&amp;CHAR(34)&amp;Schedules!J98&amp;CHAR(34)&amp;"&gt;"</f>
        <v xml:space="preserve">  &lt;schedule scheduleName="S2" dose="2" indication="" label="At Risk 2nd"&gt;</v>
      </c>
    </row>
    <row r="82" spans="1:1" x14ac:dyDescent="0.25">
      <c r="A82" s="19" t="str">
        <f>"    &lt;pos row="&amp;CHAR(34)&amp;Schedules!H113&amp;CHAR(34)&amp;" column="&amp;CHAR(34)&amp;Schedules!H112&amp;CHAR(34)&amp;"/&gt;"</f>
        <v xml:space="preserve">    &lt;pos row="3" column="2"/&gt;</v>
      </c>
    </row>
    <row r="83" spans="1:1" x14ac:dyDescent="0.25">
      <c r="A83" s="20" t="str">
        <f>"    &lt;valid age="&amp;CHAR(34)&amp;Schedules!H102&amp;CHAR(34)&amp;" interval="&amp;CHAR(34)&amp;Schedules!I102&amp;CHAR(34)&amp;" grace="&amp;CHAR(34)&amp;Schedules!J102&amp;CHAR(34)&amp;"/&gt;"</f>
        <v xml:space="preserve">    &lt;valid age="109 months" interval="4 weeks" grace="4 days"/&gt;</v>
      </c>
    </row>
    <row r="84" spans="1:1" x14ac:dyDescent="0.25">
      <c r="A84" s="20" t="str">
        <f>"    &lt;early age="&amp;CHAR(34)&amp;Schedules!H103&amp;CHAR(34)&amp;" interval="&amp;CHAR(34)&amp;Schedules!I103&amp;CHAR(34)&amp;" grace="&amp;CHAR(34)&amp;Schedules!J103&amp;CHAR(34)&amp;"/&gt;"</f>
        <v xml:space="preserve">    &lt;early age="" interval="" grace=""/&gt;</v>
      </c>
    </row>
    <row r="85" spans="1:1" x14ac:dyDescent="0.25">
      <c r="A85" s="20" t="str">
        <f>"    &lt;due age="&amp;CHAR(34)&amp;Schedules!H104&amp;CHAR(34)&amp;" interval="&amp;CHAR(34)&amp;Schedules!I104&amp;CHAR(34)&amp;" grace="&amp;CHAR(34)&amp;Schedules!J104&amp;CHAR(34)&amp;"/&gt;"</f>
        <v xml:space="preserve">    &lt;due age="" interval="2 months" grace=""/&gt;</v>
      </c>
    </row>
    <row r="86" spans="1:1" x14ac:dyDescent="0.25">
      <c r="A86" s="20" t="str">
        <f>"    &lt;overdue age="&amp;CHAR(34)&amp;Schedules!H105&amp;CHAR(34)&amp;" interval="&amp;CHAR(34)&amp;Schedules!I105&amp;CHAR(34)&amp;" grace="&amp;CHAR(34)&amp;Schedules!J105&amp;CHAR(34)&amp;"/&gt;"</f>
        <v xml:space="preserve">    &lt;overdue age="" interval="3 months" grace=""/&gt;</v>
      </c>
    </row>
    <row r="87" spans="1:1" x14ac:dyDescent="0.25">
      <c r="A87" s="20" t="str">
        <f>"    &lt;finished age="&amp;CHAR(34)&amp;Schedules!H106&amp;CHAR(34)&amp;" interval="&amp;CHAR(34)&amp;Schedules!I106&amp;CHAR(34)&amp;" grace="&amp;CHAR(34)&amp;Schedules!J106&amp;CHAR(34)&amp;"/&gt;"</f>
        <v xml:space="preserve">    &lt;finished age="27 years" interval="" grace=""/&gt;</v>
      </c>
    </row>
    <row r="88" spans="1:1" x14ac:dyDescent="0.25">
      <c r="A88" s="20" t="str">
        <f>"    &lt;after-invalid interval="&amp;CHAR(34)&amp;Schedules!I107&amp;CHAR(34)&amp;" grace="&amp;CHAR(34)&amp;Schedules!J107&amp;CHAR(34)&amp;"/&gt;"</f>
        <v xml:space="preserve">    &lt;after-invalid interval="4 weeks" grace="4 days"/&gt;</v>
      </c>
    </row>
    <row r="89" spans="1:1" x14ac:dyDescent="0.25">
      <c r="A89" s="20" t="str">
        <f>"    &lt;before-previous interval="&amp;CHAR(34)&amp;Schedules!I108&amp;CHAR(34)&amp;"/&gt;"</f>
        <v xml:space="preserve">    &lt;before-previous interval=""/&gt;</v>
      </c>
    </row>
    <row r="90" spans="1:1" x14ac:dyDescent="0.25">
      <c r="A90" s="20" t="str">
        <f>"    &lt;indicate vaccineName="&amp;CHAR(34)&amp;Schedules!G111&amp;CHAR(34)&amp;" schedule="&amp;CHAR(34)&amp;Schedules!H111&amp;CHAR(34)&amp;" age="&amp;CHAR(34)&amp;Schedules!I111&amp;CHAR(34)&amp;" reason="&amp;CHAR(34)&amp;Schedules!J111&amp;CHAR(34)&amp;"/&gt;"</f>
        <v xml:space="preserve">    &lt;indicate vaccineName="HPV" schedule="S3" age="" reason=""/&gt;</v>
      </c>
    </row>
    <row r="91" spans="1:1" x14ac:dyDescent="0.25">
      <c r="A91" s="20" t="str">
        <f>"  &lt;/schedule&gt;"</f>
        <v xml:space="preserve">  &lt;/schedule&gt;</v>
      </c>
    </row>
    <row r="92" spans="1:1" x14ac:dyDescent="0.25">
      <c r="A92" s="20" t="str">
        <f>"  &lt;schedule scheduleName="&amp;CHAR(34)&amp;Schedules!B116&amp;CHAR(34)&amp;" dose="&amp;CHAR(34)&amp;Schedules!C116&amp;CHAR(34)&amp;" indication="&amp;CHAR(34)&amp;Schedules!D116&amp;CHAR(34)&amp;" label="&amp;CHAR(34)&amp;Schedules!E115&amp;CHAR(34)&amp;"&gt;"</f>
        <v xml:space="preserve">  &lt;schedule scheduleName="S3" dose="3" indication="" label="At Risk 3rd"&gt;</v>
      </c>
    </row>
    <row r="93" spans="1:1" x14ac:dyDescent="0.25">
      <c r="A93" s="19" t="str">
        <f>"    &lt;pos row="&amp;CHAR(34)&amp;Schedules!C130&amp;CHAR(34)&amp;" column="&amp;CHAR(34)&amp;Schedules!C129&amp;CHAR(34)&amp;"/&gt;"</f>
        <v xml:space="preserve">    &lt;pos row="3" column="3"/&gt;</v>
      </c>
    </row>
    <row r="94" spans="1:1" x14ac:dyDescent="0.25">
      <c r="A94" s="20" t="str">
        <f>"    &lt;valid age="&amp;CHAR(34)&amp;Schedules!C119&amp;CHAR(34)&amp;" interval="&amp;CHAR(34)&amp;Schedules!D119&amp;CHAR(34)&amp;" grace="&amp;CHAR(34)&amp;Schedules!E119&amp;CHAR(34)&amp;"/&gt;"</f>
        <v xml:space="preserve">    &lt;valid age="114 months" interval="12 weeks" grace="4 days"/&gt;</v>
      </c>
    </row>
    <row r="95" spans="1:1" x14ac:dyDescent="0.25">
      <c r="A95" s="20" t="str">
        <f>"    &lt;early age="&amp;CHAR(34)&amp;Schedules!C120&amp;CHAR(34)&amp;" interval="&amp;CHAR(34)&amp;Schedules!D120&amp;CHAR(34)&amp;" grace="&amp;CHAR(34)&amp;Schedules!E120&amp;CHAR(34)&amp;"/&gt;"</f>
        <v xml:space="preserve">    &lt;early age="" interval="" grace=""/&gt;</v>
      </c>
    </row>
    <row r="96" spans="1:1" x14ac:dyDescent="0.25">
      <c r="A96" s="20" t="str">
        <f>"    &lt;due age="&amp;CHAR(34)&amp;Schedules!C121&amp;CHAR(34)&amp;" interval="&amp;CHAR(34)&amp;Schedules!D121&amp;CHAR(34)&amp;" grace="&amp;CHAR(34)&amp;Schedules!E121&amp;CHAR(34)&amp;"/&gt;"</f>
        <v xml:space="preserve">    &lt;due age="" interval="4 months" grace=""/&gt;</v>
      </c>
    </row>
    <row r="97" spans="1:1" x14ac:dyDescent="0.25">
      <c r="A97" s="20" t="str">
        <f>"    &lt;overdue age="&amp;CHAR(34)&amp;Schedules!C122&amp;CHAR(34)&amp;" interval="&amp;CHAR(34)&amp;Schedules!D122&amp;CHAR(34)&amp;" grace="&amp;CHAR(34)&amp;Schedules!E122&amp;CHAR(34)&amp;"/&gt;"</f>
        <v xml:space="preserve">    &lt;overdue age="" interval="5 months" grace=""/&gt;</v>
      </c>
    </row>
    <row r="98" spans="1:1" x14ac:dyDescent="0.25">
      <c r="A98" s="20" t="str">
        <f>"    &lt;finished age="&amp;CHAR(34)&amp;Schedules!C123&amp;CHAR(34)&amp;" interval="&amp;CHAR(34)&amp;Schedules!D123&amp;CHAR(34)&amp;" grace="&amp;CHAR(34)&amp;Schedules!E123&amp;CHAR(34)&amp;"/&gt;"</f>
        <v xml:space="preserve">    &lt;finished age="27 years" interval="" grace=""/&gt;</v>
      </c>
    </row>
    <row r="99" spans="1:1" x14ac:dyDescent="0.25">
      <c r="A99" s="20" t="str">
        <f>"    &lt;after-invalid interval="&amp;CHAR(34)&amp;Schedules!D124&amp;CHAR(34)&amp;" grace="&amp;CHAR(34)&amp;Schedules!E124&amp;CHAR(34)&amp;"/&gt;"</f>
        <v xml:space="preserve">    &lt;after-invalid interval="4 weeks" grace="4 days"/&gt;</v>
      </c>
    </row>
    <row r="100" spans="1:1" x14ac:dyDescent="0.25">
      <c r="A100" s="20" t="str">
        <f>"    &lt;before-previous interval="&amp;CHAR(34)&amp;Schedules!D125&amp;CHAR(34)&amp;"/&gt;"</f>
        <v xml:space="preserve">    &lt;before-previous interval="24 weeks"/&gt;</v>
      </c>
    </row>
    <row r="101" spans="1:1" x14ac:dyDescent="0.25">
      <c r="A101" s="20" t="str">
        <f>"    &lt;indicate vaccineName="&amp;CHAR(34)&amp;Schedules!B128&amp;CHAR(34)&amp;" schedule="&amp;CHAR(34)&amp;Schedules!C128&amp;CHAR(34)&amp;" age="&amp;CHAR(34)&amp;Schedules!D128&amp;CHAR(34)&amp;" reason="&amp;CHAR(34)&amp;Schedules!E128&amp;CHAR(34)&amp;"/&gt;"</f>
        <v xml:space="preserve">    &lt;indicate vaccineName="HPV" schedule="COMPLETE" age="" reason=""/&gt;</v>
      </c>
    </row>
    <row r="102" spans="1:1" x14ac:dyDescent="0.25">
      <c r="A102" s="20" t="str">
        <f>"  &lt;/schedule&gt;"</f>
        <v xml:space="preserve">  &lt;/schedule&gt;</v>
      </c>
    </row>
    <row r="103" spans="1:1" x14ac:dyDescent="0.25">
      <c r="A103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2015-04-30T15:18:01Z</cp:lastPrinted>
  <dcterms:created xsi:type="dcterms:W3CDTF">2014-08-26T19:52:28Z</dcterms:created>
  <dcterms:modified xsi:type="dcterms:W3CDTF">2015-04-30T15:27:51Z</dcterms:modified>
</cp:coreProperties>
</file>