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recaster Schedule Updates\"/>
    </mc:Choice>
  </mc:AlternateContent>
  <bookViews>
    <workbookView xWindow="2610" yWindow="0" windowWidth="23040" windowHeight="9390" tabRatio="356"/>
  </bookViews>
  <sheets>
    <sheet name="Schedules" sheetId="1" r:id="rId1"/>
    <sheet name="XML" sheetId="2" r:id="rId2"/>
  </sheets>
  <definedNames>
    <definedName name="_xlnm.Print_Area" localSheetId="0">Schedules!$A$1:$J$169</definedName>
  </definedNames>
  <calcPr calcId="152511"/>
</workbook>
</file>

<file path=xl/calcChain.xml><?xml version="1.0" encoding="utf-8"?>
<calcChain xmlns="http://schemas.openxmlformats.org/spreadsheetml/2006/main">
  <c r="A35" i="2" l="1"/>
  <c r="A34" i="2"/>
  <c r="A33" i="2"/>
  <c r="A32" i="2"/>
  <c r="A31" i="2"/>
  <c r="A30" i="2"/>
  <c r="A29" i="2"/>
  <c r="A28" i="2"/>
  <c r="A27" i="2"/>
  <c r="A26" i="2"/>
  <c r="A25" i="2"/>
  <c r="A76" i="2"/>
  <c r="A75" i="2"/>
  <c r="A74" i="2"/>
  <c r="A73" i="2"/>
  <c r="A72" i="2"/>
  <c r="A71" i="2"/>
  <c r="A47" i="2" l="1"/>
  <c r="A58" i="2"/>
  <c r="A57" i="2"/>
  <c r="A56" i="2"/>
  <c r="A55" i="2"/>
  <c r="A54" i="2"/>
  <c r="A53" i="2"/>
  <c r="A52" i="2"/>
  <c r="A51" i="2"/>
  <c r="A50" i="2"/>
  <c r="A49" i="2"/>
  <c r="A48" i="2"/>
  <c r="A46" i="2" l="1"/>
  <c r="A78" i="2" l="1"/>
  <c r="A79" i="2"/>
  <c r="A80" i="2"/>
  <c r="A81" i="2"/>
  <c r="A82" i="2"/>
  <c r="A83" i="2"/>
  <c r="A13" i="2" l="1"/>
  <c r="A24" i="2" l="1"/>
  <c r="A12" i="2"/>
  <c r="A90" i="2" l="1"/>
  <c r="A88" i="2" l="1"/>
  <c r="A38" i="2"/>
  <c r="A23" i="2"/>
  <c r="A69" i="2" l="1"/>
  <c r="A68" i="2"/>
  <c r="A67" i="2"/>
  <c r="A66" i="2"/>
  <c r="A65" i="2"/>
  <c r="A64" i="2"/>
  <c r="A63" i="2"/>
  <c r="A62" i="2"/>
  <c r="A61" i="2"/>
  <c r="A60" i="2"/>
  <c r="A45" i="2"/>
  <c r="A59" i="2"/>
  <c r="A91" i="2" l="1"/>
  <c r="A101" i="2"/>
  <c r="A100" i="2"/>
  <c r="A99" i="2"/>
  <c r="A98" i="2"/>
  <c r="A97" i="2"/>
  <c r="A96" i="2"/>
  <c r="A95" i="2"/>
  <c r="A94" i="2"/>
  <c r="A93" i="2"/>
  <c r="A92" i="2"/>
  <c r="A89" i="2"/>
  <c r="A87" i="2"/>
  <c r="A86" i="2"/>
  <c r="A85" i="2"/>
  <c r="A84" i="2"/>
  <c r="A1" i="2"/>
  <c r="A2" i="2"/>
  <c r="A3" i="2"/>
  <c r="A4" i="2"/>
  <c r="A5" i="2"/>
  <c r="A6" i="2"/>
  <c r="A7" i="2"/>
  <c r="A8" i="2"/>
  <c r="A9" i="2"/>
  <c r="A10" i="2"/>
  <c r="A11" i="2"/>
  <c r="A14" i="2"/>
  <c r="A15" i="2"/>
  <c r="A16" i="2"/>
  <c r="A17" i="2"/>
  <c r="A18" i="2"/>
  <c r="A19" i="2"/>
  <c r="A20" i="2"/>
  <c r="A21" i="2"/>
  <c r="A22" i="2"/>
  <c r="A36" i="2"/>
  <c r="A37" i="2"/>
  <c r="A39" i="2"/>
  <c r="A40" i="2"/>
  <c r="A41" i="2"/>
  <c r="A42" i="2"/>
  <c r="A43" i="2"/>
  <c r="A44" i="2"/>
  <c r="A70" i="2"/>
  <c r="A102" i="2"/>
</calcChain>
</file>

<file path=xl/sharedStrings.xml><?xml version="1.0" encoding="utf-8"?>
<sst xmlns="http://schemas.openxmlformats.org/spreadsheetml/2006/main" count="293" uniqueCount="74">
  <si>
    <t>Forecast Series Name</t>
  </si>
  <si>
    <t>HPV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</si>
  <si>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</si>
  <si>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</si>
  <si>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</si>
  <si>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</si>
  <si>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</si>
  <si>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</si>
  <si>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</si>
  <si>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</si>
  <si>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</si>
  <si>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</si>
  <si>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</si>
  <si>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</si>
  <si>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</si>
  <si>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</si>
  <si>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</si>
  <si>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9 years</t>
  </si>
  <si>
    <t>4 days</t>
  </si>
  <si>
    <t>4 weeks</t>
  </si>
  <si>
    <t>Early due</t>
  </si>
  <si>
    <t>Due</t>
  </si>
  <si>
    <t>11 years</t>
  </si>
  <si>
    <t>Overdue</t>
  </si>
  <si>
    <t>13 years</t>
  </si>
  <si>
    <t>3 months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</si>
  <si>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</si>
  <si>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</si>
  <si>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</si>
  <si>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</si>
  <si>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</si>
  <si>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</si>
  <si>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</si>
  <si>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</si>
  <si>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t>12 weeks</t>
  </si>
  <si>
    <t>4 months</t>
  </si>
  <si>
    <t>5 months</t>
  </si>
  <si>
    <t>COMPLETE</t>
  </si>
  <si>
    <t>F1</t>
  </si>
  <si>
    <t>FEMALE</t>
  </si>
  <si>
    <t>MALE</t>
  </si>
  <si>
    <t>M1</t>
  </si>
  <si>
    <t>22 years</t>
  </si>
  <si>
    <t>27 years</t>
  </si>
  <si>
    <t>After Age</t>
  </si>
  <si>
    <t>0 days</t>
  </si>
  <si>
    <t>HPV9</t>
  </si>
  <si>
    <t>390, 391, 214</t>
  </si>
  <si>
    <t>HPV,quadrivalent</t>
  </si>
  <si>
    <t>HPV,bivalent</t>
  </si>
  <si>
    <t>6 months</t>
  </si>
  <si>
    <t>13 months</t>
  </si>
  <si>
    <t>S1</t>
  </si>
  <si>
    <t>Indication Criteria</t>
  </si>
  <si>
    <t>15 years</t>
  </si>
  <si>
    <t>High Risk</t>
  </si>
  <si>
    <t>H2</t>
  </si>
  <si>
    <t>H2b</t>
  </si>
  <si>
    <t>H3b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</si>
  <si>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</si>
  <si>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1st dose received at &gt; 14 years, 3 doses are recommended.</t>
  </si>
  <si>
    <t>Catch-up 3</t>
  </si>
  <si>
    <t>Dose received after 1-2 month recommended interval</t>
  </si>
  <si>
    <t>Decision Logic</t>
  </si>
  <si>
    <t>DL HPV 2nd</t>
  </si>
  <si>
    <t>Constant Values</t>
  </si>
  <si>
    <t>Valid Vaccine</t>
  </si>
  <si>
    <t>Transitions</t>
  </si>
  <si>
    <t>No 2nd Dose</t>
  </si>
  <si>
    <t>2nd Dose Less Than 5 months -12 weeks</t>
  </si>
  <si>
    <t>H2c</t>
  </si>
  <si>
    <t xml:space="preserve">  &lt;/decisionLogic&gt;</t>
  </si>
  <si>
    <t>2nd Dose Greater Than 5 months -4 days</t>
  </si>
  <si>
    <t>2nd Dose Between 5 months -12 weeks and 5 Months -4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</si>
</sst>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8" tint="0.79998168889431442"/>
        <bgColor indexed="31"/>
      </patternFill>
    </fill>
  </fills>
  <borders count="11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8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4" fontId="2" fillId="6" borderId="3" xfId="0" quotePrefix="1" applyNumberFormat="1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0" fillId="8" borderId="9" xfId="0" applyFill="1" applyBorder="1"/>
    <xf numFmtId="0" fontId="0" fillId="7" borderId="10" xfId="0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7</xdr:col>
      <xdr:colOff>914400</xdr:colOff>
      <xdr:row>103</xdr:row>
      <xdr:rowOff>30480</xdr:rowOff>
    </xdr:to>
    <xdr:sp macro="" textlink="">
      <xdr:nvSpPr>
        <xdr:cNvPr id="1031" name="AutoShape 7" descr="https://documents.lucidchart.com/documents/9e051d74-9074-427a-864f-e2deb6f28afe/pages/0_0?a=1182&amp;x=-4&amp;y=-32&amp;w=968&amp;h=1587&amp;store=1&amp;accept=image%2F*&amp;auth=LCA%20d84a897aa6a2d26d8a098c61f0e1d2e59c703def-ts%3D1486067853"/>
        <xdr:cNvSpPr>
          <a:spLocks noChangeAspect="1" noChangeArrowheads="1"/>
        </xdr:cNvSpPr>
      </xdr:nvSpPr>
      <xdr:spPr bwMode="auto">
        <a:xfrm>
          <a:off x="106680" y="5966460"/>
          <a:ext cx="6918960" cy="11338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251090</xdr:colOff>
      <xdr:row>19</xdr:row>
      <xdr:rowOff>0</xdr:rowOff>
    </xdr:from>
    <xdr:to>
      <xdr:col>7</xdr:col>
      <xdr:colOff>19848</xdr:colOff>
      <xdr:row>74</xdr:row>
      <xdr:rowOff>76200</xdr:rowOff>
    </xdr:to>
    <xdr:sp macro="" textlink="">
      <xdr:nvSpPr>
        <xdr:cNvPr id="1034" name="AutoShape 10" descr="https://documents.lucidchart.com/documents/9e051d74-9074-427a-864f-e2deb6f28afe/pages/0_0?a=1182&amp;x=-4&amp;y=-32&amp;w=968&amp;h=1587&amp;store=1&amp;accept=image%2F*&amp;auth=LCA%20d84a897aa6a2d26d8a098c61f0e1d2e59c703def-ts%3D1486067853"/>
        <xdr:cNvSpPr>
          <a:spLocks noChangeAspect="1" noChangeArrowheads="1"/>
        </xdr:cNvSpPr>
      </xdr:nvSpPr>
      <xdr:spPr bwMode="auto">
        <a:xfrm>
          <a:off x="357770" y="3116580"/>
          <a:ext cx="5691403" cy="9326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30480</xdr:rowOff>
    </xdr:from>
    <xdr:to>
      <xdr:col>6</xdr:col>
      <xdr:colOff>394335</xdr:colOff>
      <xdr:row>59</xdr:row>
      <xdr:rowOff>104330</xdr:rowOff>
    </xdr:to>
    <xdr:pic>
      <xdr:nvPicPr>
        <xdr:cNvPr id="5" name="Picture 4" descr="https://documents.lucidchart.com/documents/618e3cb8-7c25-4e31-9c4a-92116d6fc22a/pages/0_0?a=142&amp;x=-4&amp;y=-32&amp;w=968&amp;h=1587&amp;store=1&amp;accept=image%2F*&amp;auth=LCA%2058e3f64bf32d8c94c641d54a701904a5a26cf10e-ts%3D14877839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1135380"/>
          <a:ext cx="5364480" cy="8791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9"/>
  <sheetViews>
    <sheetView tabSelected="1" zoomScaleNormal="100" workbookViewId="0">
      <selection activeCell="D6" sqref="D6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5.5703125" style="1" customWidth="1"/>
    <col min="7" max="11" width="14.2851562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30" t="s">
        <v>2</v>
      </c>
      <c r="G2" s="30"/>
      <c r="H2" s="30"/>
      <c r="I2" s="30"/>
      <c r="J2" s="30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1</v>
      </c>
      <c r="C4" s="10" t="s">
        <v>47</v>
      </c>
      <c r="D4" s="11"/>
      <c r="F4" s="10" t="s">
        <v>48</v>
      </c>
      <c r="G4" s="12"/>
      <c r="H4" s="10"/>
      <c r="I4" s="11"/>
      <c r="J4" s="9">
        <v>390</v>
      </c>
    </row>
    <row r="5" spans="2:10" x14ac:dyDescent="0.2">
      <c r="F5" s="10" t="s">
        <v>49</v>
      </c>
      <c r="G5" s="12"/>
      <c r="H5" s="10"/>
      <c r="I5" s="11"/>
      <c r="J5" s="9">
        <v>391</v>
      </c>
    </row>
    <row r="6" spans="2:10" x14ac:dyDescent="0.2">
      <c r="F6" s="10" t="s">
        <v>46</v>
      </c>
      <c r="G6" s="12"/>
      <c r="H6" s="10"/>
      <c r="I6" s="11"/>
      <c r="J6" s="9">
        <v>214</v>
      </c>
    </row>
    <row r="10" spans="2:10" x14ac:dyDescent="0.2">
      <c r="B10"/>
    </row>
    <row r="62" spans="2:10" ht="14.25" x14ac:dyDescent="0.2">
      <c r="B62" s="5" t="s">
        <v>7</v>
      </c>
      <c r="C62" s="5" t="s">
        <v>8</v>
      </c>
      <c r="D62" s="5" t="s">
        <v>9</v>
      </c>
      <c r="E62" s="13" t="s">
        <v>10</v>
      </c>
      <c r="G62" s="5" t="s">
        <v>7</v>
      </c>
      <c r="H62" s="5" t="s">
        <v>8</v>
      </c>
      <c r="I62" s="13"/>
      <c r="J62" s="13" t="s">
        <v>11</v>
      </c>
    </row>
    <row r="63" spans="2:10" x14ac:dyDescent="0.2">
      <c r="B63" s="14" t="s">
        <v>38</v>
      </c>
      <c r="C63" s="14">
        <v>1</v>
      </c>
      <c r="D63" s="14" t="s">
        <v>39</v>
      </c>
      <c r="G63" s="14" t="s">
        <v>56</v>
      </c>
      <c r="H63" s="14">
        <v>2</v>
      </c>
    </row>
    <row r="64" spans="2:10" x14ac:dyDescent="0.2">
      <c r="B64" s="30" t="s">
        <v>12</v>
      </c>
      <c r="C64" s="30"/>
      <c r="D64" s="30"/>
      <c r="E64" s="30"/>
      <c r="G64" s="31" t="s">
        <v>12</v>
      </c>
      <c r="H64" s="32"/>
      <c r="I64" s="32"/>
      <c r="J64" s="33"/>
    </row>
    <row r="65" spans="2:10" x14ac:dyDescent="0.2">
      <c r="B65" s="15"/>
      <c r="C65" s="6" t="s">
        <v>13</v>
      </c>
      <c r="D65" s="6" t="s">
        <v>14</v>
      </c>
      <c r="E65" s="6" t="s">
        <v>15</v>
      </c>
      <c r="G65" s="15"/>
      <c r="H65" s="6" t="s">
        <v>13</v>
      </c>
      <c r="I65" s="6" t="s">
        <v>14</v>
      </c>
      <c r="J65" s="6" t="s">
        <v>15</v>
      </c>
    </row>
    <row r="66" spans="2:10" x14ac:dyDescent="0.2">
      <c r="B66" s="16" t="s">
        <v>16</v>
      </c>
      <c r="C66" s="9" t="s">
        <v>17</v>
      </c>
      <c r="D66" s="9"/>
      <c r="E66" s="9" t="s">
        <v>18</v>
      </c>
      <c r="G66" s="16" t="s">
        <v>16</v>
      </c>
      <c r="H66" s="9"/>
      <c r="I66" s="9" t="s">
        <v>36</v>
      </c>
      <c r="J66" s="9" t="s">
        <v>18</v>
      </c>
    </row>
    <row r="67" spans="2:10" x14ac:dyDescent="0.2">
      <c r="B67" s="16" t="s">
        <v>20</v>
      </c>
      <c r="C67" s="9"/>
      <c r="D67" s="9"/>
      <c r="E67" s="9"/>
      <c r="G67" s="16" t="s">
        <v>20</v>
      </c>
      <c r="H67" s="9"/>
      <c r="I67" s="9"/>
      <c r="J67" s="9"/>
    </row>
    <row r="68" spans="2:10" x14ac:dyDescent="0.2">
      <c r="B68" s="16" t="s">
        <v>21</v>
      </c>
      <c r="C68" s="9" t="s">
        <v>22</v>
      </c>
      <c r="D68" s="9"/>
      <c r="E68" s="9"/>
      <c r="G68" s="16" t="s">
        <v>21</v>
      </c>
      <c r="H68" s="9"/>
      <c r="I68" s="9" t="s">
        <v>50</v>
      </c>
      <c r="J68" s="9"/>
    </row>
    <row r="69" spans="2:10" x14ac:dyDescent="0.2">
      <c r="B69" s="16" t="s">
        <v>23</v>
      </c>
      <c r="C69" s="9" t="s">
        <v>24</v>
      </c>
      <c r="D69" s="9"/>
      <c r="E69" s="9"/>
      <c r="G69" s="16" t="s">
        <v>23</v>
      </c>
      <c r="H69" s="9"/>
      <c r="I69" s="9" t="s">
        <v>51</v>
      </c>
      <c r="J69" s="9"/>
    </row>
    <row r="70" spans="2:10" x14ac:dyDescent="0.2">
      <c r="B70" s="16" t="s">
        <v>26</v>
      </c>
      <c r="C70" s="9" t="s">
        <v>43</v>
      </c>
      <c r="D70" s="9"/>
      <c r="E70" s="9"/>
      <c r="G70" s="16" t="s">
        <v>26</v>
      </c>
      <c r="H70" s="9"/>
      <c r="I70" s="9"/>
      <c r="J70" s="9"/>
    </row>
    <row r="71" spans="2:10" x14ac:dyDescent="0.2">
      <c r="B71" s="16" t="s">
        <v>27</v>
      </c>
      <c r="C71" s="17"/>
      <c r="D71" s="9" t="s">
        <v>45</v>
      </c>
      <c r="E71" s="9"/>
      <c r="G71" s="16" t="s">
        <v>27</v>
      </c>
      <c r="H71" s="17"/>
      <c r="I71" s="9"/>
      <c r="J71" s="9"/>
    </row>
    <row r="72" spans="2:10" x14ac:dyDescent="0.2">
      <c r="B72" s="16" t="s">
        <v>28</v>
      </c>
      <c r="C72" s="17"/>
      <c r="D72" s="9"/>
      <c r="E72" s="9"/>
      <c r="G72" s="16" t="s">
        <v>28</v>
      </c>
      <c r="H72" s="17"/>
      <c r="I72" s="9"/>
      <c r="J72" s="9"/>
    </row>
    <row r="73" spans="2:10" x14ac:dyDescent="0.2">
      <c r="B73" s="30" t="s">
        <v>29</v>
      </c>
      <c r="C73" s="30"/>
      <c r="D73" s="30"/>
      <c r="G73" s="31" t="s">
        <v>29</v>
      </c>
      <c r="H73" s="32"/>
      <c r="I73" s="33"/>
    </row>
    <row r="74" spans="2:10" x14ac:dyDescent="0.2">
      <c r="B74" s="6" t="s">
        <v>4</v>
      </c>
      <c r="C74" s="6" t="s">
        <v>7</v>
      </c>
      <c r="D74" s="6" t="s">
        <v>30</v>
      </c>
      <c r="E74" s="6" t="s">
        <v>31</v>
      </c>
      <c r="G74" s="6" t="s">
        <v>4</v>
      </c>
      <c r="H74" s="6" t="s">
        <v>7</v>
      </c>
      <c r="I74" s="6" t="s">
        <v>30</v>
      </c>
      <c r="J74" s="6" t="s">
        <v>31</v>
      </c>
    </row>
    <row r="75" spans="2:10" x14ac:dyDescent="0.2">
      <c r="B75" s="9" t="s">
        <v>1</v>
      </c>
      <c r="C75" s="9" t="s">
        <v>56</v>
      </c>
      <c r="D75" s="9" t="s">
        <v>54</v>
      </c>
      <c r="E75" s="18"/>
      <c r="G75" s="9" t="s">
        <v>1</v>
      </c>
      <c r="H75" s="9" t="s">
        <v>37</v>
      </c>
      <c r="I75" s="9"/>
      <c r="J75" s="18"/>
    </row>
    <row r="76" spans="2:10" x14ac:dyDescent="0.2">
      <c r="B76" s="9" t="s">
        <v>1</v>
      </c>
      <c r="C76" s="9" t="s">
        <v>57</v>
      </c>
      <c r="D76" s="9"/>
      <c r="E76" s="18" t="s">
        <v>60</v>
      </c>
      <c r="G76" s="16" t="s">
        <v>32</v>
      </c>
      <c r="H76" s="9">
        <v>2</v>
      </c>
    </row>
    <row r="77" spans="2:10" x14ac:dyDescent="0.2">
      <c r="B77" s="16" t="s">
        <v>32</v>
      </c>
      <c r="C77" s="9">
        <v>1</v>
      </c>
      <c r="G77" s="16" t="s">
        <v>33</v>
      </c>
      <c r="H77" s="9">
        <v>1</v>
      </c>
    </row>
    <row r="78" spans="2:10" x14ac:dyDescent="0.2">
      <c r="B78" s="16" t="s">
        <v>33</v>
      </c>
      <c r="C78" s="9">
        <v>1</v>
      </c>
    </row>
    <row r="81" spans="2:10" ht="14.25" x14ac:dyDescent="0.2">
      <c r="B81" s="5" t="s">
        <v>7</v>
      </c>
      <c r="C81" s="5" t="s">
        <v>8</v>
      </c>
      <c r="E81" s="13" t="s">
        <v>11</v>
      </c>
      <c r="G81" s="25" t="s">
        <v>7</v>
      </c>
      <c r="H81" s="25" t="s">
        <v>8</v>
      </c>
      <c r="I81" s="13"/>
      <c r="J81" s="13" t="s">
        <v>11</v>
      </c>
    </row>
    <row r="82" spans="2:10" x14ac:dyDescent="0.2">
      <c r="B82" s="14" t="s">
        <v>57</v>
      </c>
      <c r="C82" s="14">
        <v>2</v>
      </c>
      <c r="G82" s="14" t="s">
        <v>70</v>
      </c>
      <c r="H82" s="14">
        <v>2</v>
      </c>
    </row>
    <row r="83" spans="2:10" x14ac:dyDescent="0.2">
      <c r="B83" s="30" t="s">
        <v>12</v>
      </c>
      <c r="C83" s="30"/>
      <c r="D83" s="30"/>
      <c r="E83" s="30"/>
      <c r="G83" s="31" t="s">
        <v>12</v>
      </c>
      <c r="H83" s="32"/>
      <c r="I83" s="32"/>
      <c r="J83" s="33"/>
    </row>
    <row r="84" spans="2:10" x14ac:dyDescent="0.2">
      <c r="B84" s="15"/>
      <c r="C84" s="6" t="s">
        <v>13</v>
      </c>
      <c r="D84" s="6" t="s">
        <v>14</v>
      </c>
      <c r="E84" s="6" t="s">
        <v>15</v>
      </c>
      <c r="G84" s="15"/>
      <c r="H84" s="6" t="s">
        <v>13</v>
      </c>
      <c r="I84" s="6" t="s">
        <v>14</v>
      </c>
      <c r="J84" s="6" t="s">
        <v>15</v>
      </c>
    </row>
    <row r="85" spans="2:10" x14ac:dyDescent="0.2">
      <c r="B85" s="16" t="s">
        <v>16</v>
      </c>
      <c r="C85" s="9"/>
      <c r="D85" s="9" t="s">
        <v>19</v>
      </c>
      <c r="E85" s="9" t="s">
        <v>18</v>
      </c>
      <c r="G85" s="16" t="s">
        <v>16</v>
      </c>
      <c r="H85" s="9"/>
      <c r="I85" s="9" t="s">
        <v>34</v>
      </c>
      <c r="J85" s="9" t="s">
        <v>18</v>
      </c>
    </row>
    <row r="86" spans="2:10" x14ac:dyDescent="0.2">
      <c r="B86" s="16" t="s">
        <v>20</v>
      </c>
      <c r="C86" s="9"/>
      <c r="D86" s="9"/>
      <c r="E86" s="9"/>
      <c r="G86" s="16" t="s">
        <v>20</v>
      </c>
      <c r="H86" s="9"/>
      <c r="I86" s="9"/>
      <c r="J86" s="9"/>
    </row>
    <row r="87" spans="2:10" ht="12" customHeight="1" x14ac:dyDescent="0.2">
      <c r="B87" s="16" t="s">
        <v>21</v>
      </c>
      <c r="C87" s="9"/>
      <c r="D87" s="9" t="s">
        <v>19</v>
      </c>
      <c r="E87" s="9"/>
      <c r="G87" s="16" t="s">
        <v>21</v>
      </c>
      <c r="H87" s="9"/>
      <c r="I87" s="9" t="s">
        <v>34</v>
      </c>
      <c r="J87" s="9"/>
    </row>
    <row r="88" spans="2:10" x14ac:dyDescent="0.2">
      <c r="B88" s="16" t="s">
        <v>23</v>
      </c>
      <c r="C88" s="9"/>
      <c r="D88" s="9" t="s">
        <v>25</v>
      </c>
      <c r="E88" s="9"/>
      <c r="G88" s="16" t="s">
        <v>23</v>
      </c>
      <c r="H88" s="9"/>
      <c r="I88" s="9" t="s">
        <v>34</v>
      </c>
      <c r="J88" s="9"/>
    </row>
    <row r="89" spans="2:10" x14ac:dyDescent="0.2">
      <c r="B89" s="16" t="s">
        <v>26</v>
      </c>
      <c r="C89" s="9"/>
      <c r="D89" s="9"/>
      <c r="E89" s="9"/>
      <c r="G89" s="16" t="s">
        <v>26</v>
      </c>
      <c r="H89" s="9"/>
      <c r="I89" s="9"/>
      <c r="J89" s="9"/>
    </row>
    <row r="90" spans="2:10" x14ac:dyDescent="0.2">
      <c r="B90" s="16" t="s">
        <v>27</v>
      </c>
      <c r="C90" s="17"/>
      <c r="D90" s="9" t="s">
        <v>19</v>
      </c>
      <c r="E90" s="9" t="s">
        <v>18</v>
      </c>
      <c r="G90" s="16" t="s">
        <v>27</v>
      </c>
      <c r="H90" s="17"/>
      <c r="I90" s="9" t="s">
        <v>34</v>
      </c>
      <c r="J90" s="9" t="s">
        <v>18</v>
      </c>
    </row>
    <row r="91" spans="2:10" x14ac:dyDescent="0.2">
      <c r="B91" s="16" t="s">
        <v>28</v>
      </c>
      <c r="C91" s="17"/>
      <c r="D91" s="9"/>
      <c r="E91" s="9"/>
      <c r="G91" s="16" t="s">
        <v>28</v>
      </c>
      <c r="H91" s="17"/>
      <c r="I91" s="9" t="s">
        <v>36</v>
      </c>
      <c r="J91" s="9"/>
    </row>
    <row r="92" spans="2:10" x14ac:dyDescent="0.2">
      <c r="B92" s="30" t="s">
        <v>29</v>
      </c>
      <c r="C92" s="30"/>
      <c r="D92" s="30"/>
      <c r="G92" s="31" t="s">
        <v>29</v>
      </c>
      <c r="H92" s="32"/>
      <c r="I92" s="33"/>
    </row>
    <row r="93" spans="2:10" x14ac:dyDescent="0.2">
      <c r="B93" s="6" t="s">
        <v>4</v>
      </c>
      <c r="C93" s="6" t="s">
        <v>7</v>
      </c>
      <c r="D93" s="6" t="s">
        <v>30</v>
      </c>
      <c r="E93" s="6" t="s">
        <v>31</v>
      </c>
      <c r="G93" s="6" t="s">
        <v>4</v>
      </c>
      <c r="H93" s="6" t="s">
        <v>7</v>
      </c>
      <c r="I93" s="6" t="s">
        <v>30</v>
      </c>
      <c r="J93" s="6" t="s">
        <v>31</v>
      </c>
    </row>
    <row r="94" spans="2:10" x14ac:dyDescent="0.2">
      <c r="B94" s="9" t="s">
        <v>1</v>
      </c>
      <c r="C94" s="9" t="s">
        <v>58</v>
      </c>
      <c r="D94" s="18"/>
      <c r="E94" s="18"/>
      <c r="G94" s="9" t="s">
        <v>1</v>
      </c>
      <c r="H94" s="9" t="s">
        <v>37</v>
      </c>
      <c r="I94" s="9"/>
      <c r="J94" s="18"/>
    </row>
    <row r="95" spans="2:10" x14ac:dyDescent="0.2">
      <c r="B95" s="9" t="s">
        <v>1</v>
      </c>
      <c r="C95" s="9" t="s">
        <v>61</v>
      </c>
      <c r="D95" s="18"/>
      <c r="E95" s="18" t="s">
        <v>62</v>
      </c>
      <c r="G95" s="16" t="s">
        <v>32</v>
      </c>
      <c r="H95" s="9">
        <v>2</v>
      </c>
    </row>
    <row r="96" spans="2:10" x14ac:dyDescent="0.2">
      <c r="B96" s="16" t="s">
        <v>32</v>
      </c>
      <c r="C96" s="9">
        <v>1</v>
      </c>
      <c r="G96" s="16" t="s">
        <v>33</v>
      </c>
      <c r="H96" s="9">
        <v>2</v>
      </c>
    </row>
    <row r="97" spans="2:5" x14ac:dyDescent="0.2">
      <c r="B97" s="16" t="s">
        <v>33</v>
      </c>
      <c r="C97" s="9">
        <v>2</v>
      </c>
    </row>
    <row r="99" spans="2:5" ht="14.25" x14ac:dyDescent="0.2">
      <c r="B99" s="24" t="s">
        <v>7</v>
      </c>
      <c r="C99" s="24" t="s">
        <v>8</v>
      </c>
      <c r="E99" s="13" t="s">
        <v>59</v>
      </c>
    </row>
    <row r="100" spans="2:5" x14ac:dyDescent="0.2">
      <c r="B100" s="14" t="s">
        <v>61</v>
      </c>
      <c r="C100" s="14">
        <v>3</v>
      </c>
    </row>
    <row r="101" spans="2:5" x14ac:dyDescent="0.2">
      <c r="B101" s="30" t="s">
        <v>12</v>
      </c>
      <c r="C101" s="30"/>
      <c r="D101" s="30"/>
      <c r="E101" s="30"/>
    </row>
    <row r="102" spans="2:5" x14ac:dyDescent="0.2">
      <c r="B102" s="15"/>
      <c r="C102" s="6" t="s">
        <v>13</v>
      </c>
      <c r="D102" s="6" t="s">
        <v>14</v>
      </c>
      <c r="E102" s="6" t="s">
        <v>15</v>
      </c>
    </row>
    <row r="103" spans="2:5" x14ac:dyDescent="0.2">
      <c r="B103" s="16" t="s">
        <v>16</v>
      </c>
      <c r="C103" s="9"/>
      <c r="D103" s="9" t="s">
        <v>34</v>
      </c>
      <c r="E103" s="9" t="s">
        <v>18</v>
      </c>
    </row>
    <row r="104" spans="2:5" x14ac:dyDescent="0.2">
      <c r="B104" s="16" t="s">
        <v>20</v>
      </c>
      <c r="C104" s="9"/>
      <c r="D104" s="9"/>
      <c r="E104" s="9"/>
    </row>
    <row r="105" spans="2:5" x14ac:dyDescent="0.2">
      <c r="B105" s="16" t="s">
        <v>21</v>
      </c>
      <c r="C105" s="9"/>
      <c r="D105" s="9" t="s">
        <v>34</v>
      </c>
      <c r="E105" s="9"/>
    </row>
    <row r="106" spans="2:5" x14ac:dyDescent="0.2">
      <c r="B106" s="16" t="s">
        <v>23</v>
      </c>
      <c r="C106" s="9"/>
      <c r="D106" s="9" t="s">
        <v>34</v>
      </c>
      <c r="E106" s="9"/>
    </row>
    <row r="107" spans="2:5" x14ac:dyDescent="0.2">
      <c r="B107" s="16" t="s">
        <v>26</v>
      </c>
      <c r="C107" s="9"/>
      <c r="D107" s="9"/>
      <c r="E107" s="9"/>
    </row>
    <row r="108" spans="2:5" x14ac:dyDescent="0.2">
      <c r="B108" s="16" t="s">
        <v>27</v>
      </c>
      <c r="C108" s="17"/>
      <c r="D108" s="9" t="s">
        <v>34</v>
      </c>
      <c r="E108" s="9" t="s">
        <v>18</v>
      </c>
    </row>
    <row r="109" spans="2:5" x14ac:dyDescent="0.2">
      <c r="B109" s="16" t="s">
        <v>28</v>
      </c>
      <c r="C109" s="17"/>
      <c r="D109" s="9"/>
      <c r="E109" s="9"/>
    </row>
    <row r="110" spans="2:5" x14ac:dyDescent="0.2">
      <c r="B110" s="30" t="s">
        <v>29</v>
      </c>
      <c r="C110" s="30"/>
      <c r="D110" s="30"/>
    </row>
    <row r="111" spans="2:5" x14ac:dyDescent="0.2">
      <c r="B111" s="6" t="s">
        <v>4</v>
      </c>
      <c r="C111" s="6" t="s">
        <v>7</v>
      </c>
      <c r="D111" s="6" t="s">
        <v>30</v>
      </c>
      <c r="E111" s="6" t="s">
        <v>31</v>
      </c>
    </row>
    <row r="112" spans="2:5" x14ac:dyDescent="0.2">
      <c r="B112" s="9" t="s">
        <v>1</v>
      </c>
      <c r="C112" s="9" t="s">
        <v>37</v>
      </c>
      <c r="D112" s="9"/>
      <c r="E112" s="18"/>
    </row>
    <row r="113" spans="2:5" x14ac:dyDescent="0.2">
      <c r="B113" s="16" t="s">
        <v>32</v>
      </c>
      <c r="C113" s="9">
        <v>1</v>
      </c>
    </row>
    <row r="114" spans="2:5" x14ac:dyDescent="0.2">
      <c r="B114" s="16" t="s">
        <v>33</v>
      </c>
      <c r="C114" s="9">
        <v>3</v>
      </c>
    </row>
    <row r="116" spans="2:5" ht="14.25" x14ac:dyDescent="0.2">
      <c r="B116" s="21" t="s">
        <v>7</v>
      </c>
      <c r="C116" s="21" t="s">
        <v>8</v>
      </c>
      <c r="E116" s="13" t="s">
        <v>59</v>
      </c>
    </row>
    <row r="117" spans="2:5" x14ac:dyDescent="0.2">
      <c r="B117" s="14" t="s">
        <v>58</v>
      </c>
      <c r="C117" s="14">
        <v>3</v>
      </c>
    </row>
    <row r="118" spans="2:5" x14ac:dyDescent="0.2">
      <c r="B118" s="30" t="s">
        <v>12</v>
      </c>
      <c r="C118" s="30"/>
      <c r="D118" s="30"/>
      <c r="E118" s="30"/>
    </row>
    <row r="119" spans="2:5" x14ac:dyDescent="0.2">
      <c r="B119" s="15"/>
      <c r="C119" s="6" t="s">
        <v>13</v>
      </c>
      <c r="D119" s="6" t="s">
        <v>14</v>
      </c>
      <c r="E119" s="6" t="s">
        <v>15</v>
      </c>
    </row>
    <row r="120" spans="2:5" x14ac:dyDescent="0.2">
      <c r="B120" s="16" t="s">
        <v>16</v>
      </c>
      <c r="C120" s="9"/>
      <c r="D120" s="9" t="s">
        <v>34</v>
      </c>
      <c r="E120" s="9" t="s">
        <v>18</v>
      </c>
    </row>
    <row r="121" spans="2:5" x14ac:dyDescent="0.2">
      <c r="B121" s="16" t="s">
        <v>20</v>
      </c>
      <c r="C121" s="9"/>
      <c r="D121" s="9"/>
      <c r="E121" s="9"/>
    </row>
    <row r="122" spans="2:5" x14ac:dyDescent="0.2">
      <c r="B122" s="16" t="s">
        <v>21</v>
      </c>
      <c r="C122" s="9"/>
      <c r="D122" s="9" t="s">
        <v>35</v>
      </c>
      <c r="E122" s="9"/>
    </row>
    <row r="123" spans="2:5" x14ac:dyDescent="0.2">
      <c r="B123" s="16" t="s">
        <v>23</v>
      </c>
      <c r="C123" s="9"/>
      <c r="D123" s="9" t="s">
        <v>50</v>
      </c>
      <c r="E123" s="9"/>
    </row>
    <row r="124" spans="2:5" x14ac:dyDescent="0.2">
      <c r="B124" s="16" t="s">
        <v>26</v>
      </c>
      <c r="C124" s="9"/>
      <c r="D124" s="9"/>
      <c r="E124" s="9"/>
    </row>
    <row r="125" spans="2:5" x14ac:dyDescent="0.2">
      <c r="B125" s="16" t="s">
        <v>27</v>
      </c>
      <c r="C125" s="17"/>
      <c r="D125" s="9" t="s">
        <v>34</v>
      </c>
      <c r="E125" s="9" t="s">
        <v>18</v>
      </c>
    </row>
    <row r="126" spans="2:5" x14ac:dyDescent="0.2">
      <c r="B126" s="16" t="s">
        <v>28</v>
      </c>
      <c r="C126" s="17"/>
      <c r="D126" s="9" t="s">
        <v>36</v>
      </c>
      <c r="E126" s="9"/>
    </row>
    <row r="127" spans="2:5" x14ac:dyDescent="0.2">
      <c r="B127" s="30" t="s">
        <v>29</v>
      </c>
      <c r="C127" s="30"/>
      <c r="D127" s="30"/>
    </row>
    <row r="128" spans="2:5" x14ac:dyDescent="0.2">
      <c r="B128" s="6" t="s">
        <v>4</v>
      </c>
      <c r="C128" s="6" t="s">
        <v>7</v>
      </c>
      <c r="D128" s="6" t="s">
        <v>30</v>
      </c>
      <c r="E128" s="6" t="s">
        <v>31</v>
      </c>
    </row>
    <row r="129" spans="2:5" x14ac:dyDescent="0.2">
      <c r="B129" s="9" t="s">
        <v>1</v>
      </c>
      <c r="C129" s="9" t="s">
        <v>37</v>
      </c>
      <c r="D129" s="9"/>
      <c r="E129" s="18"/>
    </row>
    <row r="130" spans="2:5" x14ac:dyDescent="0.2">
      <c r="B130" s="16" t="s">
        <v>32</v>
      </c>
      <c r="C130" s="9">
        <v>1</v>
      </c>
    </row>
    <row r="131" spans="2:5" x14ac:dyDescent="0.2">
      <c r="B131" s="16" t="s">
        <v>33</v>
      </c>
      <c r="C131" s="9">
        <v>4</v>
      </c>
    </row>
    <row r="133" spans="2:5" ht="14.25" x14ac:dyDescent="0.2">
      <c r="B133" s="5" t="s">
        <v>7</v>
      </c>
      <c r="C133" s="5" t="s">
        <v>8</v>
      </c>
      <c r="D133" s="5" t="s">
        <v>9</v>
      </c>
      <c r="E133" s="13" t="s">
        <v>10</v>
      </c>
    </row>
    <row r="134" spans="2:5" x14ac:dyDescent="0.2">
      <c r="B134" s="14" t="s">
        <v>41</v>
      </c>
      <c r="C134" s="14">
        <v>1</v>
      </c>
      <c r="D134" s="14" t="s">
        <v>40</v>
      </c>
    </row>
    <row r="135" spans="2:5" x14ac:dyDescent="0.2">
      <c r="B135" s="30" t="s">
        <v>12</v>
      </c>
      <c r="C135" s="30"/>
      <c r="D135" s="30"/>
      <c r="E135" s="30"/>
    </row>
    <row r="136" spans="2:5" x14ac:dyDescent="0.2">
      <c r="B136" s="15"/>
      <c r="C136" s="6" t="s">
        <v>13</v>
      </c>
      <c r="D136" s="6" t="s">
        <v>14</v>
      </c>
      <c r="E136" s="6" t="s">
        <v>15</v>
      </c>
    </row>
    <row r="137" spans="2:5" x14ac:dyDescent="0.2">
      <c r="B137" s="16" t="s">
        <v>16</v>
      </c>
      <c r="C137" s="9" t="s">
        <v>17</v>
      </c>
      <c r="D137" s="9"/>
      <c r="E137" s="9" t="s">
        <v>18</v>
      </c>
    </row>
    <row r="138" spans="2:5" x14ac:dyDescent="0.2">
      <c r="B138" s="16" t="s">
        <v>20</v>
      </c>
      <c r="C138" s="9"/>
      <c r="D138" s="9"/>
      <c r="E138" s="9"/>
    </row>
    <row r="139" spans="2:5" x14ac:dyDescent="0.2">
      <c r="B139" s="16" t="s">
        <v>21</v>
      </c>
      <c r="C139" s="9" t="s">
        <v>22</v>
      </c>
      <c r="D139" s="9"/>
      <c r="E139" s="9"/>
    </row>
    <row r="140" spans="2:5" x14ac:dyDescent="0.2">
      <c r="B140" s="16" t="s">
        <v>23</v>
      </c>
      <c r="C140" s="9" t="s">
        <v>24</v>
      </c>
      <c r="D140" s="9"/>
      <c r="E140" s="9"/>
    </row>
    <row r="141" spans="2:5" x14ac:dyDescent="0.2">
      <c r="B141" s="16" t="s">
        <v>26</v>
      </c>
      <c r="C141" s="9" t="s">
        <v>42</v>
      </c>
      <c r="D141" s="9"/>
      <c r="E141" s="9"/>
    </row>
    <row r="142" spans="2:5" x14ac:dyDescent="0.2">
      <c r="B142" s="16" t="s">
        <v>27</v>
      </c>
      <c r="C142" s="17"/>
      <c r="D142" s="9" t="s">
        <v>45</v>
      </c>
      <c r="E142" s="9"/>
    </row>
    <row r="143" spans="2:5" x14ac:dyDescent="0.2">
      <c r="B143" s="16" t="s">
        <v>28</v>
      </c>
      <c r="C143" s="17"/>
      <c r="D143" s="9"/>
      <c r="E143" s="9"/>
    </row>
    <row r="144" spans="2:5" x14ac:dyDescent="0.2">
      <c r="B144" s="30" t="s">
        <v>29</v>
      </c>
      <c r="C144" s="30"/>
      <c r="D144" s="30"/>
    </row>
    <row r="145" spans="2:5" x14ac:dyDescent="0.2">
      <c r="B145" s="6" t="s">
        <v>4</v>
      </c>
      <c r="C145" s="6" t="s">
        <v>7</v>
      </c>
      <c r="D145" s="6" t="s">
        <v>30</v>
      </c>
      <c r="E145" s="6" t="s">
        <v>31</v>
      </c>
    </row>
    <row r="146" spans="2:5" x14ac:dyDescent="0.2">
      <c r="B146" s="9" t="s">
        <v>1</v>
      </c>
      <c r="C146" s="9" t="s">
        <v>56</v>
      </c>
      <c r="D146" s="9" t="s">
        <v>54</v>
      </c>
      <c r="E146" s="18"/>
    </row>
    <row r="147" spans="2:5" x14ac:dyDescent="0.2">
      <c r="B147" s="9" t="s">
        <v>1</v>
      </c>
      <c r="C147" s="9" t="s">
        <v>57</v>
      </c>
      <c r="D147" s="9"/>
      <c r="E147" s="18" t="s">
        <v>60</v>
      </c>
    </row>
    <row r="148" spans="2:5" x14ac:dyDescent="0.2">
      <c r="B148" s="16" t="s">
        <v>32</v>
      </c>
      <c r="C148" s="9">
        <v>3</v>
      </c>
    </row>
    <row r="149" spans="2:5" x14ac:dyDescent="0.2">
      <c r="B149" s="16" t="s">
        <v>33</v>
      </c>
      <c r="C149" s="9">
        <v>1</v>
      </c>
    </row>
    <row r="151" spans="2:5" x14ac:dyDescent="0.2">
      <c r="B151" s="22" t="s">
        <v>7</v>
      </c>
      <c r="C151" s="22" t="s">
        <v>8</v>
      </c>
      <c r="D151" s="22" t="s">
        <v>9</v>
      </c>
      <c r="E151" s="13" t="s">
        <v>55</v>
      </c>
    </row>
    <row r="152" spans="2:5" x14ac:dyDescent="0.2">
      <c r="B152" s="14" t="s">
        <v>52</v>
      </c>
      <c r="C152" s="14">
        <v>1</v>
      </c>
      <c r="D152" s="14" t="s">
        <v>40</v>
      </c>
    </row>
    <row r="153" spans="2:5" x14ac:dyDescent="0.2">
      <c r="B153" s="31" t="s">
        <v>53</v>
      </c>
      <c r="C153" s="32"/>
      <c r="D153" s="33"/>
    </row>
    <row r="154" spans="2:5" x14ac:dyDescent="0.2">
      <c r="B154" s="6" t="s">
        <v>4</v>
      </c>
      <c r="C154" s="6" t="s">
        <v>44</v>
      </c>
      <c r="D154" s="6" t="s">
        <v>30</v>
      </c>
    </row>
    <row r="155" spans="2:5" x14ac:dyDescent="0.2">
      <c r="B155" s="9" t="s">
        <v>1</v>
      </c>
      <c r="C155" s="9" t="s">
        <v>42</v>
      </c>
      <c r="D155" s="9" t="s">
        <v>43</v>
      </c>
    </row>
    <row r="156" spans="2:5" x14ac:dyDescent="0.2">
      <c r="B156" s="30" t="s">
        <v>12</v>
      </c>
      <c r="C156" s="30"/>
      <c r="D156" s="30"/>
      <c r="E156" s="30"/>
    </row>
    <row r="157" spans="2:5" x14ac:dyDescent="0.2">
      <c r="B157" s="15"/>
      <c r="C157" s="6" t="s">
        <v>13</v>
      </c>
      <c r="D157" s="6" t="s">
        <v>14</v>
      </c>
      <c r="E157" s="6" t="s">
        <v>15</v>
      </c>
    </row>
    <row r="158" spans="2:5" x14ac:dyDescent="0.2">
      <c r="B158" s="16" t="s">
        <v>16</v>
      </c>
      <c r="C158" s="9" t="s">
        <v>17</v>
      </c>
      <c r="D158" s="9"/>
      <c r="E158" s="9" t="s">
        <v>18</v>
      </c>
    </row>
    <row r="159" spans="2:5" x14ac:dyDescent="0.2">
      <c r="B159" s="16" t="s">
        <v>20</v>
      </c>
      <c r="C159" s="9"/>
      <c r="D159" s="9"/>
      <c r="E159" s="9"/>
    </row>
    <row r="160" spans="2:5" x14ac:dyDescent="0.2">
      <c r="B160" s="16" t="s">
        <v>21</v>
      </c>
      <c r="C160" s="9" t="s">
        <v>22</v>
      </c>
      <c r="D160" s="9"/>
      <c r="E160" s="9"/>
    </row>
    <row r="161" spans="2:5" x14ac:dyDescent="0.2">
      <c r="B161" s="16" t="s">
        <v>23</v>
      </c>
      <c r="C161" s="9" t="s">
        <v>24</v>
      </c>
      <c r="D161" s="9"/>
      <c r="E161" s="9"/>
    </row>
    <row r="162" spans="2:5" x14ac:dyDescent="0.2">
      <c r="B162" s="16" t="s">
        <v>26</v>
      </c>
      <c r="C162" s="9" t="s">
        <v>43</v>
      </c>
      <c r="D162" s="9"/>
      <c r="E162" s="9"/>
    </row>
    <row r="163" spans="2:5" x14ac:dyDescent="0.2">
      <c r="B163" s="16" t="s">
        <v>27</v>
      </c>
      <c r="C163" s="17"/>
      <c r="D163" s="9" t="s">
        <v>45</v>
      </c>
      <c r="E163" s="9"/>
    </row>
    <row r="164" spans="2:5" x14ac:dyDescent="0.2">
      <c r="B164" s="16" t="s">
        <v>28</v>
      </c>
      <c r="C164" s="17"/>
      <c r="D164" s="9"/>
      <c r="E164" s="9"/>
    </row>
    <row r="165" spans="2:5" x14ac:dyDescent="0.2">
      <c r="B165" s="30" t="s">
        <v>29</v>
      </c>
      <c r="C165" s="30"/>
      <c r="D165" s="30"/>
    </row>
    <row r="166" spans="2:5" x14ac:dyDescent="0.2">
      <c r="B166" s="6" t="s">
        <v>4</v>
      </c>
      <c r="C166" s="6" t="s">
        <v>7</v>
      </c>
      <c r="D166" s="6" t="s">
        <v>30</v>
      </c>
      <c r="E166" s="6" t="s">
        <v>31</v>
      </c>
    </row>
    <row r="167" spans="2:5" x14ac:dyDescent="0.2">
      <c r="B167" s="9" t="s">
        <v>1</v>
      </c>
      <c r="C167" s="9" t="s">
        <v>57</v>
      </c>
      <c r="D167" s="9"/>
      <c r="E167" s="18" t="s">
        <v>60</v>
      </c>
    </row>
    <row r="168" spans="2:5" x14ac:dyDescent="0.2">
      <c r="B168" s="16" t="s">
        <v>32</v>
      </c>
      <c r="C168" s="9">
        <v>3</v>
      </c>
    </row>
    <row r="169" spans="2:5" x14ac:dyDescent="0.2">
      <c r="B169" s="16" t="s">
        <v>33</v>
      </c>
      <c r="C169" s="9">
        <v>2</v>
      </c>
    </row>
    <row r="171" spans="2:5" x14ac:dyDescent="0.2">
      <c r="B171" s="25" t="s">
        <v>63</v>
      </c>
    </row>
    <row r="172" spans="2:5" x14ac:dyDescent="0.2">
      <c r="B172" s="4" t="s">
        <v>64</v>
      </c>
    </row>
    <row r="173" spans="2:5" x14ac:dyDescent="0.2">
      <c r="B173" s="30" t="s">
        <v>65</v>
      </c>
      <c r="C173" s="30"/>
      <c r="D173" s="30"/>
    </row>
    <row r="174" spans="2:5" x14ac:dyDescent="0.2">
      <c r="B174" s="37" t="s">
        <v>66</v>
      </c>
      <c r="C174" s="38"/>
      <c r="D174" s="39"/>
      <c r="E174" s="26" t="s">
        <v>1</v>
      </c>
    </row>
    <row r="175" spans="2:5" x14ac:dyDescent="0.2">
      <c r="B175" s="30" t="s">
        <v>67</v>
      </c>
      <c r="C175" s="30"/>
      <c r="D175" s="30"/>
    </row>
    <row r="176" spans="2:5" x14ac:dyDescent="0.2">
      <c r="B176" s="34" t="s">
        <v>68</v>
      </c>
      <c r="C176" s="35"/>
      <c r="D176" s="36"/>
      <c r="E176" s="27" t="s">
        <v>56</v>
      </c>
    </row>
    <row r="177" spans="2:5" x14ac:dyDescent="0.2">
      <c r="B177" s="34" t="s">
        <v>69</v>
      </c>
      <c r="C177" s="35"/>
      <c r="D177" s="36"/>
      <c r="E177" s="27" t="s">
        <v>70</v>
      </c>
    </row>
    <row r="178" spans="2:5" x14ac:dyDescent="0.2">
      <c r="B178" s="34" t="s">
        <v>72</v>
      </c>
      <c r="C178" s="35"/>
      <c r="D178" s="36"/>
      <c r="E178" s="27" t="s">
        <v>56</v>
      </c>
    </row>
    <row r="179" spans="2:5" x14ac:dyDescent="0.2">
      <c r="B179" s="34" t="s">
        <v>73</v>
      </c>
      <c r="C179" s="35"/>
      <c r="D179" s="36"/>
      <c r="E179" s="27" t="s">
        <v>61</v>
      </c>
    </row>
  </sheetData>
  <sheetProtection selectLockedCells="1" selectUnlockedCells="1"/>
  <mergeCells count="25">
    <mergeCell ref="B178:D178"/>
    <mergeCell ref="B179:D179"/>
    <mergeCell ref="G83:J83"/>
    <mergeCell ref="G92:I92"/>
    <mergeCell ref="B173:D173"/>
    <mergeCell ref="B174:D174"/>
    <mergeCell ref="B175:D175"/>
    <mergeCell ref="B176:D176"/>
    <mergeCell ref="B177:D177"/>
    <mergeCell ref="B101:E101"/>
    <mergeCell ref="B110:D110"/>
    <mergeCell ref="B92:D92"/>
    <mergeCell ref="B83:E83"/>
    <mergeCell ref="B118:E118"/>
    <mergeCell ref="B127:D127"/>
    <mergeCell ref="B165:D165"/>
    <mergeCell ref="B135:E135"/>
    <mergeCell ref="B144:D144"/>
    <mergeCell ref="B156:E156"/>
    <mergeCell ref="B153:D153"/>
    <mergeCell ref="F2:J2"/>
    <mergeCell ref="B64:E64"/>
    <mergeCell ref="G64:J64"/>
    <mergeCell ref="B73:D73"/>
    <mergeCell ref="G73:I73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Page &amp;P&amp;RHPV.xlsx</oddFooter>
  </headerFooter>
  <rowBreaks count="1" manualBreakCount="1">
    <brk id="132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seriesName="HPV"&gt;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vaccineName="HPV" vaccineIds="390, 391, 214"/&gt;</v>
      </c>
    </row>
    <row r="3" spans="1:1" x14ac:dyDescent="0.2">
      <c r="A3" s="23" t="str">
        <f>"  &lt;schedule scheduleName="&amp;CHAR(34)&amp;Schedules!B63&amp;CHAR(34)&amp;" dose="&amp;CHAR(34)&amp;Schedules!C63&amp;CHAR(34)&amp;" indication="&amp;CHAR(34)&amp;Schedules!D63&amp;CHAR(34)&amp;" label="&amp;CHAR(34)&amp;Schedules!E62&amp;CHAR(34)&amp;"&gt;"</f>
        <v xml:space="preserve">  &lt;schedule scheduleName="F1" dose="1" indication="FEMALE" label="1st"&gt;</v>
      </c>
    </row>
    <row r="4" spans="1:1" x14ac:dyDescent="0.2">
      <c r="A4" s="19" t="str">
        <f>"    &lt;pos row="&amp;CHAR(34)&amp;Schedules!C78&amp;CHAR(34)&amp;" column="&amp;CHAR(34)&amp;Schedules!C77&amp;CHAR(34)&amp;"/&gt;"</f>
        <v xml:space="preserve">    &lt;pos row="1" column="1"/&gt;</v>
      </c>
    </row>
    <row r="5" spans="1:1" x14ac:dyDescent="0.2">
      <c r="A5" s="20" t="str">
        <f>"    &lt;valid age="&amp;CHAR(34)&amp;Schedules!C66&amp;CHAR(34)&amp;" interval="&amp;CHAR(34)&amp;Schedules!D66&amp;CHAR(34)&amp;" grace="&amp;CHAR(34)&amp;Schedules!E66&amp;CHAR(34)&amp;"/&gt;"</f>
        <v xml:space="preserve">    &lt;valid age="9 years" interval="" grace="4 days"/&gt;</v>
      </c>
    </row>
    <row r="6" spans="1:1" x14ac:dyDescent="0.2">
      <c r="A6" s="20" t="str">
        <f>"    &lt;early age="&amp;CHAR(34)&amp;Schedules!C67&amp;CHAR(34)&amp;" interval="&amp;CHAR(34)&amp;Schedules!D67&amp;CHAR(34)&amp;" grace="&amp;CHAR(34)&amp;Schedules!E67&amp;CHAR(34)&amp;"/&gt;"</f>
        <v xml:space="preserve">    &lt;early age="" interval="" grace=""/&gt;</v>
      </c>
    </row>
    <row r="7" spans="1:1" x14ac:dyDescent="0.2">
      <c r="A7" s="20" t="str">
        <f>"    &lt;due age="&amp;CHAR(34)&amp;Schedules!C68&amp;CHAR(34)&amp;" interval="&amp;CHAR(34)&amp;Schedules!D68&amp;CHAR(34)&amp;" grace="&amp;CHAR(34)&amp;Schedules!E68&amp;CHAR(34)&amp;"/&gt;"</f>
        <v xml:space="preserve">    &lt;due age="11 years" interval="" grace=""/&gt;</v>
      </c>
    </row>
    <row r="8" spans="1:1" x14ac:dyDescent="0.2">
      <c r="A8" s="20" t="str">
        <f>"    &lt;overdue age="&amp;CHAR(34)&amp;Schedules!C69&amp;CHAR(34)&amp;" interval="&amp;CHAR(34)&amp;Schedules!D69&amp;CHAR(34)&amp;" grace="&amp;CHAR(34)&amp;Schedules!E69&amp;CHAR(34)&amp;"/&gt;"</f>
        <v xml:space="preserve">    &lt;overdue age="13 years" interval="" grace=""/&gt;</v>
      </c>
    </row>
    <row r="9" spans="1:1" x14ac:dyDescent="0.2">
      <c r="A9" s="20" t="str">
        <f>"    &lt;finished age="&amp;CHAR(34)&amp;Schedules!C70&amp;CHAR(34)&amp;" interval="&amp;CHAR(34)&amp;Schedules!D70&amp;CHAR(34)&amp;" grace="&amp;CHAR(34)&amp;Schedules!E70&amp;CHAR(34)&amp;"/&gt;"</f>
        <v xml:space="preserve">    &lt;finished age="27 years" interval="" grace=""/&gt;</v>
      </c>
    </row>
    <row r="10" spans="1:1" x14ac:dyDescent="0.2">
      <c r="A10" s="20" t="str">
        <f>"    &lt;after-invalid interval="&amp;CHAR(34)&amp;Schedules!D71&amp;CHAR(34)&amp;" grace="&amp;CHAR(34)&amp;Schedules!E71&amp;CHAR(34)&amp;"/&gt;"</f>
        <v xml:space="preserve">    &lt;after-invalid interval="0 days" grace=""/&gt;</v>
      </c>
    </row>
    <row r="11" spans="1:1" x14ac:dyDescent="0.2">
      <c r="A11" s="20" t="str">
        <f>"    &lt;before-previous interval="&amp;CHAR(34)&amp;Schedules!D72&amp;CHAR(34)&amp;"/&gt;"</f>
        <v xml:space="preserve">    &lt;before-previous interval=""/&gt;</v>
      </c>
    </row>
    <row r="12" spans="1:1" x14ac:dyDescent="0.2">
      <c r="A12" s="20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vaccineName="HPV" schedule="H2" age="15 years" reason=""/&gt;</v>
      </c>
    </row>
    <row r="13" spans="1:1" x14ac:dyDescent="0.2">
      <c r="A13" s="20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vaccineName="HPV" schedule="H2b" age="" reason="1st dose received at &gt; 14 years, 3 doses are recommended."/&gt;</v>
      </c>
    </row>
    <row r="14" spans="1:1" x14ac:dyDescent="0.2">
      <c r="A14" s="20" t="str">
        <f>"  &lt;/schedule&gt;"</f>
        <v xml:space="preserve">  &lt;/schedule&gt;</v>
      </c>
    </row>
    <row r="15" spans="1:1" x14ac:dyDescent="0.2">
      <c r="A15" s="23" t="str">
        <f>"  &lt;schedule scheduleName="&amp;CHAR(34)&amp;Schedules!G63&amp;CHAR(34)&amp;" dose="&amp;CHAR(34)&amp;Schedules!H63&amp;CHAR(34)&amp;" indication="&amp;CHAR(34)&amp;Schedules!I63&amp;CHAR(34)&amp;" label="&amp;CHAR(34)&amp;Schedules!J62&amp;CHAR(34)&amp;"&gt;"</f>
        <v xml:space="preserve">  &lt;schedule scheduleName="H2" dose="2" indication="" label="2nd"&gt;</v>
      </c>
    </row>
    <row r="16" spans="1:1" x14ac:dyDescent="0.2">
      <c r="A16" s="19" t="str">
        <f>"    &lt;pos row="&amp;CHAR(34)&amp;Schedules!H77&amp;CHAR(34)&amp;" column="&amp;CHAR(34)&amp;Schedules!H76&amp;CHAR(34)&amp;"/&gt;"</f>
        <v xml:space="preserve">    &lt;pos row="1" column="2"/&gt;</v>
      </c>
    </row>
    <row r="17" spans="1:1" x14ac:dyDescent="0.2">
      <c r="A17" s="20" t="str">
        <f>"    &lt;valid age="&amp;CHAR(34)&amp;Schedules!H66&amp;CHAR(34)&amp;" interval="&amp;CHAR(34)&amp;Schedules!I66&amp;CHAR(34)&amp;" grace="&amp;CHAR(34)&amp;Schedules!J66&amp;CHAR(34)&amp;"/&gt;"</f>
        <v xml:space="preserve">    &lt;valid age="" interval="5 months" grace="4 days"/&gt;</v>
      </c>
    </row>
    <row r="18" spans="1:1" x14ac:dyDescent="0.2">
      <c r="A18" s="20" t="str">
        <f>"    &lt;early age="&amp;CHAR(34)&amp;Schedules!H67&amp;CHAR(34)&amp;" interval="&amp;CHAR(34)&amp;Schedules!I67&amp;CHAR(34)&amp;" grace="&amp;CHAR(34)&amp;Schedules!J67&amp;CHAR(34)&amp;"/&gt;"</f>
        <v xml:space="preserve">    &lt;early age="" interval="" grace=""/&gt;</v>
      </c>
    </row>
    <row r="19" spans="1:1" x14ac:dyDescent="0.2">
      <c r="A19" s="20" t="str">
        <f>"    &lt;due age="&amp;CHAR(34)&amp;Schedules!H68&amp;CHAR(34)&amp;" interval="&amp;CHAR(34)&amp;Schedules!I68&amp;CHAR(34)&amp;" grace="&amp;CHAR(34)&amp;Schedules!J68&amp;CHAR(34)&amp;"/&gt;"</f>
        <v xml:space="preserve">    &lt;due age="" interval="6 months" grace=""/&gt;</v>
      </c>
    </row>
    <row r="20" spans="1:1" x14ac:dyDescent="0.2">
      <c r="A20" s="20" t="str">
        <f>"    &lt;overdue age="&amp;CHAR(34)&amp;Schedules!H69&amp;CHAR(34)&amp;" interval="&amp;CHAR(34)&amp;Schedules!I69&amp;CHAR(34)&amp;" grace="&amp;CHAR(34)&amp;Schedules!J69&amp;CHAR(34)&amp;"/&gt;"</f>
        <v xml:space="preserve">    &lt;overdue age="" interval="13 months" grace=""/&gt;</v>
      </c>
    </row>
    <row r="21" spans="1:1" x14ac:dyDescent="0.2">
      <c r="A21" s="20" t="str">
        <f>"    &lt;finished age="&amp;CHAR(34)&amp;Schedules!H70&amp;CHAR(34)&amp;" interval="&amp;CHAR(34)&amp;Schedules!I70&amp;CHAR(34)&amp;" grace="&amp;CHAR(34)&amp;Schedules!J70&amp;CHAR(34)&amp;"/&gt;"</f>
        <v xml:space="preserve">    &lt;finished age="" interval="" grace=""/&gt;</v>
      </c>
    </row>
    <row r="22" spans="1:1" x14ac:dyDescent="0.2">
      <c r="A22" s="20" t="str">
        <f>"    &lt;after-invalid interval="&amp;CHAR(34)&amp;Schedules!I71&amp;CHAR(34)&amp;" grace="&amp;CHAR(34)&amp;Schedules!J71&amp;CHAR(34)&amp;"/&gt;"</f>
        <v xml:space="preserve">    &lt;after-invalid interval="" grace=""/&gt;</v>
      </c>
    </row>
    <row r="23" spans="1:1" x14ac:dyDescent="0.2">
      <c r="A23" s="20" t="str">
        <f>"    &lt;before-previous interval="&amp;CHAR(34)&amp;Schedules!I72&amp;CHAR(34)&amp;"/&gt;"</f>
        <v xml:space="preserve">    &lt;before-previous interval=""/&gt;</v>
      </c>
    </row>
    <row r="24" spans="1:1" x14ac:dyDescent="0.2">
      <c r="A24" s="20" t="str">
        <f>"    &lt;indicate vaccineName="&amp;CHAR(34)&amp;Schedules!G75&amp;CHAR(34)&amp;" schedule="&amp;CHAR(34)&amp;Schedules!H75&amp;CHAR(34)&amp;" age="&amp;CHAR(34)&amp;Schedules!I75&amp;CHAR(34)&amp;" reason="&amp;CHAR(34)&amp;Schedules!J75&amp;CHAR(34)&amp;"/&gt;"</f>
        <v xml:space="preserve">    &lt;indicate vaccineName="HPV" schedule="COMPLETE" age="" reason=""/&gt;</v>
      </c>
    </row>
    <row r="25" spans="1:1" x14ac:dyDescent="0.2">
      <c r="A25" s="20" t="str">
        <f>"  &lt;/schedule&gt;"</f>
        <v xml:space="preserve">  &lt;/schedule&gt;</v>
      </c>
    </row>
    <row r="26" spans="1:1" x14ac:dyDescent="0.2">
      <c r="A26" s="23" t="str">
        <f>"  &lt;schedule scheduleName="&amp;CHAR(34)&amp;Schedules!G82&amp;CHAR(34)&amp;" dose="&amp;CHAR(34)&amp;Schedules!H82&amp;CHAR(34)&amp;" indication="&amp;CHAR(34)&amp;Schedules!I82&amp;CHAR(34)&amp;" label="&amp;CHAR(34)&amp;Schedules!J81&amp;CHAR(34)&amp;"&gt;"</f>
        <v xml:space="preserve">  &lt;schedule scheduleName="H2c" dose="2" indication="" label="2nd"&gt;</v>
      </c>
    </row>
    <row r="27" spans="1:1" x14ac:dyDescent="0.2">
      <c r="A27" s="19" t="str">
        <f>"    &lt;pos row="&amp;CHAR(34)&amp;Schedules!H96&amp;CHAR(34)&amp;" column="&amp;CHAR(34)&amp;Schedules!H95&amp;CHAR(34)&amp;"/&gt;"</f>
        <v xml:space="preserve">    &lt;pos row="2" column="2"/&gt;</v>
      </c>
    </row>
    <row r="28" spans="1:1" x14ac:dyDescent="0.2">
      <c r="A28" s="20" t="str">
        <f>"    &lt;valid age="&amp;CHAR(34)&amp;Schedules!H85&amp;CHAR(34)&amp;" interval="&amp;CHAR(34)&amp;Schedules!I85&amp;CHAR(34)&amp;" grace="&amp;CHAR(34)&amp;Schedules!J85&amp;CHAR(34)&amp;"/&gt;"</f>
        <v xml:space="preserve">    &lt;valid age="" interval="12 weeks" grace="4 days"/&gt;</v>
      </c>
    </row>
    <row r="29" spans="1:1" x14ac:dyDescent="0.2">
      <c r="A29" s="20" t="str">
        <f>"    &lt;early age="&amp;CHAR(34)&amp;Schedules!H86&amp;CHAR(34)&amp;" interval="&amp;CHAR(34)&amp;Schedules!I86&amp;CHAR(34)&amp;" grace="&amp;CHAR(34)&amp;Schedules!J86&amp;CHAR(34)&amp;"/&gt;"</f>
        <v xml:space="preserve">    &lt;early age="" interval="" grace=""/&gt;</v>
      </c>
    </row>
    <row r="30" spans="1:1" x14ac:dyDescent="0.2">
      <c r="A30" s="20" t="str">
        <f>"    &lt;due age="&amp;CHAR(34)&amp;Schedules!H87&amp;CHAR(34)&amp;" interval="&amp;CHAR(34)&amp;Schedules!I87&amp;CHAR(34)&amp;" grace="&amp;CHAR(34)&amp;Schedules!J87&amp;CHAR(34)&amp;"/&gt;"</f>
        <v xml:space="preserve">    &lt;due age="" interval="12 weeks" grace=""/&gt;</v>
      </c>
    </row>
    <row r="31" spans="1:1" x14ac:dyDescent="0.2">
      <c r="A31" s="20" t="str">
        <f>"    &lt;overdue age="&amp;CHAR(34)&amp;Schedules!H88&amp;CHAR(34)&amp;" interval="&amp;CHAR(34)&amp;Schedules!I88&amp;CHAR(34)&amp;" grace="&amp;CHAR(34)&amp;Schedules!J88&amp;CHAR(34)&amp;"/&gt;"</f>
        <v xml:space="preserve">    &lt;overdue age="" interval="12 weeks" grace=""/&gt;</v>
      </c>
    </row>
    <row r="32" spans="1:1" x14ac:dyDescent="0.2">
      <c r="A32" s="20" t="str">
        <f>"    &lt;finished age="&amp;CHAR(34)&amp;Schedules!H89&amp;CHAR(34)&amp;" interval="&amp;CHAR(34)&amp;Schedules!I89&amp;CHAR(34)&amp;" grace="&amp;CHAR(34)&amp;Schedules!J89&amp;CHAR(34)&amp;"/&gt;"</f>
        <v xml:space="preserve">    &lt;finished age="" interval="" grace=""/&gt;</v>
      </c>
    </row>
    <row r="33" spans="1:1" x14ac:dyDescent="0.2">
      <c r="A33" s="20" t="str">
        <f>"    &lt;after-invalid interval="&amp;CHAR(34)&amp;Schedules!I90&amp;CHAR(34)&amp;" grace="&amp;CHAR(34)&amp;Schedules!J90&amp;CHAR(34)&amp;"/&gt;"</f>
        <v xml:space="preserve">    &lt;after-invalid interval="12 weeks" grace="4 days"/&gt;</v>
      </c>
    </row>
    <row r="34" spans="1:1" x14ac:dyDescent="0.2">
      <c r="A34" s="20" t="str">
        <f>"    &lt;before-previous interval="&amp;CHAR(34)&amp;Schedules!I91&amp;CHAR(34)&amp;"/&gt;"</f>
        <v xml:space="preserve">    &lt;before-previous interval="5 months"/&gt;</v>
      </c>
    </row>
    <row r="35" spans="1:1" x14ac:dyDescent="0.2">
      <c r="A35" s="20" t="str">
        <f>"    &lt;indicate vaccineName="&amp;CHAR(34)&amp;Schedules!G94&amp;CHAR(34)&amp;" schedule="&amp;CHAR(34)&amp;Schedules!H94&amp;CHAR(34)&amp;" age="&amp;CHAR(34)&amp;Schedules!I94&amp;CHAR(34)&amp;" reason="&amp;CHAR(34)&amp;Schedules!J94&amp;CHAR(34)&amp;"/&gt;"</f>
        <v xml:space="preserve">    &lt;indicate vaccineName="HPV" schedule="COMPLETE" age="" reason=""/&gt;</v>
      </c>
    </row>
    <row r="36" spans="1:1" x14ac:dyDescent="0.2">
      <c r="A36" s="20" t="str">
        <f>"  &lt;/schedule&gt;"</f>
        <v xml:space="preserve">  &lt;/schedule&gt;</v>
      </c>
    </row>
    <row r="37" spans="1:1" x14ac:dyDescent="0.2">
      <c r="A37" s="23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scheduleName="H2b" dose="2" indication="" label="2nd"&gt;</v>
      </c>
    </row>
    <row r="38" spans="1:1" x14ac:dyDescent="0.2">
      <c r="A38" s="19" t="str">
        <f>"    &lt;pos row="&amp;CHAR(34)&amp;Schedules!C97&amp;CHAR(34)&amp;" column="&amp;CHAR(34)&amp;Schedules!C96&amp;CHAR(34)&amp;"/&gt;"</f>
        <v xml:space="preserve">    &lt;pos row="2" column="1"/&gt;</v>
      </c>
    </row>
    <row r="39" spans="1:1" x14ac:dyDescent="0.2">
      <c r="A39" s="20" t="str">
        <f>"    &lt;valid age="&amp;CHAR(34)&amp;Schedules!C85&amp;CHAR(34)&amp;" interval="&amp;CHAR(34)&amp;Schedules!D85&amp;CHAR(34)&amp;" grace="&amp;CHAR(34)&amp;Schedules!E85&amp;CHAR(34)&amp;"/&gt;"</f>
        <v xml:space="preserve">    &lt;valid age="" interval="4 weeks" grace="4 days"/&gt;</v>
      </c>
    </row>
    <row r="40" spans="1:1" x14ac:dyDescent="0.2">
      <c r="A40" s="20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41" spans="1:1" x14ac:dyDescent="0.2">
      <c r="A41" s="20" t="str">
        <f>"    &lt;due age="&amp;CHAR(34)&amp;Schedules!C87&amp;CHAR(34)&amp;" interval="&amp;CHAR(34)&amp;Schedules!D87&amp;CHAR(34)&amp;" grace="&amp;CHAR(34)&amp;Schedules!E87&amp;CHAR(34)&amp;"/&gt;"</f>
        <v xml:space="preserve">    &lt;due age="" interval="4 weeks" grace=""/&gt;</v>
      </c>
    </row>
    <row r="42" spans="1:1" x14ac:dyDescent="0.2">
      <c r="A42" s="20" t="str">
        <f>"    &lt;overdue age="&amp;CHAR(34)&amp;Schedules!C88&amp;CHAR(34)&amp;" interval="&amp;CHAR(34)&amp;Schedules!D88&amp;CHAR(34)&amp;" grace="&amp;CHAR(34)&amp;Schedules!E88&amp;CHAR(34)&amp;"/&gt;"</f>
        <v xml:space="preserve">    &lt;overdue age="" interval="3 months" grace=""/&gt;</v>
      </c>
    </row>
    <row r="43" spans="1:1" x14ac:dyDescent="0.2">
      <c r="A43" s="20" t="str">
        <f>"    &lt;finished age="&amp;CHAR(34)&amp;Schedules!C89&amp;CHAR(34)&amp;" interval="&amp;CHAR(34)&amp;Schedules!D89&amp;CHAR(34)&amp;" grace="&amp;CHAR(34)&amp;Schedules!E89&amp;CHAR(34)&amp;"/&gt;"</f>
        <v xml:space="preserve">    &lt;finished age="" interval="" grace=""/&gt;</v>
      </c>
    </row>
    <row r="44" spans="1:1" x14ac:dyDescent="0.2">
      <c r="A44" s="20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45" spans="1:1" x14ac:dyDescent="0.2">
      <c r="A45" s="20" t="str">
        <f>"    &lt;before-previous interval="&amp;CHAR(34)&amp;Schedules!D91&amp;CHAR(34)&amp;"/&gt;"</f>
        <v xml:space="preserve">    &lt;before-previous interval=""/&gt;</v>
      </c>
    </row>
    <row r="46" spans="1:1" x14ac:dyDescent="0.2">
      <c r="A46" s="20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vaccineName="HPV" schedule="H3b" age="" reason=""/&gt;</v>
      </c>
    </row>
    <row r="47" spans="1:1" x14ac:dyDescent="0.2">
      <c r="A47" s="20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vaccineName="HPV" schedule="Catch-up 3" age="" reason="Dose received after 1-2 month recommended interval"/&gt;</v>
      </c>
    </row>
    <row r="48" spans="1:1" x14ac:dyDescent="0.2">
      <c r="A48" s="20" t="str">
        <f>"  &lt;/schedule&gt;"</f>
        <v xml:space="preserve">  &lt;/schedule&gt;</v>
      </c>
    </row>
    <row r="49" spans="1:1" x14ac:dyDescent="0.2">
      <c r="A49" s="23" t="str">
        <f>"  &lt;schedule scheduleName="&amp;CHAR(34)&amp;Schedules!B100&amp;CHAR(34)&amp;" dose="&amp;CHAR(34)&amp;Schedules!C100&amp;CHAR(34)&amp;" indication="&amp;CHAR(34)&amp;Schedules!D100&amp;CHAR(34)&amp;" label="&amp;CHAR(34)&amp;Schedules!E99&amp;CHAR(34)&amp;"&gt;"</f>
        <v xml:space="preserve">  &lt;schedule scheduleName="Catch-up 3" dose="3" indication="" label="3rd"&gt;</v>
      </c>
    </row>
    <row r="50" spans="1:1" x14ac:dyDescent="0.2">
      <c r="A50" s="19" t="str">
        <f>"    &lt;pos row="&amp;CHAR(34)&amp;Schedules!C114&amp;CHAR(34)&amp;" column="&amp;CHAR(34)&amp;Schedules!C113&amp;CHAR(34)&amp;"/&gt;"</f>
        <v xml:space="preserve">    &lt;pos row="3" column="1"/&gt;</v>
      </c>
    </row>
    <row r="51" spans="1:1" x14ac:dyDescent="0.2">
      <c r="A51" s="20" t="str">
        <f>"    &lt;valid age="&amp;CHAR(34)&amp;Schedules!C103&amp;CHAR(34)&amp;" interval="&amp;CHAR(34)&amp;Schedules!D103&amp;CHAR(34)&amp;" grace="&amp;CHAR(34)&amp;Schedules!E103&amp;CHAR(34)&amp;"/&gt;"</f>
        <v xml:space="preserve">    &lt;valid age="" interval="12 weeks" grace="4 days"/&gt;</v>
      </c>
    </row>
    <row r="52" spans="1:1" x14ac:dyDescent="0.2">
      <c r="A52" s="20" t="str">
        <f>"    &lt;early age="&amp;CHAR(34)&amp;Schedules!C104&amp;CHAR(34)&amp;" interval="&amp;CHAR(34)&amp;Schedules!D104&amp;CHAR(34)&amp;" grace="&amp;CHAR(34)&amp;Schedules!E104&amp;CHAR(34)&amp;"/&gt;"</f>
        <v xml:space="preserve">    &lt;early age="" interval="" grace=""/&gt;</v>
      </c>
    </row>
    <row r="53" spans="1:1" x14ac:dyDescent="0.2">
      <c r="A53" s="20" t="str">
        <f>"    &lt;due age="&amp;CHAR(34)&amp;Schedules!C105&amp;CHAR(34)&amp;" interval="&amp;CHAR(34)&amp;Schedules!D105&amp;CHAR(34)&amp;" grace="&amp;CHAR(34)&amp;Schedules!E105&amp;CHAR(34)&amp;"/&gt;"</f>
        <v xml:space="preserve">    &lt;due age="" interval="12 weeks" grace=""/&gt;</v>
      </c>
    </row>
    <row r="54" spans="1:1" x14ac:dyDescent="0.2">
      <c r="A54" s="20" t="str">
        <f>"    &lt;overdue age="&amp;CHAR(34)&amp;Schedules!C106&amp;CHAR(34)&amp;" interval="&amp;CHAR(34)&amp;Schedules!D106&amp;CHAR(34)&amp;" grace="&amp;CHAR(34)&amp;Schedules!E106&amp;CHAR(34)&amp;"/&gt;"</f>
        <v xml:space="preserve">    &lt;overdue age="" interval="12 weeks" grace=""/&gt;</v>
      </c>
    </row>
    <row r="55" spans="1:1" x14ac:dyDescent="0.2">
      <c r="A55" s="20" t="str">
        <f>"    &lt;finished age="&amp;CHAR(34)&amp;Schedules!C107&amp;CHAR(34)&amp;" interval="&amp;CHAR(34)&amp;Schedules!D107&amp;CHAR(34)&amp;" grace="&amp;CHAR(34)&amp;Schedules!E107&amp;CHAR(34)&amp;"/&gt;"</f>
        <v xml:space="preserve">    &lt;finished age="" interval="" grace=""/&gt;</v>
      </c>
    </row>
    <row r="56" spans="1:1" x14ac:dyDescent="0.2">
      <c r="A56" s="20" t="str">
        <f>"    &lt;after-invalid interval="&amp;CHAR(34)&amp;Schedules!D108&amp;CHAR(34)&amp;" grace="&amp;CHAR(34)&amp;Schedules!E108&amp;CHAR(34)&amp;"/&gt;"</f>
        <v xml:space="preserve">    &lt;after-invalid interval="12 weeks" grace="4 days"/&gt;</v>
      </c>
    </row>
    <row r="57" spans="1:1" x14ac:dyDescent="0.2">
      <c r="A57" s="20" t="str">
        <f>"    &lt;before-previous interval="&amp;CHAR(34)&amp;Schedules!D109&amp;CHAR(34)&amp;"/&gt;"</f>
        <v xml:space="preserve">    &lt;before-previous interval=""/&gt;</v>
      </c>
    </row>
    <row r="58" spans="1:1" x14ac:dyDescent="0.2">
      <c r="A58" s="20" t="str">
        <f>"    &lt;indicate vaccineName="&amp;CHAR(34)&amp;Schedules!B112&amp;CHAR(34)&amp;" schedule="&amp;CHAR(34)&amp;Schedules!C112&amp;CHAR(34)&amp;" age="&amp;CHAR(34)&amp;Schedules!D112&amp;CHAR(34)&amp;" reason="&amp;CHAR(34)&amp;Schedules!E112&amp;CHAR(34)&amp;"/&gt;"</f>
        <v xml:space="preserve">    &lt;indicate vaccineName="HPV" schedule="COMPLETE" age="" reason=""/&gt;</v>
      </c>
    </row>
    <row r="59" spans="1:1" x14ac:dyDescent="0.2">
      <c r="A59" s="20" t="str">
        <f>"  &lt;/schedule&gt;"</f>
        <v xml:space="preserve">  &lt;/schedule&gt;</v>
      </c>
    </row>
    <row r="60" spans="1:1" x14ac:dyDescent="0.2">
      <c r="A60" s="23" t="str">
        <f>"  &lt;schedule scheduleName="&amp;CHAR(34)&amp;Schedules!B117&amp;CHAR(34)&amp;" dose="&amp;CHAR(34)&amp;Schedules!C117&amp;CHAR(34)&amp;" indication="&amp;CHAR(34)&amp;Schedules!D117&amp;CHAR(34)&amp;" label="&amp;CHAR(34)&amp;Schedules!E116&amp;CHAR(34)&amp;"&gt;"</f>
        <v xml:space="preserve">  &lt;schedule scheduleName="H3b" dose="3" indication="" label="3rd"&gt;</v>
      </c>
    </row>
    <row r="61" spans="1:1" x14ac:dyDescent="0.2">
      <c r="A61" s="19" t="str">
        <f>"    &lt;pos row="&amp;CHAR(34)&amp;Schedules!C131&amp;CHAR(34)&amp;" column="&amp;CHAR(34)&amp;Schedules!C130&amp;CHAR(34)&amp;"/&gt;"</f>
        <v xml:space="preserve">    &lt;pos row="4" column="1"/&gt;</v>
      </c>
    </row>
    <row r="62" spans="1:1" x14ac:dyDescent="0.2">
      <c r="A62" s="20" t="str">
        <f>"    &lt;valid age="&amp;CHAR(34)&amp;Schedules!C120&amp;CHAR(34)&amp;" interval="&amp;CHAR(34)&amp;Schedules!D120&amp;CHAR(34)&amp;" grace="&amp;CHAR(34)&amp;Schedules!E120&amp;CHAR(34)&amp;"/&gt;"</f>
        <v xml:space="preserve">    &lt;valid age="" interval="12 weeks" grace="4 days"/&gt;</v>
      </c>
    </row>
    <row r="63" spans="1:1" x14ac:dyDescent="0.2">
      <c r="A63" s="20" t="str">
        <f>"    &lt;early age="&amp;CHAR(34)&amp;Schedules!C121&amp;CHAR(34)&amp;" interval="&amp;CHAR(34)&amp;Schedules!D121&amp;CHAR(34)&amp;" grace="&amp;CHAR(34)&amp;Schedules!E121&amp;CHAR(34)&amp;"/&gt;"</f>
        <v xml:space="preserve">    &lt;early age="" interval="" grace=""/&gt;</v>
      </c>
    </row>
    <row r="64" spans="1:1" x14ac:dyDescent="0.2">
      <c r="A64" s="20" t="str">
        <f>"    &lt;due age="&amp;CHAR(34)&amp;Schedules!C122&amp;CHAR(34)&amp;" interval="&amp;CHAR(34)&amp;Schedules!D122&amp;CHAR(34)&amp;" grace="&amp;CHAR(34)&amp;Schedules!E122&amp;CHAR(34)&amp;"/&gt;"</f>
        <v xml:space="preserve">    &lt;due age="" interval="4 months" grace=""/&gt;</v>
      </c>
    </row>
    <row r="65" spans="1:1" x14ac:dyDescent="0.2">
      <c r="A65" s="20" t="str">
        <f>"    &lt;overdue age="&amp;CHAR(34)&amp;Schedules!C123&amp;CHAR(34)&amp;" interval="&amp;CHAR(34)&amp;Schedules!D123&amp;CHAR(34)&amp;" grace="&amp;CHAR(34)&amp;Schedules!E123&amp;CHAR(34)&amp;"/&gt;"</f>
        <v xml:space="preserve">    &lt;overdue age="" interval="6 months" grace=""/&gt;</v>
      </c>
    </row>
    <row r="66" spans="1:1" x14ac:dyDescent="0.2">
      <c r="A66" s="20" t="str">
        <f>"    &lt;finished age="&amp;CHAR(34)&amp;Schedules!C124&amp;CHAR(34)&amp;" interval="&amp;CHAR(34)&amp;Schedules!D124&amp;CHAR(34)&amp;" grace="&amp;CHAR(34)&amp;Schedules!E124&amp;CHAR(34)&amp;"/&gt;"</f>
        <v xml:space="preserve">    &lt;finished age="" interval="" grace=""/&gt;</v>
      </c>
    </row>
    <row r="67" spans="1:1" x14ac:dyDescent="0.2">
      <c r="A67" s="20" t="str">
        <f>"    &lt;after-invalid interval="&amp;CHAR(34)&amp;Schedules!D125&amp;CHAR(34)&amp;" grace="&amp;CHAR(34)&amp;Schedules!E125&amp;CHAR(34)&amp;"/&gt;"</f>
        <v xml:space="preserve">    &lt;after-invalid interval="12 weeks" grace="4 days"/&gt;</v>
      </c>
    </row>
    <row r="68" spans="1:1" x14ac:dyDescent="0.2">
      <c r="A68" s="20" t="str">
        <f>"    &lt;before-previous interval="&amp;CHAR(34)&amp;Schedules!D126&amp;CHAR(34)&amp;"/&gt;"</f>
        <v xml:space="preserve">    &lt;before-previous interval="5 months"/&gt;</v>
      </c>
    </row>
    <row r="69" spans="1:1" x14ac:dyDescent="0.2">
      <c r="A69" s="20" t="str">
        <f>"    &lt;indicate vaccineName="&amp;CHAR(34)&amp;Schedules!B129&amp;CHAR(34)&amp;" schedule="&amp;CHAR(34)&amp;Schedules!C129&amp;CHAR(34)&amp;" age="&amp;CHAR(34)&amp;Schedules!D129&amp;CHAR(34)&amp;" reason="&amp;CHAR(34)&amp;Schedules!E129&amp;CHAR(34)&amp;"/&gt;"</f>
        <v xml:space="preserve">    &lt;indicate vaccineName="HPV" schedule="COMPLETE" age="" reason=""/&gt;</v>
      </c>
    </row>
    <row r="70" spans="1:1" x14ac:dyDescent="0.2">
      <c r="A70" s="20" t="str">
        <f>"  &lt;/schedule&gt;"</f>
        <v xml:space="preserve">  &lt;/schedule&gt;</v>
      </c>
    </row>
    <row r="71" spans="1:1" x14ac:dyDescent="0.2">
      <c r="A71" s="28" t="str">
        <f>"  &lt;decisionLogic name="&amp;CHAR(34)&amp;Schedules!B172&amp;CHAR(34)&amp;"&gt;"</f>
        <v xml:space="preserve">  &lt;decisionLogic name="DL HPV 2nd"&gt;</v>
      </c>
    </row>
    <row r="72" spans="1:1" x14ac:dyDescent="0.2">
      <c r="A72" s="20" t="str">
        <f>"    &lt;constant name="&amp;CHAR(34)&amp;Schedules!B174&amp;CHAR(34)&amp;" value="&amp;CHAR(34)&amp;Schedules!E174&amp;CHAR(34)&amp;"/&gt;"</f>
        <v xml:space="preserve">    &lt;constant name="Valid Vaccine" value="HPV"/&gt;</v>
      </c>
    </row>
    <row r="73" spans="1:1" x14ac:dyDescent="0.2">
      <c r="A73" s="20" t="str">
        <f>"    &lt;constant name="&amp;CHAR(34)&amp;Schedules!B176&amp;CHAR(34)&amp;" value="&amp;CHAR(34)&amp;Schedules!E176&amp;CHAR(34)&amp;"/&gt;"</f>
        <v xml:space="preserve">    &lt;constant name="No 2nd Dose" value="H2"/&gt;</v>
      </c>
    </row>
    <row r="74" spans="1:1" x14ac:dyDescent="0.2">
      <c r="A74" s="20" t="str">
        <f>"    &lt;constant name="&amp;CHAR(34)&amp;Schedules!B177&amp;CHAR(34)&amp;" value="&amp;CHAR(34)&amp;Schedules!E177&amp;CHAR(34)&amp;"/&gt;"</f>
        <v xml:space="preserve">    &lt;constant name="2nd Dose Less Than 5 months -12 weeks" value="H2c"/&gt;</v>
      </c>
    </row>
    <row r="75" spans="1:1" x14ac:dyDescent="0.2">
      <c r="A75" s="20" t="str">
        <f>"    &lt;constant name="&amp;CHAR(34)&amp;Schedules!B178&amp;CHAR(34)&amp;" value="&amp;CHAR(34)&amp;Schedules!E178&amp;CHAR(34)&amp;"/&gt;"</f>
        <v xml:space="preserve">    &lt;constant name="2nd Dose Greater Than 5 months -4 days" value="H2"/&gt;</v>
      </c>
    </row>
    <row r="76" spans="1:1" x14ac:dyDescent="0.2">
      <c r="A76" s="20" t="str">
        <f>"    &lt;constant name="&amp;CHAR(34)&amp;Schedules!B179&amp;CHAR(34)&amp;" value="&amp;CHAR(34)&amp;Schedules!E179&amp;CHAR(34)&amp;"/&gt;"</f>
        <v xml:space="preserve">    &lt;constant name="2nd Dose Between 5 months -12 weeks and 5 Months -4 days" value="Catch-up 3"/&gt;</v>
      </c>
    </row>
    <row r="77" spans="1:1" x14ac:dyDescent="0.2">
      <c r="A77" s="29" t="s">
        <v>71</v>
      </c>
    </row>
    <row r="78" spans="1:1" x14ac:dyDescent="0.2">
      <c r="A78" s="23" t="str">
        <f>"  &lt;schedule scheduleName="&amp;CHAR(34)&amp;Schedules!B134&amp;CHAR(34)&amp;" dose="&amp;CHAR(34)&amp;Schedules!C134&amp;CHAR(34)&amp;" indication="&amp;CHAR(34)&amp;Schedules!D134&amp;CHAR(34)&amp;" label="&amp;CHAR(34)&amp;Schedules!E133&amp;CHAR(34)&amp;"&gt;"</f>
        <v xml:space="preserve">  &lt;schedule scheduleName="M1" dose="1" indication="MALE" label="1st"&gt;</v>
      </c>
    </row>
    <row r="79" spans="1:1" x14ac:dyDescent="0.2">
      <c r="A79" s="19" t="str">
        <f>"    &lt;pos row="&amp;CHAR(34)&amp;Schedules!C149&amp;CHAR(34)&amp;" column="&amp;CHAR(34)&amp;Schedules!C148&amp;CHAR(34)&amp;"/&gt;"</f>
        <v xml:space="preserve">    &lt;pos row="1" column="3"/&gt;</v>
      </c>
    </row>
    <row r="80" spans="1:1" x14ac:dyDescent="0.2">
      <c r="A80" s="20" t="str">
        <f>"    &lt;valid age="&amp;CHAR(34)&amp;Schedules!C137&amp;CHAR(34)&amp;" interval="&amp;CHAR(34)&amp;Schedules!D137&amp;CHAR(34)&amp;" grace="&amp;CHAR(34)&amp;Schedules!E137&amp;CHAR(34)&amp;"/&gt;"</f>
        <v xml:space="preserve">    &lt;valid age="9 years" interval="" grace="4 days"/&gt;</v>
      </c>
    </row>
    <row r="81" spans="1:1" x14ac:dyDescent="0.2">
      <c r="A81" s="20" t="str">
        <f>"    &lt;early age="&amp;CHAR(34)&amp;Schedules!C138&amp;CHAR(34)&amp;" interval="&amp;CHAR(34)&amp;Schedules!D138&amp;CHAR(34)&amp;" grace="&amp;CHAR(34)&amp;Schedules!E138&amp;CHAR(34)&amp;"/&gt;"</f>
        <v xml:space="preserve">    &lt;early age="" interval="" grace=""/&gt;</v>
      </c>
    </row>
    <row r="82" spans="1:1" x14ac:dyDescent="0.2">
      <c r="A82" s="20" t="str">
        <f>"    &lt;due age="&amp;CHAR(34)&amp;Schedules!C139&amp;CHAR(34)&amp;" interval="&amp;CHAR(34)&amp;Schedules!D139&amp;CHAR(34)&amp;" grace="&amp;CHAR(34)&amp;Schedules!E139&amp;CHAR(34)&amp;"/&gt;"</f>
        <v xml:space="preserve">    &lt;due age="11 years" interval="" grace=""/&gt;</v>
      </c>
    </row>
    <row r="83" spans="1:1" x14ac:dyDescent="0.2">
      <c r="A83" s="20" t="str">
        <f>"    &lt;overdue age="&amp;CHAR(34)&amp;Schedules!C140&amp;CHAR(34)&amp;" interval="&amp;CHAR(34)&amp;Schedules!D140&amp;CHAR(34)&amp;" grace="&amp;CHAR(34)&amp;Schedules!E140&amp;CHAR(34)&amp;"/&gt;"</f>
        <v xml:space="preserve">    &lt;overdue age="13 years" interval="" grace=""/&gt;</v>
      </c>
    </row>
    <row r="84" spans="1:1" x14ac:dyDescent="0.2">
      <c r="A84" s="20" t="str">
        <f>"    &lt;finished age="&amp;CHAR(34)&amp;Schedules!C141&amp;CHAR(34)&amp;" interval="&amp;CHAR(34)&amp;Schedules!D141&amp;CHAR(34)&amp;" grace="&amp;CHAR(34)&amp;Schedules!E141&amp;CHAR(34)&amp;"/&gt;"</f>
        <v xml:space="preserve">    &lt;finished age="22 years" interval="" grace=""/&gt;</v>
      </c>
    </row>
    <row r="85" spans="1:1" x14ac:dyDescent="0.2">
      <c r="A85" s="20" t="str">
        <f>"    &lt;after-invalid interval="&amp;CHAR(34)&amp;Schedules!D142&amp;CHAR(34)&amp;" grace="&amp;CHAR(34)&amp;Schedules!E142&amp;CHAR(34)&amp;"/&gt;"</f>
        <v xml:space="preserve">    &lt;after-invalid interval="0 days" grace=""/&gt;</v>
      </c>
    </row>
    <row r="86" spans="1:1" x14ac:dyDescent="0.2">
      <c r="A86" s="20" t="str">
        <f>"    &lt;before-previous interval="&amp;CHAR(34)&amp;Schedules!D143&amp;CHAR(34)&amp;"/&gt;"</f>
        <v xml:space="preserve">    &lt;before-previous interval=""/&gt;</v>
      </c>
    </row>
    <row r="87" spans="1:1" x14ac:dyDescent="0.2">
      <c r="A87" s="20" t="str">
        <f>"    &lt;indicate vaccineName="&amp;CHAR(34)&amp;Schedules!B146&amp;CHAR(34)&amp;" schedule="&amp;CHAR(34)&amp;Schedules!C146&amp;CHAR(34)&amp;" age="&amp;CHAR(34)&amp;Schedules!D146&amp;CHAR(34)&amp;" reason="&amp;CHAR(34)&amp;Schedules!E146&amp;CHAR(34)&amp;"/&gt;"</f>
        <v xml:space="preserve">    &lt;indicate vaccineName="HPV" schedule="H2" age="15 years" reason=""/&gt;</v>
      </c>
    </row>
    <row r="88" spans="1:1" x14ac:dyDescent="0.2">
      <c r="A88" s="20" t="str">
        <f>"    &lt;indicate vaccineName="&amp;CHAR(34)&amp;Schedules!B147&amp;CHAR(34)&amp;" schedule="&amp;CHAR(34)&amp;Schedules!C147&amp;CHAR(34)&amp;" age="&amp;CHAR(34)&amp;Schedules!D147&amp;CHAR(34)&amp;" reason="&amp;CHAR(34)&amp;Schedules!E147&amp;CHAR(34)&amp;"/&gt;"</f>
        <v xml:space="preserve">    &lt;indicate vaccineName="HPV" schedule="H2b" age="" reason="1st dose received at &gt; 14 years, 3 doses are recommended."/&gt;</v>
      </c>
    </row>
    <row r="89" spans="1:1" x14ac:dyDescent="0.2">
      <c r="A89" s="20" t="str">
        <f>"  &lt;/schedule&gt;"</f>
        <v xml:space="preserve">  &lt;/schedule&gt;</v>
      </c>
    </row>
    <row r="90" spans="1:1" x14ac:dyDescent="0.2">
      <c r="A90" s="23" t="str">
        <f>"  &lt;schedule scheduleName="&amp;CHAR(34)&amp;Schedules!B152&amp;CHAR(34)&amp;" dose="&amp;CHAR(34)&amp;Schedules!C152&amp;CHAR(34)&amp;" indication="&amp;CHAR(34)&amp;Schedules!D152&amp;CHAR(34)&amp;" label="&amp;CHAR(34)&amp;Schedules!E151&amp;CHAR(34)&amp;"&gt;"</f>
        <v xml:space="preserve">  &lt;schedule scheduleName="S1" dose="1" indication="MALE" label="High Risk"&gt;</v>
      </c>
    </row>
    <row r="91" spans="1:1" x14ac:dyDescent="0.2">
      <c r="A91" s="19" t="str">
        <f>"    &lt;indicationCriteria vaccineName="&amp;CHAR(34)&amp;Schedules!B155&amp;CHAR(34)&amp;" afterAge="&amp;CHAR(34)&amp;Schedules!C155&amp;CHAR(34)&amp;" beforeAge="&amp;CHAR(34)&amp;Schedules!D155&amp;CHAR(34)&amp;"/&gt;"</f>
        <v xml:space="preserve">    &lt;indicationCriteria vaccineName="HPV" afterAge="22 years" beforeAge="27 years"/&gt;</v>
      </c>
    </row>
    <row r="92" spans="1:1" x14ac:dyDescent="0.2">
      <c r="A92" s="19" t="str">
        <f>"    &lt;pos row="&amp;CHAR(34)&amp;Schedules!C169&amp;CHAR(34)&amp;" column="&amp;CHAR(34)&amp;Schedules!C168&amp;CHAR(34)&amp;"/&gt;"</f>
        <v xml:space="preserve">    &lt;pos row="2" column="3"/&gt;</v>
      </c>
    </row>
    <row r="93" spans="1:1" x14ac:dyDescent="0.2">
      <c r="A93" s="20" t="str">
        <f>"    &lt;valid age="&amp;CHAR(34)&amp;Schedules!C158&amp;CHAR(34)&amp;" interval="&amp;CHAR(34)&amp;Schedules!D158&amp;CHAR(34)&amp;" grace="&amp;CHAR(34)&amp;Schedules!E158&amp;CHAR(34)&amp;"/&gt;"</f>
        <v xml:space="preserve">    &lt;valid age="9 years" interval="" grace="4 days"/&gt;</v>
      </c>
    </row>
    <row r="94" spans="1:1" x14ac:dyDescent="0.2">
      <c r="A94" s="20" t="str">
        <f>"    &lt;early age="&amp;CHAR(34)&amp;Schedules!C159&amp;CHAR(34)&amp;" interval="&amp;CHAR(34)&amp;Schedules!D159&amp;CHAR(34)&amp;" grace="&amp;CHAR(34)&amp;Schedules!E159&amp;CHAR(34)&amp;"/&gt;"</f>
        <v xml:space="preserve">    &lt;early age="" interval="" grace=""/&gt;</v>
      </c>
    </row>
    <row r="95" spans="1:1" x14ac:dyDescent="0.2">
      <c r="A95" s="20" t="str">
        <f>"    &lt;due age="&amp;CHAR(34)&amp;Schedules!C160&amp;CHAR(34)&amp;" interval="&amp;CHAR(34)&amp;Schedules!D160&amp;CHAR(34)&amp;" grace="&amp;CHAR(34)&amp;Schedules!E160&amp;CHAR(34)&amp;"/&gt;"</f>
        <v xml:space="preserve">    &lt;due age="11 years" interval="" grace=""/&gt;</v>
      </c>
    </row>
    <row r="96" spans="1:1" x14ac:dyDescent="0.2">
      <c r="A96" s="20" t="str">
        <f>"    &lt;overdue age="&amp;CHAR(34)&amp;Schedules!C161&amp;CHAR(34)&amp;" interval="&amp;CHAR(34)&amp;Schedules!D161&amp;CHAR(34)&amp;" grace="&amp;CHAR(34)&amp;Schedules!E161&amp;CHAR(34)&amp;"/&gt;"</f>
        <v xml:space="preserve">    &lt;overdue age="13 years" interval="" grace=""/&gt;</v>
      </c>
    </row>
    <row r="97" spans="1:1" x14ac:dyDescent="0.2">
      <c r="A97" s="20" t="str">
        <f>"    &lt;finished age="&amp;CHAR(34)&amp;Schedules!C162&amp;CHAR(34)&amp;" interval="&amp;CHAR(34)&amp;Schedules!D162&amp;CHAR(34)&amp;" grace="&amp;CHAR(34)&amp;Schedules!E162&amp;CHAR(34)&amp;"/&gt;"</f>
        <v xml:space="preserve">    &lt;finished age="27 years" interval="" grace=""/&gt;</v>
      </c>
    </row>
    <row r="98" spans="1:1" x14ac:dyDescent="0.2">
      <c r="A98" s="20" t="str">
        <f>"    &lt;after-invalid interval="&amp;CHAR(34)&amp;Schedules!D163&amp;CHAR(34)&amp;" grace="&amp;CHAR(34)&amp;Schedules!E163&amp;CHAR(34)&amp;"/&gt;"</f>
        <v xml:space="preserve">    &lt;after-invalid interval="0 days" grace=""/&gt;</v>
      </c>
    </row>
    <row r="99" spans="1:1" x14ac:dyDescent="0.2">
      <c r="A99" s="20" t="str">
        <f>"    &lt;before-previous interval="&amp;CHAR(34)&amp;Schedules!D164&amp;CHAR(34)&amp;"/&gt;"</f>
        <v xml:space="preserve">    &lt;before-previous interval=""/&gt;</v>
      </c>
    </row>
    <row r="100" spans="1:1" x14ac:dyDescent="0.2">
      <c r="A100" s="20" t="str">
        <f>"    &lt;indicate vaccineName="&amp;CHAR(34)&amp;Schedules!B167&amp;CHAR(34)&amp;" schedule="&amp;CHAR(34)&amp;Schedules!C167&amp;CHAR(34)&amp;" age="&amp;CHAR(34)&amp;Schedules!D167&amp;CHAR(34)&amp;" reason="&amp;CHAR(34)&amp;Schedules!E167&amp;CHAR(34)&amp;"/&gt;"</f>
        <v xml:space="preserve">    &lt;indicate vaccineName="HPV" schedule="H2b" age="" reason="1st dose received at &gt; 14 years, 3 doses are recommended."/&gt;</v>
      </c>
    </row>
    <row r="101" spans="1:1" x14ac:dyDescent="0.2">
      <c r="A101" s="20" t="str">
        <f>"  &lt;/schedule&gt;"</f>
        <v xml:space="preserve">  &lt;/schedule&gt;</v>
      </c>
    </row>
    <row r="102" spans="1:1" x14ac:dyDescent="0.2">
      <c r="A102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 Forecaster</dc:creator>
  <cp:lastModifiedBy>Chamberlin, Gordon L.</cp:lastModifiedBy>
  <cp:lastPrinted>2017-02-24T05:46:56Z</cp:lastPrinted>
  <dcterms:created xsi:type="dcterms:W3CDTF">2014-08-26T19:52:28Z</dcterms:created>
  <dcterms:modified xsi:type="dcterms:W3CDTF">2017-02-24T05:48:16Z</dcterms:modified>
</cp:coreProperties>
</file>