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ev\forecast\forecaster2012\schedules\"/>
    </mc:Choice>
  </mc:AlternateContent>
  <bookViews>
    <workbookView xWindow="0" yWindow="0" windowWidth="16380" windowHeight="8190" tabRatio="389"/>
    <workbookView xWindow="0" yWindow="0" windowWidth="20490" windowHeight="7155" activeTab="1"/>
  </bookViews>
  <sheets>
    <sheet name="Schedules" sheetId="1" r:id="rId1"/>
    <sheet name="XML" sheetId="2" r:id="rId2"/>
  </sheets>
  <definedNames>
    <definedName name="Excel_BuiltIn_Print_Area_1_1">Schedules!$A$1:$L$136</definedName>
    <definedName name="_xlnm.Print_Area" localSheetId="0">Schedules!$A$1:$L$136</definedName>
  </definedNames>
  <calcPr calcId="152511"/>
</workbook>
</file>

<file path=xl/calcChain.xml><?xml version="1.0" encoding="utf-8"?>
<calcChain xmlns="http://schemas.openxmlformats.org/spreadsheetml/2006/main">
  <c r="A29" i="2" l="1"/>
  <c r="A1" i="2" l="1"/>
  <c r="A59" i="2" l="1"/>
  <c r="A2" i="2"/>
  <c r="A56" i="2"/>
  <c r="A42" i="2"/>
  <c r="A28" i="2"/>
  <c r="A14" i="2"/>
  <c r="A49" i="2"/>
  <c r="A35" i="2"/>
  <c r="A21" i="2"/>
  <c r="A7" i="2"/>
  <c r="A5" i="2"/>
  <c r="A58" i="2"/>
  <c r="A44" i="2"/>
  <c r="A16" i="2"/>
  <c r="A4" i="2" l="1"/>
  <c r="A15" i="2"/>
  <c r="A3" i="2"/>
  <c r="A6" i="2"/>
  <c r="A8" i="2"/>
  <c r="A9" i="2"/>
  <c r="A10" i="2"/>
  <c r="A11" i="2"/>
  <c r="A12" i="2"/>
  <c r="A13" i="2"/>
  <c r="A17" i="2"/>
  <c r="A18" i="2"/>
  <c r="A19" i="2"/>
  <c r="A20" i="2"/>
  <c r="A22" i="2"/>
  <c r="A23" i="2"/>
  <c r="A24" i="2"/>
  <c r="A25" i="2"/>
  <c r="A26" i="2"/>
  <c r="A27" i="2"/>
  <c r="A30" i="2"/>
  <c r="A31" i="2"/>
  <c r="A32" i="2"/>
  <c r="A33" i="2"/>
  <c r="A34" i="2"/>
  <c r="A36" i="2"/>
  <c r="A37" i="2"/>
  <c r="A38" i="2"/>
  <c r="A39" i="2"/>
  <c r="A40" i="2"/>
  <c r="A41" i="2"/>
  <c r="A43" i="2"/>
  <c r="A45" i="2"/>
  <c r="A46" i="2"/>
  <c r="A47" i="2"/>
  <c r="A48" i="2"/>
  <c r="A50" i="2"/>
  <c r="A51" i="2"/>
  <c r="A52" i="2"/>
  <c r="A53" i="2"/>
  <c r="A54" i="2"/>
  <c r="A55" i="2"/>
  <c r="A57" i="2"/>
  <c r="A60" i="2"/>
</calcChain>
</file>

<file path=xl/sharedStrings.xml><?xml version="1.0" encoding="utf-8"?>
<sst xmlns="http://schemas.openxmlformats.org/spreadsheetml/2006/main" count="174" uniqueCount="61">
  <si>
    <t>Forecast Series Name</t>
  </si>
  <si>
    <t>Vaccines</t>
  </si>
  <si>
    <t>Vaccine Ids</t>
  </si>
  <si>
    <t>Vaccine</t>
  </si>
  <si>
    <t>Trade Name(s)</t>
  </si>
  <si>
    <t>Id</t>
  </si>
  <si>
    <t>PCV7</t>
  </si>
  <si>
    <t>PCV13</t>
  </si>
  <si>
    <t>Pneumococcal, NOS</t>
  </si>
  <si>
    <t>PPV23</t>
  </si>
  <si>
    <t>Schedule</t>
  </si>
  <si>
    <t>Dose</t>
  </si>
  <si>
    <t>Indication</t>
  </si>
  <si>
    <t>P1</t>
  </si>
  <si>
    <t>Determine if dose is valid or when next is due</t>
  </si>
  <si>
    <t>Age</t>
  </si>
  <si>
    <t>Interval</t>
  </si>
  <si>
    <t>Grace</t>
  </si>
  <si>
    <t>Valid</t>
  </si>
  <si>
    <t>4 days</t>
  </si>
  <si>
    <t>Early due</t>
  </si>
  <si>
    <t>Due</t>
  </si>
  <si>
    <t>Overdue</t>
  </si>
  <si>
    <t>Finished</t>
  </si>
  <si>
    <t>After invalid dose</t>
  </si>
  <si>
    <t>Dose before previous</t>
  </si>
  <si>
    <t>If valid, pick the next schedule to use</t>
  </si>
  <si>
    <t>Before Age</t>
  </si>
  <si>
    <t>Reason</t>
  </si>
  <si>
    <t>History Of</t>
  </si>
  <si>
    <t>COMPLETE</t>
  </si>
  <si>
    <t>Show Column</t>
  </si>
  <si>
    <t>Show Row</t>
  </si>
  <si>
    <t>6 months</t>
  </si>
  <si>
    <t>0 days</t>
  </si>
  <si>
    <t>Transitions</t>
  </si>
  <si>
    <t>Name</t>
  </si>
  <si>
    <t>Vaccine Id</t>
  </si>
  <si>
    <t>C2</t>
  </si>
  <si>
    <t xml:space="preserve"> </t>
  </si>
  <si>
    <t>PPSV</t>
  </si>
  <si>
    <t>C1</t>
  </si>
  <si>
    <t>65 years</t>
  </si>
  <si>
    <t>46 years</t>
  </si>
  <si>
    <t>66 years</t>
  </si>
  <si>
    <t>120 years</t>
  </si>
  <si>
    <t>Recommend</t>
  </si>
  <si>
    <t>PCV-13</t>
  </si>
  <si>
    <t>S1</t>
  </si>
  <si>
    <t>PCV-13 after PPSV</t>
  </si>
  <si>
    <t>PCV-13 after PPSVs</t>
  </si>
  <si>
    <t>13 months</t>
  </si>
  <si>
    <t>INVALID</t>
  </si>
  <si>
    <t>1 year</t>
  </si>
  <si>
    <t>Grace for Interval</t>
  </si>
  <si>
    <t>65 years -4 days</t>
  </si>
  <si>
    <t>Pneumo65</t>
  </si>
  <si>
    <t>Age 19 Years</t>
  </si>
  <si>
    <t>Completes</t>
  </si>
  <si>
    <t>PCV,PPSV</t>
  </si>
  <si>
    <t>Completed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</si>
</sst>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color indexed="26"/>
      <name val="Arial"/>
      <family val="2"/>
    </font>
    <font>
      <sz val="10"/>
      <color indexed="60"/>
      <name val="Arial"/>
      <family val="2"/>
    </font>
    <font>
      <b/>
      <sz val="10"/>
      <color indexed="62"/>
      <name val="Arial"/>
      <family val="2"/>
    </font>
    <font>
      <b/>
      <sz val="10"/>
      <color indexed="57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27"/>
        <bgColor indexed="9"/>
      </patternFill>
    </fill>
    <fill>
      <patternFill patternType="solid">
        <fgColor indexed="62"/>
        <bgColor indexed="56"/>
      </patternFill>
    </fill>
    <fill>
      <patternFill patternType="solid">
        <fgColor indexed="47"/>
        <bgColor indexed="27"/>
      </patternFill>
    </fill>
    <fill>
      <patternFill patternType="solid">
        <fgColor indexed="49"/>
        <bgColor indexed="40"/>
      </patternFill>
    </fill>
    <fill>
      <patternFill patternType="solid">
        <fgColor indexed="9"/>
        <bgColor indexed="26"/>
      </patternFill>
    </fill>
    <fill>
      <patternFill patternType="solid">
        <fgColor indexed="44"/>
        <bgColor indexed="31"/>
      </patternFill>
    </fill>
  </fills>
  <borders count="6">
    <border>
      <left/>
      <right/>
      <top/>
      <bottom/>
      <diagonal/>
    </border>
    <border>
      <left style="thin">
        <color indexed="62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 style="thin">
        <color indexed="62"/>
      </bottom>
      <diagonal/>
    </border>
    <border>
      <left/>
      <right style="thin">
        <color indexed="62"/>
      </right>
      <top style="thin">
        <color indexed="62"/>
      </top>
      <bottom style="thin">
        <color indexed="62"/>
      </bottom>
      <diagonal/>
    </border>
    <border>
      <left style="thin">
        <color indexed="62"/>
      </left>
      <right style="thin">
        <color indexed="62"/>
      </right>
      <top style="thin">
        <color indexed="62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2" borderId="0" xfId="0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2" fillId="4" borderId="3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left"/>
    </xf>
    <xf numFmtId="0" fontId="2" fillId="6" borderId="3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2" fillId="4" borderId="5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3" fillId="5" borderId="3" xfId="0" applyFont="1" applyFill="1" applyBorder="1"/>
    <xf numFmtId="0" fontId="4" fillId="5" borderId="3" xfId="0" applyFont="1" applyFill="1" applyBorder="1"/>
    <xf numFmtId="0" fontId="0" fillId="7" borderId="0" xfId="0" applyFill="1"/>
    <xf numFmtId="0" fontId="0" fillId="7" borderId="0" xfId="0" applyFill="1" applyBorder="1"/>
    <xf numFmtId="0" fontId="0" fillId="7" borderId="0" xfId="0" applyFont="1" applyFill="1" applyBorder="1"/>
    <xf numFmtId="0" fontId="2" fillId="6" borderId="3" xfId="0" applyFont="1" applyFill="1" applyBorder="1" applyAlignment="1">
      <alignment horizontal="center" vertical="top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1" fillId="3" borderId="3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5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/>
    </xf>
    <xf numFmtId="0" fontId="2" fillId="6" borderId="2" xfId="0" applyFont="1" applyFill="1" applyBorder="1" applyAlignment="1">
      <alignment horizontal="left"/>
    </xf>
    <xf numFmtId="0" fontId="2" fillId="6" borderId="4" xfId="0" applyFont="1" applyFill="1" applyBorder="1" applyAlignment="1">
      <alignment horizontal="left"/>
    </xf>
    <xf numFmtId="0" fontId="2" fillId="6" borderId="1" xfId="0" applyFont="1" applyFill="1" applyBorder="1" applyAlignment="1">
      <alignment horizontal="left" vertical="top" wrapText="1"/>
    </xf>
    <xf numFmtId="0" fontId="2" fillId="6" borderId="2" xfId="0" applyFont="1" applyFill="1" applyBorder="1" applyAlignment="1">
      <alignment horizontal="left" vertical="top" wrapText="1"/>
    </xf>
    <xf numFmtId="0" fontId="2" fillId="6" borderId="4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20</xdr:row>
      <xdr:rowOff>76200</xdr:rowOff>
    </xdr:from>
    <xdr:to>
      <xdr:col>8</xdr:col>
      <xdr:colOff>358357</xdr:colOff>
      <xdr:row>55</xdr:row>
      <xdr:rowOff>141164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0525" y="3257550"/>
          <a:ext cx="6435307" cy="57323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5"/>
  <sheetViews>
    <sheetView tabSelected="1" workbookViewId="0">
      <selection activeCell="F103" sqref="F103"/>
    </sheetView>
    <sheetView workbookViewId="1"/>
  </sheetViews>
  <sheetFormatPr defaultColWidth="11.5703125" defaultRowHeight="12.75" x14ac:dyDescent="0.2"/>
  <cols>
    <col min="1" max="1" width="1.5703125" style="1" customWidth="1"/>
    <col min="2" max="5" width="14.42578125" style="1" customWidth="1"/>
    <col min="6" max="6" width="17" style="1" bestFit="1" customWidth="1"/>
    <col min="7" max="7" width="6.28515625" style="1" customWidth="1"/>
    <col min="8" max="9" width="14.42578125" style="1" customWidth="1"/>
    <col min="10" max="10" width="7.7109375" style="1" customWidth="1"/>
    <col min="11" max="11" width="14.42578125" style="1" customWidth="1"/>
    <col min="12" max="12" width="2.28515625" style="1" customWidth="1"/>
    <col min="13" max="17" width="11.5703125" style="1"/>
    <col min="18" max="18" width="6.28515625" style="1" customWidth="1"/>
    <col min="19" max="23" width="11.5703125" style="1"/>
    <col min="24" max="24" width="6.28515625" style="1" customWidth="1"/>
    <col min="25" max="25" width="3.28515625" style="1" customWidth="1"/>
    <col min="26" max="16384" width="11.5703125" style="1"/>
  </cols>
  <sheetData>
    <row r="1" spans="2:11" ht="8.25" customHeight="1" x14ac:dyDescent="0.2"/>
    <row r="2" spans="2:11" x14ac:dyDescent="0.2">
      <c r="B2" s="2" t="s">
        <v>0</v>
      </c>
      <c r="C2" s="3"/>
      <c r="D2" s="4" t="s">
        <v>56</v>
      </c>
      <c r="G2" s="28" t="s">
        <v>1</v>
      </c>
      <c r="H2" s="28"/>
      <c r="I2" s="28"/>
      <c r="J2" s="28"/>
      <c r="K2" s="28"/>
    </row>
    <row r="3" spans="2:11" x14ac:dyDescent="0.2">
      <c r="B3" s="6" t="s">
        <v>58</v>
      </c>
      <c r="C3" s="26" t="s">
        <v>59</v>
      </c>
      <c r="D3" s="27"/>
      <c r="G3" s="7" t="s">
        <v>3</v>
      </c>
      <c r="H3" s="8"/>
      <c r="I3" s="7" t="s">
        <v>4</v>
      </c>
      <c r="J3" s="8"/>
      <c r="K3" s="6" t="s">
        <v>5</v>
      </c>
    </row>
    <row r="4" spans="2:11" x14ac:dyDescent="0.2">
      <c r="B4" s="6" t="s">
        <v>1</v>
      </c>
      <c r="C4" s="7" t="s">
        <v>2</v>
      </c>
      <c r="D4" s="8"/>
      <c r="G4" s="10" t="s">
        <v>6</v>
      </c>
      <c r="H4" s="12"/>
      <c r="I4" s="10"/>
      <c r="J4" s="11"/>
      <c r="K4" s="9">
        <v>154</v>
      </c>
    </row>
    <row r="5" spans="2:11" x14ac:dyDescent="0.2">
      <c r="B5" s="9" t="s">
        <v>7</v>
      </c>
      <c r="C5" s="10">
        <v>3143</v>
      </c>
      <c r="D5" s="11"/>
      <c r="G5" s="10" t="s">
        <v>8</v>
      </c>
      <c r="H5" s="12"/>
      <c r="I5" s="10"/>
      <c r="J5" s="11"/>
      <c r="K5" s="9">
        <v>156</v>
      </c>
    </row>
    <row r="6" spans="2:11" x14ac:dyDescent="0.2">
      <c r="B6" s="9" t="s">
        <v>40</v>
      </c>
      <c r="C6" s="10">
        <v>155</v>
      </c>
      <c r="D6" s="11"/>
      <c r="G6" s="10" t="s">
        <v>9</v>
      </c>
      <c r="H6" s="12"/>
      <c r="I6" s="10"/>
      <c r="J6" s="11"/>
      <c r="K6" s="9">
        <v>155</v>
      </c>
    </row>
    <row r="7" spans="2:11" x14ac:dyDescent="0.2">
      <c r="G7" s="10" t="s">
        <v>7</v>
      </c>
      <c r="H7" s="12"/>
      <c r="I7" s="10"/>
      <c r="J7" s="11"/>
      <c r="K7" s="9">
        <v>3143</v>
      </c>
    </row>
    <row r="10" spans="2:11" x14ac:dyDescent="0.2">
      <c r="B10" s="28" t="s">
        <v>35</v>
      </c>
      <c r="C10" s="28"/>
      <c r="D10" s="28"/>
    </row>
    <row r="11" spans="2:11" x14ac:dyDescent="0.2">
      <c r="B11" s="6" t="s">
        <v>36</v>
      </c>
      <c r="C11" s="6" t="s">
        <v>15</v>
      </c>
      <c r="D11" s="6" t="s">
        <v>37</v>
      </c>
    </row>
    <row r="12" spans="2:11" x14ac:dyDescent="0.2">
      <c r="B12" s="9"/>
      <c r="C12" s="9"/>
      <c r="D12" s="9"/>
    </row>
    <row r="58" spans="2:10" x14ac:dyDescent="0.2">
      <c r="I58" s="13"/>
      <c r="J58" s="13"/>
    </row>
    <row r="59" spans="2:10" x14ac:dyDescent="0.2">
      <c r="B59" s="5" t="s">
        <v>10</v>
      </c>
      <c r="C59" s="5" t="s">
        <v>11</v>
      </c>
      <c r="D59" s="5" t="s">
        <v>12</v>
      </c>
      <c r="E59" s="14" t="s">
        <v>47</v>
      </c>
      <c r="F59" s="14"/>
    </row>
    <row r="60" spans="2:10" x14ac:dyDescent="0.2">
      <c r="B60" s="15" t="s">
        <v>13</v>
      </c>
      <c r="C60" s="15">
        <v>1</v>
      </c>
      <c r="D60" s="15" t="s">
        <v>57</v>
      </c>
      <c r="F60" s="14"/>
    </row>
    <row r="61" spans="2:10" x14ac:dyDescent="0.2">
      <c r="B61" s="28" t="s">
        <v>14</v>
      </c>
      <c r="C61" s="28"/>
      <c r="D61" s="28"/>
      <c r="E61" s="28"/>
      <c r="F61" s="14"/>
    </row>
    <row r="62" spans="2:10" x14ac:dyDescent="0.2">
      <c r="B62" s="16"/>
      <c r="C62" s="6" t="s">
        <v>15</v>
      </c>
      <c r="D62" s="6" t="s">
        <v>16</v>
      </c>
      <c r="E62" s="6" t="s">
        <v>17</v>
      </c>
      <c r="F62" s="14"/>
    </row>
    <row r="63" spans="2:10" x14ac:dyDescent="0.2">
      <c r="B63" s="17" t="s">
        <v>18</v>
      </c>
      <c r="C63" s="9" t="s">
        <v>42</v>
      </c>
      <c r="D63" s="9"/>
      <c r="E63" s="9" t="s">
        <v>43</v>
      </c>
      <c r="F63" s="14"/>
    </row>
    <row r="64" spans="2:10" x14ac:dyDescent="0.2">
      <c r="B64" s="17" t="s">
        <v>20</v>
      </c>
      <c r="C64" s="9"/>
      <c r="D64" s="9"/>
      <c r="E64" s="9"/>
      <c r="F64" s="14"/>
    </row>
    <row r="65" spans="2:11" x14ac:dyDescent="0.2">
      <c r="B65" s="17" t="s">
        <v>21</v>
      </c>
      <c r="C65" s="9" t="s">
        <v>42</v>
      </c>
      <c r="D65" s="9"/>
      <c r="E65" s="9"/>
      <c r="F65" s="14"/>
    </row>
    <row r="66" spans="2:11" x14ac:dyDescent="0.2">
      <c r="B66" s="17" t="s">
        <v>22</v>
      </c>
      <c r="C66" s="9" t="s">
        <v>44</v>
      </c>
      <c r="D66" s="9"/>
      <c r="E66" s="9"/>
      <c r="F66" s="14"/>
    </row>
    <row r="67" spans="2:11" x14ac:dyDescent="0.2">
      <c r="B67" s="17" t="s">
        <v>23</v>
      </c>
      <c r="C67" s="9" t="s">
        <v>45</v>
      </c>
      <c r="D67" s="9"/>
      <c r="E67" s="9"/>
      <c r="F67" s="14"/>
    </row>
    <row r="68" spans="2:11" x14ac:dyDescent="0.2">
      <c r="B68" s="17" t="s">
        <v>24</v>
      </c>
      <c r="C68" s="18"/>
      <c r="D68" s="9" t="s">
        <v>34</v>
      </c>
      <c r="E68" s="9"/>
      <c r="F68" s="14"/>
    </row>
    <row r="69" spans="2:11" x14ac:dyDescent="0.2">
      <c r="B69" s="17" t="s">
        <v>25</v>
      </c>
      <c r="C69" s="18"/>
      <c r="D69" s="9"/>
      <c r="E69" s="9"/>
      <c r="F69" s="14"/>
    </row>
    <row r="70" spans="2:11" x14ac:dyDescent="0.2">
      <c r="B70" s="17" t="s">
        <v>46</v>
      </c>
      <c r="C70" s="9" t="s">
        <v>7</v>
      </c>
      <c r="D70" s="14"/>
      <c r="E70" s="14"/>
      <c r="F70" s="14"/>
    </row>
    <row r="71" spans="2:11" x14ac:dyDescent="0.2">
      <c r="B71" s="28" t="s">
        <v>26</v>
      </c>
      <c r="C71" s="28"/>
      <c r="D71" s="28"/>
      <c r="F71" s="14"/>
    </row>
    <row r="72" spans="2:11" x14ac:dyDescent="0.2">
      <c r="B72" s="6" t="s">
        <v>3</v>
      </c>
      <c r="C72" s="6" t="s">
        <v>10</v>
      </c>
      <c r="D72" s="6" t="s">
        <v>27</v>
      </c>
      <c r="E72" s="6" t="s">
        <v>29</v>
      </c>
      <c r="F72" s="29" t="s">
        <v>28</v>
      </c>
      <c r="G72" s="30"/>
      <c r="H72" s="30"/>
      <c r="I72" s="30"/>
      <c r="J72" s="30"/>
      <c r="K72" s="31"/>
    </row>
    <row r="73" spans="2:11" x14ac:dyDescent="0.2">
      <c r="B73" s="9" t="s">
        <v>40</v>
      </c>
      <c r="C73" s="9" t="s">
        <v>41</v>
      </c>
      <c r="D73" s="9" t="s">
        <v>55</v>
      </c>
      <c r="E73" s="9"/>
      <c r="F73" s="32"/>
      <c r="G73" s="33"/>
      <c r="H73" s="33"/>
      <c r="I73" s="33"/>
      <c r="J73" s="33"/>
      <c r="K73" s="34"/>
    </row>
    <row r="74" spans="2:11" x14ac:dyDescent="0.2">
      <c r="B74" s="9" t="s">
        <v>40</v>
      </c>
      <c r="C74" s="9" t="s">
        <v>41</v>
      </c>
      <c r="D74" s="9"/>
      <c r="E74" s="9"/>
      <c r="F74" s="35"/>
      <c r="G74" s="36"/>
      <c r="H74" s="36"/>
      <c r="I74" s="36"/>
      <c r="J74" s="36"/>
      <c r="K74" s="37"/>
    </row>
    <row r="75" spans="2:11" x14ac:dyDescent="0.2">
      <c r="B75" s="9" t="s">
        <v>7</v>
      </c>
      <c r="C75" s="9" t="s">
        <v>48</v>
      </c>
      <c r="D75" s="9"/>
      <c r="E75" s="9"/>
      <c r="F75" s="35"/>
      <c r="G75" s="36"/>
      <c r="H75" s="36"/>
      <c r="I75" s="36"/>
      <c r="J75" s="36"/>
      <c r="K75" s="37"/>
    </row>
    <row r="76" spans="2:11" x14ac:dyDescent="0.2">
      <c r="B76" s="17" t="s">
        <v>31</v>
      </c>
      <c r="C76" s="9">
        <v>1</v>
      </c>
      <c r="F76" s="14" t="s">
        <v>39</v>
      </c>
    </row>
    <row r="77" spans="2:11" x14ac:dyDescent="0.2">
      <c r="B77" s="17" t="s">
        <v>32</v>
      </c>
      <c r="C77" s="9">
        <v>1</v>
      </c>
    </row>
    <row r="79" spans="2:11" x14ac:dyDescent="0.2">
      <c r="B79" s="5" t="s">
        <v>10</v>
      </c>
      <c r="C79" s="5" t="s">
        <v>11</v>
      </c>
      <c r="D79" s="14"/>
      <c r="E79" s="14" t="s">
        <v>40</v>
      </c>
    </row>
    <row r="80" spans="2:11" x14ac:dyDescent="0.2">
      <c r="B80" s="15" t="s">
        <v>48</v>
      </c>
      <c r="C80" s="15">
        <v>1</v>
      </c>
    </row>
    <row r="81" spans="2:11" x14ac:dyDescent="0.2">
      <c r="B81" s="28" t="s">
        <v>14</v>
      </c>
      <c r="C81" s="28"/>
      <c r="D81" s="28"/>
      <c r="E81" s="28"/>
    </row>
    <row r="82" spans="2:11" x14ac:dyDescent="0.2">
      <c r="B82" s="16"/>
      <c r="C82" s="6" t="s">
        <v>15</v>
      </c>
      <c r="D82" s="6" t="s">
        <v>16</v>
      </c>
      <c r="E82" s="6" t="s">
        <v>17</v>
      </c>
    </row>
    <row r="83" spans="2:11" x14ac:dyDescent="0.2">
      <c r="B83" s="17" t="s">
        <v>18</v>
      </c>
      <c r="C83" s="9" t="s">
        <v>42</v>
      </c>
      <c r="D83" s="9"/>
      <c r="E83" s="9" t="s">
        <v>19</v>
      </c>
    </row>
    <row r="84" spans="2:11" x14ac:dyDescent="0.2">
      <c r="B84" s="17" t="s">
        <v>20</v>
      </c>
      <c r="C84" s="9"/>
      <c r="D84" s="9"/>
      <c r="E84" s="9"/>
    </row>
    <row r="85" spans="2:11" x14ac:dyDescent="0.2">
      <c r="B85" s="17" t="s">
        <v>21</v>
      </c>
      <c r="C85" s="9"/>
      <c r="D85" s="9" t="s">
        <v>33</v>
      </c>
      <c r="E85" s="9"/>
    </row>
    <row r="86" spans="2:11" x14ac:dyDescent="0.2">
      <c r="B86" s="17" t="s">
        <v>22</v>
      </c>
      <c r="C86" s="9"/>
      <c r="D86" s="9" t="s">
        <v>51</v>
      </c>
      <c r="E86" s="9"/>
    </row>
    <row r="87" spans="2:11" x14ac:dyDescent="0.2">
      <c r="B87" s="17" t="s">
        <v>23</v>
      </c>
      <c r="C87" s="9" t="s">
        <v>45</v>
      </c>
      <c r="D87" s="9"/>
      <c r="E87" s="9"/>
    </row>
    <row r="88" spans="2:11" x14ac:dyDescent="0.2">
      <c r="B88" s="17" t="s">
        <v>24</v>
      </c>
      <c r="C88" s="18"/>
      <c r="D88" s="9"/>
      <c r="E88" s="9"/>
    </row>
    <row r="89" spans="2:11" x14ac:dyDescent="0.2">
      <c r="B89" s="17" t="s">
        <v>25</v>
      </c>
      <c r="C89" s="18"/>
      <c r="D89" s="9"/>
      <c r="E89" s="9"/>
    </row>
    <row r="90" spans="2:11" x14ac:dyDescent="0.2">
      <c r="B90" s="17" t="s">
        <v>46</v>
      </c>
      <c r="C90" s="9" t="s">
        <v>40</v>
      </c>
      <c r="D90" s="14"/>
      <c r="E90" s="14"/>
    </row>
    <row r="91" spans="2:11" x14ac:dyDescent="0.2">
      <c r="B91" s="17" t="s">
        <v>60</v>
      </c>
      <c r="C91" s="9" t="s">
        <v>7</v>
      </c>
      <c r="D91" s="14"/>
      <c r="E91" s="14"/>
    </row>
    <row r="92" spans="2:11" x14ac:dyDescent="0.2">
      <c r="B92" s="28" t="s">
        <v>26</v>
      </c>
      <c r="C92" s="28"/>
      <c r="D92" s="28"/>
    </row>
    <row r="93" spans="2:11" x14ac:dyDescent="0.2">
      <c r="B93" s="6" t="s">
        <v>3</v>
      </c>
      <c r="C93" s="6" t="s">
        <v>10</v>
      </c>
      <c r="D93" s="6" t="s">
        <v>27</v>
      </c>
      <c r="E93" s="6" t="s">
        <v>29</v>
      </c>
      <c r="F93" s="29" t="s">
        <v>28</v>
      </c>
      <c r="G93" s="30"/>
      <c r="H93" s="30"/>
      <c r="I93" s="30"/>
      <c r="J93" s="30"/>
      <c r="K93" s="31"/>
    </row>
    <row r="94" spans="2:11" x14ac:dyDescent="0.2">
      <c r="B94" s="9" t="s">
        <v>7</v>
      </c>
      <c r="C94" s="9" t="s">
        <v>52</v>
      </c>
      <c r="D94" s="9"/>
      <c r="E94" s="9"/>
      <c r="F94" s="32"/>
      <c r="G94" s="33"/>
      <c r="H94" s="33"/>
      <c r="I94" s="33"/>
      <c r="J94" s="33"/>
      <c r="K94" s="34"/>
    </row>
    <row r="95" spans="2:11" x14ac:dyDescent="0.2">
      <c r="B95" s="9" t="s">
        <v>40</v>
      </c>
      <c r="C95" s="9" t="s">
        <v>30</v>
      </c>
      <c r="D95" s="9"/>
      <c r="E95" s="9"/>
      <c r="F95" s="35"/>
      <c r="G95" s="36"/>
      <c r="H95" s="36"/>
      <c r="I95" s="36"/>
      <c r="J95" s="36"/>
      <c r="K95" s="37"/>
    </row>
    <row r="96" spans="2:11" x14ac:dyDescent="0.2">
      <c r="B96" s="17" t="s">
        <v>31</v>
      </c>
      <c r="C96" s="9">
        <v>2</v>
      </c>
    </row>
    <row r="97" spans="2:11" x14ac:dyDescent="0.2">
      <c r="B97" s="17" t="s">
        <v>32</v>
      </c>
      <c r="C97" s="9">
        <v>1</v>
      </c>
    </row>
    <row r="98" spans="2:11" x14ac:dyDescent="0.2">
      <c r="B98" s="5" t="s">
        <v>10</v>
      </c>
      <c r="C98" s="5" t="s">
        <v>11</v>
      </c>
      <c r="D98" s="14"/>
      <c r="E98" s="14" t="s">
        <v>49</v>
      </c>
    </row>
    <row r="99" spans="2:11" x14ac:dyDescent="0.2">
      <c r="B99" s="15" t="s">
        <v>41</v>
      </c>
      <c r="C99" s="15">
        <v>1</v>
      </c>
    </row>
    <row r="100" spans="2:11" x14ac:dyDescent="0.2">
      <c r="B100" s="28" t="s">
        <v>14</v>
      </c>
      <c r="C100" s="28"/>
      <c r="D100" s="28"/>
      <c r="E100" s="28"/>
    </row>
    <row r="101" spans="2:11" x14ac:dyDescent="0.2">
      <c r="B101" s="16"/>
      <c r="C101" s="6" t="s">
        <v>15</v>
      </c>
      <c r="D101" s="6" t="s">
        <v>16</v>
      </c>
      <c r="E101" s="6" t="s">
        <v>17</v>
      </c>
      <c r="F101" s="6" t="s">
        <v>54</v>
      </c>
    </row>
    <row r="102" spans="2:11" x14ac:dyDescent="0.2">
      <c r="B102" s="17" t="s">
        <v>18</v>
      </c>
      <c r="C102" s="9" t="s">
        <v>42</v>
      </c>
      <c r="D102" s="9" t="s">
        <v>53</v>
      </c>
      <c r="E102" s="9" t="s">
        <v>43</v>
      </c>
      <c r="F102" s="9" t="s">
        <v>19</v>
      </c>
    </row>
    <row r="103" spans="2:11" x14ac:dyDescent="0.2">
      <c r="B103" s="17" t="s">
        <v>20</v>
      </c>
      <c r="C103" s="9"/>
      <c r="D103" s="9"/>
      <c r="E103" s="9"/>
    </row>
    <row r="104" spans="2:11" x14ac:dyDescent="0.2">
      <c r="B104" s="17" t="s">
        <v>21</v>
      </c>
      <c r="C104" s="9" t="s">
        <v>42</v>
      </c>
      <c r="D104" s="9"/>
      <c r="E104" s="9"/>
    </row>
    <row r="105" spans="2:11" x14ac:dyDescent="0.2">
      <c r="B105" s="17" t="s">
        <v>22</v>
      </c>
      <c r="C105" s="9" t="s">
        <v>44</v>
      </c>
      <c r="D105" s="9"/>
      <c r="E105" s="9"/>
    </row>
    <row r="106" spans="2:11" ht="12" customHeight="1" x14ac:dyDescent="0.2">
      <c r="B106" s="17" t="s">
        <v>23</v>
      </c>
      <c r="C106" s="9" t="s">
        <v>45</v>
      </c>
      <c r="D106" s="9"/>
      <c r="E106" s="9"/>
    </row>
    <row r="107" spans="2:11" x14ac:dyDescent="0.2">
      <c r="B107" s="17" t="s">
        <v>24</v>
      </c>
      <c r="C107" s="18"/>
      <c r="D107" s="9"/>
      <c r="E107" s="9"/>
    </row>
    <row r="108" spans="2:11" x14ac:dyDescent="0.2">
      <c r="B108" s="17" t="s">
        <v>25</v>
      </c>
      <c r="C108" s="18"/>
      <c r="D108" s="9"/>
      <c r="E108" s="9"/>
    </row>
    <row r="109" spans="2:11" x14ac:dyDescent="0.2">
      <c r="B109" s="17" t="s">
        <v>46</v>
      </c>
      <c r="C109" s="9" t="s">
        <v>7</v>
      </c>
      <c r="D109" s="14"/>
      <c r="E109" s="14"/>
    </row>
    <row r="110" spans="2:11" x14ac:dyDescent="0.2">
      <c r="B110" s="28" t="s">
        <v>26</v>
      </c>
      <c r="C110" s="28"/>
      <c r="D110" s="28"/>
    </row>
    <row r="111" spans="2:11" x14ac:dyDescent="0.2">
      <c r="B111" s="6" t="s">
        <v>3</v>
      </c>
      <c r="C111" s="6" t="s">
        <v>10</v>
      </c>
      <c r="D111" s="6" t="s">
        <v>27</v>
      </c>
      <c r="E111" s="6" t="s">
        <v>29</v>
      </c>
      <c r="F111" s="29" t="s">
        <v>28</v>
      </c>
      <c r="G111" s="30"/>
      <c r="H111" s="30"/>
      <c r="I111" s="30"/>
      <c r="J111" s="30"/>
      <c r="K111" s="31"/>
    </row>
    <row r="112" spans="2:11" x14ac:dyDescent="0.2">
      <c r="B112" s="9" t="s">
        <v>40</v>
      </c>
      <c r="C112" s="9" t="s">
        <v>41</v>
      </c>
      <c r="D112" s="9" t="s">
        <v>55</v>
      </c>
      <c r="E112" s="9"/>
      <c r="F112" s="32"/>
      <c r="G112" s="33"/>
      <c r="H112" s="33"/>
      <c r="I112" s="33"/>
      <c r="J112" s="33"/>
      <c r="K112" s="34"/>
    </row>
    <row r="113" spans="2:11" x14ac:dyDescent="0.2">
      <c r="B113" s="9" t="s">
        <v>40</v>
      </c>
      <c r="C113" s="9" t="s">
        <v>38</v>
      </c>
      <c r="D113" s="9"/>
      <c r="E113" s="9"/>
      <c r="F113" s="23"/>
      <c r="G113" s="24"/>
      <c r="H113" s="24"/>
      <c r="I113" s="24"/>
      <c r="J113" s="24"/>
      <c r="K113" s="25"/>
    </row>
    <row r="114" spans="2:11" x14ac:dyDescent="0.2">
      <c r="B114" s="9" t="s">
        <v>7</v>
      </c>
      <c r="C114" s="22" t="s">
        <v>48</v>
      </c>
      <c r="D114" s="22"/>
      <c r="E114" s="22"/>
      <c r="F114" s="38"/>
      <c r="G114" s="39"/>
      <c r="H114" s="39"/>
      <c r="I114" s="39"/>
      <c r="J114" s="39"/>
      <c r="K114" s="40"/>
    </row>
    <row r="115" spans="2:11" x14ac:dyDescent="0.2">
      <c r="B115" s="17" t="s">
        <v>31</v>
      </c>
      <c r="C115" s="9">
        <v>1</v>
      </c>
    </row>
    <row r="116" spans="2:11" x14ac:dyDescent="0.2">
      <c r="B116" s="17" t="s">
        <v>32</v>
      </c>
      <c r="C116" s="9">
        <v>2</v>
      </c>
    </row>
    <row r="118" spans="2:11" x14ac:dyDescent="0.2">
      <c r="B118" s="5" t="s">
        <v>10</v>
      </c>
      <c r="C118" s="5" t="s">
        <v>11</v>
      </c>
      <c r="D118" s="14"/>
      <c r="E118" s="14" t="s">
        <v>50</v>
      </c>
    </row>
    <row r="119" spans="2:11" x14ac:dyDescent="0.2">
      <c r="B119" s="15" t="s">
        <v>38</v>
      </c>
      <c r="C119" s="15">
        <v>1</v>
      </c>
    </row>
    <row r="120" spans="2:11" x14ac:dyDescent="0.2">
      <c r="B120" s="28" t="s">
        <v>14</v>
      </c>
      <c r="C120" s="28"/>
      <c r="D120" s="28"/>
      <c r="E120" s="28"/>
    </row>
    <row r="121" spans="2:11" x14ac:dyDescent="0.2">
      <c r="B121" s="16"/>
      <c r="C121" s="6" t="s">
        <v>15</v>
      </c>
      <c r="D121" s="6" t="s">
        <v>16</v>
      </c>
      <c r="E121" s="6" t="s">
        <v>17</v>
      </c>
      <c r="F121" s="6" t="s">
        <v>54</v>
      </c>
    </row>
    <row r="122" spans="2:11" x14ac:dyDescent="0.2">
      <c r="B122" s="17" t="s">
        <v>18</v>
      </c>
      <c r="C122" s="9" t="s">
        <v>42</v>
      </c>
      <c r="D122" s="9" t="s">
        <v>53</v>
      </c>
      <c r="E122" s="9" t="s">
        <v>43</v>
      </c>
      <c r="F122" s="9" t="s">
        <v>19</v>
      </c>
    </row>
    <row r="123" spans="2:11" x14ac:dyDescent="0.2">
      <c r="B123" s="17" t="s">
        <v>20</v>
      </c>
      <c r="C123" s="9"/>
      <c r="D123" s="9"/>
      <c r="E123" s="9"/>
    </row>
    <row r="124" spans="2:11" x14ac:dyDescent="0.2">
      <c r="B124" s="17" t="s">
        <v>21</v>
      </c>
      <c r="C124" s="9" t="s">
        <v>42</v>
      </c>
      <c r="D124" s="9"/>
      <c r="E124" s="9"/>
    </row>
    <row r="125" spans="2:11" x14ac:dyDescent="0.2">
      <c r="B125" s="17" t="s">
        <v>22</v>
      </c>
      <c r="C125" s="9" t="s">
        <v>44</v>
      </c>
      <c r="D125" s="9"/>
      <c r="E125" s="9"/>
    </row>
    <row r="126" spans="2:11" x14ac:dyDescent="0.2">
      <c r="B126" s="17" t="s">
        <v>23</v>
      </c>
      <c r="C126" s="9" t="s">
        <v>45</v>
      </c>
      <c r="D126" s="9"/>
      <c r="E126" s="9"/>
    </row>
    <row r="127" spans="2:11" x14ac:dyDescent="0.2">
      <c r="B127" s="17" t="s">
        <v>24</v>
      </c>
      <c r="C127" s="18"/>
      <c r="D127" s="9"/>
      <c r="E127" s="9"/>
    </row>
    <row r="128" spans="2:11" x14ac:dyDescent="0.2">
      <c r="B128" s="17" t="s">
        <v>25</v>
      </c>
      <c r="C128" s="18"/>
      <c r="D128" s="9"/>
      <c r="E128" s="9"/>
    </row>
    <row r="129" spans="2:11" x14ac:dyDescent="0.2">
      <c r="B129" s="17" t="s">
        <v>46</v>
      </c>
      <c r="C129" s="9" t="s">
        <v>7</v>
      </c>
      <c r="D129" s="14"/>
      <c r="E129" s="14"/>
    </row>
    <row r="130" spans="2:11" x14ac:dyDescent="0.2">
      <c r="B130" s="28" t="s">
        <v>26</v>
      </c>
      <c r="C130" s="28"/>
      <c r="D130" s="28"/>
    </row>
    <row r="131" spans="2:11" x14ac:dyDescent="0.2">
      <c r="B131" s="6" t="s">
        <v>3</v>
      </c>
      <c r="C131" s="6" t="s">
        <v>10</v>
      </c>
      <c r="D131" s="6" t="s">
        <v>27</v>
      </c>
      <c r="E131" s="6" t="s">
        <v>29</v>
      </c>
      <c r="F131" s="29" t="s">
        <v>28</v>
      </c>
      <c r="G131" s="30"/>
      <c r="H131" s="30"/>
      <c r="I131" s="30"/>
      <c r="J131" s="30"/>
      <c r="K131" s="31"/>
    </row>
    <row r="132" spans="2:11" x14ac:dyDescent="0.2">
      <c r="B132" s="9" t="s">
        <v>40</v>
      </c>
      <c r="C132" s="9" t="s">
        <v>38</v>
      </c>
      <c r="D132" s="9"/>
      <c r="E132" s="9"/>
      <c r="F132" s="32"/>
      <c r="G132" s="33"/>
      <c r="H132" s="33"/>
      <c r="I132" s="33"/>
      <c r="J132" s="33"/>
      <c r="K132" s="34"/>
    </row>
    <row r="133" spans="2:11" x14ac:dyDescent="0.2">
      <c r="B133" s="9" t="s">
        <v>7</v>
      </c>
      <c r="C133" s="9" t="s">
        <v>30</v>
      </c>
      <c r="D133" s="9"/>
      <c r="E133" s="9"/>
      <c r="F133" s="32"/>
      <c r="G133" s="33"/>
      <c r="H133" s="33"/>
      <c r="I133" s="33"/>
      <c r="J133" s="33"/>
      <c r="K133" s="34"/>
    </row>
    <row r="134" spans="2:11" x14ac:dyDescent="0.2">
      <c r="B134" s="17" t="s">
        <v>31</v>
      </c>
      <c r="C134" s="9">
        <v>2</v>
      </c>
    </row>
    <row r="135" spans="2:11" x14ac:dyDescent="0.2">
      <c r="B135" s="17" t="s">
        <v>32</v>
      </c>
      <c r="C135" s="9">
        <v>2</v>
      </c>
    </row>
  </sheetData>
  <sheetProtection selectLockedCells="1" selectUnlockedCells="1"/>
  <mergeCells count="23">
    <mergeCell ref="F93:K93"/>
    <mergeCell ref="F94:K94"/>
    <mergeCell ref="F111:K111"/>
    <mergeCell ref="F112:K112"/>
    <mergeCell ref="F131:K131"/>
    <mergeCell ref="F95:K95"/>
    <mergeCell ref="F114:K114"/>
    <mergeCell ref="F133:K133"/>
    <mergeCell ref="B120:E120"/>
    <mergeCell ref="B110:D110"/>
    <mergeCell ref="B130:D130"/>
    <mergeCell ref="B100:E100"/>
    <mergeCell ref="F132:K132"/>
    <mergeCell ref="G2:K2"/>
    <mergeCell ref="B61:E61"/>
    <mergeCell ref="B81:E81"/>
    <mergeCell ref="B71:D71"/>
    <mergeCell ref="B92:D92"/>
    <mergeCell ref="B10:D10"/>
    <mergeCell ref="F72:K72"/>
    <mergeCell ref="F73:K73"/>
    <mergeCell ref="F75:K75"/>
    <mergeCell ref="F74:K74"/>
  </mergeCells>
  <printOptions horizontalCentered="1"/>
  <pageMargins left="0.25" right="0.25" top="0.75" bottom="0.75" header="0.3" footer="0.3"/>
  <pageSetup orientation="landscape" useFirstPageNumber="1" horizontalDpi="300" verticalDpi="300" r:id="rId1"/>
  <headerFooter alignWithMargins="0">
    <oddHeader>&amp;C&amp;F</oddHeader>
    <oddFooter>&amp;CPrepared by  Nathan Bunker &amp;D&amp;RPage &amp;P</oddFooter>
  </headerFooter>
  <rowBreaks count="3" manualBreakCount="3">
    <brk id="18" max="11" man="1"/>
    <brk id="57" max="16383" man="1"/>
    <brk id="97" max="11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0"/>
  <sheetViews>
    <sheetView topLeftCell="A5" workbookViewId="0">
      <selection activeCell="A22" sqref="A22"/>
    </sheetView>
    <sheetView tabSelected="1" topLeftCell="A13" workbookViewId="1">
      <selection activeCell="A30" sqref="A30"/>
    </sheetView>
  </sheetViews>
  <sheetFormatPr defaultColWidth="12.5703125" defaultRowHeight="12.75" x14ac:dyDescent="0.2"/>
  <cols>
    <col min="1" max="1" width="106.28515625" customWidth="1"/>
    <col min="2" max="248" width="11.5703125" customWidth="1"/>
  </cols>
  <sheetData>
    <row r="1" spans="1:1" x14ac:dyDescent="0.2">
      <c r="A1" s="19" t="str">
        <f>"&lt;forecast seriesName="&amp;CHAR(34)&amp;Schedules!D2&amp;CHAR(34)&amp;" completes="&amp;CHAR(34)&amp;Schedules!C3&amp;CHAR(34)&amp;"&gt;"</f>
        <v>&lt;forecast seriesName="Pneumo65" completes="PCV,PPSV"&gt;</v>
      </c>
    </row>
    <row r="2" spans="1:1" x14ac:dyDescent="0.2">
      <c r="A2" s="19" t="str">
        <f>IF(Schedules!B12="","","  &lt;transition name="&amp;CHAR(34)&amp;Schedules!B12&amp;CHAR(34)&amp;" age="&amp;CHAR(34)&amp;Schedules!C12&amp;CHAR(34)&amp;" vaccineId="&amp;CHAR(34)&amp;Schedules!D12&amp;CHAR(34)&amp;"/&gt;")</f>
        <v/>
      </c>
    </row>
    <row r="3" spans="1:1" x14ac:dyDescent="0.2">
      <c r="A3" s="19" t="str">
        <f>"  &lt;vaccine vaccineName="&amp;CHAR(34)&amp;Schedules!B5&amp;CHAR(34)&amp;" vaccineIds="&amp;CHAR(34)&amp;Schedules!C5&amp;CHAR(34)&amp;"/&gt;"</f>
        <v xml:space="preserve">  &lt;vaccine vaccineName="PCV13" vaccineIds="3143"/&gt;</v>
      </c>
    </row>
    <row r="4" spans="1:1" x14ac:dyDescent="0.2">
      <c r="A4" s="19" t="str">
        <f>"  &lt;vaccine vaccineName="&amp;CHAR(34)&amp;Schedules!B6&amp;CHAR(34)&amp;" vaccineIds="&amp;CHAR(34)&amp;Schedules!C6&amp;CHAR(34)&amp;"/&gt;"</f>
        <v xml:space="preserve">  &lt;vaccine vaccineName="PPSV" vaccineIds="155"/&gt;</v>
      </c>
    </row>
    <row r="5" spans="1:1" x14ac:dyDescent="0.2">
      <c r="A5" s="20" t="str">
        <f>"  &lt;schedule scheduleName="&amp;CHAR(34)&amp;Schedules!B60&amp;CHAR(34)&amp;" dose="&amp;CHAR(34)&amp;Schedules!C60&amp;CHAR(34)&amp;" indication="&amp;CHAR(34)&amp;Schedules!D60&amp;CHAR(34)&amp;" label="&amp;CHAR(34)&amp;Schedules!E59&amp;CHAR(34)&amp;"&gt;"</f>
        <v xml:space="preserve">  &lt;schedule scheduleName="P1" dose="1" indication="Age 19 Years" label="PCV-13"&gt;</v>
      </c>
    </row>
    <row r="6" spans="1:1" x14ac:dyDescent="0.2">
      <c r="A6" s="20" t="str">
        <f>"    &lt;pos row="&amp;CHAR(34)&amp;Schedules!C77&amp;CHAR(34)&amp;" column="&amp;CHAR(34)&amp;Schedules!C76&amp;CHAR(34)&amp;"/&gt;"</f>
        <v xml:space="preserve">    &lt;pos row="1" column="1"/&gt;</v>
      </c>
    </row>
    <row r="7" spans="1:1" x14ac:dyDescent="0.2">
      <c r="A7" s="20" t="str">
        <f>"    &lt;valid age="&amp;CHAR(34)&amp;Schedules!C63&amp;CHAR(34)&amp;" interval="&amp;CHAR(34)&amp;Schedules!D63&amp;CHAR(34)&amp;" grace="&amp;CHAR(34)&amp;Schedules!E63&amp;CHAR(34)&amp;" intervalGrace="&amp;CHAR(34)&amp;Schedules!F63&amp;CHAR(34)&amp;"/&gt;"</f>
        <v xml:space="preserve">    &lt;valid age="65 years" interval="" grace="46 years" intervalGrace=""/&gt;</v>
      </c>
    </row>
    <row r="8" spans="1:1" x14ac:dyDescent="0.2">
      <c r="A8" s="20" t="str">
        <f>"    &lt;early age="&amp;CHAR(34)&amp;Schedules!C64&amp;CHAR(34)&amp;" interval="&amp;CHAR(34)&amp;Schedules!D64&amp;CHAR(34)&amp;" grace="&amp;CHAR(34)&amp;Schedules!E64&amp;CHAR(34)&amp;"/&gt;"</f>
        <v xml:space="preserve">    &lt;early age="" interval="" grace=""/&gt;</v>
      </c>
    </row>
    <row r="9" spans="1:1" x14ac:dyDescent="0.2">
      <c r="A9" s="20" t="str">
        <f>"    &lt;due age="&amp;CHAR(34)&amp;Schedules!C65&amp;CHAR(34)&amp;" interval="&amp;CHAR(34)&amp;Schedules!D65&amp;CHAR(34)&amp;" grace="&amp;CHAR(34)&amp;Schedules!E65&amp;CHAR(34)&amp;"/&gt;"</f>
        <v xml:space="preserve">    &lt;due age="65 years" interval="" grace=""/&gt;</v>
      </c>
    </row>
    <row r="10" spans="1:1" x14ac:dyDescent="0.2">
      <c r="A10" s="20" t="str">
        <f>"    &lt;overdue age="&amp;CHAR(34)&amp;Schedules!C66&amp;CHAR(34)&amp;" interval="&amp;CHAR(34)&amp;Schedules!D66&amp;CHAR(34)&amp;" grace="&amp;CHAR(34)&amp;Schedules!E66&amp;CHAR(34)&amp;"/&gt;"</f>
        <v xml:space="preserve">    &lt;overdue age="66 years" interval="" grace=""/&gt;</v>
      </c>
    </row>
    <row r="11" spans="1:1" x14ac:dyDescent="0.2">
      <c r="A11" s="20" t="str">
        <f>"    &lt;finished age="&amp;CHAR(34)&amp;Schedules!C67&amp;CHAR(34)&amp;" interval="&amp;CHAR(34)&amp;Schedules!D67&amp;CHAR(34)&amp;" grace="&amp;CHAR(34)&amp;Schedules!E67&amp;CHAR(34)&amp;"/&gt;"</f>
        <v xml:space="preserve">    &lt;finished age="120 years" interval="" grace=""/&gt;</v>
      </c>
    </row>
    <row r="12" spans="1:1" x14ac:dyDescent="0.2">
      <c r="A12" s="20" t="str">
        <f>"    &lt;after-invalid interval="&amp;CHAR(34)&amp;Schedules!D68&amp;CHAR(34)&amp;" grace="&amp;CHAR(34)&amp;Schedules!E68&amp;CHAR(34)&amp;"/&gt;"</f>
        <v xml:space="preserve">    &lt;after-invalid interval="0 days" grace=""/&gt;</v>
      </c>
    </row>
    <row r="13" spans="1:1" x14ac:dyDescent="0.2">
      <c r="A13" s="20" t="str">
        <f>"    &lt;before-previous interval="&amp;CHAR(34)&amp;Schedules!D69&amp;CHAR(34)&amp;"/&gt;"</f>
        <v xml:space="preserve">    &lt;before-previous interval=""/&gt;</v>
      </c>
    </row>
    <row r="14" spans="1:1" x14ac:dyDescent="0.2">
      <c r="A14" s="20" t="str">
        <f>"    &lt;recommend seriesName="&amp;CHAR(34)&amp;Schedules!C70&amp;CHAR(34)&amp;"/&gt;"</f>
        <v xml:space="preserve">    &lt;recommend seriesName="PCV13"/&gt;</v>
      </c>
    </row>
    <row r="15" spans="1:1" x14ac:dyDescent="0.2">
      <c r="A15" s="21" t="str">
        <f>"    &lt;indicate vaccineName="&amp;CHAR(34)&amp;Schedules!B73&amp;CHAR(34)&amp;" schedule="&amp;CHAR(34)&amp;Schedules!C73&amp;CHAR(34)&amp;" age="&amp;CHAR(34)&amp;Schedules!D73&amp;CHAR(34)&amp;" reason="&amp;CHAR(34)&amp;Schedules!F73&amp;CHAR(34)&amp;" historyOfVaccineName="&amp;CHAR(34)&amp;Schedules!E73&amp;CHAR(34)&amp;"/&gt;"</f>
        <v xml:space="preserve">    &lt;indicate vaccineName="PPSV" schedule="C1" age="65 years -4 days" reason="" historyOfVaccineName=""/&gt;</v>
      </c>
    </row>
    <row r="16" spans="1:1" x14ac:dyDescent="0.2">
      <c r="A16" s="21" t="str">
        <f>"    &lt;indicate vaccineName="&amp;CHAR(34)&amp;Schedules!B74&amp;CHAR(34)&amp;" schedule="&amp;CHAR(34)&amp;Schedules!C74&amp;CHAR(34)&amp;" age="&amp;CHAR(34)&amp;Schedules!D74&amp;CHAR(34)&amp;" reason="&amp;CHAR(34)&amp;Schedules!F74&amp;CHAR(34)&amp;" historyOfVaccineName="&amp;CHAR(34)&amp;Schedules!E74&amp;CHAR(34)&amp;"/&gt;"</f>
        <v xml:space="preserve">    &lt;indicate vaccineName="PPSV" schedule="C1" age="" reason="" historyOfVaccineName=""/&gt;</v>
      </c>
    </row>
    <row r="17" spans="1:1" x14ac:dyDescent="0.2">
      <c r="A17" s="21" t="str">
        <f>"    &lt;indicate vaccineName="&amp;CHAR(34)&amp;Schedules!B75&amp;CHAR(34)&amp;" schedule="&amp;CHAR(34)&amp;Schedules!C75&amp;CHAR(34)&amp;" age="&amp;CHAR(34)&amp;Schedules!D75&amp;CHAR(34)&amp;" reason="&amp;CHAR(34)&amp;Schedules!F75&amp;CHAR(34)&amp;" historyOfVaccineName="&amp;CHAR(34)&amp;Schedules!E75&amp;CHAR(34)&amp;"/&gt;"</f>
        <v xml:space="preserve">    &lt;indicate vaccineName="PCV13" schedule="S1" age="" reason="" historyOfVaccineName=""/&gt;</v>
      </c>
    </row>
    <row r="18" spans="1:1" x14ac:dyDescent="0.2">
      <c r="A18" s="20" t="str">
        <f>"  &lt;/schedule&gt;"</f>
        <v xml:space="preserve">  &lt;/schedule&gt;</v>
      </c>
    </row>
    <row r="19" spans="1:1" x14ac:dyDescent="0.2">
      <c r="A19" s="20" t="str">
        <f>"  &lt;schedule scheduleName="&amp;CHAR(34)&amp;Schedules!B80&amp;CHAR(34)&amp;" dose="&amp;CHAR(34)&amp;Schedules!C80&amp;CHAR(34)&amp;" indication="&amp;CHAR(34)&amp;Schedules!D80&amp;CHAR(34)&amp;" label="&amp;CHAR(34)&amp;Schedules!E79&amp;CHAR(34)&amp;"&gt;"</f>
        <v xml:space="preserve">  &lt;schedule scheduleName="S1" dose="1" indication="" label="PPSV"&gt;</v>
      </c>
    </row>
    <row r="20" spans="1:1" x14ac:dyDescent="0.2">
      <c r="A20" s="20" t="str">
        <f>"    &lt;pos row="&amp;CHAR(34)&amp;Schedules!C97&amp;CHAR(34)&amp;" column="&amp;CHAR(34)&amp;Schedules!C96&amp;CHAR(34)&amp;"/&gt;"</f>
        <v xml:space="preserve">    &lt;pos row="1" column="2"/&gt;</v>
      </c>
    </row>
    <row r="21" spans="1:1" x14ac:dyDescent="0.2">
      <c r="A21" s="20" t="str">
        <f>"    &lt;valid age="&amp;CHAR(34)&amp;Schedules!C83&amp;CHAR(34)&amp;" interval="&amp;CHAR(34)&amp;Schedules!D83&amp;CHAR(34)&amp;" grace="&amp;CHAR(34)&amp;Schedules!E83&amp;CHAR(34)&amp;" intervalGrace="&amp;CHAR(34)&amp;Schedules!F83&amp;CHAR(34)&amp;"/&gt;"</f>
        <v xml:space="preserve">    &lt;valid age="65 years" interval="" grace="4 days" intervalGrace=""/&gt;</v>
      </c>
    </row>
    <row r="22" spans="1:1" x14ac:dyDescent="0.2">
      <c r="A22" s="20" t="str">
        <f>"    &lt;early age="&amp;CHAR(34)&amp;Schedules!C84&amp;CHAR(34)&amp;" interval="&amp;CHAR(34)&amp;Schedules!D84&amp;CHAR(34)&amp;" grace="&amp;CHAR(34)&amp;Schedules!E84&amp;CHAR(34)&amp;"/&gt;"</f>
        <v xml:space="preserve">    &lt;early age="" interval="" grace=""/&gt;</v>
      </c>
    </row>
    <row r="23" spans="1:1" x14ac:dyDescent="0.2">
      <c r="A23" s="20" t="str">
        <f>"    &lt;due age="&amp;CHAR(34)&amp;Schedules!C85&amp;CHAR(34)&amp;" interval="&amp;CHAR(34)&amp;Schedules!D85&amp;CHAR(34)&amp;" grace="&amp;CHAR(34)&amp;Schedules!E85&amp;CHAR(34)&amp;"/&gt;"</f>
        <v xml:space="preserve">    &lt;due age="" interval="6 months" grace=""/&gt;</v>
      </c>
    </row>
    <row r="24" spans="1:1" x14ac:dyDescent="0.2">
      <c r="A24" s="20" t="str">
        <f>"    &lt;overdue age="&amp;CHAR(34)&amp;Schedules!C86&amp;CHAR(34)&amp;" interval="&amp;CHAR(34)&amp;Schedules!D86&amp;CHAR(34)&amp;" grace="&amp;CHAR(34)&amp;Schedules!E86&amp;CHAR(34)&amp;"/&gt;"</f>
        <v xml:space="preserve">    &lt;overdue age="" interval="13 months" grace=""/&gt;</v>
      </c>
    </row>
    <row r="25" spans="1:1" x14ac:dyDescent="0.2">
      <c r="A25" s="20" t="str">
        <f>"    &lt;finished age="&amp;CHAR(34)&amp;Schedules!C87&amp;CHAR(34)&amp;" interval="&amp;CHAR(34)&amp;Schedules!D87&amp;CHAR(34)&amp;" grace="&amp;CHAR(34)&amp;Schedules!E87&amp;CHAR(34)&amp;"/&gt;"</f>
        <v xml:space="preserve">    &lt;finished age="120 years" interval="" grace=""/&gt;</v>
      </c>
    </row>
    <row r="26" spans="1:1" x14ac:dyDescent="0.2">
      <c r="A26" s="20" t="str">
        <f>"    &lt;after-invalid interval="&amp;CHAR(34)&amp;Schedules!D88&amp;CHAR(34)&amp;" grace="&amp;CHAR(34)&amp;Schedules!E88&amp;CHAR(34)&amp;"/&gt;"</f>
        <v xml:space="preserve">    &lt;after-invalid interval="" grace=""/&gt;</v>
      </c>
    </row>
    <row r="27" spans="1:1" x14ac:dyDescent="0.2">
      <c r="A27" s="20" t="str">
        <f>"    &lt;before-previous interval="&amp;CHAR(34)&amp;Schedules!D89&amp;CHAR(34)&amp;"/&gt;"</f>
        <v xml:space="preserve">    &lt;before-previous interval=""/&gt;</v>
      </c>
    </row>
    <row r="28" spans="1:1" x14ac:dyDescent="0.2">
      <c r="A28" s="20" t="str">
        <f>"    &lt;recommend seriesName="&amp;CHAR(34)&amp;Schedules!C90&amp;CHAR(34)&amp;"/&gt;"</f>
        <v xml:space="preserve">    &lt;recommend seriesName="PPSV"/&gt;</v>
      </c>
    </row>
    <row r="29" spans="1:1" x14ac:dyDescent="0.2">
      <c r="A29" s="20" t="str">
        <f>"    &lt;completed seriesName="&amp;CHAR(34)&amp;Schedules!C91&amp;CHAR(34)&amp;"/&gt;"</f>
        <v xml:space="preserve">    &lt;completed seriesName="PCV13"/&gt;</v>
      </c>
    </row>
    <row r="30" spans="1:1" x14ac:dyDescent="0.2">
      <c r="A30" s="21" t="str">
        <f>"    &lt;indicate vaccineName="&amp;CHAR(34)&amp;Schedules!B94&amp;CHAR(34)&amp;" schedule="&amp;CHAR(34)&amp;Schedules!C94&amp;CHAR(34)&amp;" age="&amp;CHAR(34)&amp;Schedules!D94&amp;CHAR(34)&amp;" reason="&amp;CHAR(34)&amp;Schedules!F94&amp;CHAR(34)&amp;" historyOfVaccineName="&amp;CHAR(34)&amp;Schedules!E94&amp;CHAR(34)&amp;"/&gt;"</f>
        <v xml:space="preserve">    &lt;indicate vaccineName="PCV13" schedule="INVALID" age="" reason="" historyOfVaccineName=""/&gt;</v>
      </c>
    </row>
    <row r="31" spans="1:1" x14ac:dyDescent="0.2">
      <c r="A31" s="21" t="str">
        <f>"    &lt;indicate vaccineName="&amp;CHAR(34)&amp;Schedules!B95&amp;CHAR(34)&amp;" schedule="&amp;CHAR(34)&amp;Schedules!C95&amp;CHAR(34)&amp;" age="&amp;CHAR(34)&amp;Schedules!D95&amp;CHAR(34)&amp;" reason="&amp;CHAR(34)&amp;Schedules!F95&amp;CHAR(34)&amp;" historyOfVaccineName="&amp;CHAR(34)&amp;Schedules!E95&amp;CHAR(34)&amp;"/&gt;"</f>
        <v xml:space="preserve">    &lt;indicate vaccineName="PPSV" schedule="COMPLETE" age="" reason="" historyOfVaccineName=""/&gt;</v>
      </c>
    </row>
    <row r="32" spans="1:1" x14ac:dyDescent="0.2">
      <c r="A32" s="20" t="str">
        <f>"  &lt;/schedule&gt;"</f>
        <v xml:space="preserve">  &lt;/schedule&gt;</v>
      </c>
    </row>
    <row r="33" spans="1:1" x14ac:dyDescent="0.2">
      <c r="A33" s="20" t="str">
        <f>"  &lt;schedule scheduleName="&amp;CHAR(34)&amp;Schedules!B99&amp;CHAR(34)&amp;" dose="&amp;CHAR(34)&amp;Schedules!C99&amp;CHAR(34)&amp;" indication="&amp;CHAR(34)&amp;Schedules!D99&amp;CHAR(34)&amp;" label="&amp;CHAR(34)&amp;Schedules!E98&amp;CHAR(34)&amp;"&gt;"</f>
        <v xml:space="preserve">  &lt;schedule scheduleName="C1" dose="1" indication="" label="PCV-13 after PPSV"&gt;</v>
      </c>
    </row>
    <row r="34" spans="1:1" x14ac:dyDescent="0.2">
      <c r="A34" s="20" t="str">
        <f>"    &lt;pos row="&amp;CHAR(34)&amp;Schedules!C116&amp;CHAR(34)&amp;" column="&amp;CHAR(34)&amp;Schedules!C115&amp;CHAR(34)&amp;"/&gt;"</f>
        <v xml:space="preserve">    &lt;pos row="2" column="1"/&gt;</v>
      </c>
    </row>
    <row r="35" spans="1:1" x14ac:dyDescent="0.2">
      <c r="A35" s="20" t="str">
        <f>"    &lt;valid age="&amp;CHAR(34)&amp;Schedules!C102&amp;CHAR(34)&amp;" interval="&amp;CHAR(34)&amp;Schedules!D102&amp;CHAR(34)&amp;" grace="&amp;CHAR(34)&amp;Schedules!E102&amp;CHAR(34)&amp;" intervalGrace="&amp;CHAR(34)&amp;Schedules!F102&amp;CHAR(34)&amp;"/&gt;"</f>
        <v xml:space="preserve">    &lt;valid age="65 years" interval="1 year" grace="46 years" intervalGrace="4 days"/&gt;</v>
      </c>
    </row>
    <row r="36" spans="1:1" x14ac:dyDescent="0.2">
      <c r="A36" s="20" t="str">
        <f>"    &lt;early age="&amp;CHAR(34)&amp;Schedules!C103&amp;CHAR(34)&amp;" interval="&amp;CHAR(34)&amp;Schedules!D103&amp;CHAR(34)&amp;" grace="&amp;CHAR(34)&amp;Schedules!E103&amp;CHAR(34)&amp;"/&gt;"</f>
        <v xml:space="preserve">    &lt;early age="" interval="" grace=""/&gt;</v>
      </c>
    </row>
    <row r="37" spans="1:1" x14ac:dyDescent="0.2">
      <c r="A37" s="20" t="str">
        <f>"    &lt;due age="&amp;CHAR(34)&amp;Schedules!C104&amp;CHAR(34)&amp;" interval="&amp;CHAR(34)&amp;Schedules!D104&amp;CHAR(34)&amp;" grace="&amp;CHAR(34)&amp;Schedules!E104&amp;CHAR(34)&amp;"/&gt;"</f>
        <v xml:space="preserve">    &lt;due age="65 years" interval="" grace=""/&gt;</v>
      </c>
    </row>
    <row r="38" spans="1:1" x14ac:dyDescent="0.2">
      <c r="A38" s="20" t="str">
        <f>"    &lt;overdue age="&amp;CHAR(34)&amp;Schedules!C105&amp;CHAR(34)&amp;" interval="&amp;CHAR(34)&amp;Schedules!D105&amp;CHAR(34)&amp;" grace="&amp;CHAR(34)&amp;Schedules!E105&amp;CHAR(34)&amp;"/&gt;"</f>
        <v xml:space="preserve">    &lt;overdue age="66 years" interval="" grace=""/&gt;</v>
      </c>
    </row>
    <row r="39" spans="1:1" x14ac:dyDescent="0.2">
      <c r="A39" s="20" t="str">
        <f>"    &lt;finished age="&amp;CHAR(34)&amp;Schedules!C106&amp;CHAR(34)&amp;" interval="&amp;CHAR(34)&amp;Schedules!D106&amp;CHAR(34)&amp;" grace="&amp;CHAR(34)&amp;Schedules!E106&amp;CHAR(34)&amp;"/&gt;"</f>
        <v xml:space="preserve">    &lt;finished age="120 years" interval="" grace=""/&gt;</v>
      </c>
    </row>
    <row r="40" spans="1:1" x14ac:dyDescent="0.2">
      <c r="A40" s="20" t="str">
        <f>"    &lt;after-invalid interval="&amp;CHAR(34)&amp;Schedules!D107&amp;CHAR(34)&amp;" grace="&amp;CHAR(34)&amp;Schedules!E107&amp;CHAR(34)&amp;"/&gt;"</f>
        <v xml:space="preserve">    &lt;after-invalid interval="" grace=""/&gt;</v>
      </c>
    </row>
    <row r="41" spans="1:1" x14ac:dyDescent="0.2">
      <c r="A41" s="20" t="str">
        <f>"    &lt;before-previous interval="&amp;CHAR(34)&amp;Schedules!D108&amp;CHAR(34)&amp;"/&gt;"</f>
        <v xml:space="preserve">    &lt;before-previous interval=""/&gt;</v>
      </c>
    </row>
    <row r="42" spans="1:1" x14ac:dyDescent="0.2">
      <c r="A42" s="20" t="str">
        <f>"    &lt;recommend seriesName="&amp;CHAR(34)&amp;Schedules!C109&amp;CHAR(34)&amp;"/&gt;"</f>
        <v xml:space="preserve">    &lt;recommend seriesName="PCV13"/&gt;</v>
      </c>
    </row>
    <row r="43" spans="1:1" x14ac:dyDescent="0.2">
      <c r="A43" s="21" t="str">
        <f>"    &lt;indicate vaccineName="&amp;CHAR(34)&amp;Schedules!B112&amp;CHAR(34)&amp;" schedule="&amp;CHAR(34)&amp;Schedules!C112&amp;CHAR(34)&amp;" age="&amp;CHAR(34)&amp;Schedules!D112&amp;CHAR(34)&amp;" reason="&amp;CHAR(34)&amp;Schedules!F112&amp;CHAR(34)&amp;" historyOfVaccineName="&amp;CHAR(34)&amp;Schedules!E112&amp;CHAR(34)&amp;"/&gt;"</f>
        <v xml:space="preserve">    &lt;indicate vaccineName="PPSV" schedule="C1" age="65 years -4 days" reason="" historyOfVaccineName=""/&gt;</v>
      </c>
    </row>
    <row r="44" spans="1:1" x14ac:dyDescent="0.2">
      <c r="A44" s="21" t="str">
        <f>"    &lt;indicate vaccineName="&amp;CHAR(34)&amp;Schedules!B113&amp;CHAR(34)&amp;" schedule="&amp;CHAR(34)&amp;Schedules!C113&amp;CHAR(34)&amp;" age="&amp;CHAR(34)&amp;Schedules!D113&amp;CHAR(34)&amp;" reason="&amp;CHAR(34)&amp;Schedules!F113&amp;CHAR(34)&amp;" historyOfVaccineName="&amp;CHAR(34)&amp;Schedules!E113&amp;CHAR(34)&amp;"/&gt;"</f>
        <v xml:space="preserve">    &lt;indicate vaccineName="PPSV" schedule="C2" age="" reason="" historyOfVaccineName=""/&gt;</v>
      </c>
    </row>
    <row r="45" spans="1:1" x14ac:dyDescent="0.2">
      <c r="A45" s="21" t="str">
        <f>"    &lt;indicate vaccineName="&amp;CHAR(34)&amp;Schedules!B114&amp;CHAR(34)&amp;" schedule="&amp;CHAR(34)&amp;Schedules!C114&amp;CHAR(34)&amp;" age="&amp;CHAR(34)&amp;Schedules!D114&amp;CHAR(34)&amp;" reason="&amp;CHAR(34)&amp;Schedules!F114&amp;CHAR(34)&amp;" historyOfVaccineName="&amp;CHAR(34)&amp;Schedules!E114&amp;CHAR(34)&amp;"/&gt;"</f>
        <v xml:space="preserve">    &lt;indicate vaccineName="PCV13" schedule="S1" age="" reason="" historyOfVaccineName=""/&gt;</v>
      </c>
    </row>
    <row r="46" spans="1:1" x14ac:dyDescent="0.2">
      <c r="A46" s="20" t="str">
        <f>"  &lt;/schedule&gt;"</f>
        <v xml:space="preserve">  &lt;/schedule&gt;</v>
      </c>
    </row>
    <row r="47" spans="1:1" x14ac:dyDescent="0.2">
      <c r="A47" s="20" t="str">
        <f>"  &lt;schedule scheduleName="&amp;CHAR(34)&amp;Schedules!B119&amp;CHAR(34)&amp;" dose="&amp;CHAR(34)&amp;Schedules!C119&amp;CHAR(34)&amp;" indication="&amp;CHAR(34)&amp;Schedules!D119&amp;CHAR(34)&amp;" label="&amp;CHAR(34)&amp;Schedules!E118&amp;CHAR(34)&amp;"&gt;"</f>
        <v xml:space="preserve">  &lt;schedule scheduleName="C2" dose="1" indication="" label="PCV-13 after PPSVs"&gt;</v>
      </c>
    </row>
    <row r="48" spans="1:1" x14ac:dyDescent="0.2">
      <c r="A48" s="20" t="str">
        <f>"    &lt;pos row="&amp;CHAR(34)&amp;Schedules!C135&amp;CHAR(34)&amp;" column="&amp;CHAR(34)&amp;Schedules!C134&amp;CHAR(34)&amp;"/&gt;"</f>
        <v xml:space="preserve">    &lt;pos row="2" column="2"/&gt;</v>
      </c>
    </row>
    <row r="49" spans="1:1" x14ac:dyDescent="0.2">
      <c r="A49" s="20" t="str">
        <f>"    &lt;valid age="&amp;CHAR(34)&amp;Schedules!C122&amp;CHAR(34)&amp;" interval="&amp;CHAR(34)&amp;Schedules!D122&amp;CHAR(34)&amp;" grace="&amp;CHAR(34)&amp;Schedules!E122&amp;CHAR(34)&amp;" intervalGrace="&amp;CHAR(34)&amp;Schedules!F122&amp;CHAR(34)&amp;"/&gt;"</f>
        <v xml:space="preserve">    &lt;valid age="65 years" interval="1 year" grace="46 years" intervalGrace="4 days"/&gt;</v>
      </c>
    </row>
    <row r="50" spans="1:1" x14ac:dyDescent="0.2">
      <c r="A50" s="20" t="str">
        <f>"    &lt;early age="&amp;CHAR(34)&amp;Schedules!C123&amp;CHAR(34)&amp;" interval="&amp;CHAR(34)&amp;Schedules!D123&amp;CHAR(34)&amp;" grace="&amp;CHAR(34)&amp;Schedules!E123&amp;CHAR(34)&amp;"/&gt;"</f>
        <v xml:space="preserve">    &lt;early age="" interval="" grace=""/&gt;</v>
      </c>
    </row>
    <row r="51" spans="1:1" x14ac:dyDescent="0.2">
      <c r="A51" s="20" t="str">
        <f>"    &lt;due age="&amp;CHAR(34)&amp;Schedules!C124&amp;CHAR(34)&amp;" interval="&amp;CHAR(34)&amp;Schedules!D124&amp;CHAR(34)&amp;" grace="&amp;CHAR(34)&amp;Schedules!E124&amp;CHAR(34)&amp;"/&gt;"</f>
        <v xml:space="preserve">    &lt;due age="65 years" interval="" grace=""/&gt;</v>
      </c>
    </row>
    <row r="52" spans="1:1" x14ac:dyDescent="0.2">
      <c r="A52" s="20" t="str">
        <f>"    &lt;overdue age="&amp;CHAR(34)&amp;Schedules!C125&amp;CHAR(34)&amp;" interval="&amp;CHAR(34)&amp;Schedules!D125&amp;CHAR(34)&amp;" grace="&amp;CHAR(34)&amp;Schedules!E125&amp;CHAR(34)&amp;"/&gt;"</f>
        <v xml:space="preserve">    &lt;overdue age="66 years" interval="" grace=""/&gt;</v>
      </c>
    </row>
    <row r="53" spans="1:1" x14ac:dyDescent="0.2">
      <c r="A53" s="20" t="str">
        <f>"    &lt;finished age="&amp;CHAR(34)&amp;Schedules!C126&amp;CHAR(34)&amp;" interval="&amp;CHAR(34)&amp;Schedules!D126&amp;CHAR(34)&amp;" grace="&amp;CHAR(34)&amp;Schedules!E126&amp;CHAR(34)&amp;"/&gt;"</f>
        <v xml:space="preserve">    &lt;finished age="120 years" interval="" grace=""/&gt;</v>
      </c>
    </row>
    <row r="54" spans="1:1" x14ac:dyDescent="0.2">
      <c r="A54" s="20" t="str">
        <f>"    &lt;after-invalid interval="&amp;CHAR(34)&amp;Schedules!D127&amp;CHAR(34)&amp;" grace="&amp;CHAR(34)&amp;Schedules!E127&amp;CHAR(34)&amp;"/&gt;"</f>
        <v xml:space="preserve">    &lt;after-invalid interval="" grace=""/&gt;</v>
      </c>
    </row>
    <row r="55" spans="1:1" x14ac:dyDescent="0.2">
      <c r="A55" s="20" t="str">
        <f>"    &lt;before-previous interval="&amp;CHAR(34)&amp;Schedules!D128&amp;CHAR(34)&amp;"/&gt;"</f>
        <v xml:space="preserve">    &lt;before-previous interval=""/&gt;</v>
      </c>
    </row>
    <row r="56" spans="1:1" x14ac:dyDescent="0.2">
      <c r="A56" s="20" t="str">
        <f>"    &lt;recommend seriesName="&amp;CHAR(34)&amp;Schedules!C129&amp;CHAR(34)&amp;"/&gt;"</f>
        <v xml:space="preserve">    &lt;recommend seriesName="PCV13"/&gt;</v>
      </c>
    </row>
    <row r="57" spans="1:1" x14ac:dyDescent="0.2">
      <c r="A57" s="21" t="str">
        <f>"    &lt;indicate vaccineName="&amp;CHAR(34)&amp;Schedules!B132&amp;CHAR(34)&amp;" schedule="&amp;CHAR(34)&amp;Schedules!C132&amp;CHAR(34)&amp;" age="&amp;CHAR(34)&amp;Schedules!D132&amp;CHAR(34)&amp;" reason="&amp;CHAR(34)&amp;Schedules!F132&amp;CHAR(34)&amp;" historyOfVaccineName="&amp;CHAR(34)&amp;Schedules!E132&amp;CHAR(34)&amp;"/&gt;"</f>
        <v xml:space="preserve">    &lt;indicate vaccineName="PPSV" schedule="C2" age="" reason="" historyOfVaccineName=""/&gt;</v>
      </c>
    </row>
    <row r="58" spans="1:1" x14ac:dyDescent="0.2">
      <c r="A58" s="21" t="str">
        <f>"    &lt;indicate vaccineName="&amp;CHAR(34)&amp;Schedules!B133&amp;CHAR(34)&amp;" schedule="&amp;CHAR(34)&amp;Schedules!C133&amp;CHAR(34)&amp;" age="&amp;CHAR(34)&amp;Schedules!D133&amp;CHAR(34)&amp;" reason="&amp;CHAR(34)&amp;Schedules!F133&amp;CHAR(34)&amp;" historyOfVaccineName="&amp;CHAR(34)&amp;Schedules!E133&amp;CHAR(34)&amp;"/&gt;"</f>
        <v xml:space="preserve">    &lt;indicate vaccineName="PCV13" schedule="COMPLETE" age="" reason="" historyOfVaccineName=""/&gt;</v>
      </c>
    </row>
    <row r="59" spans="1:1" x14ac:dyDescent="0.2">
      <c r="A59" s="20" t="str">
        <f>"  &lt;/schedule&gt;"</f>
        <v xml:space="preserve">  &lt;/schedule&gt;</v>
      </c>
    </row>
    <row r="60" spans="1:1" x14ac:dyDescent="0.2">
      <c r="A60" s="19" t="str">
        <f>"&lt;/forecast&gt;"</f>
        <v>&lt;/forecast&gt;</v>
      </c>
    </row>
  </sheetData>
  <sheetProtection selectLockedCells="1" selectUnlockedCells="1"/>
  <pageMargins left="0.78749999999999998" right="0.78749999999999998" top="1.0249999999999999" bottom="1.0263888888888888" header="0.78749999999999998" footer="0.78749999999999998"/>
  <pageSetup firstPageNumber="0" orientation="landscape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Schedules</vt:lpstr>
      <vt:lpstr>XML</vt:lpstr>
      <vt:lpstr>Excel_BuiltIn_Print_Area_1_1</vt:lpstr>
      <vt:lpstr>Schedules!Print_Area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Bunker</dc:creator>
  <cp:lastModifiedBy>Nathan Bunker</cp:lastModifiedBy>
  <cp:lastPrinted>2014-12-19T12:15:06Z</cp:lastPrinted>
  <dcterms:created xsi:type="dcterms:W3CDTF">2014-08-26T15:40:34Z</dcterms:created>
  <dcterms:modified xsi:type="dcterms:W3CDTF">2014-12-19T12:15:09Z</dcterms:modified>
</cp:coreProperties>
</file>