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490" windowHeight="7905" tabRatio="216" activeTab="1"/>
  </bookViews>
  <sheets>
    <sheet name="Input" sheetId="1" r:id="rId1"/>
    <sheet name="Output" sheetId="2" r:id="rId2"/>
  </sheets>
  <calcPr calcId="145621"/>
</workbook>
</file>

<file path=xl/calcChain.xml><?xml version="1.0" encoding="utf-8"?>
<calcChain xmlns="http://schemas.openxmlformats.org/spreadsheetml/2006/main">
  <c r="H36" i="2" l="1"/>
  <c r="H30" i="2"/>
  <c r="H25" i="2"/>
  <c r="G25" i="2"/>
  <c r="H13" i="2"/>
  <c r="H10" i="2"/>
  <c r="H6" i="2"/>
  <c r="H7" i="2"/>
  <c r="H5" i="2"/>
  <c r="G5" i="2"/>
  <c r="H4" i="2"/>
  <c r="H19" i="2"/>
  <c r="H18" i="2"/>
  <c r="G20" i="2"/>
  <c r="G19" i="2"/>
  <c r="G18" i="2"/>
  <c r="K39" i="1"/>
  <c r="J39" i="1"/>
  <c r="J37" i="1"/>
  <c r="J36" i="1"/>
  <c r="J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2" i="1"/>
  <c r="J33" i="1"/>
  <c r="J34" i="1"/>
  <c r="J35" i="1"/>
  <c r="G2" i="2"/>
  <c r="H3" i="2"/>
  <c r="G3" i="2"/>
  <c r="G15" i="2"/>
  <c r="H16" i="2"/>
  <c r="H17" i="2"/>
  <c r="G17" i="2"/>
  <c r="G24" i="2"/>
  <c r="G34" i="2"/>
  <c r="H35" i="2"/>
  <c r="G35" i="2"/>
  <c r="G36" i="2"/>
  <c r="G4" i="2"/>
  <c r="G30" i="2"/>
  <c r="H20" i="2"/>
  <c r="H23" i="2"/>
  <c r="G6" i="2"/>
  <c r="G10" i="2"/>
  <c r="H11" i="2"/>
  <c r="G11" i="2"/>
  <c r="G13" i="2"/>
  <c r="H14" i="2"/>
  <c r="G7" i="2"/>
  <c r="H26" i="2"/>
  <c r="H21" i="2"/>
  <c r="G21" i="2"/>
  <c r="H12" i="2"/>
  <c r="G12" i="2"/>
  <c r="H31" i="2"/>
  <c r="G16" i="2"/>
  <c r="H8" i="2"/>
  <c r="H37" i="2"/>
  <c r="G26" i="2"/>
  <c r="H27" i="2"/>
  <c r="H38" i="2"/>
  <c r="G37" i="2"/>
  <c r="H9" i="2"/>
  <c r="G9" i="2"/>
  <c r="G8" i="2"/>
  <c r="H33" i="2"/>
  <c r="G31" i="2"/>
  <c r="G27" i="2"/>
  <c r="H28" i="2"/>
  <c r="H39" i="2"/>
  <c r="G38" i="2"/>
  <c r="H29" i="2"/>
  <c r="G29" i="2"/>
  <c r="G28" i="2"/>
  <c r="G39" i="2"/>
  <c r="H40" i="2"/>
  <c r="G40" i="2"/>
  <c r="H41" i="2"/>
  <c r="G41" i="2"/>
  <c r="H44" i="2"/>
  <c r="H45" i="2"/>
  <c r="G44" i="2"/>
  <c r="G45" i="2"/>
  <c r="H46" i="2"/>
  <c r="H47" i="2"/>
  <c r="G46" i="2"/>
  <c r="H48" i="2"/>
  <c r="G47" i="2"/>
  <c r="H49" i="2"/>
  <c r="G48" i="2"/>
  <c r="H50" i="2"/>
  <c r="G49" i="2"/>
  <c r="G50" i="2"/>
  <c r="H51" i="2"/>
  <c r="H52" i="2"/>
  <c r="G51" i="2"/>
  <c r="H53" i="2"/>
  <c r="G52" i="2"/>
  <c r="H54" i="2"/>
  <c r="G53" i="2"/>
  <c r="H55" i="2"/>
  <c r="G54" i="2"/>
  <c r="G55" i="2"/>
  <c r="H56" i="2"/>
  <c r="G56" i="2"/>
</calcChain>
</file>

<file path=xl/sharedStrings.xml><?xml version="1.0" encoding="utf-8"?>
<sst xmlns="http://schemas.openxmlformats.org/spreadsheetml/2006/main" count="395" uniqueCount="124">
  <si>
    <t>Num</t>
  </si>
  <si>
    <t>Name</t>
  </si>
  <si>
    <t>Support</t>
  </si>
  <si>
    <t>Purpose</t>
  </si>
  <si>
    <t>Comments</t>
  </si>
  <si>
    <t>Example 1</t>
  </si>
  <si>
    <t>Ignored</t>
  </si>
  <si>
    <t>Date used for forecast</t>
  </si>
  <si>
    <t>Used</t>
  </si>
  <si>
    <t>Indicate the date to use when forecasting.</t>
  </si>
  <si>
    <t>If this is not sent, then it defaults to today's current date.</t>
  </si>
  <si>
    <t>Forecasting Mode</t>
  </si>
  <si>
    <t>A Acceptable, R Recommended</t>
  </si>
  <si>
    <t>Will look at output, but I think we can use this to change what we send back</t>
  </si>
  <si>
    <t>R</t>
  </si>
  <si>
    <t>Version</t>
  </si>
  <si>
    <t>Possibly Used?</t>
  </si>
  <si>
    <t>Could use this field to indicate the forecast schedule?</t>
  </si>
  <si>
    <t>Used?</t>
  </si>
  <si>
    <t>Will read it, so it can be repeated back</t>
  </si>
  <si>
    <t>TEST123</t>
  </si>
  <si>
    <t>Date of Birth</t>
  </si>
  <si>
    <t>Gender</t>
  </si>
  <si>
    <t>M</t>
  </si>
  <si>
    <t>Mother HBsAg Status</t>
  </si>
  <si>
    <t>TCH forecaster does not take into account mother HBsAG status and so does not forecast for this condition.</t>
  </si>
  <si>
    <t>Pertussis Contraindicated Indication</t>
  </si>
  <si>
    <t>Can change TCH forecaster to report based on this flag.</t>
  </si>
  <si>
    <t>Diphtheria Contraindicated Indication</t>
  </si>
  <si>
    <t>Tetanus Contraindicated Indication</t>
  </si>
  <si>
    <t>Hib Contraindicated Indication</t>
  </si>
  <si>
    <t>HBIG Contraindicated Indication</t>
  </si>
  <si>
    <t>HepB Contraindicated Indication</t>
  </si>
  <si>
    <t>OPV Contraindicated Indication</t>
  </si>
  <si>
    <t>IPV Contraindicated Indication</t>
  </si>
  <si>
    <t>Measles Contraindicated Indication</t>
  </si>
  <si>
    <t>Mumps Contraindicated Indication</t>
  </si>
  <si>
    <t>Rubella Contraindicated Indication</t>
  </si>
  <si>
    <t>Varicella Contraindicated Indication</t>
  </si>
  <si>
    <t>HepA Contraindicated Indication</t>
  </si>
  <si>
    <t>Rv Contraindicated Indication</t>
  </si>
  <si>
    <t>S-Pn Contraindicated Indication</t>
  </si>
  <si>
    <t>Influenza Contraindicated Indication</t>
  </si>
  <si>
    <t>Meningococcal Contraindicated Indication</t>
  </si>
  <si>
    <t>HPV Contraindicated Indication</t>
  </si>
  <si>
    <t>H1N1 Contraindicated Indication</t>
  </si>
  <si>
    <t>Reported back</t>
  </si>
  <si>
    <t>TEST456</t>
  </si>
  <si>
    <t>Date of Dose Administration</t>
  </si>
  <si>
    <t>If need be we an screen the ones that are listed with 2. TCH doesn't have any further dose screen rules, except for what is specifically a part of the algorithm.</t>
  </si>
  <si>
    <t>For Java</t>
  </si>
  <si>
    <t>Copyright Notice</t>
  </si>
  <si>
    <t>Indicate TCH application</t>
  </si>
  <si>
    <t>Run Date and Time</t>
  </si>
  <si>
    <t>Current date and time when forecast generated</t>
  </si>
  <si>
    <t xml:space="preserve">Date Used for Forecast </t>
  </si>
  <si>
    <t>Date that was used to calculate forecasted results</t>
  </si>
  <si>
    <t>Not Used - Always 0</t>
  </si>
  <si>
    <t>Not Used - Always NULL</t>
  </si>
  <si>
    <t>Echos value sent</t>
  </si>
  <si>
    <t>Echo value sent.</t>
  </si>
  <si>
    <t>Returns value</t>
  </si>
  <si>
    <t>Probably not used, TCH application does not recommend specific vaccinations, if we wanted to setup defaults for each category we could do that</t>
  </si>
  <si>
    <t>Not Used</t>
  </si>
  <si>
    <t>Dose Due Dose Number</t>
  </si>
  <si>
    <t>Dose Due Minimum Date</t>
  </si>
  <si>
    <t>Dose Due Recommended Date</t>
  </si>
  <si>
    <t>Dose Due Exceeds Date</t>
  </si>
  <si>
    <t>Dose due Next Dose Number</t>
  </si>
  <si>
    <t>Dose Due Next Dependent Dose Index</t>
  </si>
  <si>
    <t xml:space="preserve">Dose due Next Acceptable Administration Date </t>
  </si>
  <si>
    <t>Dose due Next Recommended Administration Date</t>
  </si>
  <si>
    <t xml:space="preserve">Dose due Next Exceeds Date </t>
  </si>
  <si>
    <t>Hib Series Completed Indicator</t>
  </si>
  <si>
    <t>Hepatitis A Series Completed Indicator</t>
  </si>
  <si>
    <t>Hepatitis B Series Completed Indicator</t>
  </si>
  <si>
    <t>Primary DTP Series Completed Indicator</t>
  </si>
  <si>
    <t>Polio Vaccine Series Completed Indicator</t>
  </si>
  <si>
    <t>MMR Series Completed Indicator</t>
  </si>
  <si>
    <t>Varicella Series Completed Indicator</t>
  </si>
  <si>
    <t>Rv Series Completed Indicator</t>
  </si>
  <si>
    <t>Strep-Pneumococcal Series Completed Indicator</t>
  </si>
  <si>
    <t>Meningococcal Series Completed Indicator</t>
  </si>
  <si>
    <t>HPV Series Completed Indicator</t>
  </si>
  <si>
    <t>Keep/Delete</t>
  </si>
  <si>
    <t>keep</t>
  </si>
  <si>
    <t>Reserved for future use</t>
  </si>
  <si>
    <t>User Note (Patient IEN)</t>
  </si>
  <si>
    <t>Personal ID - Chart#</t>
  </si>
  <si>
    <t>e.g., for invalid doses</t>
  </si>
  <si>
    <t>~~~</t>
  </si>
  <si>
    <t>~~~ new delimiter between Case Data and Input Doses</t>
  </si>
  <si>
    <t>|||</t>
  </si>
  <si>
    <t>||| new delimiter between Input Doses</t>
  </si>
  <si>
    <r>
      <rPr>
        <b/>
        <sz val="10"/>
        <color indexed="8"/>
        <rFont val="Arial"/>
        <family val="2"/>
      </rPr>
      <t>~~~</t>
    </r>
    <r>
      <rPr>
        <b/>
        <sz val="10"/>
        <color indexed="55"/>
        <rFont val="Arial"/>
        <family val="2"/>
      </rPr>
      <t xml:space="preserve">  (formerly Number of Input Doses)</t>
    </r>
  </si>
  <si>
    <r>
      <t xml:space="preserve">~~~  </t>
    </r>
    <r>
      <rPr>
        <b/>
        <sz val="10"/>
        <color indexed="22"/>
        <rFont val="Arial"/>
        <family val="2"/>
      </rPr>
      <t>(formerly Number of Input Doses)</t>
    </r>
  </si>
  <si>
    <r>
      <t xml:space="preserve">~~~ </t>
    </r>
    <r>
      <rPr>
        <b/>
        <sz val="10"/>
        <color indexed="22"/>
        <rFont val="Arial"/>
        <family val="2"/>
      </rPr>
      <t xml:space="preserve"> (formerly Number of Doses due on the Date Used for Forecast)</t>
    </r>
  </si>
  <si>
    <r>
      <t xml:space="preserve">~~~  </t>
    </r>
    <r>
      <rPr>
        <b/>
        <sz val="10"/>
        <color indexed="22"/>
        <rFont val="Arial"/>
        <family val="2"/>
      </rPr>
      <t>(formerly Number of Doses due Next)</t>
    </r>
  </si>
  <si>
    <t>~~~ new delimiter between Input Doses and Doses Due on Date</t>
  </si>
  <si>
    <t>~~~ new delimiter between Doses Due on Date and Doses Due Next</t>
  </si>
  <si>
    <t>~~~ new delimiter between Doses Due Next and Series Completed</t>
  </si>
  <si>
    <t>Object</t>
  </si>
  <si>
    <t>Case Data</t>
  </si>
  <si>
    <t>Pos</t>
  </si>
  <si>
    <t>Input Dose</t>
  </si>
  <si>
    <t>03^</t>
  </si>
  <si>
    <t>03132012^</t>
  </si>
  <si>
    <t>^</t>
  </si>
  <si>
    <t>Dose Due</t>
  </si>
  <si>
    <t>Dose Due Next</t>
  </si>
  <si>
    <t>Series</t>
  </si>
  <si>
    <t>Dose Input CVX Code Error Code</t>
  </si>
  <si>
    <t>Dose Input CVX Code</t>
  </si>
  <si>
    <t>Dose Input Date of Administration</t>
  </si>
  <si>
    <t>Dose Input Override</t>
  </si>
  <si>
    <t>Dose Due CVX Code</t>
  </si>
  <si>
    <t>Dose Due Past Due Indicator, 1=past due</t>
  </si>
  <si>
    <t>Dose Due Next CVX Code</t>
  </si>
  <si>
    <t>Dose CVX Code</t>
  </si>
  <si>
    <t>Dose Override, 2= invalid dose</t>
  </si>
  <si>
    <t>Dose Note = V Imm IEN</t>
  </si>
  <si>
    <t>Dose Input Note = V Imm IEN</t>
  </si>
  <si>
    <t>Minimum vs Recommended, 1=Min, 0=Rec</t>
  </si>
  <si>
    <t>Invalid Dose, 1=flagged invalid by 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</si>
</sst>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"/>
  </numFmts>
  <fonts count="10" x14ac:knownFonts="1">
    <font>
      <sz val="10"/>
      <name val="Arial"/>
      <family val="2"/>
    </font>
    <font>
      <b/>
      <sz val="10"/>
      <name val="Arial"/>
      <family val="2"/>
    </font>
    <font>
      <b/>
      <sz val="10"/>
      <color indexed="54"/>
      <name val="Arial"/>
      <family val="2"/>
    </font>
    <font>
      <b/>
      <sz val="10"/>
      <color indexed="8"/>
      <name val="Arial"/>
      <family val="2"/>
    </font>
    <font>
      <b/>
      <sz val="10"/>
      <color indexed="22"/>
      <name val="Arial"/>
      <family val="2"/>
    </font>
    <font>
      <b/>
      <sz val="10"/>
      <color indexed="55"/>
      <name val="Arial"/>
      <family val="2"/>
    </font>
    <font>
      <b/>
      <sz val="10"/>
      <color rgb="FFFF0000"/>
      <name val="Arial"/>
      <family val="2"/>
    </font>
    <font>
      <b/>
      <sz val="10"/>
      <color theme="1"/>
      <name val="Arial"/>
      <family val="2"/>
    </font>
    <font>
      <b/>
      <sz val="10"/>
      <color theme="0" tint="-0.34998626667073579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6"/>
        <bgColor indexed="9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Font="1"/>
    <xf numFmtId="164" fontId="1" fillId="0" borderId="0" xfId="0" applyNumberFormat="1" applyFont="1" applyAlignment="1">
      <alignment horizontal="center"/>
    </xf>
    <xf numFmtId="0" fontId="2" fillId="2" borderId="0" xfId="0" applyFont="1" applyFill="1"/>
    <xf numFmtId="0" fontId="2" fillId="0" borderId="0" xfId="0" applyFont="1"/>
    <xf numFmtId="0" fontId="1" fillId="2" borderId="0" xfId="0" applyFont="1" applyFill="1"/>
    <xf numFmtId="0" fontId="6" fillId="0" borderId="0" xfId="0" applyFont="1"/>
    <xf numFmtId="0" fontId="7" fillId="0" borderId="0" xfId="0" applyFont="1"/>
    <xf numFmtId="0" fontId="7" fillId="0" borderId="0" xfId="0" applyFont="1" applyAlignment="1">
      <alignment horizontal="center"/>
    </xf>
    <xf numFmtId="0" fontId="1" fillId="3" borderId="0" xfId="0" applyFont="1" applyFill="1"/>
    <xf numFmtId="0" fontId="7" fillId="3" borderId="0" xfId="0" applyFont="1" applyFill="1"/>
    <xf numFmtId="0" fontId="1" fillId="3" borderId="0" xfId="0" applyFont="1" applyFill="1" applyAlignment="1">
      <alignment horizontal="center"/>
    </xf>
    <xf numFmtId="0" fontId="8" fillId="3" borderId="0" xfId="0" applyFont="1" applyFill="1"/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66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Views>
    <sheetView workbookViewId="0">
      <pane xSplit="4" ySplit="1" topLeftCell="H22" activePane="bottomRight" state="frozen"/>
      <selection pane="topRight" activeCell="F1" sqref="F1"/>
      <selection pane="bottomLeft" activeCell="A35" sqref="A35"/>
      <selection pane="bottomRight" activeCell="D6" sqref="D6"/>
    </sheetView>
  </sheetViews>
  <sheetFormatPr defaultColWidth="11.5703125" defaultRowHeight="12.75" x14ac:dyDescent="0.2"/>
  <cols>
    <col min="1" max="1" width="13.5703125" customWidth="1"/>
    <col min="4" max="4" width="38.5703125" customWidth="1"/>
    <col min="5" max="6" width="15.85546875" customWidth="1"/>
    <col min="7" max="7" width="24.42578125" customWidth="1"/>
    <col min="8" max="8" width="73.140625" customWidth="1"/>
    <col min="9" max="9" width="11.5703125" style="1"/>
  </cols>
  <sheetData>
    <row r="1" spans="1:10" s="2" customFormat="1" x14ac:dyDescent="0.2">
      <c r="A1" s="2" t="s">
        <v>0</v>
      </c>
      <c r="B1" s="2" t="s">
        <v>101</v>
      </c>
      <c r="C1" s="2" t="s">
        <v>103</v>
      </c>
      <c r="D1" s="2" t="s">
        <v>1</v>
      </c>
      <c r="E1" s="2" t="s">
        <v>2</v>
      </c>
      <c r="F1" s="2" t="s">
        <v>84</v>
      </c>
      <c r="G1" s="2" t="s">
        <v>3</v>
      </c>
      <c r="H1" s="2" t="s">
        <v>4</v>
      </c>
      <c r="I1" s="3" t="s">
        <v>5</v>
      </c>
    </row>
    <row r="2" spans="1:10" s="2" customFormat="1" x14ac:dyDescent="0.2">
      <c r="A2" s="2">
        <v>2</v>
      </c>
      <c r="B2" s="4" t="s">
        <v>102</v>
      </c>
      <c r="C2" s="4">
        <v>1</v>
      </c>
      <c r="D2" s="2" t="s">
        <v>7</v>
      </c>
      <c r="E2" s="2" t="s">
        <v>8</v>
      </c>
      <c r="F2" s="2" t="s">
        <v>85</v>
      </c>
      <c r="G2" s="2" t="s">
        <v>9</v>
      </c>
      <c r="H2" s="2" t="s">
        <v>10</v>
      </c>
      <c r="I2" s="5">
        <v>41157</v>
      </c>
      <c r="J2" s="6" t="str">
        <f>IF(I2="","",TEXT(I2,"MMDDYYYY"))&amp;"^"</f>
        <v>09052012^</v>
      </c>
    </row>
    <row r="3" spans="1:10" s="2" customFormat="1" x14ac:dyDescent="0.2">
      <c r="A3" s="2">
        <v>9</v>
      </c>
      <c r="B3" s="4" t="s">
        <v>102</v>
      </c>
      <c r="C3" s="4">
        <v>2</v>
      </c>
      <c r="D3" s="2" t="s">
        <v>122</v>
      </c>
      <c r="E3" s="2" t="s">
        <v>8</v>
      </c>
      <c r="F3" s="7" t="s">
        <v>85</v>
      </c>
      <c r="G3" s="2" t="s">
        <v>12</v>
      </c>
      <c r="H3" s="2" t="s">
        <v>13</v>
      </c>
      <c r="I3" s="3" t="s">
        <v>14</v>
      </c>
      <c r="J3" s="7" t="str">
        <f t="shared" ref="J3:J8" si="0">IF(I3="","",I3)&amp;"^"</f>
        <v>R^</v>
      </c>
    </row>
    <row r="4" spans="1:10" s="2" customFormat="1" x14ac:dyDescent="0.2">
      <c r="A4" s="2">
        <v>26</v>
      </c>
      <c r="B4" s="4" t="s">
        <v>102</v>
      </c>
      <c r="C4" s="4">
        <v>3</v>
      </c>
      <c r="D4" s="2" t="s">
        <v>15</v>
      </c>
      <c r="E4" s="2" t="s">
        <v>16</v>
      </c>
      <c r="F4" s="2" t="s">
        <v>85</v>
      </c>
      <c r="H4" s="2" t="s">
        <v>17</v>
      </c>
      <c r="I4" s="3"/>
      <c r="J4" s="2" t="str">
        <f t="shared" si="0"/>
        <v>^</v>
      </c>
    </row>
    <row r="5" spans="1:10" s="10" customFormat="1" x14ac:dyDescent="0.2">
      <c r="A5" s="10">
        <v>27</v>
      </c>
      <c r="B5" s="4" t="s">
        <v>102</v>
      </c>
      <c r="C5" s="4">
        <v>4</v>
      </c>
      <c r="D5" s="10" t="s">
        <v>86</v>
      </c>
      <c r="E5" s="10" t="s">
        <v>6</v>
      </c>
      <c r="F5" s="10" t="s">
        <v>85</v>
      </c>
      <c r="I5" s="11"/>
      <c r="J5" s="10" t="str">
        <f t="shared" si="0"/>
        <v>^</v>
      </c>
    </row>
    <row r="6" spans="1:10" s="10" customFormat="1" x14ac:dyDescent="0.2">
      <c r="A6" s="10">
        <v>28</v>
      </c>
      <c r="B6" s="4" t="s">
        <v>102</v>
      </c>
      <c r="C6" s="4">
        <v>5</v>
      </c>
      <c r="D6" s="10" t="s">
        <v>86</v>
      </c>
      <c r="E6" s="10" t="s">
        <v>6</v>
      </c>
      <c r="F6" s="10" t="s">
        <v>85</v>
      </c>
      <c r="I6" s="11"/>
      <c r="J6" s="10" t="str">
        <f t="shared" si="0"/>
        <v>^</v>
      </c>
    </row>
    <row r="7" spans="1:10" s="2" customFormat="1" x14ac:dyDescent="0.2">
      <c r="A7" s="2">
        <v>29</v>
      </c>
      <c r="B7" s="4" t="s">
        <v>102</v>
      </c>
      <c r="C7" s="4">
        <v>6</v>
      </c>
      <c r="D7" s="2" t="s">
        <v>88</v>
      </c>
      <c r="E7" s="2" t="s">
        <v>18</v>
      </c>
      <c r="F7" s="2" t="s">
        <v>85</v>
      </c>
      <c r="H7" s="2" t="s">
        <v>19</v>
      </c>
      <c r="I7" s="3" t="s">
        <v>20</v>
      </c>
      <c r="J7" s="2" t="str">
        <f t="shared" si="0"/>
        <v>TEST123^</v>
      </c>
    </row>
    <row r="8" spans="1:10" s="2" customFormat="1" x14ac:dyDescent="0.2">
      <c r="A8" s="2">
        <v>30</v>
      </c>
      <c r="B8" s="4" t="s">
        <v>102</v>
      </c>
      <c r="C8" s="4">
        <v>7</v>
      </c>
      <c r="D8" s="2" t="s">
        <v>87</v>
      </c>
      <c r="E8" s="2" t="s">
        <v>6</v>
      </c>
      <c r="F8" s="2" t="s">
        <v>85</v>
      </c>
      <c r="H8" s="2" t="s">
        <v>19</v>
      </c>
      <c r="I8" s="3"/>
      <c r="J8" s="2" t="str">
        <f t="shared" si="0"/>
        <v>^</v>
      </c>
    </row>
    <row r="9" spans="1:10" s="2" customFormat="1" x14ac:dyDescent="0.2">
      <c r="A9" s="2">
        <v>31</v>
      </c>
      <c r="B9" s="4" t="s">
        <v>102</v>
      </c>
      <c r="C9" s="4">
        <v>8</v>
      </c>
      <c r="D9" s="2" t="s">
        <v>21</v>
      </c>
      <c r="E9" s="2" t="s">
        <v>8</v>
      </c>
      <c r="F9" s="2" t="s">
        <v>85</v>
      </c>
      <c r="I9" s="5">
        <v>40909</v>
      </c>
      <c r="J9" s="8" t="str">
        <f>IF(I9="","",TEXT(I9,"MMDDYYYY"))&amp;"^"</f>
        <v>01012012^</v>
      </c>
    </row>
    <row r="10" spans="1:10" s="2" customFormat="1" x14ac:dyDescent="0.2">
      <c r="A10" s="2">
        <v>32</v>
      </c>
      <c r="B10" s="4" t="s">
        <v>102</v>
      </c>
      <c r="C10" s="4">
        <v>9</v>
      </c>
      <c r="D10" s="2" t="s">
        <v>22</v>
      </c>
      <c r="E10" s="2" t="s">
        <v>8</v>
      </c>
      <c r="F10" s="2" t="s">
        <v>85</v>
      </c>
      <c r="I10" s="3" t="s">
        <v>23</v>
      </c>
      <c r="J10" s="2" t="str">
        <f t="shared" ref="J10:J33" si="1">IF(I10="","",I10)&amp;"^"</f>
        <v>M^</v>
      </c>
    </row>
    <row r="11" spans="1:10" s="2" customFormat="1" x14ac:dyDescent="0.2">
      <c r="A11" s="2">
        <v>33</v>
      </c>
      <c r="B11" s="4" t="s">
        <v>102</v>
      </c>
      <c r="C11" s="4">
        <v>10</v>
      </c>
      <c r="D11" s="2" t="s">
        <v>24</v>
      </c>
      <c r="E11" s="2" t="s">
        <v>6</v>
      </c>
      <c r="F11" s="2" t="s">
        <v>85</v>
      </c>
      <c r="H11" s="2" t="s">
        <v>25</v>
      </c>
      <c r="I11" s="3"/>
      <c r="J11" s="2" t="str">
        <f t="shared" si="1"/>
        <v>^</v>
      </c>
    </row>
    <row r="12" spans="1:10" s="2" customFormat="1" x14ac:dyDescent="0.2">
      <c r="A12" s="2">
        <v>34</v>
      </c>
      <c r="B12" s="4" t="s">
        <v>102</v>
      </c>
      <c r="C12" s="4">
        <v>11</v>
      </c>
      <c r="D12" s="2" t="s">
        <v>26</v>
      </c>
      <c r="E12" s="2" t="s">
        <v>6</v>
      </c>
      <c r="F12" s="2" t="s">
        <v>85</v>
      </c>
      <c r="H12" s="2" t="s">
        <v>27</v>
      </c>
      <c r="I12" s="3"/>
      <c r="J12" s="2" t="str">
        <f t="shared" si="1"/>
        <v>^</v>
      </c>
    </row>
    <row r="13" spans="1:10" s="2" customFormat="1" x14ac:dyDescent="0.2">
      <c r="A13" s="2">
        <v>35</v>
      </c>
      <c r="B13" s="4" t="s">
        <v>102</v>
      </c>
      <c r="C13" s="4">
        <v>12</v>
      </c>
      <c r="D13" s="2" t="s">
        <v>28</v>
      </c>
      <c r="E13" s="2" t="s">
        <v>6</v>
      </c>
      <c r="F13" s="2" t="s">
        <v>85</v>
      </c>
      <c r="I13" s="3"/>
      <c r="J13" s="2" t="str">
        <f t="shared" si="1"/>
        <v>^</v>
      </c>
    </row>
    <row r="14" spans="1:10" s="2" customFormat="1" x14ac:dyDescent="0.2">
      <c r="A14" s="2">
        <v>36</v>
      </c>
      <c r="B14" s="4" t="s">
        <v>102</v>
      </c>
      <c r="C14" s="4">
        <v>13</v>
      </c>
      <c r="D14" s="2" t="s">
        <v>29</v>
      </c>
      <c r="E14" s="2" t="s">
        <v>6</v>
      </c>
      <c r="F14" s="2" t="s">
        <v>85</v>
      </c>
      <c r="I14" s="3"/>
      <c r="J14" s="2" t="str">
        <f t="shared" si="1"/>
        <v>^</v>
      </c>
    </row>
    <row r="15" spans="1:10" s="2" customFormat="1" x14ac:dyDescent="0.2">
      <c r="A15" s="2">
        <v>37</v>
      </c>
      <c r="B15" s="4" t="s">
        <v>102</v>
      </c>
      <c r="C15" s="4">
        <v>14</v>
      </c>
      <c r="D15" s="2" t="s">
        <v>30</v>
      </c>
      <c r="E15" s="2" t="s">
        <v>6</v>
      </c>
      <c r="F15" s="2" t="s">
        <v>85</v>
      </c>
      <c r="I15" s="3"/>
      <c r="J15" s="2" t="str">
        <f t="shared" si="1"/>
        <v>^</v>
      </c>
    </row>
    <row r="16" spans="1:10" s="2" customFormat="1" x14ac:dyDescent="0.2">
      <c r="A16" s="2">
        <v>38</v>
      </c>
      <c r="B16" s="4" t="s">
        <v>102</v>
      </c>
      <c r="C16" s="4">
        <v>15</v>
      </c>
      <c r="D16" s="2" t="s">
        <v>31</v>
      </c>
      <c r="E16" s="2" t="s">
        <v>6</v>
      </c>
      <c r="F16" s="2" t="s">
        <v>85</v>
      </c>
      <c r="I16" s="3"/>
      <c r="J16" s="2" t="str">
        <f t="shared" si="1"/>
        <v>^</v>
      </c>
    </row>
    <row r="17" spans="1:11" s="2" customFormat="1" x14ac:dyDescent="0.2">
      <c r="A17" s="2">
        <v>39</v>
      </c>
      <c r="B17" s="4" t="s">
        <v>102</v>
      </c>
      <c r="C17" s="4">
        <v>16</v>
      </c>
      <c r="D17" s="2" t="s">
        <v>32</v>
      </c>
      <c r="E17" s="2" t="s">
        <v>6</v>
      </c>
      <c r="F17" s="2" t="s">
        <v>85</v>
      </c>
      <c r="I17" s="3"/>
      <c r="J17" s="2" t="str">
        <f t="shared" si="1"/>
        <v>^</v>
      </c>
    </row>
    <row r="18" spans="1:11" s="2" customFormat="1" x14ac:dyDescent="0.2">
      <c r="A18" s="2">
        <v>40</v>
      </c>
      <c r="B18" s="4" t="s">
        <v>102</v>
      </c>
      <c r="C18" s="4">
        <v>17</v>
      </c>
      <c r="D18" s="2" t="s">
        <v>33</v>
      </c>
      <c r="E18" s="2" t="s">
        <v>6</v>
      </c>
      <c r="F18" s="2" t="s">
        <v>85</v>
      </c>
      <c r="I18" s="3"/>
      <c r="J18" s="2" t="str">
        <f t="shared" si="1"/>
        <v>^</v>
      </c>
    </row>
    <row r="19" spans="1:11" s="2" customFormat="1" x14ac:dyDescent="0.2">
      <c r="A19" s="2">
        <v>41</v>
      </c>
      <c r="B19" s="4" t="s">
        <v>102</v>
      </c>
      <c r="C19" s="4">
        <v>18</v>
      </c>
      <c r="D19" s="2" t="s">
        <v>34</v>
      </c>
      <c r="E19" s="2" t="s">
        <v>6</v>
      </c>
      <c r="F19" s="2" t="s">
        <v>85</v>
      </c>
      <c r="I19" s="3"/>
      <c r="J19" s="2" t="str">
        <f t="shared" si="1"/>
        <v>^</v>
      </c>
    </row>
    <row r="20" spans="1:11" s="2" customFormat="1" x14ac:dyDescent="0.2">
      <c r="A20" s="2">
        <v>42</v>
      </c>
      <c r="B20" s="4" t="s">
        <v>102</v>
      </c>
      <c r="C20" s="4">
        <v>19</v>
      </c>
      <c r="D20" s="2" t="s">
        <v>35</v>
      </c>
      <c r="E20" s="2" t="s">
        <v>6</v>
      </c>
      <c r="F20" s="2" t="s">
        <v>85</v>
      </c>
      <c r="I20" s="3"/>
      <c r="J20" s="2" t="str">
        <f t="shared" si="1"/>
        <v>^</v>
      </c>
    </row>
    <row r="21" spans="1:11" s="2" customFormat="1" x14ac:dyDescent="0.2">
      <c r="A21" s="2">
        <v>43</v>
      </c>
      <c r="B21" s="4" t="s">
        <v>102</v>
      </c>
      <c r="C21" s="4">
        <v>20</v>
      </c>
      <c r="D21" s="2" t="s">
        <v>36</v>
      </c>
      <c r="E21" s="2" t="s">
        <v>6</v>
      </c>
      <c r="F21" s="2" t="s">
        <v>85</v>
      </c>
      <c r="I21" s="3"/>
      <c r="J21" s="2" t="str">
        <f t="shared" si="1"/>
        <v>^</v>
      </c>
    </row>
    <row r="22" spans="1:11" s="2" customFormat="1" x14ac:dyDescent="0.2">
      <c r="A22" s="2">
        <v>44</v>
      </c>
      <c r="B22" s="4" t="s">
        <v>102</v>
      </c>
      <c r="C22" s="4">
        <v>21</v>
      </c>
      <c r="D22" s="2" t="s">
        <v>37</v>
      </c>
      <c r="E22" s="2" t="s">
        <v>6</v>
      </c>
      <c r="F22" s="2" t="s">
        <v>85</v>
      </c>
      <c r="I22" s="3"/>
      <c r="J22" s="2" t="str">
        <f t="shared" si="1"/>
        <v>^</v>
      </c>
    </row>
    <row r="23" spans="1:11" s="2" customFormat="1" x14ac:dyDescent="0.2">
      <c r="A23" s="2">
        <v>45</v>
      </c>
      <c r="B23" s="4" t="s">
        <v>102</v>
      </c>
      <c r="C23" s="4">
        <v>22</v>
      </c>
      <c r="D23" s="2" t="s">
        <v>38</v>
      </c>
      <c r="E23" s="2" t="s">
        <v>6</v>
      </c>
      <c r="F23" s="2" t="s">
        <v>85</v>
      </c>
      <c r="I23" s="3"/>
      <c r="J23" s="2" t="str">
        <f t="shared" si="1"/>
        <v>^</v>
      </c>
    </row>
    <row r="24" spans="1:11" s="2" customFormat="1" x14ac:dyDescent="0.2">
      <c r="A24" s="2">
        <v>46</v>
      </c>
      <c r="B24" s="4" t="s">
        <v>102</v>
      </c>
      <c r="C24" s="4">
        <v>23</v>
      </c>
      <c r="D24" s="2" t="s">
        <v>39</v>
      </c>
      <c r="E24" s="2" t="s">
        <v>6</v>
      </c>
      <c r="F24" s="2" t="s">
        <v>85</v>
      </c>
      <c r="I24" s="3"/>
      <c r="J24" s="2" t="str">
        <f t="shared" si="1"/>
        <v>^</v>
      </c>
    </row>
    <row r="25" spans="1:11" s="2" customFormat="1" x14ac:dyDescent="0.2">
      <c r="A25" s="2">
        <v>47</v>
      </c>
      <c r="B25" s="4" t="s">
        <v>102</v>
      </c>
      <c r="C25" s="4">
        <v>24</v>
      </c>
      <c r="D25" s="2" t="s">
        <v>40</v>
      </c>
      <c r="E25" s="2" t="s">
        <v>6</v>
      </c>
      <c r="F25" s="2" t="s">
        <v>85</v>
      </c>
      <c r="I25" s="3"/>
      <c r="J25" s="2" t="str">
        <f t="shared" si="1"/>
        <v>^</v>
      </c>
    </row>
    <row r="26" spans="1:11" s="2" customFormat="1" x14ac:dyDescent="0.2">
      <c r="A26" s="2">
        <v>48</v>
      </c>
      <c r="B26" s="4" t="s">
        <v>102</v>
      </c>
      <c r="C26" s="4">
        <v>25</v>
      </c>
      <c r="D26" s="2" t="s">
        <v>41</v>
      </c>
      <c r="E26" s="2" t="s">
        <v>6</v>
      </c>
      <c r="F26" s="2" t="s">
        <v>85</v>
      </c>
      <c r="I26" s="3"/>
      <c r="J26" s="2" t="str">
        <f t="shared" si="1"/>
        <v>^</v>
      </c>
    </row>
    <row r="27" spans="1:11" s="2" customFormat="1" x14ac:dyDescent="0.2">
      <c r="A27" s="2">
        <v>49</v>
      </c>
      <c r="B27" s="4" t="s">
        <v>102</v>
      </c>
      <c r="C27" s="4">
        <v>26</v>
      </c>
      <c r="D27" s="2" t="s">
        <v>42</v>
      </c>
      <c r="E27" s="2" t="s">
        <v>6</v>
      </c>
      <c r="F27" s="2" t="s">
        <v>85</v>
      </c>
      <c r="I27" s="3"/>
      <c r="J27" s="2" t="str">
        <f t="shared" si="1"/>
        <v>^</v>
      </c>
    </row>
    <row r="28" spans="1:11" s="2" customFormat="1" x14ac:dyDescent="0.2">
      <c r="A28" s="2">
        <v>50</v>
      </c>
      <c r="B28" s="4" t="s">
        <v>102</v>
      </c>
      <c r="C28" s="4">
        <v>27</v>
      </c>
      <c r="D28" s="2" t="s">
        <v>43</v>
      </c>
      <c r="E28" s="2" t="s">
        <v>6</v>
      </c>
      <c r="F28" s="2" t="s">
        <v>85</v>
      </c>
      <c r="I28" s="3"/>
      <c r="J28" s="2" t="str">
        <f t="shared" si="1"/>
        <v>^</v>
      </c>
    </row>
    <row r="29" spans="1:11" s="2" customFormat="1" x14ac:dyDescent="0.2">
      <c r="A29" s="2">
        <v>51</v>
      </c>
      <c r="B29" s="4" t="s">
        <v>102</v>
      </c>
      <c r="C29" s="4">
        <v>28</v>
      </c>
      <c r="D29" s="2" t="s">
        <v>44</v>
      </c>
      <c r="E29" s="2" t="s">
        <v>6</v>
      </c>
      <c r="F29" s="2" t="s">
        <v>85</v>
      </c>
      <c r="I29" s="3"/>
      <c r="J29" s="2" t="str">
        <f t="shared" si="1"/>
        <v>^</v>
      </c>
    </row>
    <row r="30" spans="1:11" s="2" customFormat="1" x14ac:dyDescent="0.2">
      <c r="A30" s="2">
        <v>52</v>
      </c>
      <c r="B30" s="4" t="s">
        <v>102</v>
      </c>
      <c r="C30" s="4">
        <v>29</v>
      </c>
      <c r="D30" s="2" t="s">
        <v>45</v>
      </c>
      <c r="E30" s="2" t="s">
        <v>6</v>
      </c>
      <c r="F30" s="2" t="s">
        <v>85</v>
      </c>
      <c r="I30" s="3"/>
      <c r="J30" s="2" t="str">
        <f t="shared" si="1"/>
        <v>^</v>
      </c>
    </row>
    <row r="31" spans="1:11" s="12" customFormat="1" x14ac:dyDescent="0.2">
      <c r="A31" s="12">
        <v>53</v>
      </c>
      <c r="D31" s="15" t="s">
        <v>94</v>
      </c>
      <c r="E31" s="12" t="s">
        <v>90</v>
      </c>
      <c r="F31" s="12" t="s">
        <v>85</v>
      </c>
      <c r="G31" s="12" t="s">
        <v>91</v>
      </c>
      <c r="I31" s="14">
        <v>1</v>
      </c>
      <c r="J31" s="12" t="s">
        <v>90</v>
      </c>
    </row>
    <row r="32" spans="1:11" s="2" customFormat="1" x14ac:dyDescent="0.2">
      <c r="A32" s="2">
        <v>54</v>
      </c>
      <c r="B32" s="4" t="s">
        <v>104</v>
      </c>
      <c r="C32" s="4">
        <v>1</v>
      </c>
      <c r="D32" s="2" t="s">
        <v>120</v>
      </c>
      <c r="E32" s="2" t="s">
        <v>8</v>
      </c>
      <c r="F32" s="2" t="s">
        <v>85</v>
      </c>
      <c r="H32" s="2" t="s">
        <v>46</v>
      </c>
      <c r="I32" s="3" t="s">
        <v>47</v>
      </c>
      <c r="J32" s="2" t="str">
        <f t="shared" si="1"/>
        <v>TEST456^</v>
      </c>
      <c r="K32" s="2" t="s">
        <v>20</v>
      </c>
    </row>
    <row r="33" spans="1:11" s="2" customFormat="1" x14ac:dyDescent="0.2">
      <c r="A33" s="2">
        <v>55</v>
      </c>
      <c r="B33" s="4" t="s">
        <v>104</v>
      </c>
      <c r="C33" s="4">
        <v>2</v>
      </c>
      <c r="D33" s="2" t="s">
        <v>118</v>
      </c>
      <c r="E33" s="2" t="s">
        <v>8</v>
      </c>
      <c r="F33" s="2" t="s">
        <v>85</v>
      </c>
      <c r="I33" s="3">
        <v>50</v>
      </c>
      <c r="J33" s="2" t="str">
        <f t="shared" si="1"/>
        <v>50^</v>
      </c>
      <c r="K33" s="2" t="s">
        <v>105</v>
      </c>
    </row>
    <row r="34" spans="1:11" s="2" customFormat="1" x14ac:dyDescent="0.2">
      <c r="A34" s="2">
        <v>59</v>
      </c>
      <c r="B34" s="4" t="s">
        <v>104</v>
      </c>
      <c r="C34" s="4">
        <v>3</v>
      </c>
      <c r="D34" s="2" t="s">
        <v>48</v>
      </c>
      <c r="E34" s="2" t="s">
        <v>8</v>
      </c>
      <c r="F34" s="2" t="s">
        <v>85</v>
      </c>
      <c r="I34" s="5">
        <v>40981</v>
      </c>
      <c r="J34" s="8" t="str">
        <f>IF(I34="","",TEXT(I34,"MMDDYYYY"))&amp;"^"</f>
        <v>03132012^</v>
      </c>
      <c r="K34" s="2" t="s">
        <v>106</v>
      </c>
    </row>
    <row r="35" spans="1:11" s="2" customFormat="1" x14ac:dyDescent="0.2">
      <c r="A35" s="2">
        <v>60</v>
      </c>
      <c r="B35" s="4" t="s">
        <v>104</v>
      </c>
      <c r="C35" s="4">
        <v>4</v>
      </c>
      <c r="D35" s="2" t="s">
        <v>119</v>
      </c>
      <c r="E35" s="2" t="s">
        <v>6</v>
      </c>
      <c r="F35" s="2" t="s">
        <v>85</v>
      </c>
      <c r="G35" s="9" t="s">
        <v>89</v>
      </c>
      <c r="H35" s="2" t="s">
        <v>49</v>
      </c>
      <c r="I35" s="3"/>
      <c r="J35" s="2" t="str">
        <f>IF(I35="","",I35)&amp;"^"</f>
        <v>^</v>
      </c>
      <c r="K35" s="2" t="s">
        <v>107</v>
      </c>
    </row>
    <row r="36" spans="1:11" s="2" customFormat="1" x14ac:dyDescent="0.2">
      <c r="A36" s="2">
        <v>61</v>
      </c>
      <c r="B36" s="4" t="s">
        <v>104</v>
      </c>
      <c r="C36" s="4">
        <v>5</v>
      </c>
      <c r="D36" s="2" t="s">
        <v>86</v>
      </c>
      <c r="F36" s="2" t="s">
        <v>85</v>
      </c>
      <c r="I36" s="3"/>
      <c r="J36" s="2" t="str">
        <f>IF(I36="","",I36)&amp;"^"</f>
        <v>^</v>
      </c>
      <c r="K36" s="2" t="s">
        <v>107</v>
      </c>
    </row>
    <row r="37" spans="1:11" s="2" customFormat="1" x14ac:dyDescent="0.2">
      <c r="A37" s="2">
        <v>62</v>
      </c>
      <c r="B37" s="4" t="s">
        <v>104</v>
      </c>
      <c r="C37" s="4">
        <v>6</v>
      </c>
      <c r="D37" s="2" t="s">
        <v>86</v>
      </c>
      <c r="F37" s="2" t="s">
        <v>85</v>
      </c>
      <c r="I37" s="3"/>
      <c r="J37" s="2" t="str">
        <f>IF(I37="","",I37)&amp;"^"</f>
        <v>^</v>
      </c>
      <c r="K37" s="2" t="s">
        <v>107</v>
      </c>
    </row>
    <row r="38" spans="1:11" x14ac:dyDescent="0.2">
      <c r="A38" s="12">
        <v>63</v>
      </c>
      <c r="D38" s="12" t="s">
        <v>92</v>
      </c>
      <c r="E38" s="12"/>
      <c r="F38" s="12"/>
      <c r="G38" s="12" t="s">
        <v>93</v>
      </c>
      <c r="H38" s="12"/>
      <c r="J38" t="s">
        <v>92</v>
      </c>
      <c r="K38" t="s">
        <v>92</v>
      </c>
    </row>
    <row r="39" spans="1:11" x14ac:dyDescent="0.2">
      <c r="J39" t="str">
        <f>J2&amp;J3&amp;J4&amp;J5&amp;J6&amp;J7&amp;J8&amp;J9&amp;J10&amp;J11&amp;J12&amp;J13&amp;J14&amp;J15&amp;J16&amp;J17&amp;J18&amp;J19&amp;J20&amp;J21&amp;J22&amp;J23&amp;J24&amp;J25&amp;J26&amp;J27&amp;J28&amp;J29&amp;J30&amp;J31&amp;J32&amp;J33&amp;J34&amp;J35&amp;J36&amp;J37&amp;J38</f>
        <v>09052012^R^^^^TEST123^^01012012^M^^^^^^^^^^^^^^^^^^^^^~~~TEST456^50^03132012^^^^|||</v>
      </c>
      <c r="K39" t="str">
        <f>J39&amp;K32&amp;K33&amp;K34&amp;K35&amp;K36&amp;K37&amp;K38</f>
        <v>09052012^R^^^^TEST123^^01012012^M^^^^^^^^^^^^^^^^^^^^^~~~TEST456^50^03132012^^^^|||TEST12303^03132012^^^^|||</v>
      </c>
    </row>
    <row r="41" spans="1:11" x14ac:dyDescent="0.2">
      <c r="J41" s="4"/>
    </row>
    <row r="43" spans="1:11" x14ac:dyDescent="0.2">
      <c r="J43" s="4"/>
    </row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orientation="portrait" useFirstPageNumber="1" horizontalDpi="300" verticalDpi="300" r:id="rId1"/>
  <headerFooter alignWithMargins="0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7"/>
  <sheetViews>
    <sheetView tabSelected="1" workbookViewId="0">
      <pane xSplit="4" ySplit="1" topLeftCell="G32" activePane="bottomRight" state="frozen"/>
      <selection pane="topRight" activeCell="D1" sqref="D1"/>
      <selection pane="bottomLeft" activeCell="A116" sqref="A116"/>
      <selection pane="bottomRight" activeCell="D26" sqref="D26"/>
    </sheetView>
  </sheetViews>
  <sheetFormatPr defaultColWidth="11.5703125" defaultRowHeight="12.75" x14ac:dyDescent="0.2"/>
  <cols>
    <col min="1" max="1" width="7.140625" customWidth="1"/>
    <col min="2" max="2" width="13.7109375" bestFit="1" customWidth="1"/>
    <col min="3" max="3" width="4.28515625" bestFit="1" customWidth="1"/>
    <col min="4" max="4" width="41.42578125" customWidth="1"/>
    <col min="5" max="5" width="22.28515625" customWidth="1"/>
    <col min="6" max="6" width="43.140625" customWidth="1"/>
    <col min="7" max="7" width="68.85546875" customWidth="1"/>
    <col min="8" max="8" width="7.28515625" customWidth="1"/>
    <col min="9" max="9" width="20.5703125" customWidth="1"/>
  </cols>
  <sheetData>
    <row r="1" spans="1:8" s="2" customFormat="1" x14ac:dyDescent="0.2">
      <c r="A1" s="2" t="s">
        <v>0</v>
      </c>
      <c r="B1" s="2" t="s">
        <v>101</v>
      </c>
      <c r="C1" s="2" t="s">
        <v>103</v>
      </c>
      <c r="D1" s="2" t="s">
        <v>1</v>
      </c>
      <c r="E1" s="2" t="s">
        <v>84</v>
      </c>
      <c r="F1" s="2" t="s">
        <v>2</v>
      </c>
      <c r="G1" s="2" t="s">
        <v>50</v>
      </c>
    </row>
    <row r="2" spans="1:8" s="2" customFormat="1" x14ac:dyDescent="0.2">
      <c r="A2" s="2">
        <v>1</v>
      </c>
      <c r="B2" s="4" t="s">
        <v>102</v>
      </c>
      <c r="C2" s="4">
        <v>1</v>
      </c>
      <c r="D2" s="2" t="s">
        <v>51</v>
      </c>
      <c r="E2" s="2" t="s">
        <v>85</v>
      </c>
      <c r="F2" s="2" t="s">
        <v>52</v>
      </c>
      <c r="G2" s="2" t="str">
        <f t="shared" ref="G2:G13" si="0">"public static final int FIELD_OUT_"&amp;TEXT(A2,"00")&amp;"_"&amp;UPPER(SUBSTITUTE(SUBSTITUTE(SUBSTITUTE(D2,"-","_")," ","_"),"/","_"))&amp;" = "&amp;H2&amp;";"</f>
        <v>public static final int FIELD_OUT_01_COPYRIGHT_NOTICE = 1;</v>
      </c>
      <c r="H2" s="2">
        <v>1</v>
      </c>
    </row>
    <row r="3" spans="1:8" s="2" customFormat="1" x14ac:dyDescent="0.2">
      <c r="A3" s="2">
        <v>2</v>
      </c>
      <c r="B3" s="4" t="s">
        <v>102</v>
      </c>
      <c r="C3" s="4">
        <v>2</v>
      </c>
      <c r="D3" s="2" t="s">
        <v>53</v>
      </c>
      <c r="E3" s="2" t="s">
        <v>85</v>
      </c>
      <c r="F3" s="2" t="s">
        <v>54</v>
      </c>
      <c r="G3" s="2" t="str">
        <f t="shared" si="0"/>
        <v>public static final int FIELD_OUT_02_RUN_DATE_AND_TIME = 2;</v>
      </c>
      <c r="H3" s="2">
        <f t="shared" ref="H3:H13" si="1">H2+1</f>
        <v>2</v>
      </c>
    </row>
    <row r="4" spans="1:8" s="2" customFormat="1" x14ac:dyDescent="0.2">
      <c r="A4" s="2">
        <v>4</v>
      </c>
      <c r="B4" s="4" t="s">
        <v>102</v>
      </c>
      <c r="C4" s="4">
        <v>3</v>
      </c>
      <c r="D4" s="2" t="s">
        <v>55</v>
      </c>
      <c r="E4" s="2" t="s">
        <v>85</v>
      </c>
      <c r="F4" s="2" t="s">
        <v>56</v>
      </c>
      <c r="G4" s="2" t="str">
        <f t="shared" si="0"/>
        <v>public static final int FIELD_OUT_04_DATE_USED_FOR_FORECAST_ = 3;</v>
      </c>
      <c r="H4" s="2">
        <f t="shared" si="1"/>
        <v>3</v>
      </c>
    </row>
    <row r="5" spans="1:8" s="2" customFormat="1" x14ac:dyDescent="0.2">
      <c r="A5" s="2">
        <v>18</v>
      </c>
      <c r="B5" s="4" t="s">
        <v>102</v>
      </c>
      <c r="C5" s="4">
        <v>4</v>
      </c>
      <c r="D5" s="2" t="s">
        <v>11</v>
      </c>
      <c r="E5" s="2" t="s">
        <v>85</v>
      </c>
      <c r="F5" s="2" t="s">
        <v>59</v>
      </c>
      <c r="G5" s="2" t="str">
        <f t="shared" si="0"/>
        <v>public static final int FIELD_OUT_18_FORECASTING_MODE = 4;</v>
      </c>
      <c r="H5" s="2">
        <f t="shared" si="1"/>
        <v>4</v>
      </c>
    </row>
    <row r="6" spans="1:8" s="2" customFormat="1" x14ac:dyDescent="0.2">
      <c r="A6" s="2">
        <v>52</v>
      </c>
      <c r="B6" s="4" t="s">
        <v>102</v>
      </c>
      <c r="C6" s="4">
        <v>5</v>
      </c>
      <c r="D6" s="2" t="s">
        <v>15</v>
      </c>
      <c r="E6" s="2" t="s">
        <v>85</v>
      </c>
      <c r="F6" s="2" t="s">
        <v>60</v>
      </c>
      <c r="G6" s="2" t="str">
        <f t="shared" si="0"/>
        <v>public static final int FIELD_OUT_52_VERSION = 5;</v>
      </c>
      <c r="H6" s="2">
        <f t="shared" si="1"/>
        <v>5</v>
      </c>
    </row>
    <row r="7" spans="1:8" s="10" customFormat="1" x14ac:dyDescent="0.2">
      <c r="A7" s="10">
        <v>53</v>
      </c>
      <c r="B7" s="4" t="s">
        <v>102</v>
      </c>
      <c r="C7" s="16">
        <v>6</v>
      </c>
      <c r="D7" s="10" t="s">
        <v>86</v>
      </c>
      <c r="E7" s="10" t="s">
        <v>85</v>
      </c>
      <c r="F7" s="10" t="s">
        <v>57</v>
      </c>
      <c r="G7" s="10" t="str">
        <f t="shared" si="0"/>
        <v>public static final int FIELD_OUT_53_RESERVED_FOR_FUTURE_USE = 6;</v>
      </c>
      <c r="H7" s="2">
        <f t="shared" si="1"/>
        <v>6</v>
      </c>
    </row>
    <row r="8" spans="1:8" s="10" customFormat="1" x14ac:dyDescent="0.2">
      <c r="A8" s="10">
        <v>54</v>
      </c>
      <c r="B8" s="4" t="s">
        <v>102</v>
      </c>
      <c r="C8" s="16">
        <v>7</v>
      </c>
      <c r="D8" s="10" t="s">
        <v>86</v>
      </c>
      <c r="E8" s="10" t="s">
        <v>85</v>
      </c>
      <c r="F8" s="10" t="s">
        <v>61</v>
      </c>
      <c r="G8" s="10" t="str">
        <f t="shared" si="0"/>
        <v>public static final int FIELD_OUT_54_RESERVED_FOR_FUTURE_USE = 7;</v>
      </c>
      <c r="H8" s="10">
        <f t="shared" si="1"/>
        <v>7</v>
      </c>
    </row>
    <row r="9" spans="1:8" s="10" customFormat="1" x14ac:dyDescent="0.2">
      <c r="A9" s="10">
        <v>55</v>
      </c>
      <c r="B9" s="4" t="s">
        <v>102</v>
      </c>
      <c r="C9" s="16">
        <v>8</v>
      </c>
      <c r="D9" s="10" t="s">
        <v>86</v>
      </c>
      <c r="E9" s="10" t="s">
        <v>85</v>
      </c>
      <c r="F9" s="10" t="s">
        <v>61</v>
      </c>
      <c r="G9" s="10" t="str">
        <f t="shared" si="0"/>
        <v>public static final int FIELD_OUT_55_RESERVED_FOR_FUTURE_USE = 8;</v>
      </c>
      <c r="H9" s="10">
        <f t="shared" si="1"/>
        <v>8</v>
      </c>
    </row>
    <row r="10" spans="1:8" s="2" customFormat="1" x14ac:dyDescent="0.2">
      <c r="A10" s="2">
        <v>64</v>
      </c>
      <c r="B10" s="4" t="s">
        <v>102</v>
      </c>
      <c r="C10" s="4">
        <v>9</v>
      </c>
      <c r="D10" s="2" t="s">
        <v>88</v>
      </c>
      <c r="E10" s="2" t="s">
        <v>85</v>
      </c>
      <c r="F10" s="2" t="s">
        <v>60</v>
      </c>
      <c r="G10" s="2" t="str">
        <f t="shared" si="0"/>
        <v>public static final int FIELD_OUT_64_PERSONAL_ID___CHART# = 9;</v>
      </c>
      <c r="H10" s="2">
        <f t="shared" si="1"/>
        <v>9</v>
      </c>
    </row>
    <row r="11" spans="1:8" s="2" customFormat="1" x14ac:dyDescent="0.2">
      <c r="A11" s="2">
        <v>65</v>
      </c>
      <c r="B11" s="4" t="s">
        <v>102</v>
      </c>
      <c r="C11" s="4">
        <v>10</v>
      </c>
      <c r="D11" s="2" t="s">
        <v>87</v>
      </c>
      <c r="E11" s="2" t="s">
        <v>85</v>
      </c>
      <c r="F11" s="2" t="s">
        <v>60</v>
      </c>
      <c r="G11" s="2" t="str">
        <f t="shared" si="0"/>
        <v>public static final int FIELD_OUT_65_USER_NOTE_(PATIENT_IEN) = 10;</v>
      </c>
      <c r="H11" s="2">
        <f t="shared" si="1"/>
        <v>10</v>
      </c>
    </row>
    <row r="12" spans="1:8" s="2" customFormat="1" x14ac:dyDescent="0.2">
      <c r="A12" s="2">
        <v>66</v>
      </c>
      <c r="B12" s="4" t="s">
        <v>102</v>
      </c>
      <c r="C12" s="4">
        <v>11</v>
      </c>
      <c r="D12" s="2" t="s">
        <v>21</v>
      </c>
      <c r="E12" s="2" t="s">
        <v>85</v>
      </c>
      <c r="F12" s="2" t="s">
        <v>60</v>
      </c>
      <c r="G12" s="2" t="str">
        <f t="shared" si="0"/>
        <v>public static final int FIELD_OUT_66_DATE_OF_BIRTH = 11;</v>
      </c>
      <c r="H12" s="2">
        <f t="shared" si="1"/>
        <v>11</v>
      </c>
    </row>
    <row r="13" spans="1:8" s="2" customFormat="1" x14ac:dyDescent="0.2">
      <c r="A13" s="2">
        <v>68</v>
      </c>
      <c r="B13" s="4" t="s">
        <v>102</v>
      </c>
      <c r="C13" s="4">
        <v>12</v>
      </c>
      <c r="D13" s="2" t="s">
        <v>22</v>
      </c>
      <c r="E13" s="2" t="s">
        <v>85</v>
      </c>
      <c r="F13" s="2" t="s">
        <v>60</v>
      </c>
      <c r="G13" s="2" t="str">
        <f t="shared" si="0"/>
        <v>public static final int FIELD_OUT_68_GENDER = 12;</v>
      </c>
      <c r="H13" s="2">
        <f t="shared" si="1"/>
        <v>12</v>
      </c>
    </row>
    <row r="14" spans="1:8" s="12" customFormat="1" x14ac:dyDescent="0.2">
      <c r="A14" s="12">
        <v>109</v>
      </c>
      <c r="D14" s="12" t="s">
        <v>95</v>
      </c>
      <c r="E14" s="12" t="s">
        <v>85</v>
      </c>
      <c r="F14" s="12" t="s">
        <v>60</v>
      </c>
      <c r="G14" s="12" t="s">
        <v>91</v>
      </c>
      <c r="H14" s="12" t="e">
        <f>#REF!+1</f>
        <v>#REF!</v>
      </c>
    </row>
    <row r="15" spans="1:8" s="10" customFormat="1" x14ac:dyDescent="0.2">
      <c r="A15" s="10">
        <v>111</v>
      </c>
      <c r="B15" s="16" t="s">
        <v>104</v>
      </c>
      <c r="C15" s="16">
        <v>1</v>
      </c>
      <c r="D15" s="10" t="s">
        <v>121</v>
      </c>
      <c r="E15" s="10" t="s">
        <v>85</v>
      </c>
      <c r="F15" s="10" t="s">
        <v>60</v>
      </c>
      <c r="G15" s="10" t="str">
        <f t="shared" ref="G15:G21" si="2">"public static final int FIELD_OUT_"&amp;TEXT(A15,"00")&amp;"_"&amp;UPPER(SUBSTITUTE(SUBSTITUTE(SUBSTITUTE(D15,"-","_")," ","_"),"/","_"))&amp;" = "&amp;H15&amp;";"</f>
        <v>public static final int FIELD_OUT_111_DOSE_INPUT_NOTE_=_V_IMM_IEN = 1;</v>
      </c>
      <c r="H15" s="10">
        <v>1</v>
      </c>
    </row>
    <row r="16" spans="1:8" s="10" customFormat="1" x14ac:dyDescent="0.2">
      <c r="A16" s="10">
        <v>112</v>
      </c>
      <c r="B16" s="16" t="s">
        <v>104</v>
      </c>
      <c r="C16" s="16">
        <v>2</v>
      </c>
      <c r="D16" s="10" t="s">
        <v>112</v>
      </c>
      <c r="E16" s="10" t="s">
        <v>85</v>
      </c>
      <c r="F16" s="10" t="s">
        <v>60</v>
      </c>
      <c r="G16" s="10" t="str">
        <f t="shared" si="2"/>
        <v>public static final int FIELD_OUT_112_DOSE_INPUT_CVX_CODE = 2;</v>
      </c>
      <c r="H16" s="10">
        <f t="shared" ref="H16:H21" si="3">H15+1</f>
        <v>2</v>
      </c>
    </row>
    <row r="17" spans="1:8" s="10" customFormat="1" x14ac:dyDescent="0.2">
      <c r="A17" s="10">
        <v>113</v>
      </c>
      <c r="B17" s="16" t="s">
        <v>104</v>
      </c>
      <c r="C17" s="16">
        <v>3</v>
      </c>
      <c r="D17" s="10" t="s">
        <v>111</v>
      </c>
      <c r="E17" s="10" t="s">
        <v>85</v>
      </c>
      <c r="F17" s="10" t="s">
        <v>8</v>
      </c>
      <c r="G17" s="10" t="str">
        <f t="shared" si="2"/>
        <v>public static final int FIELD_OUT_113_DOSE_INPUT_CVX_CODE_ERROR_CODE = 3;</v>
      </c>
      <c r="H17" s="10">
        <f t="shared" si="3"/>
        <v>3</v>
      </c>
    </row>
    <row r="18" spans="1:8" s="10" customFormat="1" x14ac:dyDescent="0.2">
      <c r="A18" s="10">
        <v>121</v>
      </c>
      <c r="B18" s="16" t="s">
        <v>104</v>
      </c>
      <c r="C18" s="16">
        <v>4</v>
      </c>
      <c r="D18" s="10" t="s">
        <v>113</v>
      </c>
      <c r="E18" s="10" t="s">
        <v>85</v>
      </c>
      <c r="F18" s="10" t="s">
        <v>60</v>
      </c>
      <c r="G18" s="10" t="str">
        <f t="shared" si="2"/>
        <v>public static final int FIELD_OUT_121_DOSE_INPUT_DATE_OF_ADMINISTRATION = 4;</v>
      </c>
      <c r="H18" s="10">
        <f t="shared" si="3"/>
        <v>4</v>
      </c>
    </row>
    <row r="19" spans="1:8" s="10" customFormat="1" x14ac:dyDescent="0.2">
      <c r="A19" s="10">
        <v>123</v>
      </c>
      <c r="B19" s="16" t="s">
        <v>104</v>
      </c>
      <c r="C19" s="16">
        <v>5</v>
      </c>
      <c r="D19" s="10" t="s">
        <v>114</v>
      </c>
      <c r="E19" s="10" t="s">
        <v>85</v>
      </c>
      <c r="F19" s="10" t="s">
        <v>58</v>
      </c>
      <c r="G19" s="10" t="str">
        <f t="shared" si="2"/>
        <v>public static final int FIELD_OUT_123_DOSE_INPUT_OVERRIDE = 5;</v>
      </c>
      <c r="H19" s="10">
        <f t="shared" si="3"/>
        <v>5</v>
      </c>
    </row>
    <row r="20" spans="1:8" s="10" customFormat="1" x14ac:dyDescent="0.2">
      <c r="A20" s="10">
        <v>124</v>
      </c>
      <c r="B20" s="16" t="s">
        <v>104</v>
      </c>
      <c r="C20" s="16">
        <v>6</v>
      </c>
      <c r="D20" s="10" t="s">
        <v>123</v>
      </c>
      <c r="E20" s="10" t="s">
        <v>85</v>
      </c>
      <c r="F20" s="10" t="s">
        <v>57</v>
      </c>
      <c r="G20" s="10" t="str">
        <f t="shared" si="2"/>
        <v>public static final int FIELD_OUT_124_INVALID_DOSE,_1=FLAGGED_INVALID_BY_TCH = 6;</v>
      </c>
      <c r="H20" s="10">
        <f t="shared" si="3"/>
        <v>6</v>
      </c>
    </row>
    <row r="21" spans="1:8" s="10" customFormat="1" x14ac:dyDescent="0.2">
      <c r="A21" s="10">
        <v>125</v>
      </c>
      <c r="B21" s="16" t="s">
        <v>104</v>
      </c>
      <c r="C21" s="16">
        <v>7</v>
      </c>
      <c r="D21" s="10" t="s">
        <v>86</v>
      </c>
      <c r="E21" s="10" t="s">
        <v>85</v>
      </c>
      <c r="F21" s="10" t="s">
        <v>57</v>
      </c>
      <c r="G21" s="10" t="str">
        <f t="shared" si="2"/>
        <v>public static final int FIELD_OUT_125_RESERVED_FOR_FUTURE_USE = 7;</v>
      </c>
      <c r="H21" s="10">
        <f t="shared" si="3"/>
        <v>7</v>
      </c>
    </row>
    <row r="22" spans="1:8" s="10" customFormat="1" x14ac:dyDescent="0.2">
      <c r="B22" s="16"/>
      <c r="C22" s="16"/>
      <c r="D22" s="10" t="s">
        <v>92</v>
      </c>
    </row>
    <row r="23" spans="1:8" s="13" customFormat="1" x14ac:dyDescent="0.2">
      <c r="A23" s="13">
        <v>138</v>
      </c>
      <c r="D23" s="13" t="s">
        <v>96</v>
      </c>
      <c r="E23" s="13" t="s">
        <v>85</v>
      </c>
      <c r="F23" s="13" t="s">
        <v>8</v>
      </c>
      <c r="G23" s="13" t="s">
        <v>98</v>
      </c>
      <c r="H23" s="13" t="e">
        <f>#REF!+1</f>
        <v>#REF!</v>
      </c>
    </row>
    <row r="24" spans="1:8" s="10" customFormat="1" x14ac:dyDescent="0.2">
      <c r="A24" s="10">
        <v>139</v>
      </c>
      <c r="B24" s="16" t="s">
        <v>108</v>
      </c>
      <c r="C24" s="16">
        <v>1</v>
      </c>
      <c r="D24" s="10" t="s">
        <v>115</v>
      </c>
      <c r="E24" s="10" t="s">
        <v>85</v>
      </c>
      <c r="F24" s="10" t="s">
        <v>8</v>
      </c>
      <c r="G24" s="10" t="str">
        <f t="shared" ref="G24:G41" si="4">"public static final int FIELD_OUT_"&amp;TEXT(A24,"00")&amp;"_"&amp;UPPER(SUBSTITUTE(SUBSTITUTE(SUBSTITUTE(D24,"-","_")," ","_"),"/","_"))&amp;" = "&amp;H24&amp;";"</f>
        <v>public static final int FIELD_OUT_139_DOSE_DUE_CVX_CODE = 1;</v>
      </c>
      <c r="H24" s="10">
        <v>1</v>
      </c>
    </row>
    <row r="25" spans="1:8" s="10" customFormat="1" x14ac:dyDescent="0.2">
      <c r="A25" s="10">
        <v>142</v>
      </c>
      <c r="B25" s="16" t="s">
        <v>108</v>
      </c>
      <c r="C25" s="16">
        <v>2</v>
      </c>
      <c r="D25" s="10" t="s">
        <v>64</v>
      </c>
      <c r="E25" s="10" t="s">
        <v>85</v>
      </c>
      <c r="F25" s="10" t="s">
        <v>8</v>
      </c>
      <c r="G25" s="10" t="str">
        <f t="shared" si="4"/>
        <v>public static final int FIELD_OUT_142_DOSE_DUE_DOSE_NUMBER = 2;</v>
      </c>
      <c r="H25" s="2">
        <f>H24+1</f>
        <v>2</v>
      </c>
    </row>
    <row r="26" spans="1:8" s="10" customFormat="1" x14ac:dyDescent="0.2">
      <c r="A26" s="10">
        <v>143</v>
      </c>
      <c r="B26" s="16" t="s">
        <v>108</v>
      </c>
      <c r="C26" s="16">
        <v>3</v>
      </c>
      <c r="D26" s="10" t="s">
        <v>116</v>
      </c>
      <c r="E26" s="10" t="s">
        <v>85</v>
      </c>
      <c r="F26" s="10" t="s">
        <v>8</v>
      </c>
      <c r="G26" s="10" t="str">
        <f t="shared" si="4"/>
        <v>public static final int FIELD_OUT_143_DOSE_DUE_PAST_DUE_INDICATOR,_1=PAST_DUE = 3;</v>
      </c>
      <c r="H26" s="10">
        <f t="shared" ref="H26:H31" si="5">H25+1</f>
        <v>3</v>
      </c>
    </row>
    <row r="27" spans="1:8" s="10" customFormat="1" x14ac:dyDescent="0.2">
      <c r="A27" s="10">
        <v>144</v>
      </c>
      <c r="B27" s="16" t="s">
        <v>108</v>
      </c>
      <c r="C27" s="16">
        <v>4</v>
      </c>
      <c r="D27" s="10" t="s">
        <v>65</v>
      </c>
      <c r="E27" s="10" t="s">
        <v>85</v>
      </c>
      <c r="F27" s="10" t="s">
        <v>8</v>
      </c>
      <c r="G27" s="10" t="str">
        <f t="shared" si="4"/>
        <v>public static final int FIELD_OUT_144_DOSE_DUE_MINIMUM_DATE = 4;</v>
      </c>
      <c r="H27" s="10">
        <f t="shared" si="5"/>
        <v>4</v>
      </c>
    </row>
    <row r="28" spans="1:8" s="10" customFormat="1" x14ac:dyDescent="0.2">
      <c r="A28" s="10">
        <v>145</v>
      </c>
      <c r="B28" s="16" t="s">
        <v>108</v>
      </c>
      <c r="C28" s="16">
        <v>5</v>
      </c>
      <c r="D28" s="10" t="s">
        <v>66</v>
      </c>
      <c r="E28" s="10" t="s">
        <v>85</v>
      </c>
      <c r="F28" s="10" t="s">
        <v>8</v>
      </c>
      <c r="G28" s="10" t="str">
        <f t="shared" si="4"/>
        <v>public static final int FIELD_OUT_145_DOSE_DUE_RECOMMENDED_DATE = 5;</v>
      </c>
      <c r="H28" s="10">
        <f t="shared" si="5"/>
        <v>5</v>
      </c>
    </row>
    <row r="29" spans="1:8" s="10" customFormat="1" x14ac:dyDescent="0.2">
      <c r="A29" s="10">
        <v>146</v>
      </c>
      <c r="B29" s="16" t="s">
        <v>108</v>
      </c>
      <c r="C29" s="16">
        <v>6</v>
      </c>
      <c r="D29" s="10" t="s">
        <v>67</v>
      </c>
      <c r="E29" s="10" t="s">
        <v>85</v>
      </c>
      <c r="F29" s="10" t="s">
        <v>8</v>
      </c>
      <c r="G29" s="10" t="str">
        <f t="shared" si="4"/>
        <v>public static final int FIELD_OUT_146_DOSE_DUE_EXCEEDS_DATE = 6;</v>
      </c>
      <c r="H29" s="10">
        <f t="shared" si="5"/>
        <v>6</v>
      </c>
    </row>
    <row r="30" spans="1:8" s="10" customFormat="1" x14ac:dyDescent="0.2">
      <c r="A30" s="10">
        <v>149</v>
      </c>
      <c r="B30" s="16" t="s">
        <v>108</v>
      </c>
      <c r="C30" s="16">
        <v>7</v>
      </c>
      <c r="D30" s="10" t="s">
        <v>86</v>
      </c>
      <c r="E30" s="10" t="s">
        <v>85</v>
      </c>
      <c r="F30" s="10" t="s">
        <v>8</v>
      </c>
      <c r="G30" s="10" t="str">
        <f t="shared" si="4"/>
        <v>public static final int FIELD_OUT_149_RESERVED_FOR_FUTURE_USE = 7;</v>
      </c>
      <c r="H30" s="2">
        <f>H29+1</f>
        <v>7</v>
      </c>
    </row>
    <row r="31" spans="1:8" s="10" customFormat="1" x14ac:dyDescent="0.2">
      <c r="A31" s="10">
        <v>150</v>
      </c>
      <c r="B31" s="16" t="s">
        <v>108</v>
      </c>
      <c r="C31" s="16">
        <v>8</v>
      </c>
      <c r="D31" s="10" t="s">
        <v>86</v>
      </c>
      <c r="E31" s="10" t="s">
        <v>85</v>
      </c>
      <c r="F31" s="10" t="s">
        <v>63</v>
      </c>
      <c r="G31" s="10" t="str">
        <f t="shared" si="4"/>
        <v>public static final int FIELD_OUT_150_RESERVED_FOR_FUTURE_USE = 8;</v>
      </c>
      <c r="H31" s="10">
        <f t="shared" si="5"/>
        <v>8</v>
      </c>
    </row>
    <row r="32" spans="1:8" s="10" customFormat="1" x14ac:dyDescent="0.2">
      <c r="B32" s="16"/>
      <c r="C32" s="16"/>
      <c r="D32" s="10" t="s">
        <v>92</v>
      </c>
    </row>
    <row r="33" spans="1:8" s="13" customFormat="1" x14ac:dyDescent="0.2">
      <c r="A33" s="13">
        <v>151</v>
      </c>
      <c r="D33" s="13" t="s">
        <v>97</v>
      </c>
      <c r="E33" s="13" t="s">
        <v>85</v>
      </c>
      <c r="F33" s="13" t="s">
        <v>8</v>
      </c>
      <c r="G33" s="13" t="s">
        <v>99</v>
      </c>
      <c r="H33" s="13">
        <f>H31+1</f>
        <v>9</v>
      </c>
    </row>
    <row r="34" spans="1:8" s="10" customFormat="1" x14ac:dyDescent="0.2">
      <c r="A34" s="10">
        <v>152</v>
      </c>
      <c r="B34" s="16" t="s">
        <v>109</v>
      </c>
      <c r="C34" s="16">
        <v>1</v>
      </c>
      <c r="D34" s="10" t="s">
        <v>117</v>
      </c>
      <c r="E34" s="10" t="s">
        <v>85</v>
      </c>
      <c r="F34" s="10" t="s">
        <v>8</v>
      </c>
      <c r="G34" s="10" t="str">
        <f t="shared" si="4"/>
        <v>public static final int FIELD_OUT_152_DOSE_DUE_NEXT_CVX_CODE = 1;</v>
      </c>
      <c r="H34" s="10">
        <v>1</v>
      </c>
    </row>
    <row r="35" spans="1:8" s="10" customFormat="1" x14ac:dyDescent="0.2">
      <c r="A35" s="10">
        <v>153</v>
      </c>
      <c r="B35" s="16" t="s">
        <v>109</v>
      </c>
      <c r="C35" s="16">
        <v>2</v>
      </c>
      <c r="D35" s="10" t="s">
        <v>86</v>
      </c>
      <c r="E35" s="10" t="s">
        <v>85</v>
      </c>
      <c r="F35" s="10" t="s">
        <v>62</v>
      </c>
      <c r="G35" s="10" t="str">
        <f t="shared" si="4"/>
        <v>public static final int FIELD_OUT_153_RESERVED_FOR_FUTURE_USE = 2;</v>
      </c>
      <c r="H35" s="10">
        <f t="shared" ref="H35:H56" si="6">H34+1</f>
        <v>2</v>
      </c>
    </row>
    <row r="36" spans="1:8" s="10" customFormat="1" x14ac:dyDescent="0.2">
      <c r="A36" s="10">
        <v>155</v>
      </c>
      <c r="B36" s="16" t="s">
        <v>109</v>
      </c>
      <c r="C36" s="16">
        <v>3</v>
      </c>
      <c r="D36" s="10" t="s">
        <v>68</v>
      </c>
      <c r="E36" s="10" t="s">
        <v>85</v>
      </c>
      <c r="F36" s="10" t="s">
        <v>8</v>
      </c>
      <c r="G36" s="10" t="str">
        <f t="shared" si="4"/>
        <v>public static final int FIELD_OUT_155_DOSE_DUE_NEXT_DOSE_NUMBER = 3;</v>
      </c>
      <c r="H36" s="2">
        <f>H35+1</f>
        <v>3</v>
      </c>
    </row>
    <row r="37" spans="1:8" s="10" customFormat="1" x14ac:dyDescent="0.2">
      <c r="A37" s="10">
        <v>156</v>
      </c>
      <c r="B37" s="16" t="s">
        <v>109</v>
      </c>
      <c r="C37" s="16">
        <v>4</v>
      </c>
      <c r="D37" s="10" t="s">
        <v>69</v>
      </c>
      <c r="E37" s="10" t="s">
        <v>85</v>
      </c>
      <c r="F37" s="10" t="s">
        <v>8</v>
      </c>
      <c r="G37" s="10" t="str">
        <f t="shared" si="4"/>
        <v>public static final int FIELD_OUT_156_DOSE_DUE_NEXT_DEPENDENT_DOSE_INDEX = 4;</v>
      </c>
      <c r="H37" s="10">
        <f t="shared" si="6"/>
        <v>4</v>
      </c>
    </row>
    <row r="38" spans="1:8" s="10" customFormat="1" x14ac:dyDescent="0.2">
      <c r="A38" s="10">
        <v>157</v>
      </c>
      <c r="B38" s="16" t="s">
        <v>109</v>
      </c>
      <c r="C38" s="16">
        <v>5</v>
      </c>
      <c r="D38" s="10" t="s">
        <v>70</v>
      </c>
      <c r="E38" s="10" t="s">
        <v>85</v>
      </c>
      <c r="F38" s="10" t="s">
        <v>8</v>
      </c>
      <c r="G38" s="10" t="str">
        <f t="shared" si="4"/>
        <v>public static final int FIELD_OUT_157_DOSE_DUE_NEXT_ACCEPTABLE_ADMINISTRATION_DATE_ = 5;</v>
      </c>
      <c r="H38" s="10">
        <f t="shared" si="6"/>
        <v>5</v>
      </c>
    </row>
    <row r="39" spans="1:8" s="10" customFormat="1" x14ac:dyDescent="0.2">
      <c r="A39" s="10">
        <v>158</v>
      </c>
      <c r="B39" s="16" t="s">
        <v>109</v>
      </c>
      <c r="C39" s="16">
        <v>6</v>
      </c>
      <c r="D39" s="10" t="s">
        <v>71</v>
      </c>
      <c r="E39" s="10" t="s">
        <v>85</v>
      </c>
      <c r="F39" s="10" t="s">
        <v>8</v>
      </c>
      <c r="G39" s="10" t="str">
        <f t="shared" si="4"/>
        <v>public static final int FIELD_OUT_158_DOSE_DUE_NEXT_RECOMMENDED_ADMINISTRATION_DATE = 6;</v>
      </c>
      <c r="H39" s="10">
        <f t="shared" si="6"/>
        <v>6</v>
      </c>
    </row>
    <row r="40" spans="1:8" s="10" customFormat="1" x14ac:dyDescent="0.2">
      <c r="A40" s="10">
        <v>159</v>
      </c>
      <c r="B40" s="16" t="s">
        <v>109</v>
      </c>
      <c r="C40" s="16">
        <v>7</v>
      </c>
      <c r="D40" s="10" t="s">
        <v>72</v>
      </c>
      <c r="E40" s="10" t="s">
        <v>85</v>
      </c>
      <c r="F40" s="10" t="s">
        <v>8</v>
      </c>
      <c r="G40" s="10" t="str">
        <f t="shared" si="4"/>
        <v>public static final int FIELD_OUT_159_DOSE_DUE_NEXT_EXCEEDS_DATE_ = 7;</v>
      </c>
      <c r="H40" s="10">
        <f t="shared" si="6"/>
        <v>7</v>
      </c>
    </row>
    <row r="41" spans="1:8" s="10" customFormat="1" x14ac:dyDescent="0.2">
      <c r="A41" s="10">
        <v>160</v>
      </c>
      <c r="B41" s="16" t="s">
        <v>109</v>
      </c>
      <c r="C41" s="16">
        <v>8</v>
      </c>
      <c r="D41" s="10" t="s">
        <v>86</v>
      </c>
      <c r="E41" s="10" t="s">
        <v>85</v>
      </c>
      <c r="F41" s="10" t="s">
        <v>63</v>
      </c>
      <c r="G41" s="10" t="str">
        <f t="shared" si="4"/>
        <v>public static final int FIELD_OUT_160_RESERVED_FOR_FUTURE_USE = 8;</v>
      </c>
      <c r="H41" s="10">
        <f t="shared" si="6"/>
        <v>8</v>
      </c>
    </row>
    <row r="42" spans="1:8" s="10" customFormat="1" x14ac:dyDescent="0.2">
      <c r="B42" s="16"/>
      <c r="C42" s="16"/>
      <c r="D42" s="10" t="s">
        <v>92</v>
      </c>
    </row>
    <row r="43" spans="1:8" s="13" customFormat="1" x14ac:dyDescent="0.2">
      <c r="A43" s="10">
        <v>161</v>
      </c>
      <c r="B43" s="10"/>
      <c r="C43" s="10"/>
      <c r="D43" s="13" t="s">
        <v>90</v>
      </c>
      <c r="G43" s="13" t="s">
        <v>100</v>
      </c>
    </row>
    <row r="44" spans="1:8" s="10" customFormat="1" x14ac:dyDescent="0.2">
      <c r="A44" s="10">
        <v>162</v>
      </c>
      <c r="B44" s="16" t="s">
        <v>110</v>
      </c>
      <c r="C44" s="16">
        <v>1</v>
      </c>
      <c r="D44" s="10" t="s">
        <v>73</v>
      </c>
      <c r="E44" s="10" t="s">
        <v>85</v>
      </c>
      <c r="F44" s="10" t="s">
        <v>8</v>
      </c>
      <c r="G44" s="10" t="str">
        <f t="shared" ref="G44:G56" si="7">"public static final int FIELD_OUT_"&amp;TEXT(A43,"00")&amp;"_"&amp;UPPER(SUBSTITUTE(SUBSTITUTE(SUBSTITUTE(D44,"-","_")," ","_"),"/","_"))&amp;" = "&amp;H44&amp;";"</f>
        <v>public static final int FIELD_OUT_161_HIB_SERIES_COMPLETED_INDICATOR = 9;</v>
      </c>
      <c r="H44" s="10">
        <f>H41+1</f>
        <v>9</v>
      </c>
    </row>
    <row r="45" spans="1:8" s="10" customFormat="1" x14ac:dyDescent="0.2">
      <c r="A45" s="10">
        <v>163</v>
      </c>
      <c r="B45" s="16" t="s">
        <v>110</v>
      </c>
      <c r="C45" s="16">
        <v>2</v>
      </c>
      <c r="D45" s="10" t="s">
        <v>74</v>
      </c>
      <c r="E45" s="10" t="s">
        <v>85</v>
      </c>
      <c r="F45" s="10" t="s">
        <v>8</v>
      </c>
      <c r="G45" s="10" t="str">
        <f t="shared" si="7"/>
        <v>public static final int FIELD_OUT_162_HEPATITIS_A_SERIES_COMPLETED_INDICATOR = 10;</v>
      </c>
      <c r="H45" s="10">
        <f t="shared" si="6"/>
        <v>10</v>
      </c>
    </row>
    <row r="46" spans="1:8" s="10" customFormat="1" x14ac:dyDescent="0.2">
      <c r="A46" s="10">
        <v>164</v>
      </c>
      <c r="B46" s="16" t="s">
        <v>110</v>
      </c>
      <c r="C46" s="16">
        <v>3</v>
      </c>
      <c r="D46" s="10" t="s">
        <v>75</v>
      </c>
      <c r="E46" s="10" t="s">
        <v>85</v>
      </c>
      <c r="F46" s="10" t="s">
        <v>8</v>
      </c>
      <c r="G46" s="10" t="str">
        <f t="shared" si="7"/>
        <v>public static final int FIELD_OUT_163_HEPATITIS_B_SERIES_COMPLETED_INDICATOR = 11;</v>
      </c>
      <c r="H46" s="10">
        <f t="shared" si="6"/>
        <v>11</v>
      </c>
    </row>
    <row r="47" spans="1:8" s="10" customFormat="1" x14ac:dyDescent="0.2">
      <c r="A47" s="10">
        <v>165</v>
      </c>
      <c r="B47" s="16" t="s">
        <v>110</v>
      </c>
      <c r="C47" s="16">
        <v>4</v>
      </c>
      <c r="D47" s="10" t="s">
        <v>76</v>
      </c>
      <c r="E47" s="10" t="s">
        <v>85</v>
      </c>
      <c r="F47" s="10" t="s">
        <v>8</v>
      </c>
      <c r="G47" s="10" t="str">
        <f t="shared" si="7"/>
        <v>public static final int FIELD_OUT_164_PRIMARY_DTP_SERIES_COMPLETED_INDICATOR = 12;</v>
      </c>
      <c r="H47" s="10">
        <f t="shared" si="6"/>
        <v>12</v>
      </c>
    </row>
    <row r="48" spans="1:8" s="10" customFormat="1" x14ac:dyDescent="0.2">
      <c r="A48" s="10">
        <v>166</v>
      </c>
      <c r="B48" s="16" t="s">
        <v>110</v>
      </c>
      <c r="C48" s="16">
        <v>5</v>
      </c>
      <c r="D48" s="10" t="s">
        <v>77</v>
      </c>
      <c r="E48" s="10" t="s">
        <v>85</v>
      </c>
      <c r="F48" s="10" t="s">
        <v>8</v>
      </c>
      <c r="G48" s="10" t="str">
        <f t="shared" si="7"/>
        <v>public static final int FIELD_OUT_165_POLIO_VACCINE_SERIES_COMPLETED_INDICATOR = 13;</v>
      </c>
      <c r="H48" s="10">
        <f t="shared" si="6"/>
        <v>13</v>
      </c>
    </row>
    <row r="49" spans="1:8" s="10" customFormat="1" x14ac:dyDescent="0.2">
      <c r="A49" s="10">
        <v>167</v>
      </c>
      <c r="B49" s="16" t="s">
        <v>110</v>
      </c>
      <c r="C49" s="16">
        <v>6</v>
      </c>
      <c r="D49" s="10" t="s">
        <v>78</v>
      </c>
      <c r="E49" s="10" t="s">
        <v>85</v>
      </c>
      <c r="F49" s="10" t="s">
        <v>8</v>
      </c>
      <c r="G49" s="10" t="str">
        <f t="shared" si="7"/>
        <v>public static final int FIELD_OUT_166_MMR_SERIES_COMPLETED_INDICATOR = 14;</v>
      </c>
      <c r="H49" s="10">
        <f t="shared" si="6"/>
        <v>14</v>
      </c>
    </row>
    <row r="50" spans="1:8" s="10" customFormat="1" x14ac:dyDescent="0.2">
      <c r="A50" s="10">
        <v>168</v>
      </c>
      <c r="B50" s="16" t="s">
        <v>110</v>
      </c>
      <c r="C50" s="16">
        <v>7</v>
      </c>
      <c r="D50" s="10" t="s">
        <v>79</v>
      </c>
      <c r="E50" s="10" t="s">
        <v>85</v>
      </c>
      <c r="F50" s="10" t="s">
        <v>8</v>
      </c>
      <c r="G50" s="10" t="str">
        <f t="shared" si="7"/>
        <v>public static final int FIELD_OUT_167_VARICELLA_SERIES_COMPLETED_INDICATOR = 15;</v>
      </c>
      <c r="H50" s="10">
        <f t="shared" si="6"/>
        <v>15</v>
      </c>
    </row>
    <row r="51" spans="1:8" s="10" customFormat="1" x14ac:dyDescent="0.2">
      <c r="A51" s="10">
        <v>169</v>
      </c>
      <c r="B51" s="16" t="s">
        <v>110</v>
      </c>
      <c r="C51" s="16">
        <v>8</v>
      </c>
      <c r="D51" s="10" t="s">
        <v>80</v>
      </c>
      <c r="E51" s="10" t="s">
        <v>85</v>
      </c>
      <c r="F51" s="10" t="s">
        <v>8</v>
      </c>
      <c r="G51" s="10" t="str">
        <f t="shared" si="7"/>
        <v>public static final int FIELD_OUT_168_RV_SERIES_COMPLETED_INDICATOR = 16;</v>
      </c>
      <c r="H51" s="10">
        <f t="shared" si="6"/>
        <v>16</v>
      </c>
    </row>
    <row r="52" spans="1:8" s="10" customFormat="1" x14ac:dyDescent="0.2">
      <c r="A52" s="10">
        <v>170</v>
      </c>
      <c r="B52" s="16" t="s">
        <v>110</v>
      </c>
      <c r="C52" s="16">
        <v>9</v>
      </c>
      <c r="D52" s="10" t="s">
        <v>81</v>
      </c>
      <c r="E52" s="10" t="s">
        <v>85</v>
      </c>
      <c r="F52" s="10" t="s">
        <v>8</v>
      </c>
      <c r="G52" s="10" t="str">
        <f t="shared" si="7"/>
        <v>public static final int FIELD_OUT_169_STREP_PNEUMOCOCCAL_SERIES_COMPLETED_INDICATOR = 17;</v>
      </c>
      <c r="H52" s="10">
        <f t="shared" si="6"/>
        <v>17</v>
      </c>
    </row>
    <row r="53" spans="1:8" s="10" customFormat="1" x14ac:dyDescent="0.2">
      <c r="A53" s="10">
        <v>171</v>
      </c>
      <c r="B53" s="16" t="s">
        <v>110</v>
      </c>
      <c r="C53" s="16">
        <v>10</v>
      </c>
      <c r="D53" s="10" t="s">
        <v>82</v>
      </c>
      <c r="E53" s="10" t="s">
        <v>85</v>
      </c>
      <c r="F53" s="10" t="s">
        <v>8</v>
      </c>
      <c r="G53" s="10" t="str">
        <f t="shared" si="7"/>
        <v>public static final int FIELD_OUT_170_MENINGOCOCCAL_SERIES_COMPLETED_INDICATOR = 18;</v>
      </c>
      <c r="H53" s="10">
        <f t="shared" si="6"/>
        <v>18</v>
      </c>
    </row>
    <row r="54" spans="1:8" s="10" customFormat="1" x14ac:dyDescent="0.2">
      <c r="A54" s="10">
        <v>172</v>
      </c>
      <c r="B54" s="16" t="s">
        <v>110</v>
      </c>
      <c r="C54" s="16">
        <v>11</v>
      </c>
      <c r="D54" s="10" t="s">
        <v>83</v>
      </c>
      <c r="E54" s="10" t="s">
        <v>85</v>
      </c>
      <c r="F54" s="10" t="s">
        <v>8</v>
      </c>
      <c r="G54" s="10" t="str">
        <f t="shared" si="7"/>
        <v>public static final int FIELD_OUT_171_HPV_SERIES_COMPLETED_INDICATOR = 19;</v>
      </c>
      <c r="H54" s="10">
        <f t="shared" si="6"/>
        <v>19</v>
      </c>
    </row>
    <row r="55" spans="1:8" s="10" customFormat="1" x14ac:dyDescent="0.2">
      <c r="A55" s="10">
        <v>173</v>
      </c>
      <c r="B55" s="16" t="s">
        <v>110</v>
      </c>
      <c r="C55" s="16">
        <v>12</v>
      </c>
      <c r="D55" s="10" t="s">
        <v>86</v>
      </c>
      <c r="E55" s="10" t="s">
        <v>85</v>
      </c>
      <c r="F55" s="10" t="s">
        <v>63</v>
      </c>
      <c r="G55" s="10" t="str">
        <f t="shared" si="7"/>
        <v>public static final int FIELD_OUT_172_RESERVED_FOR_FUTURE_USE = 20;</v>
      </c>
      <c r="H55" s="10">
        <f t="shared" si="6"/>
        <v>20</v>
      </c>
    </row>
    <row r="56" spans="1:8" s="10" customFormat="1" x14ac:dyDescent="0.2">
      <c r="A56" s="10">
        <v>174</v>
      </c>
      <c r="B56" s="16" t="s">
        <v>110</v>
      </c>
      <c r="C56" s="16">
        <v>13</v>
      </c>
      <c r="D56" s="10" t="s">
        <v>86</v>
      </c>
      <c r="E56" s="10" t="s">
        <v>85</v>
      </c>
      <c r="F56" s="10" t="s">
        <v>63</v>
      </c>
      <c r="G56" s="10" t="str">
        <f t="shared" si="7"/>
        <v>public static final int FIELD_OUT_173_RESERVED_FOR_FUTURE_USE = 21;</v>
      </c>
      <c r="H56" s="10">
        <f t="shared" si="6"/>
        <v>21</v>
      </c>
    </row>
    <row r="57" spans="1:8" x14ac:dyDescent="0.2">
      <c r="D57" s="10" t="s">
        <v>92</v>
      </c>
    </row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orientation="portrait" horizontalDpi="300" verticalDpi="300" r:id="rId1"/>
  <headerFooter alignWithMargins="0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Mike Remillard</cp:lastModifiedBy>
  <dcterms:created xsi:type="dcterms:W3CDTF">2013-09-17T16:58:41Z</dcterms:created>
  <dcterms:modified xsi:type="dcterms:W3CDTF">2014-02-26T02:09:04Z</dcterms:modified>
</cp:coreProperties>
</file>