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42D3B1F5-F6AF-43EA-BB67-2A18CB18DD81}" xr6:coauthVersionLast="41" xr6:coauthVersionMax="41" xr10:uidLastSave="{00000000-0000-0000-0000-000000000000}"/>
  <bookViews>
    <workbookView xWindow="-120" yWindow="-120" windowWidth="29040" windowHeight="15840" tabRatio="242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Schedules!$A$1:$I$241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56" i="2" l="1"/>
  <c r="B55" i="2"/>
  <c r="B51" i="2"/>
  <c r="B50" i="2"/>
  <c r="B46" i="2"/>
  <c r="B45" i="2"/>
  <c r="B41" i="2"/>
  <c r="B1" i="2" l="1"/>
  <c r="B134" i="2" l="1"/>
  <c r="B133" i="2"/>
  <c r="B132" i="2"/>
  <c r="B131" i="2"/>
  <c r="B130" i="2"/>
  <c r="B129" i="2"/>
  <c r="B128" i="2"/>
  <c r="B127" i="2"/>
  <c r="B126" i="2"/>
  <c r="B125" i="2"/>
  <c r="B123" i="2"/>
  <c r="A123" i="2"/>
  <c r="B124" i="2"/>
  <c r="B121" i="2"/>
  <c r="B120" i="2"/>
  <c r="B119" i="2"/>
  <c r="B118" i="2"/>
  <c r="B117" i="2"/>
  <c r="B116" i="2"/>
  <c r="B115" i="2"/>
  <c r="B114" i="2"/>
  <c r="B113" i="2"/>
  <c r="B112" i="2"/>
  <c r="B110" i="2"/>
  <c r="A110" i="2"/>
  <c r="B111" i="2"/>
  <c r="B108" i="2"/>
  <c r="B107" i="2"/>
  <c r="B106" i="2"/>
  <c r="B105" i="2"/>
  <c r="B104" i="2"/>
  <c r="B103" i="2"/>
  <c r="B102" i="2"/>
  <c r="B101" i="2"/>
  <c r="B100" i="2"/>
  <c r="B99" i="2"/>
  <c r="B98" i="2"/>
  <c r="B97" i="2"/>
  <c r="A97" i="2"/>
  <c r="B136" i="2"/>
  <c r="B135" i="2"/>
  <c r="B122" i="2"/>
  <c r="B109" i="2"/>
  <c r="B95" i="2"/>
  <c r="B94" i="2"/>
  <c r="B82" i="2"/>
  <c r="B93" i="2"/>
  <c r="B92" i="2"/>
  <c r="B91" i="2"/>
  <c r="B90" i="2"/>
  <c r="B89" i="2"/>
  <c r="B88" i="2"/>
  <c r="B87" i="2"/>
  <c r="B85" i="2"/>
  <c r="B86" i="2"/>
  <c r="B84" i="2"/>
  <c r="A84" i="2"/>
  <c r="B96" i="2"/>
  <c r="A71" i="2"/>
  <c r="B69" i="2"/>
  <c r="B54" i="2"/>
  <c r="B53" i="2"/>
  <c r="A53" i="2"/>
  <c r="B44" i="2"/>
  <c r="B28" i="2"/>
  <c r="B80" i="2" l="1"/>
  <c r="B67" i="2"/>
  <c r="A58" i="2"/>
  <c r="B58" i="2"/>
  <c r="B59" i="2"/>
  <c r="B60" i="2"/>
  <c r="B61" i="2"/>
  <c r="B62" i="2"/>
  <c r="B63" i="2"/>
  <c r="B64" i="2"/>
  <c r="B65" i="2"/>
  <c r="B66" i="2"/>
  <c r="B68" i="2"/>
  <c r="B70" i="2"/>
  <c r="B81" i="2"/>
  <c r="B27" i="2"/>
  <c r="B39" i="2" l="1"/>
  <c r="B26" i="2"/>
  <c r="B49" i="2" l="1"/>
  <c r="B48" i="2"/>
  <c r="A48" i="2"/>
  <c r="A43" i="2"/>
  <c r="B43" i="2" l="1"/>
  <c r="B79" i="2" l="1"/>
  <c r="B78" i="2"/>
  <c r="B77" i="2"/>
  <c r="B76" i="2"/>
  <c r="B75" i="2"/>
  <c r="B74" i="2"/>
  <c r="B73" i="2"/>
  <c r="B72" i="2"/>
  <c r="B71" i="2"/>
  <c r="B83" i="2"/>
  <c r="B19" i="2" l="1"/>
  <c r="B42" i="2"/>
  <c r="B29" i="2"/>
  <c r="B25" i="2"/>
  <c r="B24" i="2"/>
  <c r="B23" i="2"/>
  <c r="B22" i="2"/>
  <c r="B21" i="2"/>
  <c r="B20" i="2"/>
  <c r="B18" i="2"/>
  <c r="B17" i="2"/>
  <c r="B2" i="2" l="1"/>
  <c r="B3" i="2"/>
  <c r="B14" i="2"/>
  <c r="B15" i="2" l="1"/>
  <c r="B40" i="2" l="1"/>
  <c r="B38" i="2"/>
  <c r="B37" i="2"/>
  <c r="B36" i="2"/>
  <c r="B35" i="2"/>
  <c r="B34" i="2"/>
  <c r="B33" i="2"/>
  <c r="B32" i="2"/>
  <c r="B31" i="2"/>
  <c r="B30" i="2"/>
  <c r="B4" i="2"/>
  <c r="B6" i="2"/>
  <c r="B7" i="2"/>
  <c r="B8" i="2"/>
  <c r="B9" i="2"/>
  <c r="B10" i="2"/>
  <c r="B11" i="2"/>
  <c r="B12" i="2"/>
  <c r="B13" i="2"/>
  <c r="B16" i="2"/>
</calcChain>
</file>

<file path=xl/sharedStrings.xml><?xml version="1.0" encoding="utf-8"?>
<sst xmlns="http://schemas.openxmlformats.org/spreadsheetml/2006/main" count="518" uniqueCount="227">
  <si>
    <t>Forecast Series Name</t>
  </si>
  <si>
    <t>Vaccines</t>
  </si>
  <si>
    <t>Vaccine Ids</t>
  </si>
  <si>
    <t>Vaccine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</si>
  <si>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</si>
  <si>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</si>
  <si>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</si>
  <si>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</si>
  <si>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</si>
  <si>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</si>
  <si>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</si>
  <si>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</si>
  <si>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</si>
  <si>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</si>
  <si>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</si>
  <si>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4 days</t>
  </si>
  <si>
    <t>4 weeks</t>
  </si>
  <si>
    <t>Early due</t>
  </si>
  <si>
    <t>Due</t>
  </si>
  <si>
    <t>2 months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</si>
  <si>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</si>
  <si>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</si>
  <si>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</si>
  <si>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</si>
  <si>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</si>
  <si>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</si>
  <si>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</si>
  <si>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</si>
  <si>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</si>
  <si>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COMPLETE</t>
  </si>
  <si>
    <t>0 days</t>
  </si>
  <si>
    <t>Bexsero</t>
  </si>
  <si>
    <t>Trumenba</t>
  </si>
  <si>
    <t>Men B</t>
  </si>
  <si>
    <t>T2</t>
  </si>
  <si>
    <t>16 years</t>
  </si>
  <si>
    <t>P1</t>
  </si>
  <si>
    <t>6 months</t>
  </si>
  <si>
    <t>B2</t>
  </si>
  <si>
    <t>24 years</t>
  </si>
  <si>
    <t>19 years</t>
  </si>
  <si>
    <t>MeningococcalB</t>
  </si>
  <si>
    <t>Decision Logic</t>
  </si>
  <si>
    <t>Constant Values</t>
  </si>
  <si>
    <t>Valid Vaccine</t>
  </si>
  <si>
    <t>Transitions</t>
  </si>
  <si>
    <t xml:space="preserve">  &lt;/decisionLogic&gt;</t>
  </si>
  <si>
    <t xml:space="preserve"> </t>
  </si>
  <si>
    <t>Recommended</t>
  </si>
  <si>
    <t>MeningBexsero</t>
  </si>
  <si>
    <t>MeningTrumenba</t>
  </si>
  <si>
    <t>7 months</t>
  </si>
  <si>
    <t>T2a</t>
  </si>
  <si>
    <t>T3</t>
  </si>
  <si>
    <t>DL Trumenba A</t>
  </si>
  <si>
    <t>B2a</t>
  </si>
  <si>
    <t>DL Trumenba B</t>
  </si>
  <si>
    <t>B2b</t>
  </si>
  <si>
    <t>T3a</t>
  </si>
  <si>
    <t>T3b</t>
  </si>
  <si>
    <t>DL Trumenba C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</si>
  <si>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</si>
  <si>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Less Than 6 Months</t>
  </si>
  <si>
    <t>Greater Than 6 Months</t>
  </si>
  <si>
    <t>10 years</t>
  </si>
  <si>
    <t>BIRTH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</si>
  <si>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</si>
  <si>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</si>
  <si>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</si>
  <si>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</si>
  <si>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</si>
  <si>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</si>
  <si>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</si>
  <si>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</si>
  <si>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</si>
  <si>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</si>
  <si>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</si>
  <si>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</si>
  <si>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</si>
  <si>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</si>
  <si>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</si>
  <si>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</si>
  <si>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</si>
  <si>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</si>
  <si>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</si>
  <si>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</si>
  <si>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</si>
  <si>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</si>
  <si>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</si>
  <si>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</si>
  <si>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</si>
  <si>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</si>
  <si>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</si>
  <si>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</si>
  <si>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</si>
  <si>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</si>
  <si>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</si>
  <si>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</si>
  <si>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</si>
  <si>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</si>
  <si>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</si>
  <si>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</si>
  <si>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</si>
  <si>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</si>
  <si>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</si>
  <si>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</si>
  <si>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</si>
  <si>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</si>
  <si>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</si>
  <si>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</si>
  <si>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</si>
  <si>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</si>
  <si>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</si>
  <si>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</si>
  <si>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</si>
  <si>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</si>
  <si>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</si>
  <si>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</si>
  <si>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</si>
  <si>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</si>
  <si>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</si>
  <si>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</si>
  <si>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</si>
  <si>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</si>
  <si>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</si>
  <si>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</si>
  <si>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</si>
  <si>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</si>
  <si>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</si>
  <si>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</si>
  <si>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</si>
  <si>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</si>
  <si>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</si>
  <si>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</si>
  <si>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</si>
  <si>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</si>
  <si>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</si>
  <si>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</si>
  <si>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</si>
  <si>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</si>
  <si>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</si>
  <si>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</si>
  <si>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</si>
  <si>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</si>
  <si>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</si>
  <si>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</si>
  <si>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</si>
  <si>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</si>
  <si>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</si>
  <si>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</si>
  <si>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</si>
  <si>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</si>
  <si>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</si>
  <si>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</si>
  <si>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</si>
  <si>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</si>
  <si>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</si>
  <si>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</si>
  <si>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</si>
  <si>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</si>
  <si>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</si>
  <si>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</si>
  <si>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</si>
  <si>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</si>
  <si>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</si>
  <si>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</si>
  <si>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</si>
  <si>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</si>
  <si>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</si>
  <si>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</si>
  <si>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</si>
  <si>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</si>
  <si>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</si>
  <si>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</si>
  <si>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</si>
  <si>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</si>
  <si>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</si>
  <si>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</si>
  <si>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</si>
  <si>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</si>
  <si>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</si>
  <si>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</si>
  <si>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</si>
  <si>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</si>
  <si>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</si>
  <si>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</si>
  <si>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</si>
  <si>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</si>
  <si>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</si>
  <si>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</si>
  <si>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</si>
  <si>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</si>
  <si>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</si>
  <si>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</si>
  <si>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</si>
  <si>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</si>
  <si>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</si>
  <si>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</si>
  <si>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</si>
  <si>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</si>
  <si>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</si>
  <si>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</si>
  <si>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</si>
  <si>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</si>
  <si>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</si>
  <si>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</si>
  <si>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</si>
  <si>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</si>
  <si>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</si>
  <si>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</si>
  <si>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</si>
  <si>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</si>
  <si>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</si>
  <si>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</si>
  <si>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</si>
  <si>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</si>
  <si>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</si>
  <si>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</si>
  <si>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</si>
  <si>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</si>
  <si>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</si>
  <si>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</si>
  <si>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</si>
  <si>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</si>
  <si>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</si>
  <si>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meningococcal B, unspecified</t>
  </si>
  <si>
    <t>163, 162, 164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</si>
</sst>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14" fontId="2" fillId="6" borderId="3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7" borderId="8" xfId="0" applyFill="1" applyBorder="1"/>
    <xf numFmtId="14" fontId="2" fillId="6" borderId="3" xfId="0" applyNumberFormat="1" applyFont="1" applyFill="1" applyBorder="1" applyAlignment="1">
      <alignment horizontal="center"/>
    </xf>
    <xf numFmtId="0" fontId="0" fillId="7" borderId="9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9527</xdr:colOff>
      <xdr:row>6</xdr:row>
      <xdr:rowOff>116365</xdr:rowOff>
    </xdr:from>
    <xdr:to>
      <xdr:col>8</xdr:col>
      <xdr:colOff>809625</xdr:colOff>
      <xdr:row>44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18"/>
        <a:stretch/>
      </xdr:blipFill>
      <xdr:spPr>
        <a:xfrm>
          <a:off x="114302" y="1030765"/>
          <a:ext cx="7200898" cy="6084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BB5D-C050-4E1D-99D2-FE5D19D35C4A}">
  <dimension ref="A1:C150"/>
  <sheetViews>
    <sheetView topLeftCell="A109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66</v>
      </c>
      <c r="B1" t="s">
        <v>67</v>
      </c>
      <c r="C1" t="s">
        <v>68</v>
      </c>
    </row>
    <row r="2" spans="1:3" x14ac:dyDescent="0.2">
      <c r="A2">
        <v>110</v>
      </c>
      <c r="B2">
        <v>20</v>
      </c>
      <c r="C2" t="s">
        <v>69</v>
      </c>
    </row>
    <row r="3" spans="1:3" x14ac:dyDescent="0.2">
      <c r="A3">
        <v>110</v>
      </c>
      <c r="B3">
        <v>106</v>
      </c>
      <c r="C3" t="s">
        <v>70</v>
      </c>
    </row>
    <row r="4" spans="1:3" x14ac:dyDescent="0.2">
      <c r="A4">
        <v>110</v>
      </c>
      <c r="B4">
        <v>107</v>
      </c>
      <c r="C4" t="s">
        <v>71</v>
      </c>
    </row>
    <row r="5" spans="1:3" x14ac:dyDescent="0.2">
      <c r="A5">
        <v>111</v>
      </c>
      <c r="B5" t="s">
        <v>72</v>
      </c>
      <c r="C5" t="s">
        <v>73</v>
      </c>
    </row>
    <row r="6" spans="1:3" x14ac:dyDescent="0.2">
      <c r="A6">
        <v>112</v>
      </c>
      <c r="B6">
        <v>28</v>
      </c>
      <c r="C6" t="s">
        <v>74</v>
      </c>
    </row>
    <row r="7" spans="1:3" x14ac:dyDescent="0.2">
      <c r="A7">
        <v>113</v>
      </c>
      <c r="B7">
        <v>50</v>
      </c>
      <c r="C7" t="s">
        <v>75</v>
      </c>
    </row>
    <row r="8" spans="1:3" x14ac:dyDescent="0.2">
      <c r="A8">
        <v>114</v>
      </c>
      <c r="B8">
        <v>110</v>
      </c>
      <c r="C8" t="s">
        <v>76</v>
      </c>
    </row>
    <row r="9" spans="1:3" x14ac:dyDescent="0.2">
      <c r="A9">
        <v>115</v>
      </c>
      <c r="B9">
        <v>120</v>
      </c>
      <c r="C9" t="s">
        <v>77</v>
      </c>
    </row>
    <row r="10" spans="1:3" x14ac:dyDescent="0.2">
      <c r="A10">
        <v>116</v>
      </c>
      <c r="B10">
        <v>130</v>
      </c>
      <c r="C10" t="s">
        <v>78</v>
      </c>
    </row>
    <row r="11" spans="1:3" x14ac:dyDescent="0.2">
      <c r="A11">
        <v>121</v>
      </c>
      <c r="B11">
        <v>22</v>
      </c>
      <c r="C11" t="s">
        <v>79</v>
      </c>
    </row>
    <row r="12" spans="1:3" x14ac:dyDescent="0.2">
      <c r="A12">
        <v>122</v>
      </c>
      <c r="B12" t="s">
        <v>80</v>
      </c>
      <c r="C12" t="s">
        <v>81</v>
      </c>
    </row>
    <row r="13" spans="1:3" x14ac:dyDescent="0.2">
      <c r="A13">
        <v>122</v>
      </c>
      <c r="B13">
        <v>138</v>
      </c>
      <c r="C13" t="s">
        <v>82</v>
      </c>
    </row>
    <row r="14" spans="1:3" x14ac:dyDescent="0.2">
      <c r="A14">
        <v>122</v>
      </c>
      <c r="B14">
        <v>139</v>
      </c>
      <c r="C14" t="s">
        <v>83</v>
      </c>
    </row>
    <row r="15" spans="1:3" x14ac:dyDescent="0.2">
      <c r="A15">
        <v>123</v>
      </c>
      <c r="B15">
        <v>115</v>
      </c>
      <c r="C15" t="s">
        <v>84</v>
      </c>
    </row>
    <row r="16" spans="1:3" x14ac:dyDescent="0.2">
      <c r="A16">
        <v>124</v>
      </c>
      <c r="B16">
        <v>113</v>
      </c>
      <c r="C16" t="s">
        <v>85</v>
      </c>
    </row>
    <row r="17" spans="1:3" x14ac:dyDescent="0.2">
      <c r="A17">
        <v>128</v>
      </c>
      <c r="B17">
        <v>17</v>
      </c>
      <c r="C17" t="s">
        <v>86</v>
      </c>
    </row>
    <row r="18" spans="1:3" x14ac:dyDescent="0.2">
      <c r="A18">
        <v>136</v>
      </c>
      <c r="B18">
        <v>51</v>
      </c>
      <c r="C18" t="s">
        <v>87</v>
      </c>
    </row>
    <row r="19" spans="1:3" x14ac:dyDescent="0.2">
      <c r="A19">
        <v>137</v>
      </c>
      <c r="B19">
        <v>45</v>
      </c>
      <c r="C19" t="s">
        <v>88</v>
      </c>
    </row>
    <row r="20" spans="1:3" x14ac:dyDescent="0.2">
      <c r="A20">
        <v>142</v>
      </c>
      <c r="B20">
        <v>132</v>
      </c>
      <c r="C20" t="s">
        <v>89</v>
      </c>
    </row>
    <row r="21" spans="1:3" x14ac:dyDescent="0.2">
      <c r="A21">
        <v>142</v>
      </c>
      <c r="B21">
        <v>146</v>
      </c>
      <c r="C21" t="s">
        <v>90</v>
      </c>
    </row>
    <row r="22" spans="1:3" x14ac:dyDescent="0.2">
      <c r="A22">
        <v>145</v>
      </c>
      <c r="B22">
        <v>31</v>
      </c>
      <c r="C22" t="s">
        <v>91</v>
      </c>
    </row>
    <row r="23" spans="1:3" x14ac:dyDescent="0.2">
      <c r="A23">
        <v>145</v>
      </c>
      <c r="B23">
        <v>85</v>
      </c>
      <c r="C23" t="s">
        <v>92</v>
      </c>
    </row>
    <row r="24" spans="1:3" x14ac:dyDescent="0.2">
      <c r="A24">
        <v>146</v>
      </c>
      <c r="B24">
        <v>104</v>
      </c>
      <c r="C24" t="s">
        <v>93</v>
      </c>
    </row>
    <row r="25" spans="1:3" x14ac:dyDescent="0.2">
      <c r="A25">
        <v>147</v>
      </c>
      <c r="B25">
        <v>10</v>
      </c>
      <c r="C25" t="s">
        <v>94</v>
      </c>
    </row>
    <row r="26" spans="1:3" x14ac:dyDescent="0.2">
      <c r="A26">
        <v>148</v>
      </c>
      <c r="B26" t="s">
        <v>95</v>
      </c>
      <c r="C26" t="s">
        <v>96</v>
      </c>
    </row>
    <row r="27" spans="1:3" x14ac:dyDescent="0.2">
      <c r="A27">
        <v>153</v>
      </c>
      <c r="B27">
        <v>89</v>
      </c>
      <c r="C27" t="s">
        <v>97</v>
      </c>
    </row>
    <row r="28" spans="1:3" x14ac:dyDescent="0.2">
      <c r="A28">
        <v>154</v>
      </c>
      <c r="B28">
        <v>100</v>
      </c>
      <c r="C28" t="s">
        <v>98</v>
      </c>
    </row>
    <row r="29" spans="1:3" x14ac:dyDescent="0.2">
      <c r="A29">
        <v>155</v>
      </c>
      <c r="B29">
        <v>33</v>
      </c>
      <c r="C29" t="s">
        <v>99</v>
      </c>
    </row>
    <row r="30" spans="1:3" x14ac:dyDescent="0.2">
      <c r="A30">
        <v>156</v>
      </c>
      <c r="B30">
        <v>109</v>
      </c>
      <c r="C30" t="s">
        <v>100</v>
      </c>
    </row>
    <row r="31" spans="1:3" x14ac:dyDescent="0.2">
      <c r="A31">
        <v>156</v>
      </c>
      <c r="B31">
        <v>152</v>
      </c>
      <c r="C31" t="s">
        <v>101</v>
      </c>
    </row>
    <row r="32" spans="1:3" x14ac:dyDescent="0.2">
      <c r="A32">
        <v>158</v>
      </c>
      <c r="B32" t="s">
        <v>102</v>
      </c>
      <c r="C32" t="s">
        <v>103</v>
      </c>
    </row>
    <row r="33" spans="1:3" x14ac:dyDescent="0.2">
      <c r="A33">
        <v>159</v>
      </c>
      <c r="B33">
        <v>94</v>
      </c>
      <c r="C33" t="s">
        <v>104</v>
      </c>
    </row>
    <row r="34" spans="1:3" x14ac:dyDescent="0.2">
      <c r="A34">
        <v>160</v>
      </c>
      <c r="B34" t="s">
        <v>105</v>
      </c>
      <c r="C34" t="s">
        <v>106</v>
      </c>
    </row>
    <row r="35" spans="1:3" x14ac:dyDescent="0.2">
      <c r="A35">
        <v>161</v>
      </c>
      <c r="B35" t="s">
        <v>107</v>
      </c>
      <c r="C35" t="s">
        <v>108</v>
      </c>
    </row>
    <row r="36" spans="1:3" x14ac:dyDescent="0.2">
      <c r="A36">
        <v>162</v>
      </c>
      <c r="B36" t="s">
        <v>109</v>
      </c>
      <c r="C36" t="s">
        <v>110</v>
      </c>
    </row>
    <row r="37" spans="1:3" x14ac:dyDescent="0.2">
      <c r="A37">
        <v>162</v>
      </c>
      <c r="B37">
        <v>215</v>
      </c>
      <c r="C37" t="s">
        <v>111</v>
      </c>
    </row>
    <row r="38" spans="1:3" x14ac:dyDescent="0.2">
      <c r="A38">
        <v>163</v>
      </c>
      <c r="B38">
        <v>216</v>
      </c>
      <c r="C38" t="s">
        <v>112</v>
      </c>
    </row>
    <row r="39" spans="1:3" x14ac:dyDescent="0.2">
      <c r="A39">
        <v>171</v>
      </c>
      <c r="B39" t="s">
        <v>113</v>
      </c>
      <c r="C39" t="s">
        <v>114</v>
      </c>
    </row>
    <row r="40" spans="1:3" x14ac:dyDescent="0.2">
      <c r="A40">
        <v>175</v>
      </c>
      <c r="B40">
        <v>38</v>
      </c>
      <c r="C40" t="s">
        <v>115</v>
      </c>
    </row>
    <row r="41" spans="1:3" x14ac:dyDescent="0.2">
      <c r="A41">
        <v>178</v>
      </c>
      <c r="B41">
        <v>21</v>
      </c>
      <c r="C41" t="s">
        <v>116</v>
      </c>
    </row>
    <row r="42" spans="1:3" x14ac:dyDescent="0.2">
      <c r="A42">
        <v>179</v>
      </c>
      <c r="B42">
        <v>16</v>
      </c>
      <c r="C42" t="s">
        <v>117</v>
      </c>
    </row>
    <row r="43" spans="1:3" x14ac:dyDescent="0.2">
      <c r="A43">
        <v>179</v>
      </c>
      <c r="B43">
        <v>88</v>
      </c>
      <c r="C43" t="s">
        <v>118</v>
      </c>
    </row>
    <row r="44" spans="1:3" x14ac:dyDescent="0.2">
      <c r="A44">
        <v>179</v>
      </c>
      <c r="B44">
        <v>155</v>
      </c>
      <c r="C44" t="s">
        <v>119</v>
      </c>
    </row>
    <row r="45" spans="1:3" x14ac:dyDescent="0.2">
      <c r="A45">
        <v>179</v>
      </c>
      <c r="B45">
        <v>161</v>
      </c>
      <c r="C45" t="s">
        <v>120</v>
      </c>
    </row>
    <row r="46" spans="1:3" x14ac:dyDescent="0.2">
      <c r="A46">
        <v>180</v>
      </c>
      <c r="B46">
        <v>111</v>
      </c>
      <c r="C46" t="s">
        <v>121</v>
      </c>
    </row>
    <row r="47" spans="1:3" x14ac:dyDescent="0.2">
      <c r="A47">
        <v>181</v>
      </c>
      <c r="B47">
        <v>15</v>
      </c>
      <c r="C47" t="s">
        <v>122</v>
      </c>
    </row>
    <row r="48" spans="1:3" x14ac:dyDescent="0.2">
      <c r="A48">
        <v>182</v>
      </c>
      <c r="B48">
        <v>32</v>
      </c>
      <c r="C48" t="s">
        <v>123</v>
      </c>
    </row>
    <row r="49" spans="1:3" x14ac:dyDescent="0.2">
      <c r="A49">
        <v>183</v>
      </c>
      <c r="B49">
        <v>114</v>
      </c>
      <c r="C49" t="s">
        <v>124</v>
      </c>
    </row>
    <row r="50" spans="1:3" x14ac:dyDescent="0.2">
      <c r="A50">
        <v>184</v>
      </c>
      <c r="B50">
        <v>108</v>
      </c>
      <c r="C50" t="s">
        <v>125</v>
      </c>
    </row>
    <row r="51" spans="1:3" x14ac:dyDescent="0.2">
      <c r="A51">
        <v>184</v>
      </c>
      <c r="B51">
        <v>147</v>
      </c>
      <c r="C51" t="s">
        <v>126</v>
      </c>
    </row>
    <row r="52" spans="1:3" x14ac:dyDescent="0.2">
      <c r="A52">
        <v>185</v>
      </c>
      <c r="B52">
        <v>135</v>
      </c>
      <c r="C52" t="s">
        <v>127</v>
      </c>
    </row>
    <row r="53" spans="1:3" x14ac:dyDescent="0.2">
      <c r="A53">
        <v>186</v>
      </c>
      <c r="B53">
        <v>128</v>
      </c>
      <c r="C53" t="s">
        <v>128</v>
      </c>
    </row>
    <row r="54" spans="1:3" x14ac:dyDescent="0.2">
      <c r="A54">
        <v>187</v>
      </c>
      <c r="B54">
        <v>125</v>
      </c>
      <c r="C54" t="s">
        <v>129</v>
      </c>
    </row>
    <row r="55" spans="1:3" x14ac:dyDescent="0.2">
      <c r="A55">
        <v>188</v>
      </c>
      <c r="B55">
        <v>126</v>
      </c>
      <c r="C55" t="s">
        <v>130</v>
      </c>
    </row>
    <row r="56" spans="1:3" x14ac:dyDescent="0.2">
      <c r="A56">
        <v>189</v>
      </c>
      <c r="B56">
        <v>127</v>
      </c>
      <c r="C56" t="s">
        <v>131</v>
      </c>
    </row>
    <row r="57" spans="1:3" x14ac:dyDescent="0.2">
      <c r="A57">
        <v>197</v>
      </c>
      <c r="B57">
        <v>103</v>
      </c>
      <c r="C57" t="s">
        <v>132</v>
      </c>
    </row>
    <row r="58" spans="1:3" x14ac:dyDescent="0.2">
      <c r="A58">
        <v>198</v>
      </c>
      <c r="B58">
        <v>136</v>
      </c>
      <c r="C58" t="s">
        <v>133</v>
      </c>
    </row>
    <row r="59" spans="1:3" x14ac:dyDescent="0.2">
      <c r="A59">
        <v>200</v>
      </c>
      <c r="B59">
        <v>140</v>
      </c>
      <c r="C59" t="s">
        <v>134</v>
      </c>
    </row>
    <row r="60" spans="1:3" x14ac:dyDescent="0.2">
      <c r="A60">
        <v>201</v>
      </c>
      <c r="B60">
        <v>141</v>
      </c>
      <c r="C60" t="s">
        <v>135</v>
      </c>
    </row>
    <row r="61" spans="1:3" x14ac:dyDescent="0.2">
      <c r="A61">
        <v>202</v>
      </c>
      <c r="B61">
        <v>166</v>
      </c>
      <c r="C61" t="s">
        <v>136</v>
      </c>
    </row>
    <row r="62" spans="1:3" x14ac:dyDescent="0.2">
      <c r="A62">
        <v>202</v>
      </c>
      <c r="B62">
        <v>144</v>
      </c>
      <c r="C62" t="s">
        <v>137</v>
      </c>
    </row>
    <row r="63" spans="1:3" x14ac:dyDescent="0.2">
      <c r="A63">
        <v>203</v>
      </c>
      <c r="B63">
        <v>149</v>
      </c>
      <c r="C63" t="s">
        <v>138</v>
      </c>
    </row>
    <row r="64" spans="1:3" x14ac:dyDescent="0.2">
      <c r="A64">
        <v>203</v>
      </c>
      <c r="B64">
        <v>151</v>
      </c>
      <c r="C64" t="s">
        <v>139</v>
      </c>
    </row>
    <row r="65" spans="1:3" x14ac:dyDescent="0.2">
      <c r="A65">
        <v>204</v>
      </c>
      <c r="B65">
        <v>150</v>
      </c>
      <c r="C65" t="s">
        <v>140</v>
      </c>
    </row>
    <row r="66" spans="1:3" x14ac:dyDescent="0.2">
      <c r="A66">
        <v>204</v>
      </c>
      <c r="B66">
        <v>158</v>
      </c>
      <c r="C66" t="s">
        <v>141</v>
      </c>
    </row>
    <row r="67" spans="1:3" x14ac:dyDescent="0.2">
      <c r="A67">
        <v>206</v>
      </c>
      <c r="B67">
        <v>119</v>
      </c>
      <c r="C67" t="s">
        <v>142</v>
      </c>
    </row>
    <row r="68" spans="1:3" x14ac:dyDescent="0.2">
      <c r="A68">
        <v>207</v>
      </c>
      <c r="B68">
        <v>116</v>
      </c>
      <c r="C68" t="s">
        <v>143</v>
      </c>
    </row>
    <row r="69" spans="1:3" x14ac:dyDescent="0.2">
      <c r="A69">
        <v>208</v>
      </c>
      <c r="B69">
        <v>74</v>
      </c>
      <c r="C69" t="s">
        <v>144</v>
      </c>
    </row>
    <row r="70" spans="1:3" x14ac:dyDescent="0.2">
      <c r="A70">
        <v>209</v>
      </c>
      <c r="B70">
        <v>66</v>
      </c>
      <c r="C70" t="s">
        <v>145</v>
      </c>
    </row>
    <row r="71" spans="1:3" x14ac:dyDescent="0.2">
      <c r="A71">
        <v>210</v>
      </c>
      <c r="B71">
        <v>18</v>
      </c>
      <c r="C71" t="s">
        <v>146</v>
      </c>
    </row>
    <row r="72" spans="1:3" x14ac:dyDescent="0.2">
      <c r="A72">
        <v>210</v>
      </c>
      <c r="B72">
        <v>40</v>
      </c>
      <c r="C72" t="s">
        <v>147</v>
      </c>
    </row>
    <row r="73" spans="1:3" x14ac:dyDescent="0.2">
      <c r="A73">
        <v>210</v>
      </c>
      <c r="B73">
        <v>90</v>
      </c>
      <c r="C73" t="s">
        <v>148</v>
      </c>
    </row>
    <row r="74" spans="1:3" x14ac:dyDescent="0.2">
      <c r="A74">
        <v>211</v>
      </c>
      <c r="B74">
        <v>19</v>
      </c>
      <c r="C74" t="s">
        <v>149</v>
      </c>
    </row>
    <row r="75" spans="1:3" x14ac:dyDescent="0.2">
      <c r="A75">
        <v>212</v>
      </c>
      <c r="B75">
        <v>122</v>
      </c>
      <c r="C75" t="s">
        <v>150</v>
      </c>
    </row>
    <row r="76" spans="1:3" x14ac:dyDescent="0.2">
      <c r="A76">
        <v>213</v>
      </c>
      <c r="B76">
        <v>148</v>
      </c>
      <c r="C76" t="s">
        <v>151</v>
      </c>
    </row>
    <row r="77" spans="1:3" x14ac:dyDescent="0.2">
      <c r="A77">
        <v>214</v>
      </c>
      <c r="B77">
        <v>165</v>
      </c>
      <c r="C77" t="s">
        <v>152</v>
      </c>
    </row>
    <row r="78" spans="1:3" x14ac:dyDescent="0.2">
      <c r="A78">
        <v>215</v>
      </c>
      <c r="B78">
        <v>162</v>
      </c>
      <c r="C78" t="s">
        <v>111</v>
      </c>
    </row>
    <row r="79" spans="1:3" x14ac:dyDescent="0.2">
      <c r="A79">
        <v>216</v>
      </c>
      <c r="B79">
        <v>163</v>
      </c>
      <c r="C79" t="s">
        <v>112</v>
      </c>
    </row>
    <row r="80" spans="1:3" x14ac:dyDescent="0.2">
      <c r="A80">
        <v>390</v>
      </c>
      <c r="B80">
        <v>62</v>
      </c>
      <c r="C80" t="s">
        <v>153</v>
      </c>
    </row>
    <row r="81" spans="1:3" x14ac:dyDescent="0.2">
      <c r="A81">
        <v>391</v>
      </c>
      <c r="B81">
        <v>118</v>
      </c>
      <c r="C81" t="s">
        <v>154</v>
      </c>
    </row>
    <row r="82" spans="1:3" x14ac:dyDescent="0.2">
      <c r="A82">
        <v>391</v>
      </c>
      <c r="B82">
        <v>137</v>
      </c>
      <c r="C82" t="s">
        <v>155</v>
      </c>
    </row>
    <row r="83" spans="1:3" x14ac:dyDescent="0.2">
      <c r="A83">
        <v>1000</v>
      </c>
      <c r="B83">
        <v>54</v>
      </c>
      <c r="C83" t="s">
        <v>156</v>
      </c>
    </row>
    <row r="84" spans="1:3" x14ac:dyDescent="0.2">
      <c r="A84">
        <v>1010</v>
      </c>
      <c r="B84">
        <v>55</v>
      </c>
      <c r="C84" t="s">
        <v>157</v>
      </c>
    </row>
    <row r="85" spans="1:3" x14ac:dyDescent="0.2">
      <c r="A85">
        <v>1020</v>
      </c>
      <c r="B85">
        <v>82</v>
      </c>
      <c r="C85" t="s">
        <v>158</v>
      </c>
    </row>
    <row r="86" spans="1:3" x14ac:dyDescent="0.2">
      <c r="A86">
        <v>1030</v>
      </c>
      <c r="B86">
        <v>24</v>
      </c>
      <c r="C86" t="s">
        <v>159</v>
      </c>
    </row>
    <row r="87" spans="1:3" x14ac:dyDescent="0.2">
      <c r="A87">
        <v>1050</v>
      </c>
      <c r="B87">
        <v>27</v>
      </c>
      <c r="C87" t="s">
        <v>160</v>
      </c>
    </row>
    <row r="88" spans="1:3" x14ac:dyDescent="0.2">
      <c r="A88">
        <v>1060</v>
      </c>
      <c r="B88">
        <v>26</v>
      </c>
      <c r="C88" t="s">
        <v>161</v>
      </c>
    </row>
    <row r="89" spans="1:3" x14ac:dyDescent="0.2">
      <c r="A89">
        <v>1070</v>
      </c>
      <c r="B89">
        <v>29</v>
      </c>
      <c r="C89" t="s">
        <v>162</v>
      </c>
    </row>
    <row r="90" spans="1:3" x14ac:dyDescent="0.2">
      <c r="A90">
        <v>1080</v>
      </c>
      <c r="B90">
        <v>56</v>
      </c>
      <c r="C90" t="s">
        <v>163</v>
      </c>
    </row>
    <row r="91" spans="1:3" x14ac:dyDescent="0.2">
      <c r="A91">
        <v>1090</v>
      </c>
      <c r="B91">
        <v>12</v>
      </c>
      <c r="C91" t="s">
        <v>164</v>
      </c>
    </row>
    <row r="92" spans="1:3" x14ac:dyDescent="0.2">
      <c r="A92">
        <v>1150</v>
      </c>
      <c r="B92">
        <v>102</v>
      </c>
      <c r="C92" t="s">
        <v>165</v>
      </c>
    </row>
    <row r="93" spans="1:3" x14ac:dyDescent="0.2">
      <c r="A93">
        <v>1160</v>
      </c>
      <c r="B93">
        <v>57</v>
      </c>
      <c r="C93" t="s">
        <v>166</v>
      </c>
    </row>
    <row r="94" spans="1:3" x14ac:dyDescent="0.2">
      <c r="A94">
        <v>1170</v>
      </c>
      <c r="B94">
        <v>52</v>
      </c>
      <c r="C94" t="s">
        <v>167</v>
      </c>
    </row>
    <row r="95" spans="1:3" x14ac:dyDescent="0.2">
      <c r="A95">
        <v>1180</v>
      </c>
      <c r="B95">
        <v>83</v>
      </c>
      <c r="C95" t="s">
        <v>168</v>
      </c>
    </row>
    <row r="96" spans="1:3" x14ac:dyDescent="0.2">
      <c r="A96">
        <v>1190</v>
      </c>
      <c r="B96">
        <v>84</v>
      </c>
      <c r="C96" t="s">
        <v>169</v>
      </c>
    </row>
    <row r="97" spans="1:3" x14ac:dyDescent="0.2">
      <c r="A97">
        <v>1230</v>
      </c>
      <c r="B97">
        <v>30</v>
      </c>
      <c r="C97" t="s">
        <v>170</v>
      </c>
    </row>
    <row r="98" spans="1:3" x14ac:dyDescent="0.2">
      <c r="A98">
        <v>1240</v>
      </c>
      <c r="B98" t="s">
        <v>171</v>
      </c>
      <c r="C98" t="s">
        <v>172</v>
      </c>
    </row>
    <row r="99" spans="1:3" x14ac:dyDescent="0.2">
      <c r="A99">
        <v>1250</v>
      </c>
      <c r="B99">
        <v>42</v>
      </c>
      <c r="C99" t="s">
        <v>173</v>
      </c>
    </row>
    <row r="100" spans="1:3" x14ac:dyDescent="0.2">
      <c r="A100">
        <v>1260</v>
      </c>
      <c r="B100">
        <v>43</v>
      </c>
      <c r="C100" t="s">
        <v>174</v>
      </c>
    </row>
    <row r="101" spans="1:3" x14ac:dyDescent="0.2">
      <c r="A101">
        <v>1270</v>
      </c>
      <c r="B101">
        <v>44</v>
      </c>
      <c r="C101" t="s">
        <v>175</v>
      </c>
    </row>
    <row r="102" spans="1:3" x14ac:dyDescent="0.2">
      <c r="A102">
        <v>1300</v>
      </c>
      <c r="B102">
        <v>59</v>
      </c>
      <c r="C102" t="s">
        <v>176</v>
      </c>
    </row>
    <row r="103" spans="1:3" x14ac:dyDescent="0.2">
      <c r="A103">
        <v>1310</v>
      </c>
      <c r="B103">
        <v>60</v>
      </c>
      <c r="C103" t="s">
        <v>177</v>
      </c>
    </row>
    <row r="104" spans="1:3" x14ac:dyDescent="0.2">
      <c r="A104">
        <v>1320</v>
      </c>
      <c r="B104">
        <v>46</v>
      </c>
      <c r="C104" t="s">
        <v>178</v>
      </c>
    </row>
    <row r="105" spans="1:3" x14ac:dyDescent="0.2">
      <c r="A105">
        <v>1330</v>
      </c>
      <c r="B105">
        <v>47</v>
      </c>
      <c r="C105" t="s">
        <v>179</v>
      </c>
    </row>
    <row r="106" spans="1:3" x14ac:dyDescent="0.2">
      <c r="A106">
        <v>1340</v>
      </c>
      <c r="B106">
        <v>48</v>
      </c>
      <c r="C106" t="s">
        <v>180</v>
      </c>
    </row>
    <row r="107" spans="1:3" x14ac:dyDescent="0.2">
      <c r="A107">
        <v>1350</v>
      </c>
      <c r="B107">
        <v>49</v>
      </c>
      <c r="C107" t="s">
        <v>181</v>
      </c>
    </row>
    <row r="108" spans="1:3" x14ac:dyDescent="0.2">
      <c r="A108">
        <v>1400</v>
      </c>
      <c r="B108">
        <v>86</v>
      </c>
      <c r="C108" t="s">
        <v>182</v>
      </c>
    </row>
    <row r="109" spans="1:3" x14ac:dyDescent="0.2">
      <c r="A109">
        <v>1410</v>
      </c>
      <c r="B109">
        <v>87</v>
      </c>
      <c r="C109" t="s">
        <v>183</v>
      </c>
    </row>
    <row r="110" spans="1:3" x14ac:dyDescent="0.2">
      <c r="A110">
        <v>1420</v>
      </c>
      <c r="B110">
        <v>14</v>
      </c>
      <c r="C110" t="s">
        <v>184</v>
      </c>
    </row>
    <row r="111" spans="1:3" x14ac:dyDescent="0.2">
      <c r="A111">
        <v>1490</v>
      </c>
      <c r="B111">
        <v>39</v>
      </c>
      <c r="C111" t="s">
        <v>185</v>
      </c>
    </row>
    <row r="112" spans="1:3" x14ac:dyDescent="0.2">
      <c r="A112">
        <v>1491</v>
      </c>
      <c r="B112">
        <v>134</v>
      </c>
      <c r="C112" t="s">
        <v>186</v>
      </c>
    </row>
    <row r="113" spans="1:3" x14ac:dyDescent="0.2">
      <c r="A113">
        <v>1510</v>
      </c>
      <c r="B113">
        <v>64</v>
      </c>
      <c r="C113" t="s">
        <v>187</v>
      </c>
    </row>
    <row r="114" spans="1:3" x14ac:dyDescent="0.2">
      <c r="A114">
        <v>1520</v>
      </c>
      <c r="B114">
        <v>65</v>
      </c>
      <c r="C114" t="s">
        <v>188</v>
      </c>
    </row>
    <row r="115" spans="1:3" x14ac:dyDescent="0.2">
      <c r="A115">
        <v>1570</v>
      </c>
      <c r="B115">
        <v>67</v>
      </c>
      <c r="C115" t="s">
        <v>189</v>
      </c>
    </row>
    <row r="116" spans="1:3" x14ac:dyDescent="0.2">
      <c r="A116">
        <v>1590</v>
      </c>
      <c r="B116">
        <v>68</v>
      </c>
      <c r="C116" t="s">
        <v>190</v>
      </c>
    </row>
    <row r="117" spans="1:3" x14ac:dyDescent="0.2">
      <c r="A117">
        <v>1630</v>
      </c>
      <c r="B117">
        <v>69</v>
      </c>
      <c r="C117" t="s">
        <v>191</v>
      </c>
    </row>
    <row r="118" spans="1:3" x14ac:dyDescent="0.2">
      <c r="A118">
        <v>1640</v>
      </c>
      <c r="B118">
        <v>11</v>
      </c>
      <c r="C118" t="s">
        <v>192</v>
      </c>
    </row>
    <row r="119" spans="1:3" x14ac:dyDescent="0.2">
      <c r="A119">
        <v>1650</v>
      </c>
      <c r="B119">
        <v>23</v>
      </c>
      <c r="C119" t="s">
        <v>193</v>
      </c>
    </row>
    <row r="120" spans="1:3" x14ac:dyDescent="0.2">
      <c r="A120">
        <v>1680</v>
      </c>
      <c r="B120">
        <v>70</v>
      </c>
      <c r="C120" t="s">
        <v>194</v>
      </c>
    </row>
    <row r="121" spans="1:3" x14ac:dyDescent="0.2">
      <c r="A121">
        <v>1720</v>
      </c>
      <c r="B121">
        <v>72</v>
      </c>
      <c r="C121" t="s">
        <v>195</v>
      </c>
    </row>
    <row r="122" spans="1:3" x14ac:dyDescent="0.2">
      <c r="A122">
        <v>1730</v>
      </c>
      <c r="B122">
        <v>73</v>
      </c>
      <c r="C122" t="s">
        <v>196</v>
      </c>
    </row>
    <row r="123" spans="1:3" x14ac:dyDescent="0.2">
      <c r="A123">
        <v>1740</v>
      </c>
      <c r="B123">
        <v>34</v>
      </c>
      <c r="C123" t="s">
        <v>197</v>
      </c>
    </row>
    <row r="124" spans="1:3" x14ac:dyDescent="0.2">
      <c r="A124">
        <v>1760</v>
      </c>
      <c r="B124">
        <v>71</v>
      </c>
      <c r="C124" t="s">
        <v>198</v>
      </c>
    </row>
    <row r="125" spans="1:3" x14ac:dyDescent="0.2">
      <c r="A125">
        <v>1770</v>
      </c>
      <c r="B125">
        <v>93</v>
      </c>
      <c r="C125" t="s">
        <v>199</v>
      </c>
    </row>
    <row r="126" spans="1:3" x14ac:dyDescent="0.2">
      <c r="A126">
        <v>1800</v>
      </c>
      <c r="B126">
        <v>75</v>
      </c>
      <c r="C126" t="s">
        <v>200</v>
      </c>
    </row>
    <row r="127" spans="1:3" x14ac:dyDescent="0.2">
      <c r="A127">
        <v>1810</v>
      </c>
      <c r="B127">
        <v>76</v>
      </c>
      <c r="C127" t="s">
        <v>201</v>
      </c>
    </row>
    <row r="128" spans="1:3" x14ac:dyDescent="0.2">
      <c r="A128">
        <v>1830</v>
      </c>
      <c r="B128">
        <v>35</v>
      </c>
      <c r="C128" t="s">
        <v>202</v>
      </c>
    </row>
    <row r="129" spans="1:3" x14ac:dyDescent="0.2">
      <c r="A129">
        <v>1840</v>
      </c>
      <c r="B129">
        <v>77</v>
      </c>
      <c r="C129" t="s">
        <v>203</v>
      </c>
    </row>
    <row r="130" spans="1:3" x14ac:dyDescent="0.2">
      <c r="A130">
        <v>1850</v>
      </c>
      <c r="B130">
        <v>13</v>
      </c>
      <c r="C130" t="s">
        <v>204</v>
      </c>
    </row>
    <row r="131" spans="1:3" x14ac:dyDescent="0.2">
      <c r="A131">
        <v>1860</v>
      </c>
      <c r="B131">
        <v>95</v>
      </c>
      <c r="C131" t="s">
        <v>205</v>
      </c>
    </row>
    <row r="132" spans="1:3" x14ac:dyDescent="0.2">
      <c r="A132">
        <v>1870</v>
      </c>
      <c r="B132">
        <v>96</v>
      </c>
      <c r="C132" t="s">
        <v>206</v>
      </c>
    </row>
    <row r="133" spans="1:3" x14ac:dyDescent="0.2">
      <c r="A133">
        <v>1880</v>
      </c>
      <c r="B133">
        <v>97</v>
      </c>
      <c r="C133" t="s">
        <v>207</v>
      </c>
    </row>
    <row r="134" spans="1:3" x14ac:dyDescent="0.2">
      <c r="A134">
        <v>1890</v>
      </c>
      <c r="B134">
        <v>98</v>
      </c>
      <c r="C134" t="s">
        <v>208</v>
      </c>
    </row>
    <row r="135" spans="1:3" x14ac:dyDescent="0.2">
      <c r="A135">
        <v>1900</v>
      </c>
      <c r="B135">
        <v>78</v>
      </c>
      <c r="C135" t="s">
        <v>209</v>
      </c>
    </row>
    <row r="136" spans="1:3" x14ac:dyDescent="0.2">
      <c r="A136">
        <v>1910</v>
      </c>
      <c r="B136">
        <v>25</v>
      </c>
      <c r="C136" t="s">
        <v>210</v>
      </c>
    </row>
    <row r="137" spans="1:3" x14ac:dyDescent="0.2">
      <c r="A137">
        <v>1920</v>
      </c>
      <c r="B137">
        <v>41</v>
      </c>
      <c r="C137" t="s">
        <v>211</v>
      </c>
    </row>
    <row r="138" spans="1:3" x14ac:dyDescent="0.2">
      <c r="A138">
        <v>1930</v>
      </c>
      <c r="B138">
        <v>53</v>
      </c>
      <c r="C138" t="s">
        <v>212</v>
      </c>
    </row>
    <row r="139" spans="1:3" x14ac:dyDescent="0.2">
      <c r="A139">
        <v>1940</v>
      </c>
      <c r="B139">
        <v>101</v>
      </c>
      <c r="C139" t="s">
        <v>213</v>
      </c>
    </row>
    <row r="140" spans="1:3" x14ac:dyDescent="0.2">
      <c r="A140">
        <v>1950</v>
      </c>
      <c r="B140">
        <v>91</v>
      </c>
      <c r="C140" t="s">
        <v>214</v>
      </c>
    </row>
    <row r="141" spans="1:3" x14ac:dyDescent="0.2">
      <c r="A141">
        <v>1960</v>
      </c>
      <c r="B141">
        <v>79</v>
      </c>
      <c r="C141" t="s">
        <v>215</v>
      </c>
    </row>
    <row r="142" spans="1:3" x14ac:dyDescent="0.2">
      <c r="A142">
        <v>1980</v>
      </c>
      <c r="B142">
        <v>81</v>
      </c>
      <c r="C142" t="s">
        <v>216</v>
      </c>
    </row>
    <row r="143" spans="1:3" x14ac:dyDescent="0.2">
      <c r="A143">
        <v>1990</v>
      </c>
      <c r="B143">
        <v>80</v>
      </c>
      <c r="C143" t="s">
        <v>217</v>
      </c>
    </row>
    <row r="144" spans="1:3" x14ac:dyDescent="0.2">
      <c r="A144">
        <v>2000</v>
      </c>
      <c r="B144">
        <v>92</v>
      </c>
      <c r="C144" t="s">
        <v>218</v>
      </c>
    </row>
    <row r="145" spans="1:3" x14ac:dyDescent="0.2">
      <c r="A145">
        <v>2010</v>
      </c>
      <c r="B145">
        <v>36</v>
      </c>
      <c r="C145" t="s">
        <v>219</v>
      </c>
    </row>
    <row r="146" spans="1:3" x14ac:dyDescent="0.2">
      <c r="A146">
        <v>2020</v>
      </c>
      <c r="B146">
        <v>37</v>
      </c>
      <c r="C146" t="s">
        <v>220</v>
      </c>
    </row>
    <row r="147" spans="1:3" x14ac:dyDescent="0.2">
      <c r="A147">
        <v>2110</v>
      </c>
      <c r="B147">
        <v>121</v>
      </c>
      <c r="C147" t="s">
        <v>221</v>
      </c>
    </row>
    <row r="148" spans="1:3" x14ac:dyDescent="0.2">
      <c r="A148">
        <v>3141</v>
      </c>
      <c r="B148">
        <v>131</v>
      </c>
      <c r="C148" t="s">
        <v>222</v>
      </c>
    </row>
    <row r="149" spans="1:3" x14ac:dyDescent="0.2">
      <c r="A149">
        <v>3143</v>
      </c>
      <c r="B149">
        <v>133</v>
      </c>
      <c r="C149" t="s">
        <v>223</v>
      </c>
    </row>
    <row r="150" spans="1:3" x14ac:dyDescent="0.2">
      <c r="A150">
        <v>9999</v>
      </c>
      <c r="B150">
        <v>999</v>
      </c>
      <c r="C150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9"/>
  <sheetViews>
    <sheetView tabSelected="1" zoomScaleNormal="100" workbookViewId="0">
      <selection activeCell="K4" sqref="K4"/>
    </sheetView>
  </sheetViews>
  <sheetFormatPr defaultColWidth="11.5703125" defaultRowHeight="12.75" x14ac:dyDescent="0.2"/>
  <cols>
    <col min="1" max="1" width="1.5703125" style="1" customWidth="1"/>
    <col min="2" max="2" width="16.5703125" style="1" customWidth="1"/>
    <col min="3" max="5" width="14.85546875" style="1" customWidth="1"/>
    <col min="6" max="6" width="6.28515625" style="1" customWidth="1"/>
    <col min="7" max="9" width="14.28515625" style="1" customWidth="1"/>
    <col min="10" max="1638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41</v>
      </c>
      <c r="F2" s="41" t="s">
        <v>1</v>
      </c>
      <c r="G2" s="41"/>
      <c r="H2" s="41"/>
      <c r="I2" s="41"/>
    </row>
    <row r="3" spans="2:9" x14ac:dyDescent="0.2">
      <c r="B3" s="6" t="s">
        <v>47</v>
      </c>
      <c r="C3" s="7" t="s">
        <v>2</v>
      </c>
      <c r="D3" s="20"/>
      <c r="F3" s="7" t="s">
        <v>3</v>
      </c>
      <c r="G3" s="38"/>
      <c r="H3" s="38"/>
      <c r="I3" s="6" t="s">
        <v>4</v>
      </c>
    </row>
    <row r="4" spans="2:9" x14ac:dyDescent="0.2">
      <c r="B4" s="9" t="s">
        <v>31</v>
      </c>
      <c r="C4" s="9">
        <v>163</v>
      </c>
      <c r="D4" s="10"/>
      <c r="F4" s="9" t="s">
        <v>112</v>
      </c>
      <c r="G4" s="40"/>
      <c r="H4" s="39"/>
      <c r="I4" s="8">
        <v>163</v>
      </c>
    </row>
    <row r="5" spans="2:9" x14ac:dyDescent="0.2">
      <c r="B5" s="9" t="s">
        <v>32</v>
      </c>
      <c r="C5" s="9">
        <v>162</v>
      </c>
      <c r="D5" s="10"/>
      <c r="F5" s="9" t="s">
        <v>111</v>
      </c>
      <c r="G5" s="40"/>
      <c r="H5" s="39"/>
      <c r="I5" s="8">
        <v>162</v>
      </c>
    </row>
    <row r="6" spans="2:9" x14ac:dyDescent="0.2">
      <c r="B6" s="21" t="s">
        <v>33</v>
      </c>
      <c r="C6" s="9" t="s">
        <v>226</v>
      </c>
      <c r="D6" s="10"/>
      <c r="F6" s="9" t="s">
        <v>225</v>
      </c>
      <c r="G6" s="40"/>
      <c r="H6" s="39"/>
      <c r="I6" s="8">
        <v>164</v>
      </c>
    </row>
    <row r="8" spans="2:9" x14ac:dyDescent="0.2">
      <c r="B8"/>
    </row>
    <row r="25" spans="5:5" x14ac:dyDescent="0.2">
      <c r="E25" s="11"/>
    </row>
    <row r="26" spans="5:5" x14ac:dyDescent="0.2">
      <c r="E26" s="11"/>
    </row>
    <row r="27" spans="5:5" x14ac:dyDescent="0.2">
      <c r="E27" s="11"/>
    </row>
    <row r="28" spans="5:5" x14ac:dyDescent="0.2">
      <c r="E28" s="11"/>
    </row>
    <row r="29" spans="5:5" x14ac:dyDescent="0.2">
      <c r="E29" s="11"/>
    </row>
    <row r="30" spans="5:5" x14ac:dyDescent="0.2">
      <c r="E30" s="11"/>
    </row>
    <row r="31" spans="5:5" x14ac:dyDescent="0.2">
      <c r="E31" s="11"/>
    </row>
    <row r="32" spans="5:5" x14ac:dyDescent="0.2">
      <c r="E32" s="11"/>
    </row>
    <row r="33" spans="2:5" x14ac:dyDescent="0.2">
      <c r="E33" s="11"/>
    </row>
    <row r="34" spans="2:5" x14ac:dyDescent="0.2">
      <c r="E34" s="11"/>
    </row>
    <row r="35" spans="2:5" x14ac:dyDescent="0.2">
      <c r="E35" s="11"/>
    </row>
    <row r="36" spans="2:5" x14ac:dyDescent="0.2">
      <c r="E36" s="11"/>
    </row>
    <row r="37" spans="2:5" x14ac:dyDescent="0.2">
      <c r="E37" s="11"/>
    </row>
    <row r="38" spans="2:5" x14ac:dyDescent="0.2">
      <c r="E38" s="11"/>
    </row>
    <row r="39" spans="2:5" x14ac:dyDescent="0.2">
      <c r="E39" s="11"/>
    </row>
    <row r="40" spans="2:5" x14ac:dyDescent="0.2">
      <c r="E40" s="11"/>
    </row>
    <row r="41" spans="2:5" x14ac:dyDescent="0.2">
      <c r="E41" s="11"/>
    </row>
    <row r="42" spans="2:5" x14ac:dyDescent="0.2">
      <c r="E42" s="11"/>
    </row>
    <row r="43" spans="2:5" x14ac:dyDescent="0.2">
      <c r="E43" s="11"/>
    </row>
    <row r="47" spans="2:5" ht="14.25" x14ac:dyDescent="0.2">
      <c r="B47" s="5" t="s">
        <v>5</v>
      </c>
      <c r="C47" s="5" t="s">
        <v>6</v>
      </c>
      <c r="D47" s="5" t="s">
        <v>7</v>
      </c>
      <c r="E47" s="11" t="s">
        <v>8</v>
      </c>
    </row>
    <row r="48" spans="2:5" x14ac:dyDescent="0.2">
      <c r="B48" s="12" t="s">
        <v>36</v>
      </c>
      <c r="C48" s="12">
        <v>1</v>
      </c>
      <c r="D48" s="12" t="s">
        <v>65</v>
      </c>
    </row>
    <row r="49" spans="2:5" x14ac:dyDescent="0.2">
      <c r="B49" s="42" t="s">
        <v>10</v>
      </c>
      <c r="C49" s="43"/>
      <c r="D49" s="43"/>
      <c r="E49" s="44"/>
    </row>
    <row r="50" spans="2:5" x14ac:dyDescent="0.2">
      <c r="B50" s="13"/>
      <c r="C50" s="6" t="s">
        <v>11</v>
      </c>
      <c r="D50" s="6" t="s">
        <v>12</v>
      </c>
      <c r="E50" s="6" t="s">
        <v>13</v>
      </c>
    </row>
    <row r="51" spans="2:5" x14ac:dyDescent="0.2">
      <c r="B51" s="14" t="s">
        <v>14</v>
      </c>
      <c r="C51" s="8" t="s">
        <v>64</v>
      </c>
      <c r="D51" s="8"/>
      <c r="E51" s="8" t="s">
        <v>15</v>
      </c>
    </row>
    <row r="52" spans="2:5" x14ac:dyDescent="0.2">
      <c r="B52" s="14" t="s">
        <v>17</v>
      </c>
      <c r="C52" s="8"/>
      <c r="D52" s="8"/>
      <c r="E52" s="8"/>
    </row>
    <row r="53" spans="2:5" x14ac:dyDescent="0.2">
      <c r="B53" s="14" t="s">
        <v>18</v>
      </c>
      <c r="C53" s="8" t="s">
        <v>35</v>
      </c>
      <c r="D53" s="8"/>
      <c r="E53" s="8"/>
    </row>
    <row r="54" spans="2:5" x14ac:dyDescent="0.2">
      <c r="B54" s="14" t="s">
        <v>20</v>
      </c>
      <c r="C54" s="8" t="s">
        <v>40</v>
      </c>
      <c r="D54" s="8"/>
      <c r="E54" s="8"/>
    </row>
    <row r="55" spans="2:5" x14ac:dyDescent="0.2">
      <c r="B55" s="14" t="s">
        <v>21</v>
      </c>
      <c r="C55" s="8" t="s">
        <v>39</v>
      </c>
      <c r="D55" s="8"/>
      <c r="E55" s="8"/>
    </row>
    <row r="56" spans="2:5" x14ac:dyDescent="0.2">
      <c r="B56" s="14" t="s">
        <v>22</v>
      </c>
      <c r="C56" s="15"/>
      <c r="D56" s="8" t="s">
        <v>30</v>
      </c>
      <c r="E56" s="8"/>
    </row>
    <row r="57" spans="2:5" x14ac:dyDescent="0.2">
      <c r="B57" s="14" t="s">
        <v>23</v>
      </c>
      <c r="C57" s="15"/>
      <c r="D57" s="8"/>
      <c r="E57" s="8"/>
    </row>
    <row r="58" spans="2:5" x14ac:dyDescent="0.2">
      <c r="B58" s="41" t="s">
        <v>24</v>
      </c>
      <c r="C58" s="41"/>
      <c r="D58" s="41"/>
    </row>
    <row r="59" spans="2:5" x14ac:dyDescent="0.2">
      <c r="B59" s="6" t="s">
        <v>3</v>
      </c>
      <c r="C59" s="6" t="s">
        <v>5</v>
      </c>
      <c r="D59" s="6" t="s">
        <v>25</v>
      </c>
      <c r="E59" s="6" t="s">
        <v>26</v>
      </c>
    </row>
    <row r="60" spans="2:5" x14ac:dyDescent="0.2">
      <c r="B60" s="8" t="s">
        <v>31</v>
      </c>
      <c r="C60" s="8" t="s">
        <v>38</v>
      </c>
      <c r="D60" s="16"/>
      <c r="E60" s="16"/>
    </row>
    <row r="61" spans="2:5" x14ac:dyDescent="0.2">
      <c r="B61" s="8" t="s">
        <v>32</v>
      </c>
      <c r="C61" s="8" t="s">
        <v>34</v>
      </c>
      <c r="D61" s="8"/>
      <c r="E61" s="16"/>
    </row>
    <row r="62" spans="2:5" x14ac:dyDescent="0.2">
      <c r="B62" s="14" t="s">
        <v>27</v>
      </c>
      <c r="C62" s="8">
        <v>1</v>
      </c>
    </row>
    <row r="63" spans="2:5" x14ac:dyDescent="0.2">
      <c r="B63" s="14" t="s">
        <v>28</v>
      </c>
      <c r="C63" s="8">
        <v>1</v>
      </c>
    </row>
    <row r="65" spans="2:5" ht="14.25" x14ac:dyDescent="0.2">
      <c r="B65" s="19" t="s">
        <v>5</v>
      </c>
      <c r="C65" s="19" t="s">
        <v>6</v>
      </c>
      <c r="D65" s="11"/>
      <c r="E65" s="11" t="s">
        <v>9</v>
      </c>
    </row>
    <row r="66" spans="2:5" x14ac:dyDescent="0.2">
      <c r="B66" s="12" t="s">
        <v>34</v>
      </c>
      <c r="C66" s="12">
        <v>2</v>
      </c>
    </row>
    <row r="67" spans="2:5" x14ac:dyDescent="0.2">
      <c r="B67" s="41" t="s">
        <v>10</v>
      </c>
      <c r="C67" s="41"/>
      <c r="D67" s="41"/>
      <c r="E67" s="41"/>
    </row>
    <row r="68" spans="2:5" x14ac:dyDescent="0.2">
      <c r="B68" s="13"/>
      <c r="C68" s="6" t="s">
        <v>11</v>
      </c>
      <c r="D68" s="6" t="s">
        <v>12</v>
      </c>
      <c r="E68" s="6" t="s">
        <v>13</v>
      </c>
    </row>
    <row r="69" spans="2:5" ht="12" customHeight="1" x14ac:dyDescent="0.2">
      <c r="B69" s="14" t="s">
        <v>14</v>
      </c>
      <c r="C69" s="8"/>
      <c r="D69" s="8" t="s">
        <v>37</v>
      </c>
      <c r="E69" s="8" t="s">
        <v>37</v>
      </c>
    </row>
    <row r="70" spans="2:5" x14ac:dyDescent="0.2">
      <c r="B70" s="14" t="s">
        <v>17</v>
      </c>
      <c r="C70" s="8"/>
      <c r="D70" s="8"/>
      <c r="E70" s="8"/>
    </row>
    <row r="71" spans="2:5" x14ac:dyDescent="0.2">
      <c r="B71" s="14" t="s">
        <v>18</v>
      </c>
      <c r="C71" s="8"/>
      <c r="D71" s="8" t="s">
        <v>37</v>
      </c>
      <c r="E71" s="8"/>
    </row>
    <row r="72" spans="2:5" x14ac:dyDescent="0.2">
      <c r="B72" s="14" t="s">
        <v>20</v>
      </c>
      <c r="C72" s="8"/>
      <c r="D72" s="8" t="s">
        <v>51</v>
      </c>
      <c r="E72" s="8"/>
    </row>
    <row r="73" spans="2:5" x14ac:dyDescent="0.2">
      <c r="B73" s="14" t="s">
        <v>21</v>
      </c>
      <c r="C73" s="8" t="s">
        <v>39</v>
      </c>
      <c r="D73" s="8"/>
      <c r="E73" s="8"/>
    </row>
    <row r="74" spans="2:5" x14ac:dyDescent="0.2">
      <c r="B74" s="14" t="s">
        <v>22</v>
      </c>
      <c r="C74" s="15"/>
      <c r="D74" s="8"/>
      <c r="E74" s="8"/>
    </row>
    <row r="75" spans="2:5" x14ac:dyDescent="0.2">
      <c r="B75" s="14" t="s">
        <v>23</v>
      </c>
      <c r="C75" s="15"/>
      <c r="D75" s="8"/>
      <c r="E75" s="8"/>
    </row>
    <row r="76" spans="2:5" x14ac:dyDescent="0.2">
      <c r="B76" s="14" t="s">
        <v>48</v>
      </c>
      <c r="C76" s="8" t="s">
        <v>50</v>
      </c>
    </row>
    <row r="77" spans="2:5" x14ac:dyDescent="0.2">
      <c r="B77" s="41" t="s">
        <v>24</v>
      </c>
      <c r="C77" s="41"/>
      <c r="D77" s="41"/>
    </row>
    <row r="78" spans="2:5" x14ac:dyDescent="0.2">
      <c r="B78" s="6" t="s">
        <v>3</v>
      </c>
      <c r="C78" s="6" t="s">
        <v>5</v>
      </c>
      <c r="D78" s="6" t="s">
        <v>25</v>
      </c>
      <c r="E78" s="6" t="s">
        <v>26</v>
      </c>
    </row>
    <row r="79" spans="2:5" x14ac:dyDescent="0.2">
      <c r="B79" s="8" t="s">
        <v>31</v>
      </c>
      <c r="C79" s="8" t="s">
        <v>55</v>
      </c>
      <c r="D79" s="8"/>
      <c r="E79" s="16"/>
    </row>
    <row r="80" spans="2:5" x14ac:dyDescent="0.2">
      <c r="B80" s="8" t="s">
        <v>32</v>
      </c>
      <c r="C80" s="8" t="s">
        <v>54</v>
      </c>
      <c r="D80" s="8"/>
      <c r="E80" s="8"/>
    </row>
    <row r="81" spans="2:5" x14ac:dyDescent="0.2">
      <c r="B81" s="14" t="s">
        <v>27</v>
      </c>
      <c r="C81" s="8">
        <v>2</v>
      </c>
    </row>
    <row r="82" spans="2:5" x14ac:dyDescent="0.2">
      <c r="B82" s="14" t="s">
        <v>28</v>
      </c>
      <c r="C82" s="8">
        <v>2</v>
      </c>
    </row>
    <row r="84" spans="2:5" ht="14.25" x14ac:dyDescent="0.2">
      <c r="B84" s="5" t="s">
        <v>5</v>
      </c>
      <c r="C84" s="5" t="s">
        <v>6</v>
      </c>
      <c r="D84" s="5" t="s">
        <v>7</v>
      </c>
      <c r="E84" s="11" t="s">
        <v>9</v>
      </c>
    </row>
    <row r="85" spans="2:5" x14ac:dyDescent="0.2">
      <c r="B85" s="12" t="s">
        <v>38</v>
      </c>
      <c r="C85" s="12">
        <v>2</v>
      </c>
      <c r="D85" s="12"/>
    </row>
    <row r="86" spans="2:5" x14ac:dyDescent="0.2">
      <c r="B86" s="42" t="s">
        <v>10</v>
      </c>
      <c r="C86" s="43"/>
      <c r="D86" s="43"/>
      <c r="E86" s="44"/>
    </row>
    <row r="87" spans="2:5" x14ac:dyDescent="0.2">
      <c r="B87" s="13"/>
      <c r="C87" s="6" t="s">
        <v>11</v>
      </c>
      <c r="D87" s="6" t="s">
        <v>12</v>
      </c>
      <c r="E87" s="6" t="s">
        <v>13</v>
      </c>
    </row>
    <row r="88" spans="2:5" x14ac:dyDescent="0.2">
      <c r="B88" s="14" t="s">
        <v>14</v>
      </c>
      <c r="C88" s="8"/>
      <c r="D88" s="8" t="s">
        <v>16</v>
      </c>
      <c r="E88" s="8" t="s">
        <v>16</v>
      </c>
    </row>
    <row r="89" spans="2:5" x14ac:dyDescent="0.2">
      <c r="B89" s="14" t="s">
        <v>17</v>
      </c>
      <c r="C89" s="8"/>
      <c r="D89" s="8"/>
      <c r="E89" s="8"/>
    </row>
    <row r="90" spans="2:5" x14ac:dyDescent="0.2">
      <c r="B90" s="14" t="s">
        <v>18</v>
      </c>
      <c r="C90" s="8"/>
      <c r="D90" s="8" t="s">
        <v>16</v>
      </c>
      <c r="E90" s="8"/>
    </row>
    <row r="91" spans="2:5" x14ac:dyDescent="0.2">
      <c r="B91" s="14" t="s">
        <v>20</v>
      </c>
      <c r="C91" s="8"/>
      <c r="D91" s="8" t="s">
        <v>19</v>
      </c>
      <c r="E91" s="8"/>
    </row>
    <row r="92" spans="2:5" x14ac:dyDescent="0.2">
      <c r="B92" s="14" t="s">
        <v>21</v>
      </c>
      <c r="C92" s="8" t="s">
        <v>39</v>
      </c>
      <c r="D92" s="8"/>
      <c r="E92" s="8"/>
    </row>
    <row r="93" spans="2:5" x14ac:dyDescent="0.2">
      <c r="B93" s="14" t="s">
        <v>22</v>
      </c>
      <c r="C93" s="15"/>
      <c r="D93" s="8"/>
      <c r="E93" s="8"/>
    </row>
    <row r="94" spans="2:5" x14ac:dyDescent="0.2">
      <c r="B94" s="14" t="s">
        <v>23</v>
      </c>
      <c r="C94" s="15"/>
      <c r="D94" s="8"/>
      <c r="E94" s="8"/>
    </row>
    <row r="95" spans="2:5" x14ac:dyDescent="0.2">
      <c r="B95" s="14" t="s">
        <v>48</v>
      </c>
      <c r="C95" s="8" t="s">
        <v>49</v>
      </c>
    </row>
    <row r="96" spans="2:5" x14ac:dyDescent="0.2">
      <c r="B96" s="41" t="s">
        <v>24</v>
      </c>
      <c r="C96" s="41"/>
      <c r="D96" s="41"/>
    </row>
    <row r="97" spans="1:5" x14ac:dyDescent="0.2">
      <c r="B97" s="6" t="s">
        <v>3</v>
      </c>
      <c r="C97" s="6" t="s">
        <v>5</v>
      </c>
      <c r="D97" s="6" t="s">
        <v>25</v>
      </c>
      <c r="E97" s="6" t="s">
        <v>26</v>
      </c>
    </row>
    <row r="98" spans="1:5" x14ac:dyDescent="0.2">
      <c r="B98" s="8" t="s">
        <v>32</v>
      </c>
      <c r="C98" s="8" t="s">
        <v>52</v>
      </c>
      <c r="D98" s="8"/>
      <c r="E98" s="16"/>
    </row>
    <row r="99" spans="1:5" x14ac:dyDescent="0.2">
      <c r="B99" s="8" t="s">
        <v>31</v>
      </c>
      <c r="C99" s="8" t="s">
        <v>29</v>
      </c>
      <c r="D99" s="8"/>
      <c r="E99" s="8"/>
    </row>
    <row r="100" spans="1:5" x14ac:dyDescent="0.2">
      <c r="B100" s="14" t="s">
        <v>27</v>
      </c>
      <c r="C100" s="8">
        <v>2</v>
      </c>
    </row>
    <row r="101" spans="1:5" x14ac:dyDescent="0.2">
      <c r="B101" s="14" t="s">
        <v>28</v>
      </c>
      <c r="C101" s="8">
        <v>1</v>
      </c>
    </row>
    <row r="103" spans="1:5" ht="14.25" x14ac:dyDescent="0.2">
      <c r="A103"/>
      <c r="B103" s="29" t="s">
        <v>5</v>
      </c>
      <c r="C103" s="29" t="s">
        <v>6</v>
      </c>
      <c r="D103" s="29" t="s">
        <v>7</v>
      </c>
      <c r="E103" s="11" t="s">
        <v>61</v>
      </c>
    </row>
    <row r="104" spans="1:5" x14ac:dyDescent="0.2">
      <c r="B104" s="12" t="s">
        <v>53</v>
      </c>
      <c r="C104" s="12">
        <v>3</v>
      </c>
      <c r="D104" s="12"/>
    </row>
    <row r="105" spans="1:5" x14ac:dyDescent="0.2">
      <c r="B105" s="42" t="s">
        <v>10</v>
      </c>
      <c r="C105" s="43"/>
      <c r="D105" s="43"/>
      <c r="E105" s="44"/>
    </row>
    <row r="106" spans="1:5" x14ac:dyDescent="0.2">
      <c r="B106" s="13"/>
      <c r="C106" s="6" t="s">
        <v>11</v>
      </c>
      <c r="D106" s="6" t="s">
        <v>12</v>
      </c>
      <c r="E106" s="6" t="s">
        <v>13</v>
      </c>
    </row>
    <row r="107" spans="1:5" x14ac:dyDescent="0.2">
      <c r="B107" s="14" t="s">
        <v>14</v>
      </c>
      <c r="C107" s="8"/>
      <c r="D107" s="8" t="s">
        <v>16</v>
      </c>
      <c r="E107" s="8" t="s">
        <v>16</v>
      </c>
    </row>
    <row r="108" spans="1:5" x14ac:dyDescent="0.2">
      <c r="B108" s="14" t="s">
        <v>17</v>
      </c>
      <c r="C108" s="8"/>
      <c r="D108" s="8"/>
      <c r="E108" s="8"/>
    </row>
    <row r="109" spans="1:5" x14ac:dyDescent="0.2">
      <c r="B109" s="14" t="s">
        <v>18</v>
      </c>
      <c r="C109" s="8"/>
      <c r="D109" s="8" t="s">
        <v>16</v>
      </c>
      <c r="E109" s="8"/>
    </row>
    <row r="110" spans="1:5" x14ac:dyDescent="0.2">
      <c r="B110" s="14" t="s">
        <v>20</v>
      </c>
      <c r="C110" s="8"/>
      <c r="D110" s="8" t="s">
        <v>19</v>
      </c>
      <c r="E110" s="8"/>
    </row>
    <row r="111" spans="1:5" x14ac:dyDescent="0.2">
      <c r="B111" s="14" t="s">
        <v>21</v>
      </c>
      <c r="C111" s="8" t="s">
        <v>39</v>
      </c>
      <c r="D111" s="8"/>
      <c r="E111" s="8"/>
    </row>
    <row r="112" spans="1:5" x14ac:dyDescent="0.2">
      <c r="B112" s="14" t="s">
        <v>22</v>
      </c>
      <c r="C112" s="15"/>
      <c r="D112" s="8"/>
      <c r="E112" s="8"/>
    </row>
    <row r="113" spans="2:5" x14ac:dyDescent="0.2">
      <c r="B113" s="14" t="s">
        <v>23</v>
      </c>
      <c r="C113" s="15"/>
      <c r="D113" s="8" t="s">
        <v>37</v>
      </c>
      <c r="E113" s="8"/>
    </row>
    <row r="114" spans="2:5" x14ac:dyDescent="0.2">
      <c r="B114" s="14" t="s">
        <v>48</v>
      </c>
      <c r="C114" s="8" t="s">
        <v>50</v>
      </c>
    </row>
    <row r="115" spans="2:5" x14ac:dyDescent="0.2">
      <c r="B115" s="42" t="s">
        <v>24</v>
      </c>
      <c r="C115" s="43"/>
      <c r="D115" s="44"/>
    </row>
    <row r="116" spans="2:5" x14ac:dyDescent="0.2">
      <c r="B116" s="6" t="s">
        <v>3</v>
      </c>
      <c r="C116" s="6" t="s">
        <v>5</v>
      </c>
      <c r="D116" s="6" t="s">
        <v>25</v>
      </c>
      <c r="E116" s="6" t="s">
        <v>26</v>
      </c>
    </row>
    <row r="117" spans="2:5" x14ac:dyDescent="0.2">
      <c r="B117" s="8" t="s">
        <v>31</v>
      </c>
      <c r="C117" s="8" t="s">
        <v>57</v>
      </c>
      <c r="D117" s="16"/>
      <c r="E117" s="16"/>
    </row>
    <row r="118" spans="2:5" x14ac:dyDescent="0.2">
      <c r="B118" s="8" t="s">
        <v>32</v>
      </c>
      <c r="C118" s="8" t="s">
        <v>29</v>
      </c>
      <c r="D118" s="16"/>
      <c r="E118" s="16"/>
    </row>
    <row r="119" spans="2:5" x14ac:dyDescent="0.2">
      <c r="B119" s="14" t="s">
        <v>27</v>
      </c>
      <c r="C119" s="8">
        <v>3</v>
      </c>
    </row>
    <row r="120" spans="2:5" x14ac:dyDescent="0.2">
      <c r="B120" s="14" t="s">
        <v>28</v>
      </c>
      <c r="C120" s="8">
        <v>2</v>
      </c>
    </row>
    <row r="122" spans="2:5" x14ac:dyDescent="0.2">
      <c r="B122" s="30" t="s">
        <v>42</v>
      </c>
    </row>
    <row r="123" spans="2:5" x14ac:dyDescent="0.2">
      <c r="B123" s="4" t="s">
        <v>54</v>
      </c>
    </row>
    <row r="124" spans="2:5" x14ac:dyDescent="0.2">
      <c r="B124" s="41" t="s">
        <v>43</v>
      </c>
      <c r="C124" s="41"/>
      <c r="D124" s="41"/>
    </row>
    <row r="125" spans="2:5" x14ac:dyDescent="0.2">
      <c r="B125" s="33" t="s">
        <v>44</v>
      </c>
      <c r="C125" s="34"/>
      <c r="D125" s="23" t="s">
        <v>32</v>
      </c>
    </row>
    <row r="126" spans="2:5" x14ac:dyDescent="0.2">
      <c r="B126" s="41" t="s">
        <v>45</v>
      </c>
      <c r="C126" s="41"/>
      <c r="D126" s="41"/>
    </row>
    <row r="127" spans="2:5" x14ac:dyDescent="0.2">
      <c r="B127" s="45" t="s">
        <v>63</v>
      </c>
      <c r="C127" s="46"/>
      <c r="D127" s="27" t="s">
        <v>29</v>
      </c>
    </row>
    <row r="128" spans="2:5" x14ac:dyDescent="0.2">
      <c r="B128" s="45" t="s">
        <v>62</v>
      </c>
      <c r="C128" s="46"/>
      <c r="D128" s="27" t="s">
        <v>53</v>
      </c>
    </row>
    <row r="130" spans="2:4" x14ac:dyDescent="0.2">
      <c r="B130" s="30" t="s">
        <v>42</v>
      </c>
    </row>
    <row r="131" spans="2:4" x14ac:dyDescent="0.2">
      <c r="B131" s="4" t="s">
        <v>56</v>
      </c>
    </row>
    <row r="132" spans="2:4" x14ac:dyDescent="0.2">
      <c r="B132" s="41" t="s">
        <v>43</v>
      </c>
      <c r="C132" s="41"/>
      <c r="D132" s="41"/>
    </row>
    <row r="133" spans="2:4" x14ac:dyDescent="0.2">
      <c r="B133" s="31" t="s">
        <v>44</v>
      </c>
      <c r="C133" s="32"/>
      <c r="D133" s="23" t="s">
        <v>32</v>
      </c>
    </row>
    <row r="134" spans="2:4" x14ac:dyDescent="0.2">
      <c r="B134" s="41" t="s">
        <v>45</v>
      </c>
      <c r="C134" s="41"/>
      <c r="D134" s="41"/>
    </row>
    <row r="135" spans="2:4" x14ac:dyDescent="0.2">
      <c r="B135" s="45" t="s">
        <v>63</v>
      </c>
      <c r="C135" s="46"/>
      <c r="D135" s="27" t="s">
        <v>29</v>
      </c>
    </row>
    <row r="136" spans="2:4" x14ac:dyDescent="0.2">
      <c r="B136" s="45" t="s">
        <v>62</v>
      </c>
      <c r="C136" s="46"/>
      <c r="D136" s="27" t="s">
        <v>58</v>
      </c>
    </row>
    <row r="138" spans="2:4" x14ac:dyDescent="0.2">
      <c r="B138" s="35" t="s">
        <v>42</v>
      </c>
    </row>
    <row r="139" spans="2:4" x14ac:dyDescent="0.2">
      <c r="B139" s="4" t="s">
        <v>60</v>
      </c>
    </row>
    <row r="140" spans="2:4" x14ac:dyDescent="0.2">
      <c r="B140" s="41" t="s">
        <v>43</v>
      </c>
      <c r="C140" s="41"/>
      <c r="D140" s="41"/>
    </row>
    <row r="141" spans="2:4" x14ac:dyDescent="0.2">
      <c r="B141" s="36" t="s">
        <v>44</v>
      </c>
      <c r="C141" s="37"/>
      <c r="D141" s="23" t="s">
        <v>32</v>
      </c>
    </row>
    <row r="142" spans="2:4" x14ac:dyDescent="0.2">
      <c r="B142" s="41" t="s">
        <v>45</v>
      </c>
      <c r="C142" s="41"/>
      <c r="D142" s="41"/>
    </row>
    <row r="143" spans="2:4" x14ac:dyDescent="0.2">
      <c r="B143" s="45" t="s">
        <v>63</v>
      </c>
      <c r="C143" s="46"/>
      <c r="D143" s="27" t="s">
        <v>29</v>
      </c>
    </row>
    <row r="144" spans="2:4" x14ac:dyDescent="0.2">
      <c r="B144" s="45" t="s">
        <v>62</v>
      </c>
      <c r="C144" s="46"/>
      <c r="D144" s="27" t="s">
        <v>59</v>
      </c>
    </row>
    <row r="146" spans="2:5" ht="14.25" x14ac:dyDescent="0.2">
      <c r="B146" s="22" t="s">
        <v>5</v>
      </c>
      <c r="C146" s="22" t="s">
        <v>6</v>
      </c>
      <c r="D146" s="22" t="s">
        <v>7</v>
      </c>
      <c r="E146" s="11" t="s">
        <v>9</v>
      </c>
    </row>
    <row r="147" spans="2:5" x14ac:dyDescent="0.2">
      <c r="B147" s="12" t="s">
        <v>55</v>
      </c>
      <c r="C147" s="12">
        <v>2</v>
      </c>
      <c r="D147" s="12"/>
    </row>
    <row r="148" spans="2:5" x14ac:dyDescent="0.2">
      <c r="B148" s="42" t="s">
        <v>10</v>
      </c>
      <c r="C148" s="43"/>
      <c r="D148" s="43"/>
      <c r="E148" s="44"/>
    </row>
    <row r="149" spans="2:5" x14ac:dyDescent="0.2">
      <c r="B149" s="13"/>
      <c r="C149" s="6" t="s">
        <v>11</v>
      </c>
      <c r="D149" s="6" t="s">
        <v>12</v>
      </c>
      <c r="E149" s="6" t="s">
        <v>13</v>
      </c>
    </row>
    <row r="150" spans="2:5" x14ac:dyDescent="0.2">
      <c r="B150" s="14" t="s">
        <v>14</v>
      </c>
      <c r="C150" s="8"/>
      <c r="D150" s="8" t="s">
        <v>16</v>
      </c>
      <c r="E150" s="8" t="s">
        <v>16</v>
      </c>
    </row>
    <row r="151" spans="2:5" x14ac:dyDescent="0.2">
      <c r="B151" s="14" t="s">
        <v>17</v>
      </c>
      <c r="C151" s="8"/>
      <c r="D151" s="8"/>
      <c r="E151" s="8"/>
    </row>
    <row r="152" spans="2:5" x14ac:dyDescent="0.2">
      <c r="B152" s="14" t="s">
        <v>18</v>
      </c>
      <c r="C152" s="8"/>
      <c r="D152" s="8" t="s">
        <v>16</v>
      </c>
      <c r="E152" s="8"/>
    </row>
    <row r="153" spans="2:5" x14ac:dyDescent="0.2">
      <c r="B153" s="14" t="s">
        <v>20</v>
      </c>
      <c r="C153" s="8"/>
      <c r="D153" s="8" t="s">
        <v>19</v>
      </c>
      <c r="E153" s="8"/>
    </row>
    <row r="154" spans="2:5" x14ac:dyDescent="0.2">
      <c r="B154" s="14" t="s">
        <v>21</v>
      </c>
      <c r="C154" s="8" t="s">
        <v>39</v>
      </c>
      <c r="D154" s="8"/>
      <c r="E154" s="8"/>
    </row>
    <row r="155" spans="2:5" x14ac:dyDescent="0.2">
      <c r="B155" s="14" t="s">
        <v>22</v>
      </c>
      <c r="C155" s="15"/>
      <c r="D155" s="8"/>
      <c r="E155" s="8"/>
    </row>
    <row r="156" spans="2:5" x14ac:dyDescent="0.2">
      <c r="B156" s="14" t="s">
        <v>23</v>
      </c>
      <c r="C156" s="15"/>
      <c r="D156" s="8"/>
      <c r="E156" s="8"/>
    </row>
    <row r="157" spans="2:5" x14ac:dyDescent="0.2">
      <c r="B157" s="14" t="s">
        <v>48</v>
      </c>
      <c r="C157" s="8" t="s">
        <v>49</v>
      </c>
    </row>
    <row r="158" spans="2:5" x14ac:dyDescent="0.2">
      <c r="B158" s="41" t="s">
        <v>24</v>
      </c>
      <c r="C158" s="41"/>
      <c r="D158" s="41"/>
    </row>
    <row r="159" spans="2:5" x14ac:dyDescent="0.2">
      <c r="B159" s="6" t="s">
        <v>3</v>
      </c>
      <c r="C159" s="6" t="s">
        <v>5</v>
      </c>
      <c r="D159" s="6" t="s">
        <v>25</v>
      </c>
      <c r="E159" s="6" t="s">
        <v>26</v>
      </c>
    </row>
    <row r="160" spans="2:5" x14ac:dyDescent="0.2">
      <c r="B160" s="8" t="s">
        <v>32</v>
      </c>
      <c r="C160" s="8" t="s">
        <v>56</v>
      </c>
      <c r="D160" s="8"/>
      <c r="E160" s="8"/>
    </row>
    <row r="161" spans="2:5" x14ac:dyDescent="0.2">
      <c r="B161" s="8" t="s">
        <v>31</v>
      </c>
      <c r="C161" s="8" t="s">
        <v>29</v>
      </c>
      <c r="D161" s="8"/>
      <c r="E161" s="8"/>
    </row>
    <row r="162" spans="2:5" x14ac:dyDescent="0.2">
      <c r="B162" s="14" t="s">
        <v>27</v>
      </c>
      <c r="C162" s="8">
        <v>2</v>
      </c>
    </row>
    <row r="163" spans="2:5" x14ac:dyDescent="0.2">
      <c r="B163" s="14" t="s">
        <v>28</v>
      </c>
      <c r="C163" s="8">
        <v>3</v>
      </c>
    </row>
    <row r="165" spans="2:5" ht="14.25" x14ac:dyDescent="0.2">
      <c r="B165" s="35" t="s">
        <v>5</v>
      </c>
      <c r="C165" s="35" t="s">
        <v>6</v>
      </c>
      <c r="D165" s="35" t="s">
        <v>7</v>
      </c>
      <c r="E165" s="11" t="s">
        <v>61</v>
      </c>
    </row>
    <row r="166" spans="2:5" x14ac:dyDescent="0.2">
      <c r="B166" s="12" t="s">
        <v>58</v>
      </c>
      <c r="C166" s="12">
        <v>3</v>
      </c>
      <c r="D166" s="12"/>
    </row>
    <row r="167" spans="2:5" x14ac:dyDescent="0.2">
      <c r="B167" s="42" t="s">
        <v>10</v>
      </c>
      <c r="C167" s="43"/>
      <c r="D167" s="43"/>
      <c r="E167" s="44"/>
    </row>
    <row r="168" spans="2:5" x14ac:dyDescent="0.2">
      <c r="B168" s="13"/>
      <c r="C168" s="6" t="s">
        <v>11</v>
      </c>
      <c r="D168" s="6" t="s">
        <v>12</v>
      </c>
      <c r="E168" s="6" t="s">
        <v>13</v>
      </c>
    </row>
    <row r="169" spans="2:5" x14ac:dyDescent="0.2">
      <c r="B169" s="14" t="s">
        <v>14</v>
      </c>
      <c r="C169" s="8"/>
      <c r="D169" s="8" t="s">
        <v>16</v>
      </c>
      <c r="E169" s="8" t="s">
        <v>16</v>
      </c>
    </row>
    <row r="170" spans="2:5" x14ac:dyDescent="0.2">
      <c r="B170" s="14" t="s">
        <v>17</v>
      </c>
      <c r="C170" s="8"/>
      <c r="D170" s="8"/>
      <c r="E170" s="8"/>
    </row>
    <row r="171" spans="2:5" x14ac:dyDescent="0.2">
      <c r="B171" s="14" t="s">
        <v>18</v>
      </c>
      <c r="C171" s="8"/>
      <c r="D171" s="8" t="s">
        <v>16</v>
      </c>
      <c r="E171" s="8"/>
    </row>
    <row r="172" spans="2:5" x14ac:dyDescent="0.2">
      <c r="B172" s="14" t="s">
        <v>20</v>
      </c>
      <c r="C172" s="8"/>
      <c r="D172" s="8" t="s">
        <v>19</v>
      </c>
      <c r="E172" s="8"/>
    </row>
    <row r="173" spans="2:5" x14ac:dyDescent="0.2">
      <c r="B173" s="14" t="s">
        <v>21</v>
      </c>
      <c r="C173" s="8" t="s">
        <v>39</v>
      </c>
      <c r="D173" s="8"/>
      <c r="E173" s="8"/>
    </row>
    <row r="174" spans="2:5" x14ac:dyDescent="0.2">
      <c r="B174" s="14" t="s">
        <v>22</v>
      </c>
      <c r="C174" s="15"/>
      <c r="D174" s="8"/>
      <c r="E174" s="8"/>
    </row>
    <row r="175" spans="2:5" x14ac:dyDescent="0.2">
      <c r="B175" s="14" t="s">
        <v>23</v>
      </c>
      <c r="C175" s="15"/>
      <c r="D175" s="8" t="s">
        <v>37</v>
      </c>
      <c r="E175" s="8"/>
    </row>
    <row r="176" spans="2:5" x14ac:dyDescent="0.2">
      <c r="B176" s="14" t="s">
        <v>48</v>
      </c>
      <c r="C176" s="8" t="s">
        <v>50</v>
      </c>
    </row>
    <row r="177" spans="2:5" x14ac:dyDescent="0.2">
      <c r="B177" s="42" t="s">
        <v>24</v>
      </c>
      <c r="C177" s="43"/>
      <c r="D177" s="44"/>
    </row>
    <row r="178" spans="2:5" x14ac:dyDescent="0.2">
      <c r="B178" s="6" t="s">
        <v>3</v>
      </c>
      <c r="C178" s="6" t="s">
        <v>5</v>
      </c>
      <c r="D178" s="6" t="s">
        <v>25</v>
      </c>
      <c r="E178" s="6" t="s">
        <v>26</v>
      </c>
    </row>
    <row r="179" spans="2:5" x14ac:dyDescent="0.2">
      <c r="B179" s="8" t="s">
        <v>31</v>
      </c>
      <c r="C179" s="8" t="s">
        <v>29</v>
      </c>
      <c r="D179" s="16"/>
      <c r="E179" s="16"/>
    </row>
    <row r="180" spans="2:5" x14ac:dyDescent="0.2">
      <c r="B180" s="8" t="s">
        <v>32</v>
      </c>
      <c r="C180" s="8" t="s">
        <v>29</v>
      </c>
      <c r="D180" s="16"/>
      <c r="E180" s="16"/>
    </row>
    <row r="181" spans="2:5" x14ac:dyDescent="0.2">
      <c r="B181" s="14" t="s">
        <v>27</v>
      </c>
      <c r="C181" s="8">
        <v>3</v>
      </c>
    </row>
    <row r="182" spans="2:5" x14ac:dyDescent="0.2">
      <c r="B182" s="14" t="s">
        <v>28</v>
      </c>
      <c r="C182" s="8">
        <v>3</v>
      </c>
    </row>
    <row r="184" spans="2:5" ht="14.25" x14ac:dyDescent="0.2">
      <c r="B184" s="35" t="s">
        <v>5</v>
      </c>
      <c r="C184" s="35" t="s">
        <v>6</v>
      </c>
      <c r="D184" s="35" t="s">
        <v>7</v>
      </c>
      <c r="E184" s="11" t="s">
        <v>9</v>
      </c>
    </row>
    <row r="185" spans="2:5" x14ac:dyDescent="0.2">
      <c r="B185" s="12" t="s">
        <v>57</v>
      </c>
      <c r="C185" s="12">
        <v>2</v>
      </c>
      <c r="D185" s="12"/>
    </row>
    <row r="186" spans="2:5" x14ac:dyDescent="0.2">
      <c r="B186" s="42" t="s">
        <v>10</v>
      </c>
      <c r="C186" s="43"/>
      <c r="D186" s="43"/>
      <c r="E186" s="44"/>
    </row>
    <row r="187" spans="2:5" x14ac:dyDescent="0.2">
      <c r="B187" s="13"/>
      <c r="C187" s="6" t="s">
        <v>11</v>
      </c>
      <c r="D187" s="6" t="s">
        <v>12</v>
      </c>
      <c r="E187" s="6" t="s">
        <v>13</v>
      </c>
    </row>
    <row r="188" spans="2:5" x14ac:dyDescent="0.2">
      <c r="B188" s="14" t="s">
        <v>14</v>
      </c>
      <c r="C188" s="8"/>
      <c r="D188" s="8" t="s">
        <v>16</v>
      </c>
      <c r="E188" s="8" t="s">
        <v>16</v>
      </c>
    </row>
    <row r="189" spans="2:5" x14ac:dyDescent="0.2">
      <c r="B189" s="14" t="s">
        <v>17</v>
      </c>
      <c r="C189" s="8"/>
      <c r="D189" s="8"/>
      <c r="E189" s="8"/>
    </row>
    <row r="190" spans="2:5" x14ac:dyDescent="0.2">
      <c r="B190" s="14" t="s">
        <v>18</v>
      </c>
      <c r="C190" s="8"/>
      <c r="D190" s="8" t="s">
        <v>16</v>
      </c>
      <c r="E190" s="8"/>
    </row>
    <row r="191" spans="2:5" x14ac:dyDescent="0.2">
      <c r="B191" s="14" t="s">
        <v>20</v>
      </c>
      <c r="C191" s="8"/>
      <c r="D191" s="8" t="s">
        <v>19</v>
      </c>
      <c r="E191" s="8"/>
    </row>
    <row r="192" spans="2:5" x14ac:dyDescent="0.2">
      <c r="B192" s="14" t="s">
        <v>21</v>
      </c>
      <c r="C192" s="8" t="s">
        <v>39</v>
      </c>
      <c r="D192" s="8"/>
      <c r="E192" s="8"/>
    </row>
    <row r="193" spans="2:5" x14ac:dyDescent="0.2">
      <c r="B193" s="14" t="s">
        <v>22</v>
      </c>
      <c r="C193" s="15"/>
      <c r="D193" s="8"/>
      <c r="E193" s="8"/>
    </row>
    <row r="194" spans="2:5" x14ac:dyDescent="0.2">
      <c r="B194" s="14" t="s">
        <v>23</v>
      </c>
      <c r="C194" s="15"/>
      <c r="D194" s="8"/>
      <c r="E194" s="8"/>
    </row>
    <row r="195" spans="2:5" x14ac:dyDescent="0.2">
      <c r="B195" s="14" t="s">
        <v>48</v>
      </c>
      <c r="C195" s="8" t="s">
        <v>49</v>
      </c>
    </row>
    <row r="196" spans="2:5" x14ac:dyDescent="0.2">
      <c r="B196" s="41" t="s">
        <v>24</v>
      </c>
      <c r="C196" s="41"/>
      <c r="D196" s="41"/>
    </row>
    <row r="197" spans="2:5" x14ac:dyDescent="0.2">
      <c r="B197" s="6" t="s">
        <v>3</v>
      </c>
      <c r="C197" s="6" t="s">
        <v>5</v>
      </c>
      <c r="D197" s="6" t="s">
        <v>25</v>
      </c>
      <c r="E197" s="6" t="s">
        <v>26</v>
      </c>
    </row>
    <row r="198" spans="2:5" x14ac:dyDescent="0.2">
      <c r="B198" s="8" t="s">
        <v>32</v>
      </c>
      <c r="C198" s="8" t="s">
        <v>29</v>
      </c>
      <c r="D198" s="8"/>
      <c r="E198" s="8"/>
    </row>
    <row r="199" spans="2:5" x14ac:dyDescent="0.2">
      <c r="B199" s="8" t="s">
        <v>31</v>
      </c>
      <c r="C199" s="8" t="s">
        <v>29</v>
      </c>
      <c r="D199" s="8"/>
      <c r="E199" s="8"/>
    </row>
    <row r="200" spans="2:5" x14ac:dyDescent="0.2">
      <c r="B200" s="14" t="s">
        <v>27</v>
      </c>
      <c r="C200" s="8">
        <v>4</v>
      </c>
    </row>
    <row r="201" spans="2:5" x14ac:dyDescent="0.2">
      <c r="B201" s="14" t="s">
        <v>28</v>
      </c>
      <c r="C201" s="8">
        <v>2</v>
      </c>
    </row>
    <row r="203" spans="2:5" ht="14.25" x14ac:dyDescent="0.2">
      <c r="B203" s="35" t="s">
        <v>5</v>
      </c>
      <c r="C203" s="35" t="s">
        <v>6</v>
      </c>
      <c r="D203" s="11"/>
      <c r="E203" s="11" t="s">
        <v>9</v>
      </c>
    </row>
    <row r="204" spans="2:5" x14ac:dyDescent="0.2">
      <c r="B204" s="12" t="s">
        <v>52</v>
      </c>
      <c r="C204" s="12">
        <v>2</v>
      </c>
    </row>
    <row r="205" spans="2:5" x14ac:dyDescent="0.2">
      <c r="B205" s="41" t="s">
        <v>10</v>
      </c>
      <c r="C205" s="41"/>
      <c r="D205" s="41"/>
      <c r="E205" s="41"/>
    </row>
    <row r="206" spans="2:5" x14ac:dyDescent="0.2">
      <c r="B206" s="13"/>
      <c r="C206" s="6" t="s">
        <v>11</v>
      </c>
      <c r="D206" s="6" t="s">
        <v>12</v>
      </c>
      <c r="E206" s="6" t="s">
        <v>13</v>
      </c>
    </row>
    <row r="207" spans="2:5" x14ac:dyDescent="0.2">
      <c r="B207" s="14" t="s">
        <v>14</v>
      </c>
      <c r="C207" s="8"/>
      <c r="D207" s="8" t="s">
        <v>37</v>
      </c>
      <c r="E207" s="8" t="s">
        <v>37</v>
      </c>
    </row>
    <row r="208" spans="2:5" x14ac:dyDescent="0.2">
      <c r="B208" s="14" t="s">
        <v>17</v>
      </c>
      <c r="C208" s="8"/>
      <c r="D208" s="8"/>
      <c r="E208" s="8"/>
    </row>
    <row r="209" spans="2:5" x14ac:dyDescent="0.2">
      <c r="B209" s="14" t="s">
        <v>18</v>
      </c>
      <c r="C209" s="8"/>
      <c r="D209" s="8" t="s">
        <v>37</v>
      </c>
      <c r="E209" s="8"/>
    </row>
    <row r="210" spans="2:5" x14ac:dyDescent="0.2">
      <c r="B210" s="14" t="s">
        <v>20</v>
      </c>
      <c r="C210" s="8"/>
      <c r="D210" s="8" t="s">
        <v>51</v>
      </c>
      <c r="E210" s="8"/>
    </row>
    <row r="211" spans="2:5" x14ac:dyDescent="0.2">
      <c r="B211" s="14" t="s">
        <v>21</v>
      </c>
      <c r="C211" s="8" t="s">
        <v>39</v>
      </c>
      <c r="D211" s="8"/>
      <c r="E211" s="8"/>
    </row>
    <row r="212" spans="2:5" x14ac:dyDescent="0.2">
      <c r="B212" s="14" t="s">
        <v>22</v>
      </c>
      <c r="C212" s="15"/>
      <c r="D212" s="8"/>
      <c r="E212" s="8"/>
    </row>
    <row r="213" spans="2:5" x14ac:dyDescent="0.2">
      <c r="B213" s="14" t="s">
        <v>23</v>
      </c>
      <c r="C213" s="15"/>
      <c r="D213" s="8"/>
      <c r="E213" s="8"/>
    </row>
    <row r="214" spans="2:5" x14ac:dyDescent="0.2">
      <c r="B214" s="14" t="s">
        <v>48</v>
      </c>
      <c r="C214" s="8" t="s">
        <v>50</v>
      </c>
    </row>
    <row r="215" spans="2:5" x14ac:dyDescent="0.2">
      <c r="B215" s="41" t="s">
        <v>24</v>
      </c>
      <c r="C215" s="41"/>
      <c r="D215" s="41"/>
    </row>
    <row r="216" spans="2:5" x14ac:dyDescent="0.2">
      <c r="B216" s="6" t="s">
        <v>3</v>
      </c>
      <c r="C216" s="6" t="s">
        <v>5</v>
      </c>
      <c r="D216" s="6" t="s">
        <v>25</v>
      </c>
      <c r="E216" s="6" t="s">
        <v>26</v>
      </c>
    </row>
    <row r="217" spans="2:5" x14ac:dyDescent="0.2">
      <c r="B217" s="8" t="s">
        <v>31</v>
      </c>
      <c r="C217" s="8" t="s">
        <v>29</v>
      </c>
      <c r="D217" s="8"/>
      <c r="E217" s="16"/>
    </row>
    <row r="218" spans="2:5" x14ac:dyDescent="0.2">
      <c r="B218" s="8" t="s">
        <v>32</v>
      </c>
      <c r="C218" s="8" t="s">
        <v>60</v>
      </c>
      <c r="D218" s="8"/>
      <c r="E218" s="8"/>
    </row>
    <row r="219" spans="2:5" x14ac:dyDescent="0.2">
      <c r="B219" s="14" t="s">
        <v>27</v>
      </c>
      <c r="C219" s="8">
        <v>2</v>
      </c>
    </row>
    <row r="220" spans="2:5" x14ac:dyDescent="0.2">
      <c r="B220" s="14" t="s">
        <v>28</v>
      </c>
      <c r="C220" s="8">
        <v>2</v>
      </c>
    </row>
    <row r="222" spans="2:5" ht="14.25" x14ac:dyDescent="0.2">
      <c r="B222" s="35" t="s">
        <v>5</v>
      </c>
      <c r="C222" s="35" t="s">
        <v>6</v>
      </c>
      <c r="D222" s="35" t="s">
        <v>7</v>
      </c>
      <c r="E222" s="11" t="s">
        <v>61</v>
      </c>
    </row>
    <row r="223" spans="2:5" x14ac:dyDescent="0.2">
      <c r="B223" s="12" t="s">
        <v>59</v>
      </c>
      <c r="C223" s="12">
        <v>3</v>
      </c>
      <c r="D223" s="12"/>
    </row>
    <row r="224" spans="2:5" x14ac:dyDescent="0.2">
      <c r="B224" s="42" t="s">
        <v>10</v>
      </c>
      <c r="C224" s="43"/>
      <c r="D224" s="43"/>
      <c r="E224" s="44"/>
    </row>
    <row r="225" spans="2:5" x14ac:dyDescent="0.2">
      <c r="B225" s="13"/>
      <c r="C225" s="6" t="s">
        <v>11</v>
      </c>
      <c r="D225" s="6" t="s">
        <v>12</v>
      </c>
      <c r="E225" s="6" t="s">
        <v>13</v>
      </c>
    </row>
    <row r="226" spans="2:5" x14ac:dyDescent="0.2">
      <c r="B226" s="14" t="s">
        <v>14</v>
      </c>
      <c r="C226" s="8"/>
      <c r="D226" s="8" t="s">
        <v>16</v>
      </c>
      <c r="E226" s="8" t="s">
        <v>16</v>
      </c>
    </row>
    <row r="227" spans="2:5" x14ac:dyDescent="0.2">
      <c r="B227" s="14" t="s">
        <v>17</v>
      </c>
      <c r="C227" s="8"/>
      <c r="D227" s="8"/>
      <c r="E227" s="8"/>
    </row>
    <row r="228" spans="2:5" x14ac:dyDescent="0.2">
      <c r="B228" s="14" t="s">
        <v>18</v>
      </c>
      <c r="C228" s="8"/>
      <c r="D228" s="8" t="s">
        <v>16</v>
      </c>
      <c r="E228" s="8"/>
    </row>
    <row r="229" spans="2:5" x14ac:dyDescent="0.2">
      <c r="B229" s="14" t="s">
        <v>20</v>
      </c>
      <c r="C229" s="8"/>
      <c r="D229" s="8" t="s">
        <v>19</v>
      </c>
      <c r="E229" s="8"/>
    </row>
    <row r="230" spans="2:5" x14ac:dyDescent="0.2">
      <c r="B230" s="14" t="s">
        <v>21</v>
      </c>
      <c r="C230" s="8" t="s">
        <v>39</v>
      </c>
      <c r="D230" s="8"/>
      <c r="E230" s="8"/>
    </row>
    <row r="231" spans="2:5" x14ac:dyDescent="0.2">
      <c r="B231" s="14" t="s">
        <v>22</v>
      </c>
      <c r="C231" s="15"/>
      <c r="D231" s="8"/>
      <c r="E231" s="8"/>
    </row>
    <row r="232" spans="2:5" x14ac:dyDescent="0.2">
      <c r="B232" s="14" t="s">
        <v>23</v>
      </c>
      <c r="C232" s="15"/>
      <c r="D232" s="8" t="s">
        <v>37</v>
      </c>
      <c r="E232" s="8"/>
    </row>
    <row r="233" spans="2:5" x14ac:dyDescent="0.2">
      <c r="B233" s="14" t="s">
        <v>48</v>
      </c>
      <c r="C233" s="8" t="s">
        <v>50</v>
      </c>
    </row>
    <row r="234" spans="2:5" x14ac:dyDescent="0.2">
      <c r="B234" s="42" t="s">
        <v>24</v>
      </c>
      <c r="C234" s="43"/>
      <c r="D234" s="44"/>
    </row>
    <row r="235" spans="2:5" x14ac:dyDescent="0.2">
      <c r="B235" s="6" t="s">
        <v>3</v>
      </c>
      <c r="C235" s="6" t="s">
        <v>5</v>
      </c>
      <c r="D235" s="6" t="s">
        <v>25</v>
      </c>
      <c r="E235" s="6" t="s">
        <v>26</v>
      </c>
    </row>
    <row r="236" spans="2:5" x14ac:dyDescent="0.2">
      <c r="B236" s="8" t="s">
        <v>31</v>
      </c>
      <c r="C236" s="8" t="s">
        <v>29</v>
      </c>
      <c r="D236" s="16"/>
      <c r="E236" s="16"/>
    </row>
    <row r="237" spans="2:5" x14ac:dyDescent="0.2">
      <c r="B237" s="8" t="s">
        <v>32</v>
      </c>
      <c r="C237" s="8" t="s">
        <v>29</v>
      </c>
      <c r="D237" s="16"/>
      <c r="E237" s="16"/>
    </row>
    <row r="238" spans="2:5" x14ac:dyDescent="0.2">
      <c r="B238" s="14" t="s">
        <v>27</v>
      </c>
      <c r="C238" s="8">
        <v>3</v>
      </c>
    </row>
    <row r="239" spans="2:5" x14ac:dyDescent="0.2">
      <c r="B239" s="14" t="s">
        <v>28</v>
      </c>
      <c r="C239" s="8">
        <v>3</v>
      </c>
    </row>
  </sheetData>
  <sheetProtection selectLockedCells="1" selectUnlockedCells="1"/>
  <mergeCells count="31">
    <mergeCell ref="B105:E105"/>
    <mergeCell ref="B115:D115"/>
    <mergeCell ref="B132:D132"/>
    <mergeCell ref="B124:D124"/>
    <mergeCell ref="B126:D126"/>
    <mergeCell ref="B127:C127"/>
    <mergeCell ref="B128:C128"/>
    <mergeCell ref="F2:I2"/>
    <mergeCell ref="B58:D58"/>
    <mergeCell ref="B96:D96"/>
    <mergeCell ref="B86:E86"/>
    <mergeCell ref="B49:E49"/>
    <mergeCell ref="B67:E67"/>
    <mergeCell ref="B77:D77"/>
    <mergeCell ref="B134:D134"/>
    <mergeCell ref="B135:C135"/>
    <mergeCell ref="B136:C136"/>
    <mergeCell ref="B148:E148"/>
    <mergeCell ref="B158:D158"/>
    <mergeCell ref="B140:D140"/>
    <mergeCell ref="B142:D142"/>
    <mergeCell ref="B143:C143"/>
    <mergeCell ref="B144:C144"/>
    <mergeCell ref="B215:D215"/>
    <mergeCell ref="B224:E224"/>
    <mergeCell ref="B234:D234"/>
    <mergeCell ref="B167:E167"/>
    <mergeCell ref="B177:D177"/>
    <mergeCell ref="B186:E186"/>
    <mergeCell ref="B196:D196"/>
    <mergeCell ref="B205:E20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&amp;CRevised by Claire Cook &amp;D&amp;RPage &amp;P</oddFooter>
  </headerFooter>
  <rowBreaks count="7" manualBreakCount="7">
    <brk id="7" max="8" man="1"/>
    <brk id="46" max="8" man="1"/>
    <brk id="82" max="8" man="1"/>
    <brk id="120" max="8" man="1"/>
    <brk id="145" max="8" man="1"/>
    <brk id="182" max="8" man="1"/>
    <brk id="221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6"/>
  <sheetViews>
    <sheetView topLeftCell="A92" workbookViewId="0">
      <selection activeCell="B1" sqref="B1:B136"/>
    </sheetView>
  </sheetViews>
  <sheetFormatPr defaultColWidth="11.5703125" defaultRowHeight="12.75" x14ac:dyDescent="0.2"/>
  <cols>
    <col min="1" max="1" width="19.5703125" style="24" customWidth="1"/>
    <col min="2" max="2" width="134.85546875" customWidth="1"/>
  </cols>
  <sheetData>
    <row r="1" spans="1:2" x14ac:dyDescent="0.2">
      <c r="B1" s="17" t="str">
        <f>"&lt;forecast seriesName="&amp;CHAR(34)&amp;Schedules!D2&amp;CHAR(34)&amp;"&gt;"</f>
        <v>&lt;forecast seriesName="MeningococcalB"&gt;</v>
      </c>
    </row>
    <row r="2" spans="1:2" x14ac:dyDescent="0.2">
      <c r="B2" s="17" t="str">
        <f>"  &lt;vaccine vaccineName="&amp;CHAR(34)&amp;Schedules!B4&amp;CHAR(34)&amp;" vaccineIds="&amp;CHAR(34)&amp;Schedules!C4&amp;CHAR(34)&amp;"/&gt;"</f>
        <v xml:space="preserve">  &lt;vaccine vaccineName="Bexsero" vaccineIds="163"/&gt;</v>
      </c>
    </row>
    <row r="3" spans="1:2" x14ac:dyDescent="0.2">
      <c r="B3" s="17" t="str">
        <f>"  &lt;vaccine vaccineName="&amp;CHAR(34)&amp;Schedules!B5&amp;CHAR(34)&amp;" vaccineIds="&amp;CHAR(34)&amp;Schedules!C5&amp;CHAR(34)&amp;"/&gt;"</f>
        <v xml:space="preserve">  &lt;vaccine vaccineName="Trumenba" vaccineIds="162"/&gt;</v>
      </c>
    </row>
    <row r="4" spans="1:2" x14ac:dyDescent="0.2">
      <c r="B4" s="17" t="str">
        <f>"  &lt;vaccine vaccineName="&amp;CHAR(34)&amp;Schedules!B6&amp;CHAR(34)&amp;" vaccineIds="&amp;CHAR(34)&amp;Schedules!C6&amp;CHAR(34)&amp;"/&gt;"</f>
        <v xml:space="preserve">  &lt;vaccine vaccineName="Men B" vaccineIds="163, 162, 164"/&gt;</v>
      </c>
    </row>
    <row r="5" spans="1:2" x14ac:dyDescent="0.2">
      <c r="A5" s="25" t="s">
        <v>36</v>
      </c>
      <c r="B5" s="18" t="str">
        <f>"  &lt;schedule scheduleName="&amp;CHAR(34)&amp;Schedules!B48&amp;CHAR(34)&amp;" dose="&amp;CHAR(34)&amp;Schedules!C48&amp;CHAR(34)&amp;" indication="&amp;CHAR(34)&amp;Schedules!D48&amp;CHAR(34)&amp;" label="&amp;CHAR(34)&amp;Schedules!E47&amp;CHAR(34)&amp;"&gt;"</f>
        <v xml:space="preserve">  &lt;schedule scheduleName="P1" dose="1" indication="BIRTH" label="1st"&gt;</v>
      </c>
    </row>
    <row r="6" spans="1:2" x14ac:dyDescent="0.2">
      <c r="B6" s="17" t="str">
        <f>"    &lt;pos row="&amp;CHAR(34)&amp;Schedules!C63&amp;CHAR(34)&amp;" column="&amp;CHAR(34)&amp;Schedules!C62&amp;CHAR(34)&amp;"/&gt;"</f>
        <v xml:space="preserve">    &lt;pos row="1" column="1"/&gt;</v>
      </c>
    </row>
    <row r="7" spans="1:2" x14ac:dyDescent="0.2">
      <c r="B7" s="18" t="str">
        <f>"    &lt;valid age="&amp;CHAR(34)&amp;Schedules!C51&amp;CHAR(34)&amp;" interval="&amp;CHAR(34)&amp;Schedules!D51&amp;CHAR(34)&amp;" grace="&amp;CHAR(34)&amp;Schedules!E51&amp;CHAR(34)&amp;"/&gt;"</f>
        <v xml:space="preserve">    &lt;valid age="10 years" interval="" grace="4 days"/&gt;</v>
      </c>
    </row>
    <row r="8" spans="1:2" x14ac:dyDescent="0.2">
      <c r="B8" s="18" t="str">
        <f>"    &lt;early age="&amp;CHAR(34)&amp;Schedules!C52&amp;CHAR(34)&amp;" interval="&amp;CHAR(34)&amp;Schedules!D52&amp;CHAR(34)&amp;" grace="&amp;CHAR(34)&amp;Schedules!E52&amp;CHAR(34)&amp;"/&gt;"</f>
        <v xml:space="preserve">    &lt;early age="" interval="" grace=""/&gt;</v>
      </c>
    </row>
    <row r="9" spans="1:2" x14ac:dyDescent="0.2">
      <c r="B9" s="18" t="str">
        <f>"    &lt;due age="&amp;CHAR(34)&amp;Schedules!C53&amp;CHAR(34)&amp;" interval="&amp;CHAR(34)&amp;Schedules!D53&amp;CHAR(34)&amp;" grace="&amp;CHAR(34)&amp;Schedules!E53&amp;CHAR(34)&amp;"/&gt;"</f>
        <v xml:space="preserve">    &lt;due age="16 years" interval="" grace=""/&gt;</v>
      </c>
    </row>
    <row r="10" spans="1:2" x14ac:dyDescent="0.2">
      <c r="B10" s="18" t="str">
        <f>"    &lt;overdue age="&amp;CHAR(34)&amp;Schedules!C54&amp;CHAR(34)&amp;" interval="&amp;CHAR(34)&amp;Schedules!D54&amp;CHAR(34)&amp;" grace="&amp;CHAR(34)&amp;Schedules!E54&amp;CHAR(34)&amp;"/&gt;"</f>
        <v xml:space="preserve">    &lt;overdue age="19 years" interval="" grace=""/&gt;</v>
      </c>
    </row>
    <row r="11" spans="1:2" x14ac:dyDescent="0.2">
      <c r="B11" s="18" t="str">
        <f>"    &lt;finished age="&amp;CHAR(34)&amp;Schedules!C55&amp;CHAR(34)&amp;" interval="&amp;CHAR(34)&amp;Schedules!D55&amp;CHAR(34)&amp;" grace="&amp;CHAR(34)&amp;Schedules!E55&amp;CHAR(34)&amp;"/&gt;"</f>
        <v xml:space="preserve">    &lt;finished age="24 years" interval="" grace=""/&gt;</v>
      </c>
    </row>
    <row r="12" spans="1:2" x14ac:dyDescent="0.2">
      <c r="B12" s="18" t="str">
        <f>"    &lt;after-invalid interval="&amp;CHAR(34)&amp;Schedules!D56&amp;CHAR(34)&amp;" grace="&amp;CHAR(34)&amp;Schedules!E56&amp;CHAR(34)&amp;"/&gt;"</f>
        <v xml:space="preserve">    &lt;after-invalid interval="0 days" grace=""/&gt;</v>
      </c>
    </row>
    <row r="13" spans="1:2" x14ac:dyDescent="0.2">
      <c r="B13" s="18" t="str">
        <f>"    &lt;before-previous interval="&amp;CHAR(34)&amp;Schedules!D57&amp;CHAR(34)&amp;"/&gt;"</f>
        <v xml:space="preserve">    &lt;before-previous interval=""/&gt;</v>
      </c>
    </row>
    <row r="14" spans="1:2" x14ac:dyDescent="0.2">
      <c r="B14" s="18" t="str">
        <f>"    &lt;indicate vaccineName="&amp;CHAR(34)&amp;Schedules!B60&amp;CHAR(34)&amp;" schedule="&amp;CHAR(34)&amp;Schedules!C60&amp;CHAR(34)&amp;" age="&amp;CHAR(34)&amp;Schedules!D60&amp;CHAR(34)&amp;" reason="&amp;CHAR(34)&amp;Schedules!E60&amp;CHAR(34)&amp;"/&gt;"</f>
        <v xml:space="preserve">    &lt;indicate vaccineName="Bexsero" schedule="B2" age="" reason=""/&gt;</v>
      </c>
    </row>
    <row r="15" spans="1:2" x14ac:dyDescent="0.2">
      <c r="B15" s="18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vaccineName="Trumenba" schedule="T2" age="" reason=""/&gt;</v>
      </c>
    </row>
    <row r="16" spans="1:2" x14ac:dyDescent="0.2">
      <c r="B16" s="18" t="str">
        <f>"  &lt;/schedule&gt;"</f>
        <v xml:space="preserve">  &lt;/schedule&gt;</v>
      </c>
    </row>
    <row r="17" spans="1:2" x14ac:dyDescent="0.2">
      <c r="A17" s="25" t="s">
        <v>34</v>
      </c>
      <c r="B17" s="18" t="str">
        <f>"  &lt;schedule scheduleName="&amp;CHAR(34)&amp;Schedules!B66&amp;CHAR(34)&amp;" dose="&amp;CHAR(34)&amp;Schedules!C66&amp;CHAR(34)&amp;" indication="&amp;CHAR(34)&amp;Schedules!D66&amp;CHAR(34)&amp;" label="&amp;CHAR(34)&amp;Schedules!E65&amp;CHAR(34)&amp;"&gt;"</f>
        <v xml:space="preserve">  &lt;schedule scheduleName="T2" dose="2" indication="" label="2nd"&gt;</v>
      </c>
    </row>
    <row r="18" spans="1:2" x14ac:dyDescent="0.2">
      <c r="B18" s="17" t="str">
        <f>"    &lt;pos row="&amp;CHAR(34)&amp;Schedules!C82&amp;CHAR(34)&amp;" column="&amp;CHAR(34)&amp;Schedules!C81&amp;CHAR(34)&amp;"/&gt;"</f>
        <v xml:space="preserve">    &lt;pos row="2" column="2"/&gt;</v>
      </c>
    </row>
    <row r="19" spans="1:2" x14ac:dyDescent="0.2">
      <c r="B19" s="18" t="str">
        <f>"    &lt;valid age="&amp;CHAR(34)&amp;Schedules!C69&amp;CHAR(34)&amp;" interval="&amp;CHAR(34)&amp;Schedules!D69&amp;CHAR(34)&amp;" grace="&amp;CHAR(34)&amp;Schedules!E69&amp;CHAR(34)&amp;"/&gt;"</f>
        <v xml:space="preserve">    &lt;valid age="" interval="6 months" grace="6 months"/&gt;</v>
      </c>
    </row>
    <row r="20" spans="1:2" x14ac:dyDescent="0.2">
      <c r="B20" s="18" t="str">
        <f>"    &lt;early age="&amp;CHAR(34)&amp;Schedules!C70&amp;CHAR(34)&amp;" interval="&amp;CHAR(34)&amp;Schedules!D70&amp;CHAR(34)&amp;" grace="&amp;CHAR(34)&amp;Schedules!E70&amp;CHAR(34)&amp;"/&gt;"</f>
        <v xml:space="preserve">    &lt;early age="" interval="" grace=""/&gt;</v>
      </c>
    </row>
    <row r="21" spans="1:2" x14ac:dyDescent="0.2">
      <c r="B21" s="18" t="str">
        <f>"    &lt;due age="&amp;CHAR(34)&amp;Schedules!C71&amp;CHAR(34)&amp;" interval="&amp;CHAR(34)&amp;Schedules!D71&amp;CHAR(34)&amp;" grace="&amp;CHAR(34)&amp;Schedules!E71&amp;CHAR(34)&amp;"/&gt;"</f>
        <v xml:space="preserve">    &lt;due age="" interval="6 months" grace=""/&gt;</v>
      </c>
    </row>
    <row r="22" spans="1:2" x14ac:dyDescent="0.2">
      <c r="B22" s="18" t="str">
        <f>"    &lt;overdue age="&amp;CHAR(34)&amp;Schedules!C72&amp;CHAR(34)&amp;" interval="&amp;CHAR(34)&amp;Schedules!D72&amp;CHAR(34)&amp;" grace="&amp;CHAR(34)&amp;Schedules!E72&amp;CHAR(34)&amp;"/&gt;"</f>
        <v xml:space="preserve">    &lt;overdue age="" interval="7 months" grace=""/&gt;</v>
      </c>
    </row>
    <row r="23" spans="1:2" x14ac:dyDescent="0.2">
      <c r="B23" s="18" t="str">
        <f>"    &lt;finished age="&amp;CHAR(34)&amp;Schedules!C73&amp;CHAR(34)&amp;" interval="&amp;CHAR(34)&amp;Schedules!D73&amp;CHAR(34)&amp;" grace="&amp;CHAR(34)&amp;Schedules!E73&amp;CHAR(34)&amp;"/&gt;"</f>
        <v xml:space="preserve">    &lt;finished age="24 years" interval="" grace=""/&gt;</v>
      </c>
    </row>
    <row r="24" spans="1:2" x14ac:dyDescent="0.2">
      <c r="B24" s="18" t="str">
        <f>"    &lt;after-invalid interval="&amp;CHAR(34)&amp;Schedules!D74&amp;CHAR(34)&amp;" grace="&amp;CHAR(34)&amp;Schedules!E74&amp;CHAR(34)&amp;"/&gt;"</f>
        <v xml:space="preserve">    &lt;after-invalid interval="" grace=""/&gt;</v>
      </c>
    </row>
    <row r="25" spans="1:2" x14ac:dyDescent="0.2">
      <c r="B25" s="18" t="str">
        <f>"    &lt;before-previous interval="&amp;CHAR(34)&amp;Schedules!D75&amp;CHAR(34)&amp;"/&gt;"</f>
        <v xml:space="preserve">    &lt;before-previous interval=""/&gt;</v>
      </c>
    </row>
    <row r="26" spans="1:2" x14ac:dyDescent="0.2">
      <c r="B26" s="18" t="str">
        <f>"    &lt;recommend seriesName="&amp;CHAR(34)&amp;Schedules!C76&amp;CHAR(34)&amp;"/&gt;"</f>
        <v xml:space="preserve">    &lt;recommend seriesName="MeningTrumenba"/&gt;</v>
      </c>
    </row>
    <row r="27" spans="1:2" x14ac:dyDescent="0.2">
      <c r="B27" s="18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vaccineName="Bexsero" schedule="B2a" age="" reason=""/&gt;</v>
      </c>
    </row>
    <row r="28" spans="1:2" x14ac:dyDescent="0.2">
      <c r="B28" s="18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vaccineName="Trumenba" schedule="DL Trumenba A" age="" reason=""/&gt;</v>
      </c>
    </row>
    <row r="29" spans="1:2" x14ac:dyDescent="0.2">
      <c r="B29" s="18" t="str">
        <f>"  &lt;/schedule&gt;"</f>
        <v xml:space="preserve">  &lt;/schedule&gt;</v>
      </c>
    </row>
    <row r="30" spans="1:2" x14ac:dyDescent="0.2">
      <c r="A30" s="25" t="s">
        <v>38</v>
      </c>
      <c r="B30" s="18" t="str">
        <f>"  &lt;schedule scheduleName="&amp;CHAR(34)&amp;Schedules!B85&amp;CHAR(34)&amp;" dose="&amp;CHAR(34)&amp;Schedules!C85&amp;CHAR(34)&amp;" indication="&amp;CHAR(34)&amp;Schedules!D85&amp;CHAR(34)&amp;" label="&amp;CHAR(34)&amp;Schedules!E84&amp;CHAR(34)&amp;"&gt;"</f>
        <v xml:space="preserve">  &lt;schedule scheduleName="B2" dose="2" indication="" label="2nd"&gt;</v>
      </c>
    </row>
    <row r="31" spans="1:2" x14ac:dyDescent="0.2">
      <c r="B31" s="17" t="str">
        <f>"    &lt;pos row="&amp;CHAR(34)&amp;Schedules!C101&amp;CHAR(34)&amp;" column="&amp;CHAR(34)&amp;Schedules!C100&amp;CHAR(34)&amp;"/&gt;"</f>
        <v xml:space="preserve">    &lt;pos row="1" column="2"/&gt;</v>
      </c>
    </row>
    <row r="32" spans="1:2" x14ac:dyDescent="0.2">
      <c r="B32" s="18" t="str">
        <f>"    &lt;valid age="&amp;CHAR(34)&amp;Schedules!C88&amp;CHAR(34)&amp;" interval="&amp;CHAR(34)&amp;Schedules!D88&amp;CHAR(34)&amp;" grace="&amp;CHAR(34)&amp;Schedules!E88&amp;CHAR(34)&amp;"/&gt;"</f>
        <v xml:space="preserve">    &lt;valid age="" interval="4 weeks" grace="4 weeks"/&gt;</v>
      </c>
    </row>
    <row r="33" spans="1:2" x14ac:dyDescent="0.2">
      <c r="B33" s="18" t="str">
        <f>"    &lt;early age="&amp;CHAR(34)&amp;Schedules!C89&amp;CHAR(34)&amp;" interval="&amp;CHAR(34)&amp;Schedules!D89&amp;CHAR(34)&amp;" grace="&amp;CHAR(34)&amp;Schedules!E89&amp;CHAR(34)&amp;"/&gt;"</f>
        <v xml:space="preserve">    &lt;early age="" interval="" grace=""/&gt;</v>
      </c>
    </row>
    <row r="34" spans="1:2" x14ac:dyDescent="0.2">
      <c r="B34" s="18" t="str">
        <f>"    &lt;due age="&amp;CHAR(34)&amp;Schedules!C90&amp;CHAR(34)&amp;" interval="&amp;CHAR(34)&amp;Schedules!D90&amp;CHAR(34)&amp;" grace="&amp;CHAR(34)&amp;Schedules!E90&amp;CHAR(34)&amp;"/&gt;"</f>
        <v xml:space="preserve">    &lt;due age="" interval="4 weeks" grace=""/&gt;</v>
      </c>
    </row>
    <row r="35" spans="1:2" x14ac:dyDescent="0.2">
      <c r="B35" s="18" t="str">
        <f>"    &lt;overdue age="&amp;CHAR(34)&amp;Schedules!C91&amp;CHAR(34)&amp;" interval="&amp;CHAR(34)&amp;Schedules!D91&amp;CHAR(34)&amp;" grace="&amp;CHAR(34)&amp;Schedules!E91&amp;CHAR(34)&amp;"/&gt;"</f>
        <v xml:space="preserve">    &lt;overdue age="" interval="2 months" grace=""/&gt;</v>
      </c>
    </row>
    <row r="36" spans="1:2" x14ac:dyDescent="0.2">
      <c r="B36" s="18" t="str">
        <f>"    &lt;finished age="&amp;CHAR(34)&amp;Schedules!C92&amp;CHAR(34)&amp;" interval="&amp;CHAR(34)&amp;Schedules!D92&amp;CHAR(34)&amp;" grace="&amp;CHAR(34)&amp;Schedules!E92&amp;CHAR(34)&amp;"/&gt;"</f>
        <v xml:space="preserve">    &lt;finished age="24 years" interval="" grace=""/&gt;</v>
      </c>
    </row>
    <row r="37" spans="1:2" x14ac:dyDescent="0.2">
      <c r="B37" s="18" t="str">
        <f>"    &lt;after-invalid interval="&amp;CHAR(34)&amp;Schedules!D93&amp;CHAR(34)&amp;" grace="&amp;CHAR(34)&amp;Schedules!E93&amp;CHAR(34)&amp;"/&gt;"</f>
        <v xml:space="preserve">    &lt;after-invalid interval="" grace=""/&gt;</v>
      </c>
    </row>
    <row r="38" spans="1:2" x14ac:dyDescent="0.2">
      <c r="B38" s="18" t="str">
        <f>"    &lt;before-previous interval="&amp;CHAR(34)&amp;Schedules!D94&amp;CHAR(34)&amp;"/&gt;"</f>
        <v xml:space="preserve">    &lt;before-previous interval=""/&gt;</v>
      </c>
    </row>
    <row r="39" spans="1:2" x14ac:dyDescent="0.2">
      <c r="B39" s="18" t="str">
        <f>"    &lt;recommend seriesName="&amp;CHAR(34)&amp;Schedules!C95&amp;CHAR(34)&amp;"/&gt;"</f>
        <v xml:space="preserve">    &lt;recommend seriesName="MeningBexsero"/&gt;</v>
      </c>
    </row>
    <row r="40" spans="1:2" x14ac:dyDescent="0.2">
      <c r="B40" s="18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vaccineName="Trumenba" schedule="T2a" age="" reason=""/&gt;</v>
      </c>
    </row>
    <row r="41" spans="1:2" x14ac:dyDescent="0.2">
      <c r="B41" s="18" t="str">
        <f>"    &lt;indicate vaccineName="&amp;CHAR(34)&amp;Schedules!B99&amp;CHAR(34)&amp;" schedule="&amp;CHAR(34)&amp;Schedules!C99&amp;CHAR(34)&amp;" age="&amp;CHAR(34)&amp;Schedules!D99&amp;CHAR(34)&amp;" reason="&amp;CHAR(34)&amp;Schedules!E99&amp;CHAR(34)&amp;"/&gt;"</f>
        <v xml:space="preserve">    &lt;indicate vaccineName="Bexsero" schedule="COMPLETE" age="" reason=""/&gt;</v>
      </c>
    </row>
    <row r="42" spans="1:2" x14ac:dyDescent="0.2">
      <c r="B42" s="18" t="str">
        <f>"  &lt;/schedule&gt;"</f>
        <v xml:space="preserve">  &lt;/schedule&gt;</v>
      </c>
    </row>
    <row r="43" spans="1:2" x14ac:dyDescent="0.2">
      <c r="A43" s="25" t="str">
        <f>Schedules!B123</f>
        <v>DL Trumenba A</v>
      </c>
      <c r="B43" s="26" t="str">
        <f>"  &lt;decisionLogic name="&amp;CHAR(34)&amp;Schedules!B123&amp;CHAR(34)&amp;"&gt;"</f>
        <v xml:space="preserve">  &lt;decisionLogic name="DL Trumenba A"&gt;</v>
      </c>
    </row>
    <row r="44" spans="1:2" x14ac:dyDescent="0.2">
      <c r="B44" s="18" t="str">
        <f>"    &lt;constant name="&amp;CHAR(34)&amp;Schedules!B125&amp;CHAR(34)&amp;" value="&amp;CHAR(34)&amp;Schedules!D125&amp;CHAR(34)&amp;"/&gt;"</f>
        <v xml:space="preserve">    &lt;constant name="Valid Vaccine" value="Trumenba"/&gt;</v>
      </c>
    </row>
    <row r="45" spans="1:2" x14ac:dyDescent="0.2">
      <c r="B45" s="18" t="str">
        <f>"    &lt;transition name="&amp;CHAR(34)&amp;Schedules!B127&amp;CHAR(34)&amp;" value="&amp;CHAR(34)&amp;Schedules!D127&amp;CHAR(34)&amp;"/&gt;"</f>
        <v xml:space="preserve">    &lt;transition name="Greater Than 6 Months" value="COMPLETE"/&gt;</v>
      </c>
    </row>
    <row r="46" spans="1:2" x14ac:dyDescent="0.2">
      <c r="B46" s="18" t="str">
        <f>"    &lt;transition name="&amp;CHAR(34)&amp;Schedules!B128&amp;CHAR(34)&amp;" value="&amp;CHAR(34)&amp;Schedules!D128&amp;CHAR(34)&amp;"/&gt;"</f>
        <v xml:space="preserve">    &lt;transition name="Less Than 6 Months" value="T3"/&gt;</v>
      </c>
    </row>
    <row r="47" spans="1:2" x14ac:dyDescent="0.2">
      <c r="B47" s="18" t="s">
        <v>46</v>
      </c>
    </row>
    <row r="48" spans="1:2" x14ac:dyDescent="0.2">
      <c r="A48" s="25" t="str">
        <f>Schedules!B131</f>
        <v>DL Trumenba B</v>
      </c>
      <c r="B48" s="26" t="str">
        <f>"  &lt;decisionLogic name="&amp;CHAR(34)&amp;Schedules!B131&amp;CHAR(34)&amp;"&gt;"</f>
        <v xml:space="preserve">  &lt;decisionLogic name="DL Trumenba B"&gt;</v>
      </c>
    </row>
    <row r="49" spans="1:2" x14ac:dyDescent="0.2">
      <c r="B49" s="18" t="str">
        <f>"    &lt;constant name="&amp;CHAR(34)&amp;Schedules!B133&amp;CHAR(34)&amp;" value="&amp;CHAR(34)&amp;Schedules!D133&amp;CHAR(34)&amp;"/&gt;"</f>
        <v xml:space="preserve">    &lt;constant name="Valid Vaccine" value="Trumenba"/&gt;</v>
      </c>
    </row>
    <row r="50" spans="1:2" x14ac:dyDescent="0.2">
      <c r="B50" s="18" t="str">
        <f>"    &lt;transition name="&amp;CHAR(34)&amp;Schedules!B135&amp;CHAR(34)&amp;" value="&amp;CHAR(34)&amp;Schedules!D135&amp;CHAR(34)&amp;"/&gt;"</f>
        <v xml:space="preserve">    &lt;transition name="Greater Than 6 Months" value="COMPLETE"/&gt;</v>
      </c>
    </row>
    <row r="51" spans="1:2" x14ac:dyDescent="0.2">
      <c r="B51" s="18" t="str">
        <f>"    &lt;transition name="&amp;CHAR(34)&amp;Schedules!B136&amp;CHAR(34)&amp;" value="&amp;CHAR(34)&amp;Schedules!D136&amp;CHAR(34)&amp;"/&gt;"</f>
        <v xml:space="preserve">    &lt;transition name="Less Than 6 Months" value="T3a"/&gt;</v>
      </c>
    </row>
    <row r="52" spans="1:2" x14ac:dyDescent="0.2">
      <c r="B52" s="18" t="s">
        <v>46</v>
      </c>
    </row>
    <row r="53" spans="1:2" x14ac:dyDescent="0.2">
      <c r="A53" s="25" t="str">
        <f>Schedules!B139</f>
        <v>DL Trumenba C</v>
      </c>
      <c r="B53" s="26" t="str">
        <f>"  &lt;decisionLogic name="&amp;CHAR(34)&amp;Schedules!B139&amp;CHAR(34)&amp;"&gt;"</f>
        <v xml:space="preserve">  &lt;decisionLogic name="DL Trumenba C"&gt;</v>
      </c>
    </row>
    <row r="54" spans="1:2" x14ac:dyDescent="0.2">
      <c r="B54" s="18" t="str">
        <f>"    &lt;constant name="&amp;CHAR(34)&amp;Schedules!B141&amp;CHAR(34)&amp;" value="&amp;CHAR(34)&amp;Schedules!D141&amp;CHAR(34)&amp;"/&gt;"</f>
        <v xml:space="preserve">    &lt;constant name="Valid Vaccine" value="Trumenba"/&gt;</v>
      </c>
    </row>
    <row r="55" spans="1:2" x14ac:dyDescent="0.2">
      <c r="B55" s="18" t="str">
        <f>"    &lt;transition name="&amp;CHAR(34)&amp;Schedules!B143&amp;CHAR(34)&amp;" value="&amp;CHAR(34)&amp;Schedules!D143&amp;CHAR(34)&amp;"/&gt;"</f>
        <v xml:space="preserve">    &lt;transition name="Greater Than 6 Months" value="COMPLETE"/&gt;</v>
      </c>
    </row>
    <row r="56" spans="1:2" x14ac:dyDescent="0.2">
      <c r="B56" s="18" t="str">
        <f>"    &lt;transition name="&amp;CHAR(34)&amp;Schedules!B144&amp;CHAR(34)&amp;" value="&amp;CHAR(34)&amp;Schedules!D144&amp;CHAR(34)&amp;"/&gt;"</f>
        <v xml:space="preserve">    &lt;transition name="Less Than 6 Months" value="T3b"/&gt;</v>
      </c>
    </row>
    <row r="57" spans="1:2" x14ac:dyDescent="0.2">
      <c r="B57" s="18" t="s">
        <v>46</v>
      </c>
    </row>
    <row r="58" spans="1:2" x14ac:dyDescent="0.2">
      <c r="A58" s="25" t="str">
        <f>Schedules!B104</f>
        <v>T3</v>
      </c>
      <c r="B58" s="18" t="str">
        <f>"  &lt;schedule scheduleName="&amp;CHAR(34)&amp;Schedules!B104&amp;CHAR(34)&amp;" dose="&amp;CHAR(34)&amp;Schedules!C104&amp;CHAR(34)&amp;" indication="&amp;CHAR(34)&amp;Schedules!D104&amp;CHAR(34)&amp;" label="&amp;CHAR(34)&amp;Schedules!E103&amp;CHAR(34)&amp;"&gt;"</f>
        <v xml:space="preserve">  &lt;schedule scheduleName="T3" dose="3" indication="" label="3rd"&gt;</v>
      </c>
    </row>
    <row r="59" spans="1:2" x14ac:dyDescent="0.2">
      <c r="B59" s="17" t="str">
        <f>"    &lt;pos row="&amp;CHAR(34)&amp;Schedules!C120&amp;CHAR(34)&amp;" column="&amp;CHAR(34)&amp;Schedules!C119&amp;CHAR(34)&amp;"/&gt;"</f>
        <v xml:space="preserve">    &lt;pos row="2" column="3"/&gt;</v>
      </c>
    </row>
    <row r="60" spans="1:2" x14ac:dyDescent="0.2">
      <c r="B60" s="18" t="str">
        <f>"    &lt;valid age="&amp;CHAR(34)&amp;Schedules!C107&amp;CHAR(34)&amp;" interval="&amp;CHAR(34)&amp;Schedules!D107&amp;CHAR(34)&amp;" grace="&amp;CHAR(34)&amp;Schedules!E107&amp;CHAR(34)&amp;"/&gt;"</f>
        <v xml:space="preserve">    &lt;valid age="" interval="4 weeks" grace="4 weeks"/&gt;</v>
      </c>
    </row>
    <row r="61" spans="1:2" x14ac:dyDescent="0.2">
      <c r="B61" s="18" t="str">
        <f>"    &lt;early age="&amp;CHAR(34)&amp;Schedules!C108&amp;CHAR(34)&amp;" interval="&amp;CHAR(34)&amp;Schedules!D108&amp;CHAR(34)&amp;" grace="&amp;CHAR(34)&amp;Schedules!E108&amp;CHAR(34)&amp;"/&gt;"</f>
        <v xml:space="preserve">    &lt;early age="" interval="" grace=""/&gt;</v>
      </c>
    </row>
    <row r="62" spans="1:2" x14ac:dyDescent="0.2">
      <c r="B62" s="18" t="str">
        <f>"    &lt;due age="&amp;CHAR(34)&amp;Schedules!C109&amp;CHAR(34)&amp;" interval="&amp;CHAR(34)&amp;Schedules!D109&amp;CHAR(34)&amp;" grace="&amp;CHAR(34)&amp;Schedules!E109&amp;CHAR(34)&amp;"/&gt;"</f>
        <v xml:space="preserve">    &lt;due age="" interval="4 weeks" grace=""/&gt;</v>
      </c>
    </row>
    <row r="63" spans="1:2" x14ac:dyDescent="0.2">
      <c r="B63" s="18" t="str">
        <f>"    &lt;overdue age="&amp;CHAR(34)&amp;Schedules!C110&amp;CHAR(34)&amp;" interval="&amp;CHAR(34)&amp;Schedules!D110&amp;CHAR(34)&amp;" grace="&amp;CHAR(34)&amp;Schedules!E110&amp;CHAR(34)&amp;"/&gt;"</f>
        <v xml:space="preserve">    &lt;overdue age="" interval="2 months" grace=""/&gt;</v>
      </c>
    </row>
    <row r="64" spans="1:2" x14ac:dyDescent="0.2">
      <c r="B64" s="18" t="str">
        <f>"    &lt;finished age="&amp;CHAR(34)&amp;Schedules!C111&amp;CHAR(34)&amp;" interval="&amp;CHAR(34)&amp;Schedules!D111&amp;CHAR(34)&amp;" grace="&amp;CHAR(34)&amp;Schedules!E111&amp;CHAR(34)&amp;"/&gt;"</f>
        <v xml:space="preserve">    &lt;finished age="24 years" interval="" grace=""/&gt;</v>
      </c>
    </row>
    <row r="65" spans="1:2" x14ac:dyDescent="0.2">
      <c r="B65" s="18" t="str">
        <f>"    &lt;after-invalid interval="&amp;CHAR(34)&amp;Schedules!D112&amp;CHAR(34)&amp;" grace="&amp;CHAR(34)&amp;Schedules!E112&amp;CHAR(34)&amp;"/&gt;"</f>
        <v xml:space="preserve">    &lt;after-invalid interval="" grace=""/&gt;</v>
      </c>
    </row>
    <row r="66" spans="1:2" x14ac:dyDescent="0.2">
      <c r="B66" s="18" t="str">
        <f>"    &lt;before-previous interval="&amp;CHAR(34)&amp;Schedules!D113&amp;CHAR(34)&amp;"/&gt;"</f>
        <v xml:space="preserve">    &lt;before-previous interval="6 months"/&gt;</v>
      </c>
    </row>
    <row r="67" spans="1:2" x14ac:dyDescent="0.2">
      <c r="B67" s="18" t="str">
        <f>"    &lt;recommend seriesName="&amp;CHAR(34)&amp;Schedules!C114&amp;CHAR(34)&amp;"/&gt;"</f>
        <v xml:space="preserve">    &lt;recommend seriesName="MeningTrumenba"/&gt;</v>
      </c>
    </row>
    <row r="68" spans="1:2" x14ac:dyDescent="0.2">
      <c r="B68" s="18" t="str">
        <f>"    &lt;indicate vaccineName="&amp;CHAR(34)&amp;Schedules!B117&amp;CHAR(34)&amp;" schedule="&amp;CHAR(34)&amp;Schedules!C117&amp;CHAR(34)&amp;" age="&amp;CHAR(34)&amp;Schedules!D117&amp;CHAR(34)&amp;" reason="&amp;CHAR(34)&amp;Schedules!E117&amp;CHAR(34)&amp;"/&gt;"</f>
        <v xml:space="preserve">    &lt;indicate vaccineName="Bexsero" schedule="B2b" age="" reason=""/&gt;</v>
      </c>
    </row>
    <row r="69" spans="1:2" x14ac:dyDescent="0.2">
      <c r="B69" s="18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vaccineName="Trumenba" schedule="COMPLETE" age="" reason=""/&gt;</v>
      </c>
    </row>
    <row r="70" spans="1:2" x14ac:dyDescent="0.2">
      <c r="B70" s="18" t="str">
        <f>"  &lt;/schedule&gt;"</f>
        <v xml:space="preserve">  &lt;/schedule&gt;</v>
      </c>
    </row>
    <row r="71" spans="1:2" x14ac:dyDescent="0.2">
      <c r="A71" s="25" t="str">
        <f>Schedules!B147</f>
        <v>B2a</v>
      </c>
      <c r="B71" s="18" t="str">
        <f>"  &lt;schedule scheduleName="&amp;CHAR(34)&amp;Schedules!B147&amp;CHAR(34)&amp;" dose="&amp;CHAR(34)&amp;Schedules!C147&amp;CHAR(34)&amp;" indication="&amp;CHAR(34)&amp;Schedules!D147&amp;CHAR(34)&amp;" label="&amp;CHAR(34)&amp;Schedules!E146&amp;CHAR(34)&amp;"&gt;"</f>
        <v xml:space="preserve">  &lt;schedule scheduleName="B2a" dose="2" indication="" label="2nd"&gt;</v>
      </c>
    </row>
    <row r="72" spans="1:2" x14ac:dyDescent="0.2">
      <c r="B72" s="17" t="str">
        <f>"    &lt;pos row="&amp;CHAR(34)&amp;Schedules!C163&amp;CHAR(34)&amp;" column="&amp;CHAR(34)&amp;Schedules!C162&amp;CHAR(34)&amp;"/&gt;"</f>
        <v xml:space="preserve">    &lt;pos row="3" column="2"/&gt;</v>
      </c>
    </row>
    <row r="73" spans="1:2" x14ac:dyDescent="0.2">
      <c r="B73" s="18" t="str">
        <f>"    &lt;valid age="&amp;CHAR(34)&amp;Schedules!C150&amp;CHAR(34)&amp;" interval="&amp;CHAR(34)&amp;Schedules!D150&amp;CHAR(34)&amp;" grace="&amp;CHAR(34)&amp;Schedules!E150&amp;CHAR(34)&amp;"/&gt;"</f>
        <v xml:space="preserve">    &lt;valid age="" interval="4 weeks" grace="4 weeks"/&gt;</v>
      </c>
    </row>
    <row r="74" spans="1:2" x14ac:dyDescent="0.2">
      <c r="B74" s="18" t="str">
        <f>"    &lt;early age="&amp;CHAR(34)&amp;Schedules!C151&amp;CHAR(34)&amp;" interval="&amp;CHAR(34)&amp;Schedules!D151&amp;CHAR(34)&amp;" grace="&amp;CHAR(34)&amp;Schedules!E151&amp;CHAR(34)&amp;"/&gt;"</f>
        <v xml:space="preserve">    &lt;early age="" interval="" grace=""/&gt;</v>
      </c>
    </row>
    <row r="75" spans="1:2" x14ac:dyDescent="0.2">
      <c r="B75" s="18" t="str">
        <f>"    &lt;due age="&amp;CHAR(34)&amp;Schedules!C152&amp;CHAR(34)&amp;" interval="&amp;CHAR(34)&amp;Schedules!D152&amp;CHAR(34)&amp;" grace="&amp;CHAR(34)&amp;Schedules!E152&amp;CHAR(34)&amp;"/&gt;"</f>
        <v xml:space="preserve">    &lt;due age="" interval="4 weeks" grace=""/&gt;</v>
      </c>
    </row>
    <row r="76" spans="1:2" x14ac:dyDescent="0.2">
      <c r="B76" s="18" t="str">
        <f>"    &lt;overdue age="&amp;CHAR(34)&amp;Schedules!C153&amp;CHAR(34)&amp;" interval="&amp;CHAR(34)&amp;Schedules!D153&amp;CHAR(34)&amp;" grace="&amp;CHAR(34)&amp;Schedules!E153&amp;CHAR(34)&amp;"/&gt;"</f>
        <v xml:space="preserve">    &lt;overdue age="" interval="2 months" grace=""/&gt;</v>
      </c>
    </row>
    <row r="77" spans="1:2" x14ac:dyDescent="0.2">
      <c r="B77" s="18" t="str">
        <f>"    &lt;finished age="&amp;CHAR(34)&amp;Schedules!C154&amp;CHAR(34)&amp;" interval="&amp;CHAR(34)&amp;Schedules!D154&amp;CHAR(34)&amp;" grace="&amp;CHAR(34)&amp;Schedules!E154&amp;CHAR(34)&amp;"/&gt;"</f>
        <v xml:space="preserve">    &lt;finished age="24 years" interval="" grace=""/&gt;</v>
      </c>
    </row>
    <row r="78" spans="1:2" x14ac:dyDescent="0.2">
      <c r="B78" s="18" t="str">
        <f>"    &lt;after-invalid interval="&amp;CHAR(34)&amp;Schedules!D155&amp;CHAR(34)&amp;" grace="&amp;CHAR(34)&amp;Schedules!E155&amp;CHAR(34)&amp;"/&gt;"</f>
        <v xml:space="preserve">    &lt;after-invalid interval="" grace=""/&gt;</v>
      </c>
    </row>
    <row r="79" spans="1:2" x14ac:dyDescent="0.2">
      <c r="B79" s="18" t="str">
        <f>"    &lt;before-previous interval="&amp;CHAR(34)&amp;Schedules!D156&amp;CHAR(34)&amp;"/&gt;"</f>
        <v xml:space="preserve">    &lt;before-previous interval=""/&gt;</v>
      </c>
    </row>
    <row r="80" spans="1:2" x14ac:dyDescent="0.2">
      <c r="B80" s="18" t="str">
        <f>"    &lt;recommend seriesName="&amp;CHAR(34)&amp;Schedules!C157&amp;CHAR(34)&amp;"/&gt;"</f>
        <v xml:space="preserve">    &lt;recommend seriesName="MeningBexsero"/&gt;</v>
      </c>
    </row>
    <row r="81" spans="1:2" x14ac:dyDescent="0.2">
      <c r="B81" s="18" t="str">
        <f>"    &lt;indicate vaccineName="&amp;CHAR(34)&amp;Schedules!B160&amp;CHAR(34)&amp;" schedule="&amp;CHAR(34)&amp;Schedules!C160&amp;CHAR(34)&amp;" age="&amp;CHAR(34)&amp;Schedules!D160&amp;CHAR(34)&amp;" reason="&amp;CHAR(34)&amp;Schedules!E160&amp;CHAR(34)&amp;"/&gt;"</f>
        <v xml:space="preserve">    &lt;indicate vaccineName="Trumenba" schedule="DL Trumenba B" age="" reason=""/&gt;</v>
      </c>
    </row>
    <row r="82" spans="1:2" x14ac:dyDescent="0.2">
      <c r="B82" s="18" t="str">
        <f>"    &lt;indicate vaccineName="&amp;CHAR(34)&amp;Schedules!B161&amp;CHAR(34)&amp;" schedule="&amp;CHAR(34)&amp;Schedules!C161&amp;CHAR(34)&amp;" age="&amp;CHAR(34)&amp;Schedules!D161&amp;CHAR(34)&amp;" reason="&amp;CHAR(34)&amp;Schedules!E161&amp;CHAR(34)&amp;"/&gt;"</f>
        <v xml:space="preserve">    &lt;indicate vaccineName="Bexsero" schedule="COMPLETE" age="" reason=""/&gt;</v>
      </c>
    </row>
    <row r="83" spans="1:2" x14ac:dyDescent="0.2">
      <c r="B83" s="18" t="str">
        <f>"  &lt;/schedule&gt;"</f>
        <v xml:space="preserve">  &lt;/schedule&gt;</v>
      </c>
    </row>
    <row r="84" spans="1:2" x14ac:dyDescent="0.2">
      <c r="A84" s="25" t="str">
        <f>Schedules!B166</f>
        <v>T3a</v>
      </c>
      <c r="B84" s="18" t="str">
        <f>"  &lt;schedule scheduleName="&amp;CHAR(34)&amp;Schedules!B166&amp;CHAR(34)&amp;" dose="&amp;CHAR(34)&amp;Schedules!C166&amp;CHAR(34)&amp;" indication="&amp;CHAR(34)&amp;Schedules!D166&amp;CHAR(34)&amp;" label="&amp;CHAR(34)&amp;Schedules!E165&amp;CHAR(34)&amp;"&gt;"</f>
        <v xml:space="preserve">  &lt;schedule scheduleName="T3a" dose="3" indication="" label="3rd"&gt;</v>
      </c>
    </row>
    <row r="85" spans="1:2" x14ac:dyDescent="0.2">
      <c r="B85" s="17" t="str">
        <f>"    &lt;pos row="&amp;CHAR(34)&amp;Schedules!C182&amp;CHAR(34)&amp;" column="&amp;CHAR(34)&amp;Schedules!C181&amp;CHAR(34)&amp;"/&gt;"</f>
        <v xml:space="preserve">    &lt;pos row="3" column="3"/&gt;</v>
      </c>
    </row>
    <row r="86" spans="1:2" x14ac:dyDescent="0.2">
      <c r="B86" s="18" t="str">
        <f>"    &lt;valid age="&amp;CHAR(34)&amp;Schedules!C169&amp;CHAR(34)&amp;" interval="&amp;CHAR(34)&amp;Schedules!D169&amp;CHAR(34)&amp;" grace="&amp;CHAR(34)&amp;Schedules!E169&amp;CHAR(34)&amp;"/&gt;"</f>
        <v xml:space="preserve">    &lt;valid age="" interval="4 weeks" grace="4 weeks"/&gt;</v>
      </c>
    </row>
    <row r="87" spans="1:2" x14ac:dyDescent="0.2">
      <c r="B87" s="18" t="str">
        <f>"    &lt;early age="&amp;CHAR(34)&amp;Schedules!C170&amp;CHAR(34)&amp;" interval="&amp;CHAR(34)&amp;Schedules!D170&amp;CHAR(34)&amp;" grace="&amp;CHAR(34)&amp;Schedules!E170&amp;CHAR(34)&amp;"/&gt;"</f>
        <v xml:space="preserve">    &lt;early age="" interval="" grace=""/&gt;</v>
      </c>
    </row>
    <row r="88" spans="1:2" x14ac:dyDescent="0.2">
      <c r="B88" s="18" t="str">
        <f>"    &lt;due age="&amp;CHAR(34)&amp;Schedules!C171&amp;CHAR(34)&amp;" interval="&amp;CHAR(34)&amp;Schedules!D171&amp;CHAR(34)&amp;" grace="&amp;CHAR(34)&amp;Schedules!E171&amp;CHAR(34)&amp;"/&gt;"</f>
        <v xml:space="preserve">    &lt;due age="" interval="4 weeks" grace=""/&gt;</v>
      </c>
    </row>
    <row r="89" spans="1:2" x14ac:dyDescent="0.2">
      <c r="B89" s="18" t="str">
        <f>"    &lt;overdue age="&amp;CHAR(34)&amp;Schedules!C172&amp;CHAR(34)&amp;" interval="&amp;CHAR(34)&amp;Schedules!D172&amp;CHAR(34)&amp;" grace="&amp;CHAR(34)&amp;Schedules!E172&amp;CHAR(34)&amp;"/&gt;"</f>
        <v xml:space="preserve">    &lt;overdue age="" interval="2 months" grace=""/&gt;</v>
      </c>
    </row>
    <row r="90" spans="1:2" x14ac:dyDescent="0.2">
      <c r="B90" s="18" t="str">
        <f>"    &lt;finished age="&amp;CHAR(34)&amp;Schedules!C173&amp;CHAR(34)&amp;" interval="&amp;CHAR(34)&amp;Schedules!D173&amp;CHAR(34)&amp;" grace="&amp;CHAR(34)&amp;Schedules!E173&amp;CHAR(34)&amp;"/&gt;"</f>
        <v xml:space="preserve">    &lt;finished age="24 years" interval="" grace=""/&gt;</v>
      </c>
    </row>
    <row r="91" spans="1:2" x14ac:dyDescent="0.2">
      <c r="B91" s="18" t="str">
        <f>"    &lt;after-invalid interval="&amp;CHAR(34)&amp;Schedules!D174&amp;CHAR(34)&amp;" grace="&amp;CHAR(34)&amp;Schedules!E174&amp;CHAR(34)&amp;"/&gt;"</f>
        <v xml:space="preserve">    &lt;after-invalid interval="" grace=""/&gt;</v>
      </c>
    </row>
    <row r="92" spans="1:2" x14ac:dyDescent="0.2">
      <c r="B92" s="18" t="str">
        <f>"    &lt;before-previous interval="&amp;CHAR(34)&amp;Schedules!D175&amp;CHAR(34)&amp;"/&gt;"</f>
        <v xml:space="preserve">    &lt;before-previous interval="6 months"/&gt;</v>
      </c>
    </row>
    <row r="93" spans="1:2" x14ac:dyDescent="0.2">
      <c r="B93" s="18" t="str">
        <f>"    &lt;recommend seriesName="&amp;CHAR(34)&amp;Schedules!C176&amp;CHAR(34)&amp;"/&gt;"</f>
        <v xml:space="preserve">    &lt;recommend seriesName="MeningTrumenba"/&gt;</v>
      </c>
    </row>
    <row r="94" spans="1:2" x14ac:dyDescent="0.2">
      <c r="B94" s="18" t="str">
        <f>"    &lt;indicate vaccineName="&amp;CHAR(34)&amp;Schedules!B179&amp;CHAR(34)&amp;" schedule="&amp;CHAR(34)&amp;Schedules!C179&amp;CHAR(34)&amp;" age="&amp;CHAR(34)&amp;Schedules!D179&amp;CHAR(34)&amp;" reason="&amp;CHAR(34)&amp;Schedules!E179&amp;CHAR(34)&amp;"/&gt;"</f>
        <v xml:space="preserve">    &lt;indicate vaccineName="Bexsero" schedule="COMPLETE" age="" reason=""/&gt;</v>
      </c>
    </row>
    <row r="95" spans="1:2" x14ac:dyDescent="0.2">
      <c r="B95" s="18" t="str">
        <f>"    &lt;indicate vaccineName="&amp;CHAR(34)&amp;Schedules!B180&amp;CHAR(34)&amp;" schedule="&amp;CHAR(34)&amp;Schedules!C180&amp;CHAR(34)&amp;" age="&amp;CHAR(34)&amp;Schedules!D180&amp;CHAR(34)&amp;" reason="&amp;CHAR(34)&amp;Schedules!E180&amp;CHAR(34)&amp;"/&gt;"</f>
        <v xml:space="preserve">    &lt;indicate vaccineName="Trumenba" schedule="COMPLETE" age="" reason=""/&gt;</v>
      </c>
    </row>
    <row r="96" spans="1:2" x14ac:dyDescent="0.2">
      <c r="B96" s="18" t="str">
        <f>"  &lt;/schedule&gt;"</f>
        <v xml:space="preserve">  &lt;/schedule&gt;</v>
      </c>
    </row>
    <row r="97" spans="1:2" x14ac:dyDescent="0.2">
      <c r="A97" s="25" t="str">
        <f>Schedules!B185</f>
        <v>B2b</v>
      </c>
      <c r="B97" s="18" t="str">
        <f>"  &lt;schedule scheduleName="&amp;CHAR(34)&amp;Schedules!B185&amp;CHAR(34)&amp;" dose="&amp;CHAR(34)&amp;Schedules!C185&amp;CHAR(34)&amp;" indication="&amp;CHAR(34)&amp;Schedules!D185&amp;CHAR(34)&amp;" label="&amp;CHAR(34)&amp;Schedules!E184&amp;CHAR(34)&amp;"&gt;"</f>
        <v xml:space="preserve">  &lt;schedule scheduleName="B2b" dose="2" indication="" label="2nd"&gt;</v>
      </c>
    </row>
    <row r="98" spans="1:2" x14ac:dyDescent="0.2">
      <c r="B98" s="17" t="str">
        <f>"    &lt;pos row="&amp;CHAR(34)&amp;Schedules!C201&amp;CHAR(34)&amp;" column="&amp;CHAR(34)&amp;Schedules!C200&amp;CHAR(34)&amp;"/&gt;"</f>
        <v xml:space="preserve">    &lt;pos row="2" column="4"/&gt;</v>
      </c>
    </row>
    <row r="99" spans="1:2" x14ac:dyDescent="0.2">
      <c r="B99" s="18" t="str">
        <f>"    &lt;valid age="&amp;CHAR(34)&amp;Schedules!C188&amp;CHAR(34)&amp;" interval="&amp;CHAR(34)&amp;Schedules!D188&amp;CHAR(34)&amp;" grace="&amp;CHAR(34)&amp;Schedules!E188&amp;CHAR(34)&amp;"/&gt;"</f>
        <v xml:space="preserve">    &lt;valid age="" interval="4 weeks" grace="4 weeks"/&gt;</v>
      </c>
    </row>
    <row r="100" spans="1:2" x14ac:dyDescent="0.2">
      <c r="B100" s="18" t="str">
        <f>"    &lt;early age="&amp;CHAR(34)&amp;Schedules!C189&amp;CHAR(34)&amp;" interval="&amp;CHAR(34)&amp;Schedules!D189&amp;CHAR(34)&amp;" grace="&amp;CHAR(34)&amp;Schedules!E189&amp;CHAR(34)&amp;"/&gt;"</f>
        <v xml:space="preserve">    &lt;early age="" interval="" grace=""/&gt;</v>
      </c>
    </row>
    <row r="101" spans="1:2" x14ac:dyDescent="0.2">
      <c r="B101" s="18" t="str">
        <f>"    &lt;due age="&amp;CHAR(34)&amp;Schedules!C190&amp;CHAR(34)&amp;" interval="&amp;CHAR(34)&amp;Schedules!D190&amp;CHAR(34)&amp;" grace="&amp;CHAR(34)&amp;Schedules!E190&amp;CHAR(34)&amp;"/&gt;"</f>
        <v xml:space="preserve">    &lt;due age="" interval="4 weeks" grace=""/&gt;</v>
      </c>
    </row>
    <row r="102" spans="1:2" x14ac:dyDescent="0.2">
      <c r="B102" s="18" t="str">
        <f>"    &lt;overdue age="&amp;CHAR(34)&amp;Schedules!C191&amp;CHAR(34)&amp;" interval="&amp;CHAR(34)&amp;Schedules!D191&amp;CHAR(34)&amp;" grace="&amp;CHAR(34)&amp;Schedules!E191&amp;CHAR(34)&amp;"/&gt;"</f>
        <v xml:space="preserve">    &lt;overdue age="" interval="2 months" grace=""/&gt;</v>
      </c>
    </row>
    <row r="103" spans="1:2" x14ac:dyDescent="0.2">
      <c r="B103" s="18" t="str">
        <f>"    &lt;finished age="&amp;CHAR(34)&amp;Schedules!C192&amp;CHAR(34)&amp;" interval="&amp;CHAR(34)&amp;Schedules!D192&amp;CHAR(34)&amp;" grace="&amp;CHAR(34)&amp;Schedules!E192&amp;CHAR(34)&amp;"/&gt;"</f>
        <v xml:space="preserve">    &lt;finished age="24 years" interval="" grace=""/&gt;</v>
      </c>
    </row>
    <row r="104" spans="1:2" x14ac:dyDescent="0.2">
      <c r="B104" s="18" t="str">
        <f>"    &lt;after-invalid interval="&amp;CHAR(34)&amp;Schedules!D193&amp;CHAR(34)&amp;" grace="&amp;CHAR(34)&amp;Schedules!E193&amp;CHAR(34)&amp;"/&gt;"</f>
        <v xml:space="preserve">    &lt;after-invalid interval="" grace=""/&gt;</v>
      </c>
    </row>
    <row r="105" spans="1:2" x14ac:dyDescent="0.2">
      <c r="B105" s="18" t="str">
        <f>"    &lt;before-previous interval="&amp;CHAR(34)&amp;Schedules!D194&amp;CHAR(34)&amp;"/&gt;"</f>
        <v xml:space="preserve">    &lt;before-previous interval=""/&gt;</v>
      </c>
    </row>
    <row r="106" spans="1:2" x14ac:dyDescent="0.2">
      <c r="B106" s="18" t="str">
        <f>"    &lt;recommend seriesName="&amp;CHAR(34)&amp;Schedules!C195&amp;CHAR(34)&amp;"/&gt;"</f>
        <v xml:space="preserve">    &lt;recommend seriesName="MeningBexsero"/&gt;</v>
      </c>
    </row>
    <row r="107" spans="1:2" x14ac:dyDescent="0.2">
      <c r="B107" s="18" t="str">
        <f>"    &lt;indicate vaccineName="&amp;CHAR(34)&amp;Schedules!B198&amp;CHAR(34)&amp;" schedule="&amp;CHAR(34)&amp;Schedules!C198&amp;CHAR(34)&amp;" age="&amp;CHAR(34)&amp;Schedules!D198&amp;CHAR(34)&amp;" reason="&amp;CHAR(34)&amp;Schedules!E198&amp;CHAR(34)&amp;"/&gt;"</f>
        <v xml:space="preserve">    &lt;indicate vaccineName="Trumenba" schedule="COMPLETE" age="" reason=""/&gt;</v>
      </c>
    </row>
    <row r="108" spans="1:2" x14ac:dyDescent="0.2">
      <c r="B108" s="18" t="str">
        <f>"    &lt;indicate vaccineName="&amp;CHAR(34)&amp;Schedules!B199&amp;CHAR(34)&amp;" schedule="&amp;CHAR(34)&amp;Schedules!C199&amp;CHAR(34)&amp;" age="&amp;CHAR(34)&amp;Schedules!D199&amp;CHAR(34)&amp;" reason="&amp;CHAR(34)&amp;Schedules!E199&amp;CHAR(34)&amp;"/&gt;"</f>
        <v xml:space="preserve">    &lt;indicate vaccineName="Bexsero" schedule="COMPLETE" age="" reason=""/&gt;</v>
      </c>
    </row>
    <row r="109" spans="1:2" x14ac:dyDescent="0.2">
      <c r="B109" s="18" t="str">
        <f>"  &lt;/schedule&gt;"</f>
        <v xml:space="preserve">  &lt;/schedule&gt;</v>
      </c>
    </row>
    <row r="110" spans="1:2" x14ac:dyDescent="0.2">
      <c r="A110" s="25" t="str">
        <f>Schedules!B204</f>
        <v>T2a</v>
      </c>
      <c r="B110" s="18" t="str">
        <f>"  &lt;schedule scheduleName="&amp;CHAR(34)&amp;Schedules!B204&amp;CHAR(34)&amp;" dose="&amp;CHAR(34)&amp;Schedules!C204&amp;CHAR(34)&amp;" indication="&amp;CHAR(34)&amp;Schedules!D204&amp;CHAR(34)&amp;" label="&amp;CHAR(34)&amp;Schedules!E203&amp;CHAR(34)&amp;"&gt;"</f>
        <v xml:space="preserve">  &lt;schedule scheduleName="T2a" dose="2" indication="" label="2nd"&gt;</v>
      </c>
    </row>
    <row r="111" spans="1:2" x14ac:dyDescent="0.2">
      <c r="B111" s="17" t="str">
        <f>"    &lt;pos row="&amp;CHAR(34)&amp;Schedules!C220&amp;CHAR(34)&amp;" column="&amp;CHAR(34)&amp;Schedules!C219&amp;CHAR(34)&amp;"/&gt;"</f>
        <v xml:space="preserve">    &lt;pos row="2" column="2"/&gt;</v>
      </c>
    </row>
    <row r="112" spans="1:2" x14ac:dyDescent="0.2">
      <c r="B112" s="18" t="str">
        <f>"    &lt;valid age="&amp;CHAR(34)&amp;Schedules!C207&amp;CHAR(34)&amp;" interval="&amp;CHAR(34)&amp;Schedules!D207&amp;CHAR(34)&amp;" grace="&amp;CHAR(34)&amp;Schedules!E207&amp;CHAR(34)&amp;"/&gt;"</f>
        <v xml:space="preserve">    &lt;valid age="" interval="6 months" grace="6 months"/&gt;</v>
      </c>
    </row>
    <row r="113" spans="1:2" x14ac:dyDescent="0.2">
      <c r="B113" s="18" t="str">
        <f>"    &lt;early age="&amp;CHAR(34)&amp;Schedules!C208&amp;CHAR(34)&amp;" interval="&amp;CHAR(34)&amp;Schedules!D208&amp;CHAR(34)&amp;" grace="&amp;CHAR(34)&amp;Schedules!E208&amp;CHAR(34)&amp;"/&gt;"</f>
        <v xml:space="preserve">    &lt;early age="" interval="" grace=""/&gt;</v>
      </c>
    </row>
    <row r="114" spans="1:2" x14ac:dyDescent="0.2">
      <c r="B114" s="18" t="str">
        <f>"    &lt;due age="&amp;CHAR(34)&amp;Schedules!C209&amp;CHAR(34)&amp;" interval="&amp;CHAR(34)&amp;Schedules!D209&amp;CHAR(34)&amp;" grace="&amp;CHAR(34)&amp;Schedules!E209&amp;CHAR(34)&amp;"/&gt;"</f>
        <v xml:space="preserve">    &lt;due age="" interval="6 months" grace=""/&gt;</v>
      </c>
    </row>
    <row r="115" spans="1:2" x14ac:dyDescent="0.2">
      <c r="B115" s="18" t="str">
        <f>"    &lt;overdue age="&amp;CHAR(34)&amp;Schedules!C210&amp;CHAR(34)&amp;" interval="&amp;CHAR(34)&amp;Schedules!D210&amp;CHAR(34)&amp;" grace="&amp;CHAR(34)&amp;Schedules!E210&amp;CHAR(34)&amp;"/&gt;"</f>
        <v xml:space="preserve">    &lt;overdue age="" interval="7 months" grace=""/&gt;</v>
      </c>
    </row>
    <row r="116" spans="1:2" x14ac:dyDescent="0.2">
      <c r="B116" s="18" t="str">
        <f>"    &lt;finished age="&amp;CHAR(34)&amp;Schedules!C211&amp;CHAR(34)&amp;" interval="&amp;CHAR(34)&amp;Schedules!D211&amp;CHAR(34)&amp;" grace="&amp;CHAR(34)&amp;Schedules!E211&amp;CHAR(34)&amp;"/&gt;"</f>
        <v xml:space="preserve">    &lt;finished age="24 years" interval="" grace=""/&gt;</v>
      </c>
    </row>
    <row r="117" spans="1:2" x14ac:dyDescent="0.2">
      <c r="B117" s="18" t="str">
        <f>"    &lt;after-invalid interval="&amp;CHAR(34)&amp;Schedules!D212&amp;CHAR(34)&amp;" grace="&amp;CHAR(34)&amp;Schedules!E212&amp;CHAR(34)&amp;"/&gt;"</f>
        <v xml:space="preserve">    &lt;after-invalid interval="" grace=""/&gt;</v>
      </c>
    </row>
    <row r="118" spans="1:2" x14ac:dyDescent="0.2">
      <c r="B118" s="18" t="str">
        <f>"    &lt;before-previous interval="&amp;CHAR(34)&amp;Schedules!D213&amp;CHAR(34)&amp;"/&gt;"</f>
        <v xml:space="preserve">    &lt;before-previous interval=""/&gt;</v>
      </c>
    </row>
    <row r="119" spans="1:2" x14ac:dyDescent="0.2">
      <c r="B119" s="18" t="str">
        <f>"    &lt;recommend seriesName="&amp;CHAR(34)&amp;Schedules!C214&amp;CHAR(34)&amp;"/&gt;"</f>
        <v xml:space="preserve">    &lt;recommend seriesName="MeningTrumenba"/&gt;</v>
      </c>
    </row>
    <row r="120" spans="1:2" x14ac:dyDescent="0.2">
      <c r="B120" s="18" t="str">
        <f>"    &lt;indicate vaccineName="&amp;CHAR(34)&amp;Schedules!B217&amp;CHAR(34)&amp;" schedule="&amp;CHAR(34)&amp;Schedules!C217&amp;CHAR(34)&amp;" age="&amp;CHAR(34)&amp;Schedules!D217&amp;CHAR(34)&amp;" reason="&amp;CHAR(34)&amp;Schedules!E217&amp;CHAR(34)&amp;"/&gt;"</f>
        <v xml:space="preserve">    &lt;indicate vaccineName="Bexsero" schedule="COMPLETE" age="" reason=""/&gt;</v>
      </c>
    </row>
    <row r="121" spans="1:2" x14ac:dyDescent="0.2">
      <c r="B121" s="18" t="str">
        <f>"    &lt;indicate vaccineName="&amp;CHAR(34)&amp;Schedules!B218&amp;CHAR(34)&amp;" schedule="&amp;CHAR(34)&amp;Schedules!C218&amp;CHAR(34)&amp;" age="&amp;CHAR(34)&amp;Schedules!D218&amp;CHAR(34)&amp;" reason="&amp;CHAR(34)&amp;Schedules!E218&amp;CHAR(34)&amp;"/&gt;"</f>
        <v xml:space="preserve">    &lt;indicate vaccineName="Trumenba" schedule="DL Trumenba C" age="" reason=""/&gt;</v>
      </c>
    </row>
    <row r="122" spans="1:2" x14ac:dyDescent="0.2">
      <c r="B122" s="18" t="str">
        <f>"  &lt;/schedule&gt;"</f>
        <v xml:space="preserve">  &lt;/schedule&gt;</v>
      </c>
    </row>
    <row r="123" spans="1:2" x14ac:dyDescent="0.2">
      <c r="A123" s="25" t="str">
        <f>Schedules!B223</f>
        <v>T3b</v>
      </c>
      <c r="B123" s="18" t="str">
        <f>"  &lt;schedule scheduleName="&amp;CHAR(34)&amp;Schedules!B223&amp;CHAR(34)&amp;" dose="&amp;CHAR(34)&amp;Schedules!C223&amp;CHAR(34)&amp;" indication="&amp;CHAR(34)&amp;Schedules!D223&amp;CHAR(34)&amp;" label="&amp;CHAR(34)&amp;Schedules!E222&amp;CHAR(34)&amp;"&gt;"</f>
        <v xml:space="preserve">  &lt;schedule scheduleName="T3b" dose="3" indication="" label="3rd"&gt;</v>
      </c>
    </row>
    <row r="124" spans="1:2" x14ac:dyDescent="0.2">
      <c r="B124" s="17" t="str">
        <f>"    &lt;pos row="&amp;CHAR(34)&amp;Schedules!C239&amp;CHAR(34)&amp;" column="&amp;CHAR(34)&amp;Schedules!C238&amp;CHAR(34)&amp;"/&gt;"</f>
        <v xml:space="preserve">    &lt;pos row="3" column="3"/&gt;</v>
      </c>
    </row>
    <row r="125" spans="1:2" x14ac:dyDescent="0.2">
      <c r="B125" s="18" t="str">
        <f>"    &lt;valid age="&amp;CHAR(34)&amp;Schedules!C226&amp;CHAR(34)&amp;" interval="&amp;CHAR(34)&amp;Schedules!D226&amp;CHAR(34)&amp;" grace="&amp;CHAR(34)&amp;Schedules!E226&amp;CHAR(34)&amp;"/&gt;"</f>
        <v xml:space="preserve">    &lt;valid age="" interval="4 weeks" grace="4 weeks"/&gt;</v>
      </c>
    </row>
    <row r="126" spans="1:2" x14ac:dyDescent="0.2">
      <c r="B126" s="18" t="str">
        <f>"    &lt;early age="&amp;CHAR(34)&amp;Schedules!C227&amp;CHAR(34)&amp;" interval="&amp;CHAR(34)&amp;Schedules!D227&amp;CHAR(34)&amp;" grace="&amp;CHAR(34)&amp;Schedules!E227&amp;CHAR(34)&amp;"/&gt;"</f>
        <v xml:space="preserve">    &lt;early age="" interval="" grace=""/&gt;</v>
      </c>
    </row>
    <row r="127" spans="1:2" x14ac:dyDescent="0.2">
      <c r="B127" s="18" t="str">
        <f>"    &lt;due age="&amp;CHAR(34)&amp;Schedules!C228&amp;CHAR(34)&amp;" interval="&amp;CHAR(34)&amp;Schedules!D228&amp;CHAR(34)&amp;" grace="&amp;CHAR(34)&amp;Schedules!E228&amp;CHAR(34)&amp;"/&gt;"</f>
        <v xml:space="preserve">    &lt;due age="" interval="4 weeks" grace=""/&gt;</v>
      </c>
    </row>
    <row r="128" spans="1:2" x14ac:dyDescent="0.2">
      <c r="B128" s="18" t="str">
        <f>"    &lt;overdue age="&amp;CHAR(34)&amp;Schedules!C229&amp;CHAR(34)&amp;" interval="&amp;CHAR(34)&amp;Schedules!D229&amp;CHAR(34)&amp;" grace="&amp;CHAR(34)&amp;Schedules!E229&amp;CHAR(34)&amp;"/&gt;"</f>
        <v xml:space="preserve">    &lt;overdue age="" interval="2 months" grace=""/&gt;</v>
      </c>
    </row>
    <row r="129" spans="2:2" x14ac:dyDescent="0.2">
      <c r="B129" s="18" t="str">
        <f>"    &lt;finished age="&amp;CHAR(34)&amp;Schedules!C230&amp;CHAR(34)&amp;" interval="&amp;CHAR(34)&amp;Schedules!D230&amp;CHAR(34)&amp;" grace="&amp;CHAR(34)&amp;Schedules!E230&amp;CHAR(34)&amp;"/&gt;"</f>
        <v xml:space="preserve">    &lt;finished age="24 years" interval="" grace=""/&gt;</v>
      </c>
    </row>
    <row r="130" spans="2:2" x14ac:dyDescent="0.2">
      <c r="B130" s="18" t="str">
        <f>"    &lt;after-invalid interval="&amp;CHAR(34)&amp;Schedules!D231&amp;CHAR(34)&amp;" grace="&amp;CHAR(34)&amp;Schedules!E231&amp;CHAR(34)&amp;"/&gt;"</f>
        <v xml:space="preserve">    &lt;after-invalid interval="" grace=""/&gt;</v>
      </c>
    </row>
    <row r="131" spans="2:2" x14ac:dyDescent="0.2">
      <c r="B131" s="18" t="str">
        <f>"    &lt;before-previous interval="&amp;CHAR(34)&amp;Schedules!D232&amp;CHAR(34)&amp;"/&gt;"</f>
        <v xml:space="preserve">    &lt;before-previous interval="6 months"/&gt;</v>
      </c>
    </row>
    <row r="132" spans="2:2" x14ac:dyDescent="0.2">
      <c r="B132" s="18" t="str">
        <f>"    &lt;recommend seriesName="&amp;CHAR(34)&amp;Schedules!C233&amp;CHAR(34)&amp;"/&gt;"</f>
        <v xml:space="preserve">    &lt;recommend seriesName="MeningTrumenba"/&gt;</v>
      </c>
    </row>
    <row r="133" spans="2:2" x14ac:dyDescent="0.2">
      <c r="B133" s="18" t="str">
        <f>"    &lt;indicate vaccineName="&amp;CHAR(34)&amp;Schedules!B236&amp;CHAR(34)&amp;" schedule="&amp;CHAR(34)&amp;Schedules!C236&amp;CHAR(34)&amp;" age="&amp;CHAR(34)&amp;Schedules!D236&amp;CHAR(34)&amp;" reason="&amp;CHAR(34)&amp;Schedules!E236&amp;CHAR(34)&amp;"/&gt;"</f>
        <v xml:space="preserve">    &lt;indicate vaccineName="Bexsero" schedule="COMPLETE" age="" reason=""/&gt;</v>
      </c>
    </row>
    <row r="134" spans="2:2" x14ac:dyDescent="0.2">
      <c r="B134" s="18" t="str">
        <f>"    &lt;indicate vaccineName="&amp;CHAR(34)&amp;Schedules!B237&amp;CHAR(34)&amp;" schedule="&amp;CHAR(34)&amp;Schedules!C237&amp;CHAR(34)&amp;" age="&amp;CHAR(34)&amp;Schedules!D237&amp;CHAR(34)&amp;" reason="&amp;CHAR(34)&amp;Schedules!E237&amp;CHAR(34)&amp;"/&gt;"</f>
        <v xml:space="preserve">    &lt;indicate vaccineName="Trumenba" schedule="COMPLETE" age="" reason=""/&gt;</v>
      </c>
    </row>
    <row r="135" spans="2:2" x14ac:dyDescent="0.2">
      <c r="B135" s="18" t="str">
        <f>"  &lt;/schedule&gt;"</f>
        <v xml:space="preserve">  &lt;/schedule&gt;</v>
      </c>
    </row>
    <row r="136" spans="2:2" x14ac:dyDescent="0.2">
      <c r="B136" s="28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Kerr</dc:creator>
  <cp:lastModifiedBy>N. Bunker</cp:lastModifiedBy>
  <cp:lastPrinted>2018-08-22T20:55:03Z</cp:lastPrinted>
  <dcterms:created xsi:type="dcterms:W3CDTF">2014-08-26T19:52:28Z</dcterms:created>
  <dcterms:modified xsi:type="dcterms:W3CDTF">2020-01-13T22:10:25Z</dcterms:modified>
</cp:coreProperties>
</file>