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AD704C52-2738-42EC-A09E-678E46ACEE7D}" xr6:coauthVersionLast="41" xr6:coauthVersionMax="41" xr10:uidLastSave="{00000000-0000-0000-0000-000000000000}"/>
  <bookViews>
    <workbookView xWindow="-120" yWindow="-120" windowWidth="29040" windowHeight="15840" tabRatio="389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Excel_BuiltIn_Print_Area_1_1">Schedules!$A$1:$L$150</definedName>
    <definedName name="_xlnm.Print_Area" localSheetId="1">Schedules!$A$1:$L$189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2" l="1"/>
  <c r="A27" i="2"/>
  <c r="A76" i="2" l="1"/>
  <c r="A65" i="2"/>
  <c r="A53" i="2"/>
  <c r="A42" i="2"/>
  <c r="A30" i="2"/>
  <c r="A17" i="2"/>
  <c r="A5" i="2"/>
  <c r="A86" i="2" l="1"/>
  <c r="A85" i="2"/>
  <c r="A84" i="2"/>
  <c r="A83" i="2"/>
  <c r="A82" i="2"/>
  <c r="A81" i="2"/>
  <c r="A80" i="2"/>
  <c r="A79" i="2"/>
  <c r="A78" i="2"/>
  <c r="A77" i="2"/>
  <c r="A75" i="2" l="1"/>
  <c r="A74" i="2"/>
  <c r="A73" i="2"/>
  <c r="A72" i="2"/>
  <c r="A71" i="2"/>
  <c r="A70" i="2"/>
  <c r="A69" i="2"/>
  <c r="A68" i="2"/>
  <c r="A67" i="2"/>
  <c r="A66" i="2"/>
  <c r="A4" i="2" l="1"/>
  <c r="A14" i="2"/>
  <c r="A2" i="2"/>
  <c r="A1" i="2"/>
  <c r="A3" i="2"/>
  <c r="A6" i="2"/>
  <c r="A7" i="2"/>
  <c r="A8" i="2"/>
  <c r="A9" i="2"/>
  <c r="A10" i="2"/>
  <c r="A11" i="2"/>
  <c r="A12" i="2"/>
  <c r="A13" i="2"/>
  <c r="A15" i="2"/>
  <c r="A16" i="2"/>
  <c r="A18" i="2"/>
  <c r="A19" i="2"/>
  <c r="A20" i="2"/>
  <c r="A21" i="2"/>
  <c r="A22" i="2"/>
  <c r="A23" i="2"/>
  <c r="A24" i="2"/>
  <c r="A25" i="2"/>
  <c r="A26" i="2"/>
  <c r="A29" i="2"/>
  <c r="A31" i="2"/>
  <c r="A32" i="2"/>
  <c r="A33" i="2"/>
  <c r="A34" i="2"/>
  <c r="A35" i="2"/>
  <c r="A36" i="2"/>
  <c r="A37" i="2"/>
  <c r="A38" i="2"/>
  <c r="A39" i="2"/>
  <c r="A40" i="2"/>
  <c r="A41" i="2"/>
  <c r="A43" i="2"/>
  <c r="A44" i="2"/>
  <c r="A45" i="2"/>
  <c r="A46" i="2"/>
  <c r="A47" i="2"/>
  <c r="A48" i="2"/>
  <c r="A49" i="2"/>
  <c r="A50" i="2"/>
  <c r="A51" i="2"/>
  <c r="A52" i="2"/>
  <c r="A54" i="2"/>
  <c r="A55" i="2"/>
  <c r="A56" i="2"/>
  <c r="A57" i="2"/>
  <c r="A58" i="2"/>
  <c r="A59" i="2"/>
  <c r="A60" i="2"/>
  <c r="A61" i="2"/>
  <c r="A62" i="2"/>
  <c r="A63" i="2"/>
  <c r="A64" i="2"/>
  <c r="A87" i="2"/>
</calcChain>
</file>

<file path=xl/sharedStrings.xml><?xml version="1.0" encoding="utf-8"?>
<sst xmlns="http://schemas.openxmlformats.org/spreadsheetml/2006/main" count="451" uniqueCount="232">
  <si>
    <t>Forecast Series Name</t>
  </si>
  <si>
    <t>Pneumo</t>
  </si>
  <si>
    <t>Vaccines</t>
  </si>
  <si>
    <t>Vaccine Ids</t>
  </si>
  <si>
    <t>Vaccine</t>
  </si>
  <si>
    <t>Trade Name(s)</t>
  </si>
  <si>
    <t>Id</t>
  </si>
  <si>
    <t>PCV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</si>
  <si>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</si>
  <si>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</si>
  <si>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</si>
  <si>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</si>
  <si>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</si>
  <si>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</si>
  <si>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</si>
  <si>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</si>
  <si>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</si>
  <si>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</si>
  <si>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</si>
  <si>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</si>
  <si>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</si>
  <si>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</si>
  <si>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</si>
  <si>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</si>
  <si>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</si>
  <si>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</si>
  <si>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</si>
  <si>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</si>
  <si>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</si>
  <si>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</si>
  <si>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</si>
  <si>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</si>
  <si>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</si>
  <si>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</si>
  <si>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</si>
  <si>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</si>
  <si>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</si>
  <si>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</si>
  <si>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P3</t>
  </si>
  <si>
    <t>P4</t>
  </si>
  <si>
    <t>COMPLETE</t>
  </si>
  <si>
    <t>Show Column</t>
  </si>
  <si>
    <t>Show Row</t>
  </si>
  <si>
    <t>6 months</t>
  </si>
  <si>
    <t>booster</t>
  </si>
  <si>
    <t>B</t>
  </si>
  <si>
    <t>14 weeks</t>
  </si>
  <si>
    <t>12 months</t>
  </si>
  <si>
    <t>8 weeks</t>
  </si>
  <si>
    <t>7 months</t>
  </si>
  <si>
    <t>16 months</t>
  </si>
  <si>
    <t>0 days</t>
  </si>
  <si>
    <t>Transitions</t>
  </si>
  <si>
    <t>Name</t>
  </si>
  <si>
    <t>Vaccine Id</t>
  </si>
  <si>
    <t>12 Months Old</t>
  </si>
  <si>
    <t>C2</t>
  </si>
  <si>
    <t xml:space="preserve"> </t>
  </si>
  <si>
    <t>C3</t>
  </si>
  <si>
    <t>2nd dose 12 month catchup</t>
  </si>
  <si>
    <t>3rd dose 12 month catchup</t>
  </si>
  <si>
    <t>C4</t>
  </si>
  <si>
    <t>First valid dose not received by 12 months of age, only 2 doses needed now.</t>
  </si>
  <si>
    <t>Second valid dose was not received by 12 months of age, only 2 more doses needed now.</t>
  </si>
  <si>
    <t>Third valid dose was not received by 12 months of age, the third and final dose should be given as soon as possible.</t>
  </si>
  <si>
    <t>Second valid dose received after 24 months of age, no more doses needed.</t>
  </si>
  <si>
    <t>12 months -4 d</t>
  </si>
  <si>
    <t>24 months -4 d</t>
  </si>
  <si>
    <t>*</t>
  </si>
  <si>
    <t>Indication End</t>
  </si>
  <si>
    <t>19 years</t>
  </si>
  <si>
    <t>Second valid dose was given at or after 7 months of age.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</si>
  <si>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</si>
  <si>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</si>
  <si>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</si>
  <si>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</si>
  <si>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</si>
  <si>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</si>
  <si>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</si>
  <si>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</si>
  <si>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</si>
  <si>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</si>
  <si>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</si>
  <si>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</si>
  <si>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</si>
  <si>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</si>
  <si>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</si>
  <si>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</si>
  <si>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</si>
  <si>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</si>
  <si>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</si>
  <si>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</si>
  <si>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</si>
  <si>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</si>
  <si>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</si>
  <si>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</si>
  <si>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</si>
  <si>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</si>
  <si>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</si>
  <si>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</si>
  <si>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</si>
  <si>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</si>
  <si>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</si>
  <si>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</si>
  <si>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</si>
  <si>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</si>
  <si>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</si>
  <si>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</si>
  <si>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</si>
  <si>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</si>
  <si>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</si>
  <si>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</si>
  <si>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</si>
  <si>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</si>
  <si>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</si>
  <si>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</si>
  <si>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</si>
  <si>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</si>
  <si>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</si>
  <si>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</si>
  <si>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</si>
  <si>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</si>
  <si>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</si>
  <si>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</si>
  <si>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</si>
  <si>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</si>
  <si>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</si>
  <si>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</si>
  <si>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</si>
  <si>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</si>
  <si>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</si>
  <si>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</si>
  <si>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</si>
  <si>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</si>
  <si>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</si>
  <si>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</si>
  <si>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</si>
  <si>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</si>
  <si>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</si>
  <si>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</si>
  <si>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</si>
  <si>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</si>
  <si>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</si>
  <si>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</si>
  <si>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</si>
  <si>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</si>
  <si>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</si>
  <si>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</si>
  <si>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</si>
  <si>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</si>
  <si>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</si>
  <si>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</si>
  <si>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</si>
  <si>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</si>
  <si>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</si>
  <si>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</si>
  <si>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</si>
  <si>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</si>
  <si>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</si>
  <si>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</si>
  <si>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</si>
  <si>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</si>
  <si>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</si>
  <si>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</si>
  <si>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</si>
  <si>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</si>
  <si>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</si>
  <si>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</si>
  <si>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</si>
  <si>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</si>
  <si>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</si>
  <si>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</si>
  <si>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</si>
  <si>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</si>
  <si>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</si>
  <si>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</si>
  <si>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</si>
  <si>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</si>
  <si>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</si>
  <si>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</si>
  <si>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</si>
  <si>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</si>
  <si>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</si>
  <si>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</si>
  <si>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</si>
  <si>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</si>
  <si>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</si>
  <si>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</si>
  <si>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</si>
  <si>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</si>
  <si>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</si>
  <si>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</si>
  <si>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</si>
  <si>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</si>
  <si>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</si>
  <si>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</si>
  <si>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</si>
  <si>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</si>
  <si>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</si>
  <si>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</si>
  <si>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</si>
  <si>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</si>
  <si>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</si>
  <si>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</si>
  <si>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</si>
  <si>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</si>
  <si>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</si>
  <si>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</si>
  <si>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</si>
  <si>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</si>
  <si>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</si>
  <si>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</si>
  <si>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</si>
  <si>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</si>
  <si>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</si>
  <si>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</si>
  <si>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</si>
  <si>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</si>
  <si>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</si>
  <si>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</si>
  <si>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</si>
  <si>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</si>
  <si>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</si>
  <si>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</si>
  <si>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</si>
  <si>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</si>
  <si>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</si>
  <si>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</si>
  <si>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</si>
  <si>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</si>
  <si>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</si>
  <si>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100, 109, 133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</si>
</sst>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411480</xdr:colOff>
      <xdr:row>19</xdr:row>
      <xdr:rowOff>129540</xdr:rowOff>
    </xdr:from>
    <xdr:to>
      <xdr:col>9</xdr:col>
      <xdr:colOff>183112</xdr:colOff>
      <xdr:row>52</xdr:row>
      <xdr:rowOff>72575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" y="3246120"/>
          <a:ext cx="6858232" cy="5475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F627-B23C-4982-8E89-D1F0C5567AAB}">
  <dimension ref="A1:C150"/>
  <sheetViews>
    <sheetView topLeftCell="A109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72</v>
      </c>
      <c r="B1" t="s">
        <v>73</v>
      </c>
      <c r="C1" t="s">
        <v>74</v>
      </c>
    </row>
    <row r="2" spans="1:3" x14ac:dyDescent="0.2">
      <c r="A2">
        <v>110</v>
      </c>
      <c r="B2">
        <v>20</v>
      </c>
      <c r="C2" t="s">
        <v>75</v>
      </c>
    </row>
    <row r="3" spans="1:3" x14ac:dyDescent="0.2">
      <c r="A3">
        <v>110</v>
      </c>
      <c r="B3">
        <v>106</v>
      </c>
      <c r="C3" t="s">
        <v>76</v>
      </c>
    </row>
    <row r="4" spans="1:3" x14ac:dyDescent="0.2">
      <c r="A4">
        <v>110</v>
      </c>
      <c r="B4">
        <v>107</v>
      </c>
      <c r="C4" t="s">
        <v>77</v>
      </c>
    </row>
    <row r="5" spans="1:3" x14ac:dyDescent="0.2">
      <c r="A5">
        <v>111</v>
      </c>
      <c r="B5" t="s">
        <v>78</v>
      </c>
      <c r="C5" t="s">
        <v>79</v>
      </c>
    </row>
    <row r="6" spans="1:3" x14ac:dyDescent="0.2">
      <c r="A6">
        <v>112</v>
      </c>
      <c r="B6">
        <v>28</v>
      </c>
      <c r="C6" t="s">
        <v>80</v>
      </c>
    </row>
    <row r="7" spans="1:3" x14ac:dyDescent="0.2">
      <c r="A7">
        <v>113</v>
      </c>
      <c r="B7">
        <v>50</v>
      </c>
      <c r="C7" t="s">
        <v>81</v>
      </c>
    </row>
    <row r="8" spans="1:3" x14ac:dyDescent="0.2">
      <c r="A8">
        <v>114</v>
      </c>
      <c r="B8">
        <v>110</v>
      </c>
      <c r="C8" t="s">
        <v>82</v>
      </c>
    </row>
    <row r="9" spans="1:3" x14ac:dyDescent="0.2">
      <c r="A9">
        <v>115</v>
      </c>
      <c r="B9">
        <v>120</v>
      </c>
      <c r="C9" t="s">
        <v>83</v>
      </c>
    </row>
    <row r="10" spans="1:3" x14ac:dyDescent="0.2">
      <c r="A10">
        <v>116</v>
      </c>
      <c r="B10">
        <v>130</v>
      </c>
      <c r="C10" t="s">
        <v>84</v>
      </c>
    </row>
    <row r="11" spans="1:3" x14ac:dyDescent="0.2">
      <c r="A11">
        <v>121</v>
      </c>
      <c r="B11">
        <v>22</v>
      </c>
      <c r="C11" t="s">
        <v>85</v>
      </c>
    </row>
    <row r="12" spans="1:3" x14ac:dyDescent="0.2">
      <c r="A12">
        <v>122</v>
      </c>
      <c r="B12" t="s">
        <v>86</v>
      </c>
      <c r="C12" t="s">
        <v>87</v>
      </c>
    </row>
    <row r="13" spans="1:3" x14ac:dyDescent="0.2">
      <c r="A13">
        <v>122</v>
      </c>
      <c r="B13">
        <v>138</v>
      </c>
      <c r="C13" t="s">
        <v>88</v>
      </c>
    </row>
    <row r="14" spans="1:3" x14ac:dyDescent="0.2">
      <c r="A14">
        <v>122</v>
      </c>
      <c r="B14">
        <v>139</v>
      </c>
      <c r="C14" t="s">
        <v>89</v>
      </c>
    </row>
    <row r="15" spans="1:3" x14ac:dyDescent="0.2">
      <c r="A15">
        <v>123</v>
      </c>
      <c r="B15">
        <v>115</v>
      </c>
      <c r="C15" t="s">
        <v>90</v>
      </c>
    </row>
    <row r="16" spans="1:3" x14ac:dyDescent="0.2">
      <c r="A16">
        <v>124</v>
      </c>
      <c r="B16">
        <v>113</v>
      </c>
      <c r="C16" t="s">
        <v>91</v>
      </c>
    </row>
    <row r="17" spans="1:3" x14ac:dyDescent="0.2">
      <c r="A17">
        <v>128</v>
      </c>
      <c r="B17">
        <v>17</v>
      </c>
      <c r="C17" t="s">
        <v>92</v>
      </c>
    </row>
    <row r="18" spans="1:3" x14ac:dyDescent="0.2">
      <c r="A18">
        <v>136</v>
      </c>
      <c r="B18">
        <v>51</v>
      </c>
      <c r="C18" t="s">
        <v>93</v>
      </c>
    </row>
    <row r="19" spans="1:3" x14ac:dyDescent="0.2">
      <c r="A19">
        <v>137</v>
      </c>
      <c r="B19">
        <v>45</v>
      </c>
      <c r="C19" t="s">
        <v>94</v>
      </c>
    </row>
    <row r="20" spans="1:3" x14ac:dyDescent="0.2">
      <c r="A20">
        <v>142</v>
      </c>
      <c r="B20">
        <v>132</v>
      </c>
      <c r="C20" t="s">
        <v>95</v>
      </c>
    </row>
    <row r="21" spans="1:3" x14ac:dyDescent="0.2">
      <c r="A21">
        <v>142</v>
      </c>
      <c r="B21">
        <v>146</v>
      </c>
      <c r="C21" t="s">
        <v>96</v>
      </c>
    </row>
    <row r="22" spans="1:3" x14ac:dyDescent="0.2">
      <c r="A22">
        <v>145</v>
      </c>
      <c r="B22">
        <v>31</v>
      </c>
      <c r="C22" t="s">
        <v>97</v>
      </c>
    </row>
    <row r="23" spans="1:3" x14ac:dyDescent="0.2">
      <c r="A23">
        <v>145</v>
      </c>
      <c r="B23">
        <v>85</v>
      </c>
      <c r="C23" t="s">
        <v>98</v>
      </c>
    </row>
    <row r="24" spans="1:3" x14ac:dyDescent="0.2">
      <c r="A24">
        <v>146</v>
      </c>
      <c r="B24">
        <v>104</v>
      </c>
      <c r="C24" t="s">
        <v>99</v>
      </c>
    </row>
    <row r="25" spans="1:3" x14ac:dyDescent="0.2">
      <c r="A25">
        <v>147</v>
      </c>
      <c r="B25">
        <v>10</v>
      </c>
      <c r="C25" t="s">
        <v>100</v>
      </c>
    </row>
    <row r="26" spans="1:3" x14ac:dyDescent="0.2">
      <c r="A26">
        <v>148</v>
      </c>
      <c r="B26" t="s">
        <v>101</v>
      </c>
      <c r="C26" t="s">
        <v>102</v>
      </c>
    </row>
    <row r="27" spans="1:3" x14ac:dyDescent="0.2">
      <c r="A27">
        <v>153</v>
      </c>
      <c r="B27">
        <v>89</v>
      </c>
      <c r="C27" t="s">
        <v>103</v>
      </c>
    </row>
    <row r="28" spans="1:3" x14ac:dyDescent="0.2">
      <c r="A28">
        <v>154</v>
      </c>
      <c r="B28">
        <v>100</v>
      </c>
      <c r="C28" t="s">
        <v>104</v>
      </c>
    </row>
    <row r="29" spans="1:3" x14ac:dyDescent="0.2">
      <c r="A29">
        <v>155</v>
      </c>
      <c r="B29">
        <v>33</v>
      </c>
      <c r="C29" t="s">
        <v>105</v>
      </c>
    </row>
    <row r="30" spans="1:3" x14ac:dyDescent="0.2">
      <c r="A30">
        <v>156</v>
      </c>
      <c r="B30">
        <v>109</v>
      </c>
      <c r="C30" t="s">
        <v>106</v>
      </c>
    </row>
    <row r="31" spans="1:3" x14ac:dyDescent="0.2">
      <c r="A31">
        <v>156</v>
      </c>
      <c r="B31">
        <v>152</v>
      </c>
      <c r="C31" t="s">
        <v>107</v>
      </c>
    </row>
    <row r="32" spans="1:3" x14ac:dyDescent="0.2">
      <c r="A32">
        <v>158</v>
      </c>
      <c r="B32" t="s">
        <v>108</v>
      </c>
      <c r="C32" t="s">
        <v>109</v>
      </c>
    </row>
    <row r="33" spans="1:3" x14ac:dyDescent="0.2">
      <c r="A33">
        <v>159</v>
      </c>
      <c r="B33">
        <v>94</v>
      </c>
      <c r="C33" t="s">
        <v>110</v>
      </c>
    </row>
    <row r="34" spans="1:3" x14ac:dyDescent="0.2">
      <c r="A34">
        <v>160</v>
      </c>
      <c r="B34" t="s">
        <v>111</v>
      </c>
      <c r="C34" t="s">
        <v>112</v>
      </c>
    </row>
    <row r="35" spans="1:3" x14ac:dyDescent="0.2">
      <c r="A35">
        <v>161</v>
      </c>
      <c r="B35" t="s">
        <v>113</v>
      </c>
      <c r="C35" t="s">
        <v>114</v>
      </c>
    </row>
    <row r="36" spans="1:3" x14ac:dyDescent="0.2">
      <c r="A36">
        <v>162</v>
      </c>
      <c r="B36" t="s">
        <v>115</v>
      </c>
      <c r="C36" t="s">
        <v>116</v>
      </c>
    </row>
    <row r="37" spans="1:3" x14ac:dyDescent="0.2">
      <c r="A37">
        <v>162</v>
      </c>
      <c r="B37">
        <v>215</v>
      </c>
      <c r="C37" t="s">
        <v>117</v>
      </c>
    </row>
    <row r="38" spans="1:3" x14ac:dyDescent="0.2">
      <c r="A38">
        <v>163</v>
      </c>
      <c r="B38">
        <v>216</v>
      </c>
      <c r="C38" t="s">
        <v>118</v>
      </c>
    </row>
    <row r="39" spans="1:3" x14ac:dyDescent="0.2">
      <c r="A39">
        <v>171</v>
      </c>
      <c r="B39" t="s">
        <v>119</v>
      </c>
      <c r="C39" t="s">
        <v>120</v>
      </c>
    </row>
    <row r="40" spans="1:3" x14ac:dyDescent="0.2">
      <c r="A40">
        <v>175</v>
      </c>
      <c r="B40">
        <v>38</v>
      </c>
      <c r="C40" t="s">
        <v>121</v>
      </c>
    </row>
    <row r="41" spans="1:3" x14ac:dyDescent="0.2">
      <c r="A41">
        <v>178</v>
      </c>
      <c r="B41">
        <v>21</v>
      </c>
      <c r="C41" t="s">
        <v>122</v>
      </c>
    </row>
    <row r="42" spans="1:3" x14ac:dyDescent="0.2">
      <c r="A42">
        <v>179</v>
      </c>
      <c r="B42">
        <v>16</v>
      </c>
      <c r="C42" t="s">
        <v>123</v>
      </c>
    </row>
    <row r="43" spans="1:3" x14ac:dyDescent="0.2">
      <c r="A43">
        <v>179</v>
      </c>
      <c r="B43">
        <v>88</v>
      </c>
      <c r="C43" t="s">
        <v>124</v>
      </c>
    </row>
    <row r="44" spans="1:3" x14ac:dyDescent="0.2">
      <c r="A44">
        <v>179</v>
      </c>
      <c r="B44">
        <v>155</v>
      </c>
      <c r="C44" t="s">
        <v>125</v>
      </c>
    </row>
    <row r="45" spans="1:3" x14ac:dyDescent="0.2">
      <c r="A45">
        <v>179</v>
      </c>
      <c r="B45">
        <v>161</v>
      </c>
      <c r="C45" t="s">
        <v>126</v>
      </c>
    </row>
    <row r="46" spans="1:3" x14ac:dyDescent="0.2">
      <c r="A46">
        <v>180</v>
      </c>
      <c r="B46">
        <v>111</v>
      </c>
      <c r="C46" t="s">
        <v>127</v>
      </c>
    </row>
    <row r="47" spans="1:3" x14ac:dyDescent="0.2">
      <c r="A47">
        <v>181</v>
      </c>
      <c r="B47">
        <v>15</v>
      </c>
      <c r="C47" t="s">
        <v>128</v>
      </c>
    </row>
    <row r="48" spans="1:3" x14ac:dyDescent="0.2">
      <c r="A48">
        <v>182</v>
      </c>
      <c r="B48">
        <v>32</v>
      </c>
      <c r="C48" t="s">
        <v>129</v>
      </c>
    </row>
    <row r="49" spans="1:3" x14ac:dyDescent="0.2">
      <c r="A49">
        <v>183</v>
      </c>
      <c r="B49">
        <v>114</v>
      </c>
      <c r="C49" t="s">
        <v>130</v>
      </c>
    </row>
    <row r="50" spans="1:3" x14ac:dyDescent="0.2">
      <c r="A50">
        <v>184</v>
      </c>
      <c r="B50">
        <v>108</v>
      </c>
      <c r="C50" t="s">
        <v>131</v>
      </c>
    </row>
    <row r="51" spans="1:3" x14ac:dyDescent="0.2">
      <c r="A51">
        <v>184</v>
      </c>
      <c r="B51">
        <v>147</v>
      </c>
      <c r="C51" t="s">
        <v>132</v>
      </c>
    </row>
    <row r="52" spans="1:3" x14ac:dyDescent="0.2">
      <c r="A52">
        <v>185</v>
      </c>
      <c r="B52">
        <v>135</v>
      </c>
      <c r="C52" t="s">
        <v>133</v>
      </c>
    </row>
    <row r="53" spans="1:3" x14ac:dyDescent="0.2">
      <c r="A53">
        <v>186</v>
      </c>
      <c r="B53">
        <v>128</v>
      </c>
      <c r="C53" t="s">
        <v>134</v>
      </c>
    </row>
    <row r="54" spans="1:3" x14ac:dyDescent="0.2">
      <c r="A54">
        <v>187</v>
      </c>
      <c r="B54">
        <v>125</v>
      </c>
      <c r="C54" t="s">
        <v>135</v>
      </c>
    </row>
    <row r="55" spans="1:3" x14ac:dyDescent="0.2">
      <c r="A55">
        <v>188</v>
      </c>
      <c r="B55">
        <v>126</v>
      </c>
      <c r="C55" t="s">
        <v>136</v>
      </c>
    </row>
    <row r="56" spans="1:3" x14ac:dyDescent="0.2">
      <c r="A56">
        <v>189</v>
      </c>
      <c r="B56">
        <v>127</v>
      </c>
      <c r="C56" t="s">
        <v>137</v>
      </c>
    </row>
    <row r="57" spans="1:3" x14ac:dyDescent="0.2">
      <c r="A57">
        <v>197</v>
      </c>
      <c r="B57">
        <v>103</v>
      </c>
      <c r="C57" t="s">
        <v>138</v>
      </c>
    </row>
    <row r="58" spans="1:3" x14ac:dyDescent="0.2">
      <c r="A58">
        <v>198</v>
      </c>
      <c r="B58">
        <v>136</v>
      </c>
      <c r="C58" t="s">
        <v>139</v>
      </c>
    </row>
    <row r="59" spans="1:3" x14ac:dyDescent="0.2">
      <c r="A59">
        <v>200</v>
      </c>
      <c r="B59">
        <v>140</v>
      </c>
      <c r="C59" t="s">
        <v>140</v>
      </c>
    </row>
    <row r="60" spans="1:3" x14ac:dyDescent="0.2">
      <c r="A60">
        <v>201</v>
      </c>
      <c r="B60">
        <v>141</v>
      </c>
      <c r="C60" t="s">
        <v>141</v>
      </c>
    </row>
    <row r="61" spans="1:3" x14ac:dyDescent="0.2">
      <c r="A61">
        <v>202</v>
      </c>
      <c r="B61">
        <v>166</v>
      </c>
      <c r="C61" t="s">
        <v>142</v>
      </c>
    </row>
    <row r="62" spans="1:3" x14ac:dyDescent="0.2">
      <c r="A62">
        <v>202</v>
      </c>
      <c r="B62">
        <v>144</v>
      </c>
      <c r="C62" t="s">
        <v>143</v>
      </c>
    </row>
    <row r="63" spans="1:3" x14ac:dyDescent="0.2">
      <c r="A63">
        <v>203</v>
      </c>
      <c r="B63">
        <v>149</v>
      </c>
      <c r="C63" t="s">
        <v>144</v>
      </c>
    </row>
    <row r="64" spans="1:3" x14ac:dyDescent="0.2">
      <c r="A64">
        <v>203</v>
      </c>
      <c r="B64">
        <v>151</v>
      </c>
      <c r="C64" t="s">
        <v>145</v>
      </c>
    </row>
    <row r="65" spans="1:3" x14ac:dyDescent="0.2">
      <c r="A65">
        <v>204</v>
      </c>
      <c r="B65">
        <v>150</v>
      </c>
      <c r="C65" t="s">
        <v>146</v>
      </c>
    </row>
    <row r="66" spans="1:3" x14ac:dyDescent="0.2">
      <c r="A66">
        <v>204</v>
      </c>
      <c r="B66">
        <v>158</v>
      </c>
      <c r="C66" t="s">
        <v>147</v>
      </c>
    </row>
    <row r="67" spans="1:3" x14ac:dyDescent="0.2">
      <c r="A67">
        <v>206</v>
      </c>
      <c r="B67">
        <v>119</v>
      </c>
      <c r="C67" t="s">
        <v>148</v>
      </c>
    </row>
    <row r="68" spans="1:3" x14ac:dyDescent="0.2">
      <c r="A68">
        <v>207</v>
      </c>
      <c r="B68">
        <v>116</v>
      </c>
      <c r="C68" t="s">
        <v>149</v>
      </c>
    </row>
    <row r="69" spans="1:3" x14ac:dyDescent="0.2">
      <c r="A69">
        <v>208</v>
      </c>
      <c r="B69">
        <v>74</v>
      </c>
      <c r="C69" t="s">
        <v>150</v>
      </c>
    </row>
    <row r="70" spans="1:3" x14ac:dyDescent="0.2">
      <c r="A70">
        <v>209</v>
      </c>
      <c r="B70">
        <v>66</v>
      </c>
      <c r="C70" t="s">
        <v>151</v>
      </c>
    </row>
    <row r="71" spans="1:3" x14ac:dyDescent="0.2">
      <c r="A71">
        <v>210</v>
      </c>
      <c r="B71">
        <v>18</v>
      </c>
      <c r="C71" t="s">
        <v>152</v>
      </c>
    </row>
    <row r="72" spans="1:3" x14ac:dyDescent="0.2">
      <c r="A72">
        <v>210</v>
      </c>
      <c r="B72">
        <v>40</v>
      </c>
      <c r="C72" t="s">
        <v>153</v>
      </c>
    </row>
    <row r="73" spans="1:3" x14ac:dyDescent="0.2">
      <c r="A73">
        <v>210</v>
      </c>
      <c r="B73">
        <v>90</v>
      </c>
      <c r="C73" t="s">
        <v>154</v>
      </c>
    </row>
    <row r="74" spans="1:3" x14ac:dyDescent="0.2">
      <c r="A74">
        <v>211</v>
      </c>
      <c r="B74">
        <v>19</v>
      </c>
      <c r="C74" t="s">
        <v>155</v>
      </c>
    </row>
    <row r="75" spans="1:3" x14ac:dyDescent="0.2">
      <c r="A75">
        <v>212</v>
      </c>
      <c r="B75">
        <v>122</v>
      </c>
      <c r="C75" t="s">
        <v>156</v>
      </c>
    </row>
    <row r="76" spans="1:3" x14ac:dyDescent="0.2">
      <c r="A76">
        <v>213</v>
      </c>
      <c r="B76">
        <v>148</v>
      </c>
      <c r="C76" t="s">
        <v>157</v>
      </c>
    </row>
    <row r="77" spans="1:3" x14ac:dyDescent="0.2">
      <c r="A77">
        <v>214</v>
      </c>
      <c r="B77">
        <v>165</v>
      </c>
      <c r="C77" t="s">
        <v>158</v>
      </c>
    </row>
    <row r="78" spans="1:3" x14ac:dyDescent="0.2">
      <c r="A78">
        <v>215</v>
      </c>
      <c r="B78">
        <v>162</v>
      </c>
      <c r="C78" t="s">
        <v>117</v>
      </c>
    </row>
    <row r="79" spans="1:3" x14ac:dyDescent="0.2">
      <c r="A79">
        <v>216</v>
      </c>
      <c r="B79">
        <v>163</v>
      </c>
      <c r="C79" t="s">
        <v>118</v>
      </c>
    </row>
    <row r="80" spans="1:3" x14ac:dyDescent="0.2">
      <c r="A80">
        <v>390</v>
      </c>
      <c r="B80">
        <v>62</v>
      </c>
      <c r="C80" t="s">
        <v>159</v>
      </c>
    </row>
    <row r="81" spans="1:3" x14ac:dyDescent="0.2">
      <c r="A81">
        <v>391</v>
      </c>
      <c r="B81">
        <v>118</v>
      </c>
      <c r="C81" t="s">
        <v>160</v>
      </c>
    </row>
    <row r="82" spans="1:3" x14ac:dyDescent="0.2">
      <c r="A82">
        <v>391</v>
      </c>
      <c r="B82">
        <v>137</v>
      </c>
      <c r="C82" t="s">
        <v>161</v>
      </c>
    </row>
    <row r="83" spans="1:3" x14ac:dyDescent="0.2">
      <c r="A83">
        <v>1000</v>
      </c>
      <c r="B83">
        <v>54</v>
      </c>
      <c r="C83" t="s">
        <v>162</v>
      </c>
    </row>
    <row r="84" spans="1:3" x14ac:dyDescent="0.2">
      <c r="A84">
        <v>1010</v>
      </c>
      <c r="B84">
        <v>55</v>
      </c>
      <c r="C84" t="s">
        <v>163</v>
      </c>
    </row>
    <row r="85" spans="1:3" x14ac:dyDescent="0.2">
      <c r="A85">
        <v>1020</v>
      </c>
      <c r="B85">
        <v>82</v>
      </c>
      <c r="C85" t="s">
        <v>164</v>
      </c>
    </row>
    <row r="86" spans="1:3" x14ac:dyDescent="0.2">
      <c r="A86">
        <v>1030</v>
      </c>
      <c r="B86">
        <v>24</v>
      </c>
      <c r="C86" t="s">
        <v>165</v>
      </c>
    </row>
    <row r="87" spans="1:3" x14ac:dyDescent="0.2">
      <c r="A87">
        <v>1050</v>
      </c>
      <c r="B87">
        <v>27</v>
      </c>
      <c r="C87" t="s">
        <v>166</v>
      </c>
    </row>
    <row r="88" spans="1:3" x14ac:dyDescent="0.2">
      <c r="A88">
        <v>1060</v>
      </c>
      <c r="B88">
        <v>26</v>
      </c>
      <c r="C88" t="s">
        <v>167</v>
      </c>
    </row>
    <row r="89" spans="1:3" x14ac:dyDescent="0.2">
      <c r="A89">
        <v>1070</v>
      </c>
      <c r="B89">
        <v>29</v>
      </c>
      <c r="C89" t="s">
        <v>168</v>
      </c>
    </row>
    <row r="90" spans="1:3" x14ac:dyDescent="0.2">
      <c r="A90">
        <v>1080</v>
      </c>
      <c r="B90">
        <v>56</v>
      </c>
      <c r="C90" t="s">
        <v>169</v>
      </c>
    </row>
    <row r="91" spans="1:3" x14ac:dyDescent="0.2">
      <c r="A91">
        <v>1090</v>
      </c>
      <c r="B91">
        <v>12</v>
      </c>
      <c r="C91" t="s">
        <v>170</v>
      </c>
    </row>
    <row r="92" spans="1:3" x14ac:dyDescent="0.2">
      <c r="A92">
        <v>1150</v>
      </c>
      <c r="B92">
        <v>102</v>
      </c>
      <c r="C92" t="s">
        <v>171</v>
      </c>
    </row>
    <row r="93" spans="1:3" x14ac:dyDescent="0.2">
      <c r="A93">
        <v>1160</v>
      </c>
      <c r="B93">
        <v>57</v>
      </c>
      <c r="C93" t="s">
        <v>172</v>
      </c>
    </row>
    <row r="94" spans="1:3" x14ac:dyDescent="0.2">
      <c r="A94">
        <v>1170</v>
      </c>
      <c r="B94">
        <v>52</v>
      </c>
      <c r="C94" t="s">
        <v>173</v>
      </c>
    </row>
    <row r="95" spans="1:3" x14ac:dyDescent="0.2">
      <c r="A95">
        <v>1180</v>
      </c>
      <c r="B95">
        <v>83</v>
      </c>
      <c r="C95" t="s">
        <v>174</v>
      </c>
    </row>
    <row r="96" spans="1:3" x14ac:dyDescent="0.2">
      <c r="A96">
        <v>1190</v>
      </c>
      <c r="B96">
        <v>84</v>
      </c>
      <c r="C96" t="s">
        <v>175</v>
      </c>
    </row>
    <row r="97" spans="1:3" x14ac:dyDescent="0.2">
      <c r="A97">
        <v>1230</v>
      </c>
      <c r="B97">
        <v>30</v>
      </c>
      <c r="C97" t="s">
        <v>176</v>
      </c>
    </row>
    <row r="98" spans="1:3" x14ac:dyDescent="0.2">
      <c r="A98">
        <v>1240</v>
      </c>
      <c r="B98" t="s">
        <v>177</v>
      </c>
      <c r="C98" t="s">
        <v>178</v>
      </c>
    </row>
    <row r="99" spans="1:3" x14ac:dyDescent="0.2">
      <c r="A99">
        <v>1250</v>
      </c>
      <c r="B99">
        <v>42</v>
      </c>
      <c r="C99" t="s">
        <v>179</v>
      </c>
    </row>
    <row r="100" spans="1:3" x14ac:dyDescent="0.2">
      <c r="A100">
        <v>1260</v>
      </c>
      <c r="B100">
        <v>43</v>
      </c>
      <c r="C100" t="s">
        <v>180</v>
      </c>
    </row>
    <row r="101" spans="1:3" x14ac:dyDescent="0.2">
      <c r="A101">
        <v>1270</v>
      </c>
      <c r="B101">
        <v>44</v>
      </c>
      <c r="C101" t="s">
        <v>181</v>
      </c>
    </row>
    <row r="102" spans="1:3" x14ac:dyDescent="0.2">
      <c r="A102">
        <v>1300</v>
      </c>
      <c r="B102">
        <v>59</v>
      </c>
      <c r="C102" t="s">
        <v>182</v>
      </c>
    </row>
    <row r="103" spans="1:3" x14ac:dyDescent="0.2">
      <c r="A103">
        <v>1310</v>
      </c>
      <c r="B103">
        <v>60</v>
      </c>
      <c r="C103" t="s">
        <v>183</v>
      </c>
    </row>
    <row r="104" spans="1:3" x14ac:dyDescent="0.2">
      <c r="A104">
        <v>1320</v>
      </c>
      <c r="B104">
        <v>46</v>
      </c>
      <c r="C104" t="s">
        <v>184</v>
      </c>
    </row>
    <row r="105" spans="1:3" x14ac:dyDescent="0.2">
      <c r="A105">
        <v>1330</v>
      </c>
      <c r="B105">
        <v>47</v>
      </c>
      <c r="C105" t="s">
        <v>185</v>
      </c>
    </row>
    <row r="106" spans="1:3" x14ac:dyDescent="0.2">
      <c r="A106">
        <v>1340</v>
      </c>
      <c r="B106">
        <v>48</v>
      </c>
      <c r="C106" t="s">
        <v>186</v>
      </c>
    </row>
    <row r="107" spans="1:3" x14ac:dyDescent="0.2">
      <c r="A107">
        <v>1350</v>
      </c>
      <c r="B107">
        <v>49</v>
      </c>
      <c r="C107" t="s">
        <v>187</v>
      </c>
    </row>
    <row r="108" spans="1:3" x14ac:dyDescent="0.2">
      <c r="A108">
        <v>1400</v>
      </c>
      <c r="B108">
        <v>86</v>
      </c>
      <c r="C108" t="s">
        <v>188</v>
      </c>
    </row>
    <row r="109" spans="1:3" x14ac:dyDescent="0.2">
      <c r="A109">
        <v>1410</v>
      </c>
      <c r="B109">
        <v>87</v>
      </c>
      <c r="C109" t="s">
        <v>189</v>
      </c>
    </row>
    <row r="110" spans="1:3" x14ac:dyDescent="0.2">
      <c r="A110">
        <v>1420</v>
      </c>
      <c r="B110">
        <v>14</v>
      </c>
      <c r="C110" t="s">
        <v>190</v>
      </c>
    </row>
    <row r="111" spans="1:3" x14ac:dyDescent="0.2">
      <c r="A111">
        <v>1490</v>
      </c>
      <c r="B111">
        <v>39</v>
      </c>
      <c r="C111" t="s">
        <v>191</v>
      </c>
    </row>
    <row r="112" spans="1:3" x14ac:dyDescent="0.2">
      <c r="A112">
        <v>1491</v>
      </c>
      <c r="B112">
        <v>134</v>
      </c>
      <c r="C112" t="s">
        <v>192</v>
      </c>
    </row>
    <row r="113" spans="1:3" x14ac:dyDescent="0.2">
      <c r="A113">
        <v>1510</v>
      </c>
      <c r="B113">
        <v>64</v>
      </c>
      <c r="C113" t="s">
        <v>193</v>
      </c>
    </row>
    <row r="114" spans="1:3" x14ac:dyDescent="0.2">
      <c r="A114">
        <v>1520</v>
      </c>
      <c r="B114">
        <v>65</v>
      </c>
      <c r="C114" t="s">
        <v>194</v>
      </c>
    </row>
    <row r="115" spans="1:3" x14ac:dyDescent="0.2">
      <c r="A115">
        <v>1570</v>
      </c>
      <c r="B115">
        <v>67</v>
      </c>
      <c r="C115" t="s">
        <v>195</v>
      </c>
    </row>
    <row r="116" spans="1:3" x14ac:dyDescent="0.2">
      <c r="A116">
        <v>1590</v>
      </c>
      <c r="B116">
        <v>68</v>
      </c>
      <c r="C116" t="s">
        <v>196</v>
      </c>
    </row>
    <row r="117" spans="1:3" x14ac:dyDescent="0.2">
      <c r="A117">
        <v>1630</v>
      </c>
      <c r="B117">
        <v>69</v>
      </c>
      <c r="C117" t="s">
        <v>197</v>
      </c>
    </row>
    <row r="118" spans="1:3" x14ac:dyDescent="0.2">
      <c r="A118">
        <v>1640</v>
      </c>
      <c r="B118">
        <v>11</v>
      </c>
      <c r="C118" t="s">
        <v>198</v>
      </c>
    </row>
    <row r="119" spans="1:3" x14ac:dyDescent="0.2">
      <c r="A119">
        <v>1650</v>
      </c>
      <c r="B119">
        <v>23</v>
      </c>
      <c r="C119" t="s">
        <v>199</v>
      </c>
    </row>
    <row r="120" spans="1:3" x14ac:dyDescent="0.2">
      <c r="A120">
        <v>1680</v>
      </c>
      <c r="B120">
        <v>70</v>
      </c>
      <c r="C120" t="s">
        <v>200</v>
      </c>
    </row>
    <row r="121" spans="1:3" x14ac:dyDescent="0.2">
      <c r="A121">
        <v>1720</v>
      </c>
      <c r="B121">
        <v>72</v>
      </c>
      <c r="C121" t="s">
        <v>201</v>
      </c>
    </row>
    <row r="122" spans="1:3" x14ac:dyDescent="0.2">
      <c r="A122">
        <v>1730</v>
      </c>
      <c r="B122">
        <v>73</v>
      </c>
      <c r="C122" t="s">
        <v>202</v>
      </c>
    </row>
    <row r="123" spans="1:3" x14ac:dyDescent="0.2">
      <c r="A123">
        <v>1740</v>
      </c>
      <c r="B123">
        <v>34</v>
      </c>
      <c r="C123" t="s">
        <v>203</v>
      </c>
    </row>
    <row r="124" spans="1:3" x14ac:dyDescent="0.2">
      <c r="A124">
        <v>1760</v>
      </c>
      <c r="B124">
        <v>71</v>
      </c>
      <c r="C124" t="s">
        <v>204</v>
      </c>
    </row>
    <row r="125" spans="1:3" x14ac:dyDescent="0.2">
      <c r="A125">
        <v>1770</v>
      </c>
      <c r="B125">
        <v>93</v>
      </c>
      <c r="C125" t="s">
        <v>205</v>
      </c>
    </row>
    <row r="126" spans="1:3" x14ac:dyDescent="0.2">
      <c r="A126">
        <v>1800</v>
      </c>
      <c r="B126">
        <v>75</v>
      </c>
      <c r="C126" t="s">
        <v>206</v>
      </c>
    </row>
    <row r="127" spans="1:3" x14ac:dyDescent="0.2">
      <c r="A127">
        <v>1810</v>
      </c>
      <c r="B127">
        <v>76</v>
      </c>
      <c r="C127" t="s">
        <v>207</v>
      </c>
    </row>
    <row r="128" spans="1:3" x14ac:dyDescent="0.2">
      <c r="A128">
        <v>1830</v>
      </c>
      <c r="B128">
        <v>35</v>
      </c>
      <c r="C128" t="s">
        <v>208</v>
      </c>
    </row>
    <row r="129" spans="1:3" x14ac:dyDescent="0.2">
      <c r="A129">
        <v>1840</v>
      </c>
      <c r="B129">
        <v>77</v>
      </c>
      <c r="C129" t="s">
        <v>209</v>
      </c>
    </row>
    <row r="130" spans="1:3" x14ac:dyDescent="0.2">
      <c r="A130">
        <v>1850</v>
      </c>
      <c r="B130">
        <v>13</v>
      </c>
      <c r="C130" t="s">
        <v>210</v>
      </c>
    </row>
    <row r="131" spans="1:3" x14ac:dyDescent="0.2">
      <c r="A131">
        <v>1860</v>
      </c>
      <c r="B131">
        <v>95</v>
      </c>
      <c r="C131" t="s">
        <v>211</v>
      </c>
    </row>
    <row r="132" spans="1:3" x14ac:dyDescent="0.2">
      <c r="A132">
        <v>1870</v>
      </c>
      <c r="B132">
        <v>96</v>
      </c>
      <c r="C132" t="s">
        <v>212</v>
      </c>
    </row>
    <row r="133" spans="1:3" x14ac:dyDescent="0.2">
      <c r="A133">
        <v>1880</v>
      </c>
      <c r="B133">
        <v>97</v>
      </c>
      <c r="C133" t="s">
        <v>213</v>
      </c>
    </row>
    <row r="134" spans="1:3" x14ac:dyDescent="0.2">
      <c r="A134">
        <v>1890</v>
      </c>
      <c r="B134">
        <v>98</v>
      </c>
      <c r="C134" t="s">
        <v>214</v>
      </c>
    </row>
    <row r="135" spans="1:3" x14ac:dyDescent="0.2">
      <c r="A135">
        <v>1900</v>
      </c>
      <c r="B135">
        <v>78</v>
      </c>
      <c r="C135" t="s">
        <v>215</v>
      </c>
    </row>
    <row r="136" spans="1:3" x14ac:dyDescent="0.2">
      <c r="A136">
        <v>1910</v>
      </c>
      <c r="B136">
        <v>25</v>
      </c>
      <c r="C136" t="s">
        <v>216</v>
      </c>
    </row>
    <row r="137" spans="1:3" x14ac:dyDescent="0.2">
      <c r="A137">
        <v>1920</v>
      </c>
      <c r="B137">
        <v>41</v>
      </c>
      <c r="C137" t="s">
        <v>217</v>
      </c>
    </row>
    <row r="138" spans="1:3" x14ac:dyDescent="0.2">
      <c r="A138">
        <v>1930</v>
      </c>
      <c r="B138">
        <v>53</v>
      </c>
      <c r="C138" t="s">
        <v>218</v>
      </c>
    </row>
    <row r="139" spans="1:3" x14ac:dyDescent="0.2">
      <c r="A139">
        <v>1940</v>
      </c>
      <c r="B139">
        <v>101</v>
      </c>
      <c r="C139" t="s">
        <v>219</v>
      </c>
    </row>
    <row r="140" spans="1:3" x14ac:dyDescent="0.2">
      <c r="A140">
        <v>1950</v>
      </c>
      <c r="B140">
        <v>91</v>
      </c>
      <c r="C140" t="s">
        <v>220</v>
      </c>
    </row>
    <row r="141" spans="1:3" x14ac:dyDescent="0.2">
      <c r="A141">
        <v>1960</v>
      </c>
      <c r="B141">
        <v>79</v>
      </c>
      <c r="C141" t="s">
        <v>221</v>
      </c>
    </row>
    <row r="142" spans="1:3" x14ac:dyDescent="0.2">
      <c r="A142">
        <v>1980</v>
      </c>
      <c r="B142">
        <v>81</v>
      </c>
      <c r="C142" t="s">
        <v>222</v>
      </c>
    </row>
    <row r="143" spans="1:3" x14ac:dyDescent="0.2">
      <c r="A143">
        <v>1990</v>
      </c>
      <c r="B143">
        <v>80</v>
      </c>
      <c r="C143" t="s">
        <v>223</v>
      </c>
    </row>
    <row r="144" spans="1:3" x14ac:dyDescent="0.2">
      <c r="A144">
        <v>2000</v>
      </c>
      <c r="B144">
        <v>92</v>
      </c>
      <c r="C144" t="s">
        <v>224</v>
      </c>
    </row>
    <row r="145" spans="1:3" x14ac:dyDescent="0.2">
      <c r="A145">
        <v>2010</v>
      </c>
      <c r="B145">
        <v>36</v>
      </c>
      <c r="C145" t="s">
        <v>225</v>
      </c>
    </row>
    <row r="146" spans="1:3" x14ac:dyDescent="0.2">
      <c r="A146">
        <v>2020</v>
      </c>
      <c r="B146">
        <v>37</v>
      </c>
      <c r="C146" t="s">
        <v>226</v>
      </c>
    </row>
    <row r="147" spans="1:3" x14ac:dyDescent="0.2">
      <c r="A147">
        <v>2110</v>
      </c>
      <c r="B147">
        <v>121</v>
      </c>
      <c r="C147" t="s">
        <v>227</v>
      </c>
    </row>
    <row r="148" spans="1:3" x14ac:dyDescent="0.2">
      <c r="A148">
        <v>3141</v>
      </c>
      <c r="B148">
        <v>131</v>
      </c>
      <c r="C148" t="s">
        <v>228</v>
      </c>
    </row>
    <row r="149" spans="1:3" x14ac:dyDescent="0.2">
      <c r="A149">
        <v>3143</v>
      </c>
      <c r="B149">
        <v>133</v>
      </c>
      <c r="C149" t="s">
        <v>229</v>
      </c>
    </row>
    <row r="150" spans="1:3" x14ac:dyDescent="0.2">
      <c r="A150">
        <v>9999</v>
      </c>
      <c r="B150">
        <v>999</v>
      </c>
      <c r="C150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8"/>
  <sheetViews>
    <sheetView tabSelected="1" workbookViewId="0">
      <selection activeCell="M7" sqref="M7"/>
    </sheetView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0.28515625" style="1" customWidth="1"/>
    <col min="7" max="7" width="6.28515625" style="1" customWidth="1"/>
    <col min="8" max="9" width="14.42578125" style="1" customWidth="1"/>
    <col min="10" max="10" width="10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1</v>
      </c>
      <c r="G2" s="25" t="s">
        <v>2</v>
      </c>
      <c r="H2" s="25"/>
      <c r="I2" s="25"/>
      <c r="J2" s="25"/>
      <c r="K2" s="25"/>
    </row>
    <row r="3" spans="2:11" x14ac:dyDescent="0.2">
      <c r="B3" s="6" t="s">
        <v>2</v>
      </c>
      <c r="C3" s="7" t="s">
        <v>3</v>
      </c>
      <c r="D3" s="8"/>
      <c r="G3" s="7" t="s">
        <v>4</v>
      </c>
      <c r="H3" s="8"/>
      <c r="I3" s="7" t="s">
        <v>5</v>
      </c>
      <c r="J3" s="8"/>
      <c r="K3" s="6" t="s">
        <v>6</v>
      </c>
    </row>
    <row r="4" spans="2:11" x14ac:dyDescent="0.2">
      <c r="B4" s="9" t="s">
        <v>7</v>
      </c>
      <c r="C4" s="10" t="s">
        <v>231</v>
      </c>
      <c r="D4" s="11"/>
      <c r="G4" s="10" t="s">
        <v>104</v>
      </c>
      <c r="H4" s="12"/>
      <c r="I4" s="10"/>
      <c r="J4" s="11"/>
      <c r="K4" s="9">
        <v>100</v>
      </c>
    </row>
    <row r="5" spans="2:11" x14ac:dyDescent="0.2">
      <c r="B5" s="9" t="s">
        <v>55</v>
      </c>
      <c r="C5" s="10">
        <v>-12</v>
      </c>
      <c r="D5" s="11"/>
      <c r="G5" s="10" t="s">
        <v>106</v>
      </c>
      <c r="H5" s="12"/>
      <c r="I5" s="10"/>
      <c r="J5" s="11"/>
      <c r="K5" s="9">
        <v>109</v>
      </c>
    </row>
    <row r="6" spans="2:11" x14ac:dyDescent="0.2">
      <c r="G6" s="10" t="s">
        <v>105</v>
      </c>
      <c r="H6" s="12"/>
      <c r="I6" s="10"/>
      <c r="J6" s="11"/>
      <c r="K6" s="9">
        <v>33</v>
      </c>
    </row>
    <row r="7" spans="2:11" x14ac:dyDescent="0.2">
      <c r="G7" s="10" t="s">
        <v>229</v>
      </c>
      <c r="H7" s="12"/>
      <c r="I7" s="10"/>
      <c r="J7" s="11"/>
      <c r="K7" s="9">
        <v>133</v>
      </c>
    </row>
    <row r="10" spans="2:11" x14ac:dyDescent="0.2">
      <c r="B10" s="25" t="s">
        <v>52</v>
      </c>
      <c r="C10" s="25"/>
      <c r="D10" s="25"/>
    </row>
    <row r="11" spans="2:11" x14ac:dyDescent="0.2">
      <c r="B11" s="6" t="s">
        <v>53</v>
      </c>
      <c r="C11" s="6" t="s">
        <v>17</v>
      </c>
      <c r="D11" s="6" t="s">
        <v>54</v>
      </c>
    </row>
    <row r="12" spans="2:11" x14ac:dyDescent="0.2">
      <c r="B12" s="9" t="s">
        <v>55</v>
      </c>
      <c r="C12" s="9" t="s">
        <v>66</v>
      </c>
      <c r="D12" s="9">
        <v>-12</v>
      </c>
    </row>
    <row r="58" spans="2:10" x14ac:dyDescent="0.2">
      <c r="I58" s="13"/>
      <c r="J58" s="13"/>
    </row>
    <row r="59" spans="2:10" x14ac:dyDescent="0.2">
      <c r="B59" s="5" t="s">
        <v>8</v>
      </c>
      <c r="C59" s="5" t="s">
        <v>9</v>
      </c>
      <c r="D59" s="5" t="s">
        <v>10</v>
      </c>
      <c r="E59" s="14" t="s">
        <v>11</v>
      </c>
      <c r="F59" s="14"/>
    </row>
    <row r="60" spans="2:10" x14ac:dyDescent="0.2">
      <c r="B60" s="15" t="s">
        <v>13</v>
      </c>
      <c r="C60" s="15">
        <v>1</v>
      </c>
      <c r="D60" s="15" t="s">
        <v>14</v>
      </c>
      <c r="F60" s="14"/>
    </row>
    <row r="61" spans="2:10" x14ac:dyDescent="0.2">
      <c r="B61" s="25" t="s">
        <v>16</v>
      </c>
      <c r="C61" s="25"/>
      <c r="D61" s="25"/>
      <c r="E61" s="25"/>
      <c r="F61" s="14"/>
    </row>
    <row r="62" spans="2:10" x14ac:dyDescent="0.2">
      <c r="B62" s="16"/>
      <c r="C62" s="6" t="s">
        <v>17</v>
      </c>
      <c r="D62" s="6" t="s">
        <v>18</v>
      </c>
      <c r="E62" s="6" t="s">
        <v>19</v>
      </c>
      <c r="F62" s="14"/>
    </row>
    <row r="63" spans="2:10" x14ac:dyDescent="0.2">
      <c r="B63" s="17" t="s">
        <v>20</v>
      </c>
      <c r="C63" s="9" t="s">
        <v>21</v>
      </c>
      <c r="D63" s="9"/>
      <c r="E63" s="9" t="s">
        <v>22</v>
      </c>
      <c r="F63" s="14"/>
    </row>
    <row r="64" spans="2:10" x14ac:dyDescent="0.2">
      <c r="B64" s="17" t="s">
        <v>25</v>
      </c>
      <c r="C64" s="9" t="s">
        <v>21</v>
      </c>
      <c r="D64" s="9"/>
      <c r="E64" s="9"/>
      <c r="F64" s="14"/>
    </row>
    <row r="65" spans="2:11" x14ac:dyDescent="0.2">
      <c r="B65" s="17" t="s">
        <v>26</v>
      </c>
      <c r="C65" s="9" t="s">
        <v>11</v>
      </c>
      <c r="D65" s="9"/>
      <c r="E65" s="9"/>
      <c r="F65" s="14"/>
    </row>
    <row r="66" spans="2:11" x14ac:dyDescent="0.2">
      <c r="B66" s="17" t="s">
        <v>27</v>
      </c>
      <c r="C66" s="9" t="s">
        <v>28</v>
      </c>
      <c r="D66" s="9"/>
      <c r="E66" s="9"/>
      <c r="F66" s="14"/>
    </row>
    <row r="67" spans="2:11" x14ac:dyDescent="0.2">
      <c r="B67" s="17" t="s">
        <v>30</v>
      </c>
      <c r="C67" s="9" t="s">
        <v>31</v>
      </c>
      <c r="D67" s="9"/>
      <c r="E67" s="9"/>
      <c r="F67" s="14"/>
    </row>
    <row r="68" spans="2:11" x14ac:dyDescent="0.2">
      <c r="B68" s="17" t="s">
        <v>69</v>
      </c>
      <c r="C68" s="9" t="s">
        <v>70</v>
      </c>
      <c r="D68" s="9"/>
      <c r="E68" s="9"/>
      <c r="F68" s="14"/>
    </row>
    <row r="69" spans="2:11" x14ac:dyDescent="0.2">
      <c r="B69" s="17" t="s">
        <v>32</v>
      </c>
      <c r="C69" s="18"/>
      <c r="D69" s="9" t="s">
        <v>51</v>
      </c>
      <c r="E69" s="9"/>
      <c r="F69" s="14"/>
    </row>
    <row r="70" spans="2:11" x14ac:dyDescent="0.2">
      <c r="B70" s="17" t="s">
        <v>33</v>
      </c>
      <c r="C70" s="18"/>
      <c r="D70" s="9"/>
      <c r="E70" s="9"/>
      <c r="F70" s="14"/>
    </row>
    <row r="71" spans="2:11" x14ac:dyDescent="0.2">
      <c r="B71" s="25" t="s">
        <v>34</v>
      </c>
      <c r="C71" s="25"/>
      <c r="D71" s="25"/>
      <c r="F71" s="14"/>
    </row>
    <row r="72" spans="2:11" x14ac:dyDescent="0.2">
      <c r="B72" s="6" t="s">
        <v>4</v>
      </c>
      <c r="C72" s="6" t="s">
        <v>8</v>
      </c>
      <c r="D72" s="6" t="s">
        <v>35</v>
      </c>
      <c r="E72" s="6" t="s">
        <v>37</v>
      </c>
      <c r="F72" s="26" t="s">
        <v>36</v>
      </c>
      <c r="G72" s="27"/>
      <c r="H72" s="27"/>
      <c r="I72" s="27"/>
      <c r="J72" s="27"/>
      <c r="K72" s="28"/>
    </row>
    <row r="73" spans="2:11" x14ac:dyDescent="0.2">
      <c r="B73" s="9" t="s">
        <v>7</v>
      </c>
      <c r="C73" s="9" t="s">
        <v>15</v>
      </c>
      <c r="D73" s="9"/>
      <c r="E73" s="9"/>
      <c r="F73" s="29"/>
      <c r="G73" s="30"/>
      <c r="H73" s="30"/>
      <c r="I73" s="30"/>
      <c r="J73" s="30"/>
      <c r="K73" s="31"/>
    </row>
    <row r="74" spans="2:11" x14ac:dyDescent="0.2">
      <c r="B74" s="9" t="s">
        <v>55</v>
      </c>
      <c r="C74" s="9" t="s">
        <v>56</v>
      </c>
      <c r="D74" s="9"/>
      <c r="E74" s="9"/>
      <c r="F74" s="32" t="s">
        <v>62</v>
      </c>
      <c r="G74" s="33"/>
      <c r="H74" s="33"/>
      <c r="I74" s="33"/>
      <c r="J74" s="33"/>
      <c r="K74" s="34"/>
    </row>
    <row r="75" spans="2:11" x14ac:dyDescent="0.2">
      <c r="B75" s="17" t="s">
        <v>41</v>
      </c>
      <c r="C75" s="9">
        <v>1</v>
      </c>
      <c r="F75" s="14" t="s">
        <v>57</v>
      </c>
    </row>
    <row r="76" spans="2:11" x14ac:dyDescent="0.2">
      <c r="B76" s="17" t="s">
        <v>42</v>
      </c>
      <c r="C76" s="9">
        <v>1</v>
      </c>
    </row>
    <row r="78" spans="2:11" x14ac:dyDescent="0.2">
      <c r="B78" s="5" t="s">
        <v>8</v>
      </c>
      <c r="C78" s="5" t="s">
        <v>9</v>
      </c>
      <c r="D78" s="14"/>
      <c r="E78" s="14" t="s">
        <v>12</v>
      </c>
    </row>
    <row r="79" spans="2:11" x14ac:dyDescent="0.2">
      <c r="B79" s="15" t="s">
        <v>15</v>
      </c>
      <c r="C79" s="15">
        <v>2</v>
      </c>
    </row>
    <row r="80" spans="2:11" x14ac:dyDescent="0.2">
      <c r="B80" s="25" t="s">
        <v>16</v>
      </c>
      <c r="C80" s="25"/>
      <c r="D80" s="25"/>
      <c r="E80" s="25"/>
    </row>
    <row r="81" spans="2:11" x14ac:dyDescent="0.2">
      <c r="B81" s="16"/>
      <c r="C81" s="6" t="s">
        <v>17</v>
      </c>
      <c r="D81" s="6" t="s">
        <v>18</v>
      </c>
      <c r="E81" s="6" t="s">
        <v>19</v>
      </c>
    </row>
    <row r="82" spans="2:11" x14ac:dyDescent="0.2">
      <c r="B82" s="17" t="s">
        <v>20</v>
      </c>
      <c r="C82" s="9" t="s">
        <v>23</v>
      </c>
      <c r="D82" s="9" t="s">
        <v>24</v>
      </c>
      <c r="E82" s="9" t="s">
        <v>22</v>
      </c>
    </row>
    <row r="83" spans="2:11" x14ac:dyDescent="0.2">
      <c r="B83" s="17" t="s">
        <v>25</v>
      </c>
      <c r="C83" s="9"/>
      <c r="D83" s="9"/>
      <c r="E83" s="9"/>
    </row>
    <row r="84" spans="2:11" x14ac:dyDescent="0.2">
      <c r="B84" s="17" t="s">
        <v>26</v>
      </c>
      <c r="C84" s="9" t="s">
        <v>12</v>
      </c>
      <c r="D84" s="9"/>
      <c r="E84" s="9"/>
    </row>
    <row r="85" spans="2:11" x14ac:dyDescent="0.2">
      <c r="B85" s="17" t="s">
        <v>27</v>
      </c>
      <c r="C85" s="9" t="s">
        <v>29</v>
      </c>
      <c r="D85" s="9"/>
      <c r="E85" s="9"/>
    </row>
    <row r="86" spans="2:11" x14ac:dyDescent="0.2">
      <c r="B86" s="17" t="s">
        <v>30</v>
      </c>
      <c r="C86" s="9" t="s">
        <v>31</v>
      </c>
      <c r="D86" s="9"/>
      <c r="E86" s="9"/>
    </row>
    <row r="87" spans="2:11" x14ac:dyDescent="0.2">
      <c r="B87" s="17" t="s">
        <v>69</v>
      </c>
      <c r="C87" s="9" t="s">
        <v>70</v>
      </c>
      <c r="D87" s="9"/>
      <c r="E87" s="9"/>
      <c r="F87" s="14"/>
    </row>
    <row r="88" spans="2:11" x14ac:dyDescent="0.2">
      <c r="B88" s="17" t="s">
        <v>32</v>
      </c>
      <c r="C88" s="18"/>
      <c r="D88" s="9" t="s">
        <v>24</v>
      </c>
      <c r="E88" s="9" t="s">
        <v>22</v>
      </c>
    </row>
    <row r="89" spans="2:11" x14ac:dyDescent="0.2">
      <c r="B89" s="17" t="s">
        <v>33</v>
      </c>
      <c r="C89" s="18"/>
      <c r="D89" s="9"/>
      <c r="E89" s="9"/>
    </row>
    <row r="90" spans="2:11" x14ac:dyDescent="0.2">
      <c r="B90" s="25" t="s">
        <v>34</v>
      </c>
      <c r="C90" s="25"/>
      <c r="D90" s="25"/>
    </row>
    <row r="91" spans="2:11" x14ac:dyDescent="0.2">
      <c r="B91" s="6" t="s">
        <v>4</v>
      </c>
      <c r="C91" s="6" t="s">
        <v>8</v>
      </c>
      <c r="D91" s="6" t="s">
        <v>35</v>
      </c>
      <c r="E91" s="6" t="s">
        <v>37</v>
      </c>
      <c r="F91" s="26" t="s">
        <v>36</v>
      </c>
      <c r="G91" s="27"/>
      <c r="H91" s="27"/>
      <c r="I91" s="27"/>
      <c r="J91" s="27"/>
      <c r="K91" s="28"/>
    </row>
    <row r="92" spans="2:11" x14ac:dyDescent="0.2">
      <c r="B92" s="9" t="s">
        <v>7</v>
      </c>
      <c r="C92" s="9" t="s">
        <v>38</v>
      </c>
      <c r="D92" s="9" t="s">
        <v>49</v>
      </c>
      <c r="E92" s="9"/>
      <c r="F92" s="29"/>
      <c r="G92" s="30"/>
      <c r="H92" s="30"/>
      <c r="I92" s="30"/>
      <c r="J92" s="30"/>
      <c r="K92" s="31"/>
    </row>
    <row r="93" spans="2:11" x14ac:dyDescent="0.2">
      <c r="B93" s="9" t="s">
        <v>7</v>
      </c>
      <c r="C93" s="9" t="s">
        <v>58</v>
      </c>
      <c r="D93" s="9"/>
      <c r="E93" s="9"/>
      <c r="F93" s="32" t="s">
        <v>71</v>
      </c>
      <c r="G93" s="33"/>
      <c r="H93" s="33"/>
      <c r="I93" s="33"/>
      <c r="J93" s="33"/>
      <c r="K93" s="34"/>
    </row>
    <row r="94" spans="2:11" x14ac:dyDescent="0.2">
      <c r="B94" s="9" t="s">
        <v>55</v>
      </c>
      <c r="C94" s="9" t="s">
        <v>56</v>
      </c>
      <c r="D94" s="9"/>
      <c r="E94" s="9"/>
      <c r="F94" s="32" t="s">
        <v>63</v>
      </c>
      <c r="G94" s="33"/>
      <c r="H94" s="33"/>
      <c r="I94" s="33"/>
      <c r="J94" s="33"/>
      <c r="K94" s="34"/>
    </row>
    <row r="95" spans="2:11" x14ac:dyDescent="0.2">
      <c r="B95" s="17" t="s">
        <v>41</v>
      </c>
      <c r="C95" s="9">
        <v>2</v>
      </c>
    </row>
    <row r="96" spans="2:11" x14ac:dyDescent="0.2">
      <c r="B96" s="17" t="s">
        <v>42</v>
      </c>
      <c r="C96" s="9">
        <v>1</v>
      </c>
    </row>
    <row r="98" spans="2:11" x14ac:dyDescent="0.2">
      <c r="B98" s="5" t="s">
        <v>8</v>
      </c>
      <c r="C98" s="5" t="s">
        <v>9</v>
      </c>
      <c r="D98" s="14"/>
      <c r="E98" s="14" t="s">
        <v>43</v>
      </c>
    </row>
    <row r="99" spans="2:11" x14ac:dyDescent="0.2">
      <c r="B99" s="15" t="s">
        <v>38</v>
      </c>
      <c r="C99" s="15">
        <v>3</v>
      </c>
    </row>
    <row r="100" spans="2:11" x14ac:dyDescent="0.2">
      <c r="B100" s="25" t="s">
        <v>16</v>
      </c>
      <c r="C100" s="25"/>
      <c r="D100" s="25"/>
      <c r="E100" s="25"/>
    </row>
    <row r="101" spans="2:11" x14ac:dyDescent="0.2">
      <c r="B101" s="16"/>
      <c r="C101" s="6" t="s">
        <v>17</v>
      </c>
      <c r="D101" s="6" t="s">
        <v>18</v>
      </c>
      <c r="E101" s="6" t="s">
        <v>19</v>
      </c>
    </row>
    <row r="102" spans="2:11" x14ac:dyDescent="0.2">
      <c r="B102" s="17" t="s">
        <v>20</v>
      </c>
      <c r="C102" s="9" t="s">
        <v>46</v>
      </c>
      <c r="D102" s="9" t="s">
        <v>24</v>
      </c>
      <c r="E102" s="9" t="s">
        <v>22</v>
      </c>
    </row>
    <row r="103" spans="2:11" x14ac:dyDescent="0.2">
      <c r="B103" s="17" t="s">
        <v>25</v>
      </c>
      <c r="C103" s="9"/>
      <c r="D103" s="9"/>
      <c r="E103" s="9"/>
    </row>
    <row r="104" spans="2:11" x14ac:dyDescent="0.2">
      <c r="B104" s="17" t="s">
        <v>26</v>
      </c>
      <c r="C104" s="9" t="s">
        <v>43</v>
      </c>
      <c r="D104" s="9"/>
      <c r="E104" s="9"/>
    </row>
    <row r="105" spans="2:11" x14ac:dyDescent="0.2">
      <c r="B105" s="17" t="s">
        <v>27</v>
      </c>
      <c r="C105" s="9" t="s">
        <v>49</v>
      </c>
      <c r="D105" s="9"/>
      <c r="E105" s="9"/>
    </row>
    <row r="106" spans="2:11" ht="12" customHeight="1" x14ac:dyDescent="0.2">
      <c r="B106" s="17" t="s">
        <v>30</v>
      </c>
      <c r="C106" s="9" t="s">
        <v>31</v>
      </c>
      <c r="D106" s="9"/>
      <c r="E106" s="9"/>
    </row>
    <row r="107" spans="2:11" ht="12" customHeight="1" x14ac:dyDescent="0.2">
      <c r="B107" s="17" t="s">
        <v>69</v>
      </c>
      <c r="C107" s="9" t="s">
        <v>70</v>
      </c>
      <c r="D107" s="9"/>
      <c r="E107" s="9"/>
    </row>
    <row r="108" spans="2:11" x14ac:dyDescent="0.2">
      <c r="B108" s="17" t="s">
        <v>32</v>
      </c>
      <c r="C108" s="18"/>
      <c r="D108" s="9" t="s">
        <v>24</v>
      </c>
      <c r="E108" s="9" t="s">
        <v>22</v>
      </c>
    </row>
    <row r="109" spans="2:11" x14ac:dyDescent="0.2">
      <c r="B109" s="17" t="s">
        <v>33</v>
      </c>
      <c r="C109" s="18"/>
      <c r="D109" s="9"/>
      <c r="E109" s="9"/>
    </row>
    <row r="110" spans="2:11" x14ac:dyDescent="0.2">
      <c r="B110" s="25" t="s">
        <v>34</v>
      </c>
      <c r="C110" s="25"/>
      <c r="D110" s="25"/>
    </row>
    <row r="111" spans="2:11" x14ac:dyDescent="0.2">
      <c r="B111" s="6" t="s">
        <v>4</v>
      </c>
      <c r="C111" s="6" t="s">
        <v>8</v>
      </c>
      <c r="D111" s="6" t="s">
        <v>35</v>
      </c>
      <c r="E111" s="6" t="s">
        <v>37</v>
      </c>
      <c r="F111" s="26" t="s">
        <v>36</v>
      </c>
      <c r="G111" s="27"/>
      <c r="H111" s="27"/>
      <c r="I111" s="27"/>
      <c r="J111" s="27"/>
      <c r="K111" s="28"/>
    </row>
    <row r="112" spans="2:11" x14ac:dyDescent="0.2">
      <c r="B112" s="9" t="s">
        <v>7</v>
      </c>
      <c r="C112" s="9" t="s">
        <v>39</v>
      </c>
      <c r="D112" s="9"/>
      <c r="E112" s="9"/>
      <c r="F112" s="29"/>
      <c r="G112" s="30"/>
      <c r="H112" s="30"/>
      <c r="I112" s="30"/>
      <c r="J112" s="30"/>
      <c r="K112" s="31"/>
    </row>
    <row r="113" spans="2:11" ht="25.5" customHeight="1" x14ac:dyDescent="0.2">
      <c r="B113" s="24" t="s">
        <v>55</v>
      </c>
      <c r="C113" s="24" t="s">
        <v>58</v>
      </c>
      <c r="D113" s="24"/>
      <c r="E113" s="24"/>
      <c r="F113" s="35" t="s">
        <v>64</v>
      </c>
      <c r="G113" s="36"/>
      <c r="H113" s="36"/>
      <c r="I113" s="36"/>
      <c r="J113" s="36"/>
      <c r="K113" s="37"/>
    </row>
    <row r="114" spans="2:11" x14ac:dyDescent="0.2">
      <c r="B114" s="17" t="s">
        <v>41</v>
      </c>
      <c r="C114" s="9">
        <v>3</v>
      </c>
    </row>
    <row r="115" spans="2:11" x14ac:dyDescent="0.2">
      <c r="B115" s="17" t="s">
        <v>42</v>
      </c>
      <c r="C115" s="9">
        <v>1</v>
      </c>
    </row>
    <row r="117" spans="2:11" x14ac:dyDescent="0.2">
      <c r="B117" s="5" t="s">
        <v>8</v>
      </c>
      <c r="C117" s="5" t="s">
        <v>9</v>
      </c>
      <c r="D117" s="14"/>
      <c r="E117" s="14" t="s">
        <v>44</v>
      </c>
    </row>
    <row r="118" spans="2:11" x14ac:dyDescent="0.2">
      <c r="B118" s="15" t="s">
        <v>39</v>
      </c>
      <c r="C118" s="15" t="s">
        <v>45</v>
      </c>
    </row>
    <row r="119" spans="2:11" x14ac:dyDescent="0.2">
      <c r="B119" s="25" t="s">
        <v>16</v>
      </c>
      <c r="C119" s="25"/>
      <c r="D119" s="25"/>
      <c r="E119" s="25"/>
    </row>
    <row r="120" spans="2:11" x14ac:dyDescent="0.2">
      <c r="B120" s="16"/>
      <c r="C120" s="6" t="s">
        <v>17</v>
      </c>
      <c r="D120" s="6" t="s">
        <v>18</v>
      </c>
      <c r="E120" s="6" t="s">
        <v>19</v>
      </c>
    </row>
    <row r="121" spans="2:11" x14ac:dyDescent="0.2">
      <c r="B121" s="17" t="s">
        <v>20</v>
      </c>
      <c r="C121" s="9" t="s">
        <v>47</v>
      </c>
      <c r="D121" s="9" t="s">
        <v>48</v>
      </c>
      <c r="E121" s="9" t="s">
        <v>22</v>
      </c>
    </row>
    <row r="122" spans="2:11" x14ac:dyDescent="0.2">
      <c r="B122" s="17" t="s">
        <v>25</v>
      </c>
      <c r="C122" s="9"/>
      <c r="D122" s="9"/>
      <c r="E122" s="9"/>
    </row>
    <row r="123" spans="2:11" x14ac:dyDescent="0.2">
      <c r="B123" s="17" t="s">
        <v>26</v>
      </c>
      <c r="C123" s="9" t="s">
        <v>47</v>
      </c>
      <c r="D123" s="9"/>
      <c r="E123" s="9"/>
    </row>
    <row r="124" spans="2:11" x14ac:dyDescent="0.2">
      <c r="B124" s="17" t="s">
        <v>27</v>
      </c>
      <c r="C124" s="9" t="s">
        <v>50</v>
      </c>
      <c r="D124" s="9"/>
      <c r="E124" s="9"/>
    </row>
    <row r="125" spans="2:11" x14ac:dyDescent="0.2">
      <c r="B125" s="17" t="s">
        <v>30</v>
      </c>
      <c r="C125" s="9" t="s">
        <v>31</v>
      </c>
      <c r="D125" s="9"/>
      <c r="E125" s="9"/>
    </row>
    <row r="126" spans="2:11" x14ac:dyDescent="0.2">
      <c r="B126" s="17" t="s">
        <v>69</v>
      </c>
      <c r="C126" s="9" t="s">
        <v>70</v>
      </c>
      <c r="D126" s="9"/>
      <c r="E126" s="9"/>
    </row>
    <row r="127" spans="2:11" x14ac:dyDescent="0.2">
      <c r="B127" s="17" t="s">
        <v>32</v>
      </c>
      <c r="C127" s="18"/>
      <c r="D127" s="9" t="s">
        <v>48</v>
      </c>
      <c r="E127" s="9" t="s">
        <v>22</v>
      </c>
    </row>
    <row r="128" spans="2:11" x14ac:dyDescent="0.2">
      <c r="B128" s="17" t="s">
        <v>33</v>
      </c>
      <c r="C128" s="18"/>
      <c r="D128" s="9"/>
      <c r="E128" s="9"/>
    </row>
    <row r="129" spans="2:11" x14ac:dyDescent="0.2">
      <c r="B129" s="25" t="s">
        <v>34</v>
      </c>
      <c r="C129" s="25"/>
      <c r="D129" s="25"/>
    </row>
    <row r="130" spans="2:11" x14ac:dyDescent="0.2">
      <c r="B130" s="6" t="s">
        <v>4</v>
      </c>
      <c r="C130" s="6" t="s">
        <v>8</v>
      </c>
      <c r="D130" s="6" t="s">
        <v>35</v>
      </c>
      <c r="E130" s="6" t="s">
        <v>37</v>
      </c>
      <c r="F130" s="26" t="s">
        <v>36</v>
      </c>
      <c r="G130" s="27"/>
      <c r="H130" s="27"/>
      <c r="I130" s="27"/>
      <c r="J130" s="27"/>
      <c r="K130" s="28"/>
    </row>
    <row r="131" spans="2:11" x14ac:dyDescent="0.2">
      <c r="B131" s="9" t="s">
        <v>7</v>
      </c>
      <c r="C131" s="9" t="s">
        <v>40</v>
      </c>
      <c r="D131" s="9"/>
      <c r="E131" s="9"/>
      <c r="F131" s="29"/>
      <c r="G131" s="30"/>
      <c r="H131" s="30"/>
      <c r="I131" s="30"/>
      <c r="J131" s="30"/>
      <c r="K131" s="31"/>
    </row>
    <row r="132" spans="2:11" x14ac:dyDescent="0.2">
      <c r="B132" s="17" t="s">
        <v>41</v>
      </c>
      <c r="C132" s="9">
        <v>4</v>
      </c>
    </row>
    <row r="133" spans="2:11" x14ac:dyDescent="0.2">
      <c r="B133" s="17" t="s">
        <v>42</v>
      </c>
      <c r="C133" s="9">
        <v>1</v>
      </c>
    </row>
    <row r="135" spans="2:11" x14ac:dyDescent="0.2">
      <c r="B135" s="5" t="s">
        <v>8</v>
      </c>
      <c r="C135" s="5" t="s">
        <v>9</v>
      </c>
      <c r="D135" s="14"/>
      <c r="E135" s="14" t="s">
        <v>59</v>
      </c>
    </row>
    <row r="136" spans="2:11" x14ac:dyDescent="0.2">
      <c r="B136" s="15" t="s">
        <v>56</v>
      </c>
      <c r="C136" s="15" t="s">
        <v>68</v>
      </c>
    </row>
    <row r="137" spans="2:11" x14ac:dyDescent="0.2">
      <c r="B137" s="25" t="s">
        <v>16</v>
      </c>
      <c r="C137" s="25"/>
      <c r="D137" s="25"/>
      <c r="E137" s="25"/>
    </row>
    <row r="138" spans="2:11" x14ac:dyDescent="0.2">
      <c r="B138" s="16"/>
      <c r="C138" s="6" t="s">
        <v>17</v>
      </c>
      <c r="D138" s="6" t="s">
        <v>18</v>
      </c>
      <c r="E138" s="6" t="s">
        <v>19</v>
      </c>
    </row>
    <row r="139" spans="2:11" x14ac:dyDescent="0.2">
      <c r="B139" s="17" t="s">
        <v>20</v>
      </c>
      <c r="C139" s="9" t="s">
        <v>47</v>
      </c>
      <c r="D139" s="9" t="s">
        <v>24</v>
      </c>
      <c r="E139" s="9" t="s">
        <v>22</v>
      </c>
    </row>
    <row r="140" spans="2:11" x14ac:dyDescent="0.2">
      <c r="B140" s="17" t="s">
        <v>25</v>
      </c>
      <c r="C140" s="9"/>
      <c r="D140" s="9"/>
      <c r="E140" s="9"/>
    </row>
    <row r="141" spans="2:11" x14ac:dyDescent="0.2">
      <c r="B141" s="17" t="s">
        <v>26</v>
      </c>
      <c r="C141" s="9" t="s">
        <v>47</v>
      </c>
      <c r="D141" s="9" t="s">
        <v>24</v>
      </c>
      <c r="E141" s="9"/>
    </row>
    <row r="142" spans="2:11" x14ac:dyDescent="0.2">
      <c r="B142" s="17" t="s">
        <v>27</v>
      </c>
      <c r="C142" s="9" t="s">
        <v>47</v>
      </c>
      <c r="D142" s="9" t="s">
        <v>24</v>
      </c>
      <c r="E142" s="9"/>
    </row>
    <row r="143" spans="2:11" x14ac:dyDescent="0.2">
      <c r="B143" s="17" t="s">
        <v>30</v>
      </c>
      <c r="C143" s="9" t="s">
        <v>31</v>
      </c>
      <c r="D143" s="9"/>
      <c r="E143" s="9"/>
    </row>
    <row r="144" spans="2:11" x14ac:dyDescent="0.2">
      <c r="B144" s="17" t="s">
        <v>69</v>
      </c>
      <c r="C144" s="9" t="s">
        <v>70</v>
      </c>
      <c r="D144" s="9"/>
      <c r="E144" s="9"/>
    </row>
    <row r="145" spans="2:11" x14ac:dyDescent="0.2">
      <c r="B145" s="17" t="s">
        <v>32</v>
      </c>
      <c r="C145" s="18"/>
      <c r="D145" s="9" t="s">
        <v>24</v>
      </c>
      <c r="E145" s="9" t="s">
        <v>22</v>
      </c>
    </row>
    <row r="146" spans="2:11" x14ac:dyDescent="0.2">
      <c r="B146" s="17" t="s">
        <v>33</v>
      </c>
      <c r="C146" s="18"/>
      <c r="D146" s="9"/>
      <c r="E146" s="9"/>
    </row>
    <row r="147" spans="2:11" x14ac:dyDescent="0.2">
      <c r="B147" s="25" t="s">
        <v>34</v>
      </c>
      <c r="C147" s="25"/>
      <c r="D147" s="25"/>
    </row>
    <row r="148" spans="2:11" x14ac:dyDescent="0.2">
      <c r="B148" s="6" t="s">
        <v>4</v>
      </c>
      <c r="C148" s="6" t="s">
        <v>8</v>
      </c>
      <c r="D148" s="6" t="s">
        <v>35</v>
      </c>
      <c r="E148" s="6" t="s">
        <v>37</v>
      </c>
      <c r="F148" s="26" t="s">
        <v>36</v>
      </c>
      <c r="G148" s="27"/>
      <c r="H148" s="27"/>
      <c r="I148" s="27"/>
      <c r="J148" s="27"/>
      <c r="K148" s="28"/>
    </row>
    <row r="149" spans="2:11" x14ac:dyDescent="0.2">
      <c r="B149" s="9" t="s">
        <v>7</v>
      </c>
      <c r="C149" s="9" t="s">
        <v>61</v>
      </c>
      <c r="D149" s="9" t="s">
        <v>67</v>
      </c>
      <c r="E149" s="9"/>
      <c r="F149" s="29"/>
      <c r="G149" s="30"/>
      <c r="H149" s="30"/>
      <c r="I149" s="30"/>
      <c r="J149" s="30"/>
      <c r="K149" s="31"/>
    </row>
    <row r="150" spans="2:11" x14ac:dyDescent="0.2">
      <c r="B150" s="9" t="s">
        <v>7</v>
      </c>
      <c r="C150" s="9" t="s">
        <v>40</v>
      </c>
      <c r="D150" s="9"/>
      <c r="E150" s="9"/>
      <c r="F150" s="32" t="s">
        <v>65</v>
      </c>
      <c r="G150" s="33"/>
      <c r="H150" s="33"/>
      <c r="I150" s="33"/>
      <c r="J150" s="33"/>
      <c r="K150" s="34"/>
    </row>
    <row r="151" spans="2:11" x14ac:dyDescent="0.2">
      <c r="B151" s="17" t="s">
        <v>41</v>
      </c>
      <c r="C151" s="9">
        <v>2</v>
      </c>
    </row>
    <row r="152" spans="2:11" x14ac:dyDescent="0.2">
      <c r="B152" s="17" t="s">
        <v>42</v>
      </c>
      <c r="C152" s="9">
        <v>2</v>
      </c>
    </row>
    <row r="154" spans="2:11" x14ac:dyDescent="0.2">
      <c r="B154" s="22" t="s">
        <v>8</v>
      </c>
      <c r="C154" s="22" t="s">
        <v>9</v>
      </c>
      <c r="D154" s="14"/>
      <c r="E154" s="14" t="s">
        <v>60</v>
      </c>
    </row>
    <row r="155" spans="2:11" x14ac:dyDescent="0.2">
      <c r="B155" s="15" t="s">
        <v>58</v>
      </c>
      <c r="C155" s="15">
        <v>3</v>
      </c>
    </row>
    <row r="156" spans="2:11" x14ac:dyDescent="0.2">
      <c r="B156" s="25" t="s">
        <v>16</v>
      </c>
      <c r="C156" s="25"/>
      <c r="D156" s="25"/>
      <c r="E156" s="25"/>
    </row>
    <row r="157" spans="2:11" x14ac:dyDescent="0.2">
      <c r="B157" s="16"/>
      <c r="C157" s="6" t="s">
        <v>17</v>
      </c>
      <c r="D157" s="6" t="s">
        <v>18</v>
      </c>
      <c r="E157" s="6" t="s">
        <v>19</v>
      </c>
    </row>
    <row r="158" spans="2:11" x14ac:dyDescent="0.2">
      <c r="B158" s="17" t="s">
        <v>20</v>
      </c>
      <c r="C158" s="9" t="s">
        <v>47</v>
      </c>
      <c r="D158" s="9" t="s">
        <v>48</v>
      </c>
      <c r="E158" s="9" t="s">
        <v>22</v>
      </c>
    </row>
    <row r="159" spans="2:11" x14ac:dyDescent="0.2">
      <c r="B159" s="17" t="s">
        <v>25</v>
      </c>
      <c r="C159" s="9"/>
      <c r="D159" s="9"/>
      <c r="E159" s="9"/>
    </row>
    <row r="160" spans="2:11" x14ac:dyDescent="0.2">
      <c r="B160" s="17" t="s">
        <v>26</v>
      </c>
      <c r="C160" s="9" t="s">
        <v>47</v>
      </c>
      <c r="D160" s="9"/>
      <c r="E160" s="9"/>
    </row>
    <row r="161" spans="2:11" x14ac:dyDescent="0.2">
      <c r="B161" s="17" t="s">
        <v>27</v>
      </c>
      <c r="C161" s="9" t="s">
        <v>47</v>
      </c>
      <c r="D161" s="9"/>
      <c r="E161" s="9"/>
    </row>
    <row r="162" spans="2:11" x14ac:dyDescent="0.2">
      <c r="B162" s="17" t="s">
        <v>30</v>
      </c>
      <c r="C162" s="9" t="s">
        <v>31</v>
      </c>
      <c r="D162" s="9"/>
      <c r="E162" s="9"/>
    </row>
    <row r="163" spans="2:11" x14ac:dyDescent="0.2">
      <c r="B163" s="17" t="s">
        <v>69</v>
      </c>
      <c r="C163" s="9" t="s">
        <v>70</v>
      </c>
      <c r="D163" s="9"/>
      <c r="E163" s="9"/>
    </row>
    <row r="164" spans="2:11" x14ac:dyDescent="0.2">
      <c r="B164" s="17" t="s">
        <v>32</v>
      </c>
      <c r="C164" s="18"/>
      <c r="D164" s="9" t="s">
        <v>48</v>
      </c>
      <c r="E164" s="9" t="s">
        <v>22</v>
      </c>
    </row>
    <row r="165" spans="2:11" x14ac:dyDescent="0.2">
      <c r="B165" s="17" t="s">
        <v>33</v>
      </c>
      <c r="C165" s="18"/>
      <c r="D165" s="9"/>
      <c r="E165" s="9"/>
    </row>
    <row r="166" spans="2:11" x14ac:dyDescent="0.2">
      <c r="B166" s="25" t="s">
        <v>34</v>
      </c>
      <c r="C166" s="25"/>
      <c r="D166" s="25"/>
    </row>
    <row r="167" spans="2:11" x14ac:dyDescent="0.2">
      <c r="B167" s="6" t="s">
        <v>4</v>
      </c>
      <c r="C167" s="6" t="s">
        <v>8</v>
      </c>
      <c r="D167" s="6" t="s">
        <v>35</v>
      </c>
      <c r="E167" s="6" t="s">
        <v>37</v>
      </c>
      <c r="F167" s="26" t="s">
        <v>36</v>
      </c>
      <c r="G167" s="27"/>
      <c r="H167" s="27"/>
      <c r="I167" s="27"/>
      <c r="J167" s="27"/>
      <c r="K167" s="28"/>
    </row>
    <row r="168" spans="2:11" x14ac:dyDescent="0.2">
      <c r="B168" s="9" t="s">
        <v>7</v>
      </c>
      <c r="C168" s="9" t="s">
        <v>40</v>
      </c>
      <c r="D168" s="9"/>
      <c r="E168" s="9"/>
      <c r="F168" s="29"/>
      <c r="G168" s="30"/>
      <c r="H168" s="30"/>
      <c r="I168" s="30"/>
      <c r="J168" s="30"/>
      <c r="K168" s="31"/>
    </row>
    <row r="169" spans="2:11" x14ac:dyDescent="0.2">
      <c r="B169" s="17" t="s">
        <v>41</v>
      </c>
      <c r="C169" s="9">
        <v>3</v>
      </c>
    </row>
    <row r="170" spans="2:11" x14ac:dyDescent="0.2">
      <c r="B170" s="17" t="s">
        <v>42</v>
      </c>
      <c r="C170" s="9">
        <v>1</v>
      </c>
    </row>
    <row r="172" spans="2:11" x14ac:dyDescent="0.2">
      <c r="B172" s="23" t="s">
        <v>8</v>
      </c>
      <c r="C172" s="23" t="s">
        <v>9</v>
      </c>
      <c r="D172" s="14"/>
      <c r="E172" s="14" t="s">
        <v>44</v>
      </c>
    </row>
    <row r="173" spans="2:11" x14ac:dyDescent="0.2">
      <c r="B173" s="15" t="s">
        <v>61</v>
      </c>
      <c r="C173" s="15" t="s">
        <v>45</v>
      </c>
    </row>
    <row r="174" spans="2:11" x14ac:dyDescent="0.2">
      <c r="B174" s="25" t="s">
        <v>16</v>
      </c>
      <c r="C174" s="25"/>
      <c r="D174" s="25"/>
      <c r="E174" s="25"/>
    </row>
    <row r="175" spans="2:11" x14ac:dyDescent="0.2">
      <c r="B175" s="16"/>
      <c r="C175" s="6" t="s">
        <v>17</v>
      </c>
      <c r="D175" s="6" t="s">
        <v>18</v>
      </c>
      <c r="E175" s="6" t="s">
        <v>19</v>
      </c>
    </row>
    <row r="176" spans="2:11" x14ac:dyDescent="0.2">
      <c r="B176" s="17" t="s">
        <v>20</v>
      </c>
      <c r="C176" s="9" t="s">
        <v>47</v>
      </c>
      <c r="D176" s="9" t="s">
        <v>48</v>
      </c>
      <c r="E176" s="9" t="s">
        <v>22</v>
      </c>
    </row>
    <row r="177" spans="2:11" x14ac:dyDescent="0.2">
      <c r="B177" s="17" t="s">
        <v>25</v>
      </c>
      <c r="C177" s="9"/>
      <c r="D177" s="9"/>
      <c r="E177" s="9"/>
    </row>
    <row r="178" spans="2:11" x14ac:dyDescent="0.2">
      <c r="B178" s="17" t="s">
        <v>26</v>
      </c>
      <c r="C178" s="9" t="s">
        <v>47</v>
      </c>
      <c r="D178" s="9"/>
      <c r="E178" s="9"/>
    </row>
    <row r="179" spans="2:11" x14ac:dyDescent="0.2">
      <c r="B179" s="17" t="s">
        <v>27</v>
      </c>
      <c r="C179" s="9" t="s">
        <v>47</v>
      </c>
      <c r="D179" s="9"/>
      <c r="E179" s="9"/>
    </row>
    <row r="180" spans="2:11" x14ac:dyDescent="0.2">
      <c r="B180" s="17" t="s">
        <v>30</v>
      </c>
      <c r="C180" s="9" t="s">
        <v>31</v>
      </c>
      <c r="D180" s="9"/>
      <c r="E180" s="9"/>
    </row>
    <row r="181" spans="2:11" x14ac:dyDescent="0.2">
      <c r="B181" s="17" t="s">
        <v>69</v>
      </c>
      <c r="C181" s="9" t="s">
        <v>70</v>
      </c>
      <c r="D181" s="9"/>
      <c r="E181" s="9"/>
    </row>
    <row r="182" spans="2:11" x14ac:dyDescent="0.2">
      <c r="B182" s="17" t="s">
        <v>32</v>
      </c>
      <c r="C182" s="18"/>
      <c r="D182" s="9" t="s">
        <v>48</v>
      </c>
      <c r="E182" s="9" t="s">
        <v>22</v>
      </c>
    </row>
    <row r="183" spans="2:11" x14ac:dyDescent="0.2">
      <c r="B183" s="17" t="s">
        <v>33</v>
      </c>
      <c r="C183" s="18"/>
      <c r="D183" s="9"/>
      <c r="E183" s="9"/>
    </row>
    <row r="184" spans="2:11" x14ac:dyDescent="0.2">
      <c r="B184" s="25" t="s">
        <v>34</v>
      </c>
      <c r="C184" s="25"/>
      <c r="D184" s="25"/>
    </row>
    <row r="185" spans="2:11" x14ac:dyDescent="0.2">
      <c r="B185" s="6" t="s">
        <v>4</v>
      </c>
      <c r="C185" s="6" t="s">
        <v>8</v>
      </c>
      <c r="D185" s="6" t="s">
        <v>35</v>
      </c>
      <c r="E185" s="6" t="s">
        <v>37</v>
      </c>
      <c r="F185" s="26" t="s">
        <v>36</v>
      </c>
      <c r="G185" s="27"/>
      <c r="H185" s="27"/>
      <c r="I185" s="27"/>
      <c r="J185" s="27"/>
      <c r="K185" s="28"/>
    </row>
    <row r="186" spans="2:11" x14ac:dyDescent="0.2">
      <c r="B186" s="9" t="s">
        <v>7</v>
      </c>
      <c r="C186" s="9" t="s">
        <v>40</v>
      </c>
      <c r="D186" s="9"/>
      <c r="E186" s="9"/>
      <c r="F186" s="29"/>
      <c r="G186" s="30"/>
      <c r="H186" s="30"/>
      <c r="I186" s="30"/>
      <c r="J186" s="30"/>
      <c r="K186" s="31"/>
    </row>
    <row r="187" spans="2:11" x14ac:dyDescent="0.2">
      <c r="B187" s="17" t="s">
        <v>41</v>
      </c>
      <c r="C187" s="9">
        <v>3</v>
      </c>
    </row>
    <row r="188" spans="2:11" x14ac:dyDescent="0.2">
      <c r="B188" s="17" t="s">
        <v>42</v>
      </c>
      <c r="C188" s="9">
        <v>3</v>
      </c>
    </row>
  </sheetData>
  <sheetProtection selectLockedCells="1" selectUnlockedCells="1"/>
  <mergeCells count="35">
    <mergeCell ref="F92:K92"/>
    <mergeCell ref="F111:K111"/>
    <mergeCell ref="F112:K112"/>
    <mergeCell ref="F130:K130"/>
    <mergeCell ref="F131:K131"/>
    <mergeCell ref="F94:K94"/>
    <mergeCell ref="F113:K113"/>
    <mergeCell ref="F93:K93"/>
    <mergeCell ref="B110:D110"/>
    <mergeCell ref="B129:D129"/>
    <mergeCell ref="B174:E174"/>
    <mergeCell ref="G2:K2"/>
    <mergeCell ref="B61:E61"/>
    <mergeCell ref="B80:E80"/>
    <mergeCell ref="B71:D71"/>
    <mergeCell ref="B90:D90"/>
    <mergeCell ref="B100:E100"/>
    <mergeCell ref="B10:D10"/>
    <mergeCell ref="B156:E156"/>
    <mergeCell ref="B166:D166"/>
    <mergeCell ref="F72:K72"/>
    <mergeCell ref="F73:K73"/>
    <mergeCell ref="F74:K74"/>
    <mergeCell ref="F91:K91"/>
    <mergeCell ref="B184:D184"/>
    <mergeCell ref="F185:K185"/>
    <mergeCell ref="F186:K186"/>
    <mergeCell ref="B147:D147"/>
    <mergeCell ref="B119:E119"/>
    <mergeCell ref="F148:K148"/>
    <mergeCell ref="F149:K149"/>
    <mergeCell ref="B137:E137"/>
    <mergeCell ref="F167:K167"/>
    <mergeCell ref="F168:K168"/>
    <mergeCell ref="F150:K150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8" max="11" man="1"/>
    <brk id="57" max="16383" man="1"/>
    <brk id="97" max="11" man="1"/>
    <brk id="134" max="11" man="1"/>
    <brk id="171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7"/>
  <sheetViews>
    <sheetView workbookViewId="0">
      <selection activeCell="A26" sqref="A26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seriesName="&amp;CHAR(34)&amp;Schedules!D2&amp;CHAR(34)&amp;"&gt;"</f>
        <v>&lt;forecast seriesName="Pneumo"&gt;</v>
      </c>
    </row>
    <row r="2" spans="1:1" x14ac:dyDescent="0.2">
      <c r="A2" s="19" t="str">
        <f>"  &lt;transition name="&amp;CHAR(34)&amp;Schedules!B12&amp;CHAR(34)&amp;" age="&amp;CHAR(34)&amp;Schedules!C12&amp;CHAR(34)&amp;" vaccineId="&amp;CHAR(34)&amp;Schedules!D12&amp;CHAR(34)&amp;"/&gt;"</f>
        <v xml:space="preserve">  &lt;transition name="12 Months Old" age="12 months -4 d" vaccineId="-12"/&gt;</v>
      </c>
    </row>
    <row r="3" spans="1:1" x14ac:dyDescent="0.2">
      <c r="A3" s="19" t="str">
        <f>"  &lt;vaccine vaccineName="&amp;CHAR(34)&amp;Schedules!B4&amp;CHAR(34)&amp;" vaccineIds="&amp;CHAR(34)&amp;Schedules!C4&amp;CHAR(34)&amp;"/&gt;"</f>
        <v xml:space="preserve">  &lt;vaccine vaccineName="PCV" vaccineIds="100, 109, 133"/&gt;</v>
      </c>
    </row>
    <row r="4" spans="1:1" x14ac:dyDescent="0.2">
      <c r="A4" s="19" t="str">
        <f>"  &lt;vaccine vaccineName="&amp;CHAR(34)&amp;Schedules!B5&amp;CHAR(34)&amp;" vaccineIds="&amp;CHAR(34)&amp;Schedules!C5&amp;CHAR(34)&amp;"/&gt;"</f>
        <v xml:space="preserve">  &lt;vaccine vaccineName="12 Months Old" vaccineIds="-12"/&gt;</v>
      </c>
    </row>
    <row r="5" spans="1:1" x14ac:dyDescent="0.2">
      <c r="A5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 indicationEnd="&amp;CHAR(34)&amp;Schedules!C68&amp;CHAR(34)&amp;"&gt;"</f>
        <v xml:space="preserve">  &lt;schedule scheduleName="P1" dose="1" indication="BIRTH" label="2 months" indicationEnd="19 years"&gt;</v>
      </c>
    </row>
    <row r="6" spans="1:1" x14ac:dyDescent="0.2">
      <c r="A6" s="20" t="str">
        <f>"    &lt;pos row="&amp;CHAR(34)&amp;Schedules!C76&amp;CHAR(34)&amp;" column="&amp;CHAR(34)&amp;Schedules!C75&amp;CHAR(34)&amp;"/&gt;"</f>
        <v xml:space="preserve">    &lt;pos row="1" column="1"/&gt;</v>
      </c>
    </row>
    <row r="7" spans="1:1" x14ac:dyDescent="0.2">
      <c r="A7" s="20" t="str">
        <f>"    &lt;valid age="&amp;CHAR(34)&amp;Schedules!C63&amp;CHAR(34)&amp;" interval="&amp;CHAR(34)&amp;Schedules!D63&amp;CHAR(34)&amp;" grace="&amp;CHAR(34)&amp;Schedules!E63&amp;CHAR(34)&amp;"/&gt;"</f>
        <v xml:space="preserve">    &lt;valid age="6 weeks" interval="" grace="4 days"/&gt;</v>
      </c>
    </row>
    <row r="8" spans="1:1" x14ac:dyDescent="0.2">
      <c r="A8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age="6 weeks" interval="" grace=""/&gt;</v>
      </c>
    </row>
    <row r="9" spans="1:1" x14ac:dyDescent="0.2">
      <c r="A9" s="20" t="str">
        <f>"    &lt;due age="&amp;CHAR(34)&amp;Schedules!C65&amp;CHAR(34)&amp;" interval="&amp;CHAR(34)&amp;Schedules!D65&amp;CHAR(34)&amp;" grace="&amp;CHAR(34)&amp;Schedules!E65&amp;CHAR(34)&amp;"/&gt;"</f>
        <v xml:space="preserve">    &lt;due age="2 months" interval="" grace=""/&gt;</v>
      </c>
    </row>
    <row r="10" spans="1:1" x14ac:dyDescent="0.2">
      <c r="A10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age="3 months" interval="" grace=""/&gt;</v>
      </c>
    </row>
    <row r="11" spans="1:1" x14ac:dyDescent="0.2">
      <c r="A11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age="5 years" interval="" grace=""/&gt;</v>
      </c>
    </row>
    <row r="12" spans="1:1" x14ac:dyDescent="0.2">
      <c r="A12" s="20" t="str">
        <f>"    &lt;after-invalid interval="&amp;CHAR(34)&amp;Schedules!D69&amp;CHAR(34)&amp;" grace="&amp;CHAR(34)&amp;Schedules!E69&amp;CHAR(34)&amp;"/&gt;"</f>
        <v xml:space="preserve">    &lt;after-invalid interval="0 days" grace=""/&gt;</v>
      </c>
    </row>
    <row r="13" spans="1:1" x14ac:dyDescent="0.2">
      <c r="A13" s="20" t="str">
        <f>"    &lt;before-previous interval="&amp;CHAR(34)&amp;Schedules!D70&amp;CHAR(34)&amp;"/&gt;"</f>
        <v xml:space="preserve">    &lt;before-previous interval=""/&gt;</v>
      </c>
    </row>
    <row r="14" spans="1:1" x14ac:dyDescent="0.2">
      <c r="A14" s="21" t="str">
        <f>"    &lt;indicate vaccineName="&amp;CHAR(34)&amp;Schedules!B73&amp;CHAR(34)&amp;" schedule="&amp;CHAR(34)&amp;Schedules!C73&amp;CHAR(34)&amp;" age="&amp;CHAR(34)&amp;Schedules!D73&amp;CHAR(34)&amp;" reason="&amp;CHAR(34)&amp;Schedules!F73&amp;CHAR(34)&amp;" historyOfVaccineName="&amp;CHAR(34)&amp;Schedules!E73&amp;CHAR(34)&amp;"/&gt;"</f>
        <v xml:space="preserve">    &lt;indicate vaccineName="PCV" schedule="P2" age="" reason="" historyOfVaccineName=""/&gt;</v>
      </c>
    </row>
    <row r="15" spans="1:1" x14ac:dyDescent="0.2">
      <c r="A15" s="21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schedule="C2" age="" reason="First valid dose not received by 12 months of age, only 2 doses needed now." historyOfVaccineName=""/&gt;</v>
      </c>
    </row>
    <row r="16" spans="1:1" x14ac:dyDescent="0.2">
      <c r="A16" s="20" t="str">
        <f>"  &lt;/schedule&gt;"</f>
        <v xml:space="preserve">  &lt;/schedule&gt;</v>
      </c>
    </row>
    <row r="17" spans="1:1" x14ac:dyDescent="0.2">
      <c r="A17" s="20" t="str">
        <f>"  &lt;schedule scheduleName="&amp;CHAR(34)&amp;Schedules!B79&amp;CHAR(34)&amp;" dose="&amp;CHAR(34)&amp;Schedules!C79&amp;CHAR(34)&amp;" indication="&amp;CHAR(34)&amp;Schedules!D79&amp;CHAR(34)&amp;" label="&amp;CHAR(34)&amp;Schedules!E78&amp;CHAR(34)&amp;" indicationEnd="&amp;CHAR(34)&amp;Schedules!C87&amp;CHAR(34)&amp;"&gt;"</f>
        <v xml:space="preserve">  &lt;schedule scheduleName="P2" dose="2" indication="" label="4 months" indicationEnd="19 years"&gt;</v>
      </c>
    </row>
    <row r="18" spans="1:1" x14ac:dyDescent="0.2">
      <c r="A18" s="20" t="str">
        <f>"    &lt;pos row="&amp;CHAR(34)&amp;Schedules!C96&amp;CHAR(34)&amp;" column="&amp;CHAR(34)&amp;Schedules!C95&amp;CHAR(34)&amp;"/&gt;"</f>
        <v xml:space="preserve">    &lt;pos row="1" column="2"/&gt;</v>
      </c>
    </row>
    <row r="19" spans="1:1" x14ac:dyDescent="0.2">
      <c r="A19" s="20" t="str">
        <f>"    &lt;valid age="&amp;CHAR(34)&amp;Schedules!C82&amp;CHAR(34)&amp;" interval="&amp;CHAR(34)&amp;Schedules!D82&amp;CHAR(34)&amp;" grace="&amp;CHAR(34)&amp;Schedules!E82&amp;CHAR(34)&amp;"/&gt;"</f>
        <v xml:space="preserve">    &lt;valid age="10 weeks" interval="4 weeks" grace="4 days"/&gt;</v>
      </c>
    </row>
    <row r="20" spans="1:1" x14ac:dyDescent="0.2">
      <c r="A20" s="20" t="str">
        <f>"    &lt;early age="&amp;CHAR(34)&amp;Schedules!C83&amp;CHAR(34)&amp;" interval="&amp;CHAR(34)&amp;Schedules!D83&amp;CHAR(34)&amp;" grace="&amp;CHAR(34)&amp;Schedules!E83&amp;CHAR(34)&amp;"/&gt;"</f>
        <v xml:space="preserve">    &lt;early age="" interval="" grace=""/&gt;</v>
      </c>
    </row>
    <row r="21" spans="1:1" x14ac:dyDescent="0.2">
      <c r="A21" s="20" t="str">
        <f>"    &lt;due age="&amp;CHAR(34)&amp;Schedules!C84&amp;CHAR(34)&amp;" interval="&amp;CHAR(34)&amp;Schedules!D84&amp;CHAR(34)&amp;" grace="&amp;CHAR(34)&amp;Schedules!E84&amp;CHAR(34)&amp;"/&gt;"</f>
        <v xml:space="preserve">    &lt;due age="4 months" interval="" grace=""/&gt;</v>
      </c>
    </row>
    <row r="22" spans="1:1" x14ac:dyDescent="0.2">
      <c r="A22" s="20" t="str">
        <f>"    &lt;overdue age="&amp;CHAR(34)&amp;Schedules!C85&amp;CHAR(34)&amp;" interval="&amp;CHAR(34)&amp;Schedules!D85&amp;CHAR(34)&amp;" grace="&amp;CHAR(34)&amp;Schedules!E85&amp;CHAR(34)&amp;"/&gt;"</f>
        <v xml:space="preserve">    &lt;overdue age="5 months" interval="" grace=""/&gt;</v>
      </c>
    </row>
    <row r="23" spans="1:1" x14ac:dyDescent="0.2">
      <c r="A23" s="20" t="str">
        <f>"    &lt;finished age="&amp;CHAR(34)&amp;Schedules!C86&amp;CHAR(34)&amp;" interval="&amp;CHAR(34)&amp;Schedules!D86&amp;CHAR(34)&amp;" grace="&amp;CHAR(34)&amp;Schedules!E86&amp;CHAR(34)&amp;"/&gt;"</f>
        <v xml:space="preserve">    &lt;finished age="5 years" interval="" grace=""/&gt;</v>
      </c>
    </row>
    <row r="24" spans="1:1" x14ac:dyDescent="0.2">
      <c r="A24" s="20" t="str">
        <f>"    &lt;after-invalid interval="&amp;CHAR(34)&amp;Schedules!D88&amp;CHAR(34)&amp;" grace="&amp;CHAR(34)&amp;Schedules!E88&amp;CHAR(34)&amp;"/&gt;"</f>
        <v xml:space="preserve">    &lt;after-invalid interval="4 weeks" grace="4 days"/&gt;</v>
      </c>
    </row>
    <row r="25" spans="1:1" x14ac:dyDescent="0.2">
      <c r="A25" s="20" t="str">
        <f>"    &lt;before-previous interval="&amp;CHAR(34)&amp;Schedules!D89&amp;CHAR(34)&amp;"/&gt;"</f>
        <v xml:space="preserve">    &lt;before-previous interval=""/&gt;</v>
      </c>
    </row>
    <row r="26" spans="1:1" x14ac:dyDescent="0.2">
      <c r="A26" s="21" t="str">
        <f>"    &lt;indicate vaccineName="&amp;CHAR(34)&amp;Schedules!B92&amp;CHAR(34)&amp;" schedule="&amp;CHAR(34)&amp;Schedules!C92&amp;CHAR(34)&amp;" age="&amp;CHAR(34)&amp;Schedules!D92&amp;CHAR(34)&amp;" reason="&amp;CHAR(34)&amp;Schedules!F92&amp;CHAR(34)&amp;" historyOfVaccineName="&amp;CHAR(34)&amp;Schedules!E92&amp;CHAR(34)&amp;"/&gt;"</f>
        <v xml:space="preserve">    &lt;indicate vaccineName="PCV" schedule="P3" age="7 months" reason="" historyOfVaccineName=""/&gt;</v>
      </c>
    </row>
    <row r="27" spans="1:1" x14ac:dyDescent="0.2">
      <c r="A27" s="21" t="str">
        <f>"    &lt;indicate vaccineName="&amp;CHAR(34)&amp;Schedules!B93&amp;CHAR(34)&amp;" schedule="&amp;CHAR(34)&amp;Schedules!C93&amp;CHAR(34)&amp;" age="&amp;CHAR(34)&amp;Schedules!D93&amp;CHAR(34)&amp;" reason="&amp;CHAR(34)&amp;Schedules!F93&amp;CHAR(34)&amp;" historyOfVaccineName="&amp;CHAR(34)&amp;Schedules!E93&amp;CHAR(34)&amp;"/&gt;"</f>
        <v xml:space="preserve">    &lt;indicate vaccineName="PCV" schedule="C3" age="" reason="Second valid dose was given at or after 7 months of age." historyOfVaccineName=""/&gt;</v>
      </c>
    </row>
    <row r="28" spans="1:1" x14ac:dyDescent="0.2">
      <c r="A28" s="21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vaccineName="12 Months Old" schedule="C2" age="" reason="Second valid dose was not received by 12 months of age, only 2 more doses needed now." historyOfVaccineName=""/&gt;</v>
      </c>
    </row>
    <row r="29" spans="1:1" x14ac:dyDescent="0.2">
      <c r="A29" s="20" t="str">
        <f>"  &lt;/schedule&gt;"</f>
        <v xml:space="preserve">  &lt;/schedule&gt;</v>
      </c>
    </row>
    <row r="30" spans="1:1" x14ac:dyDescent="0.2">
      <c r="A30" s="20" t="str">
        <f>"  &lt;schedule scheduleName="&amp;CHAR(34)&amp;Schedules!B99&amp;CHAR(34)&amp;" dose="&amp;CHAR(34)&amp;Schedules!C99&amp;CHAR(34)&amp;" indication="&amp;CHAR(34)&amp;Schedules!D99&amp;CHAR(34)&amp;" label="&amp;CHAR(34)&amp;Schedules!E98&amp;CHAR(34)&amp;" indicationEnd="&amp;CHAR(34)&amp;Schedules!C107&amp;CHAR(34)&amp;"&gt;"</f>
        <v xml:space="preserve">  &lt;schedule scheduleName="P3" dose="3" indication="" label="6 months" indicationEnd="19 years"&gt;</v>
      </c>
    </row>
    <row r="31" spans="1:1" x14ac:dyDescent="0.2">
      <c r="A31" s="20" t="str">
        <f>"    &lt;pos row="&amp;CHAR(34)&amp;Schedules!C115&amp;CHAR(34)&amp;" column="&amp;CHAR(34)&amp;Schedules!C114&amp;CHAR(34)&amp;"/&gt;"</f>
        <v xml:space="preserve">    &lt;pos row="1" column="3"/&gt;</v>
      </c>
    </row>
    <row r="32" spans="1:1" x14ac:dyDescent="0.2">
      <c r="A32" s="20" t="str">
        <f>"    &lt;valid age="&amp;CHAR(34)&amp;Schedules!C102&amp;CHAR(34)&amp;" interval="&amp;CHAR(34)&amp;Schedules!D102&amp;CHAR(34)&amp;" grace="&amp;CHAR(34)&amp;Schedules!E102&amp;CHAR(34)&amp;"/&gt;"</f>
        <v xml:space="preserve">    &lt;valid age="14 weeks" interval="4 weeks" grace="4 days"/&gt;</v>
      </c>
    </row>
    <row r="33" spans="1:1" x14ac:dyDescent="0.2">
      <c r="A33" s="20" t="str">
        <f>"    &lt;early age="&amp;CHAR(34)&amp;Schedules!C103&amp;CHAR(34)&amp;" interval="&amp;CHAR(34)&amp;Schedules!D103&amp;CHAR(34)&amp;" grace="&amp;CHAR(34)&amp;Schedules!E103&amp;CHAR(34)&amp;"/&gt;"</f>
        <v xml:space="preserve">    &lt;early age="" interval="" grace=""/&gt;</v>
      </c>
    </row>
    <row r="34" spans="1:1" x14ac:dyDescent="0.2">
      <c r="A34" s="20" t="str">
        <f>"    &lt;due age="&amp;CHAR(34)&amp;Schedules!C104&amp;CHAR(34)&amp;" interval="&amp;CHAR(34)&amp;Schedules!D104&amp;CHAR(34)&amp;" grace="&amp;CHAR(34)&amp;Schedules!E104&amp;CHAR(34)&amp;"/&gt;"</f>
        <v xml:space="preserve">    &lt;due age="6 months" interval="" grace=""/&gt;</v>
      </c>
    </row>
    <row r="35" spans="1:1" x14ac:dyDescent="0.2">
      <c r="A35" s="20" t="str">
        <f>"    &lt;overdue age="&amp;CHAR(34)&amp;Schedules!C105&amp;CHAR(34)&amp;" interval="&amp;CHAR(34)&amp;Schedules!D105&amp;CHAR(34)&amp;" grace="&amp;CHAR(34)&amp;Schedules!E105&amp;CHAR(34)&amp;"/&gt;"</f>
        <v xml:space="preserve">    &lt;overdue age="7 months" interval="" grace=""/&gt;</v>
      </c>
    </row>
    <row r="36" spans="1:1" x14ac:dyDescent="0.2">
      <c r="A36" s="20" t="str">
        <f>"    &lt;finished age="&amp;CHAR(34)&amp;Schedules!C106&amp;CHAR(34)&amp;" interval="&amp;CHAR(34)&amp;Schedules!D106&amp;CHAR(34)&amp;" grace="&amp;CHAR(34)&amp;Schedules!E106&amp;CHAR(34)&amp;"/&gt;"</f>
        <v xml:space="preserve">    &lt;finished age="5 years" interval="" grace=""/&gt;</v>
      </c>
    </row>
    <row r="37" spans="1:1" x14ac:dyDescent="0.2">
      <c r="A37" s="20" t="str">
        <f>"    &lt;after-invalid interval="&amp;CHAR(34)&amp;Schedules!D108&amp;CHAR(34)&amp;" grace="&amp;CHAR(34)&amp;Schedules!E108&amp;CHAR(34)&amp;"/&gt;"</f>
        <v xml:space="preserve">    &lt;after-invalid interval="4 weeks" grace="4 days"/&gt;</v>
      </c>
    </row>
    <row r="38" spans="1:1" x14ac:dyDescent="0.2">
      <c r="A38" s="20" t="str">
        <f>"    &lt;before-previous interval="&amp;CHAR(34)&amp;Schedules!D109&amp;CHAR(34)&amp;"/&gt;"</f>
        <v xml:space="preserve">    &lt;before-previous interval=""/&gt;</v>
      </c>
    </row>
    <row r="39" spans="1:1" x14ac:dyDescent="0.2">
      <c r="A39" s="21" t="str">
        <f>"    &lt;indicate vaccineName="&amp;CHAR(34)&amp;Schedules!B112&amp;CHAR(34)&amp;" schedule="&amp;CHAR(34)&amp;Schedules!C112&amp;CHAR(34)&amp;" age="&amp;CHAR(34)&amp;Schedules!D112&amp;CHAR(34)&amp;" reason="&amp;CHAR(34)&amp;Schedules!F112&amp;CHAR(34)&amp;" historyOfVaccineName="&amp;CHAR(34)&amp;Schedules!E112&amp;CHAR(34)&amp;"/&gt;"</f>
        <v xml:space="preserve">    &lt;indicate vaccineName="PCV" schedule="P4" age="" reason="" historyOfVaccineName=""/&gt;</v>
      </c>
    </row>
    <row r="40" spans="1:1" x14ac:dyDescent="0.2">
      <c r="A40" s="21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vaccineName="12 Months Old" schedule="C3" age="" reason="Third valid dose was not received by 12 months of age, the third and final dose should be given as soon as possible." historyOfVaccineName=""/&gt;</v>
      </c>
    </row>
    <row r="41" spans="1:1" x14ac:dyDescent="0.2">
      <c r="A41" s="20" t="str">
        <f>"  &lt;/schedule&gt;"</f>
        <v xml:space="preserve">  &lt;/schedule&gt;</v>
      </c>
    </row>
    <row r="42" spans="1:1" x14ac:dyDescent="0.2">
      <c r="A42" s="20" t="str">
        <f>"  &lt;schedule scheduleName="&amp;CHAR(34)&amp;Schedules!B118&amp;CHAR(34)&amp;" dose="&amp;CHAR(34)&amp;Schedules!C118&amp;CHAR(34)&amp;" indication="&amp;CHAR(34)&amp;Schedules!D118&amp;CHAR(34)&amp;" label="&amp;CHAR(34)&amp;Schedules!E117&amp;CHAR(34)&amp;" indicationEnd="&amp;CHAR(34)&amp;Schedules!C126&amp;CHAR(34)&amp;"&gt;"</f>
        <v xml:space="preserve">  &lt;schedule scheduleName="P4" dose="B" indication="" label="booster" indicationEnd="19 years"&gt;</v>
      </c>
    </row>
    <row r="43" spans="1:1" x14ac:dyDescent="0.2">
      <c r="A43" s="20" t="str">
        <f>"    &lt;pos row="&amp;CHAR(34)&amp;Schedules!C133&amp;CHAR(34)&amp;" column="&amp;CHAR(34)&amp;Schedules!C132&amp;CHAR(34)&amp;"/&gt;"</f>
        <v xml:space="preserve">    &lt;pos row="1" column="4"/&gt;</v>
      </c>
    </row>
    <row r="44" spans="1:1" x14ac:dyDescent="0.2">
      <c r="A44" s="20" t="str">
        <f>"    &lt;valid age="&amp;CHAR(34)&amp;Schedules!C121&amp;CHAR(34)&amp;" interval="&amp;CHAR(34)&amp;Schedules!D121&amp;CHAR(34)&amp;" grace="&amp;CHAR(34)&amp;Schedules!E121&amp;CHAR(34)&amp;"/&gt;"</f>
        <v xml:space="preserve">    &lt;valid age="12 months" interval="8 weeks" grace="4 days"/&gt;</v>
      </c>
    </row>
    <row r="45" spans="1:1" x14ac:dyDescent="0.2">
      <c r="A45" s="20" t="str">
        <f>"    &lt;early age="&amp;CHAR(34)&amp;Schedules!C122&amp;CHAR(34)&amp;" interval="&amp;CHAR(34)&amp;Schedules!D122&amp;CHAR(34)&amp;" grace="&amp;CHAR(34)&amp;Schedules!E122&amp;CHAR(34)&amp;"/&gt;"</f>
        <v xml:space="preserve">    &lt;early age="" interval="" grace=""/&gt;</v>
      </c>
    </row>
    <row r="46" spans="1:1" x14ac:dyDescent="0.2">
      <c r="A46" s="20" t="str">
        <f>"    &lt;due age="&amp;CHAR(34)&amp;Schedules!C123&amp;CHAR(34)&amp;" interval="&amp;CHAR(34)&amp;Schedules!D123&amp;CHAR(34)&amp;" grace="&amp;CHAR(34)&amp;Schedules!E123&amp;CHAR(34)&amp;"/&gt;"</f>
        <v xml:space="preserve">    &lt;due age="12 months" interval="" grace=""/&gt;</v>
      </c>
    </row>
    <row r="47" spans="1:1" x14ac:dyDescent="0.2">
      <c r="A47" s="20" t="str">
        <f>"    &lt;overdue age="&amp;CHAR(34)&amp;Schedules!C124&amp;CHAR(34)&amp;" interval="&amp;CHAR(34)&amp;Schedules!D124&amp;CHAR(34)&amp;" grace="&amp;CHAR(34)&amp;Schedules!E124&amp;CHAR(34)&amp;"/&gt;"</f>
        <v xml:space="preserve">    &lt;overdue age="16 months" interval="" grace=""/&gt;</v>
      </c>
    </row>
    <row r="48" spans="1:1" x14ac:dyDescent="0.2">
      <c r="A48" s="20" t="str">
        <f>"    &lt;finished age="&amp;CHAR(34)&amp;Schedules!C125&amp;CHAR(34)&amp;" interval="&amp;CHAR(34)&amp;Schedules!D125&amp;CHAR(34)&amp;" grace="&amp;CHAR(34)&amp;Schedules!E125&amp;CHAR(34)&amp;"/&gt;"</f>
        <v xml:space="preserve">    &lt;finished age="5 years" interval="" grace=""/&gt;</v>
      </c>
    </row>
    <row r="49" spans="1:1" x14ac:dyDescent="0.2">
      <c r="A49" s="20" t="str">
        <f>"    &lt;after-invalid interval="&amp;CHAR(34)&amp;Schedules!D127&amp;CHAR(34)&amp;" grace="&amp;CHAR(34)&amp;Schedules!E127&amp;CHAR(34)&amp;"/&gt;"</f>
        <v xml:space="preserve">    &lt;after-invalid interval="8 weeks" grace="4 days"/&gt;</v>
      </c>
    </row>
    <row r="50" spans="1:1" x14ac:dyDescent="0.2">
      <c r="A50" s="20" t="str">
        <f>"    &lt;before-previous interval="&amp;CHAR(34)&amp;Schedules!D128&amp;CHAR(34)&amp;"/&gt;"</f>
        <v xml:space="preserve">    &lt;before-previous interval=""/&gt;</v>
      </c>
    </row>
    <row r="51" spans="1:1" x14ac:dyDescent="0.2">
      <c r="A51" s="21" t="str">
        <f>"    &lt;indicate vaccineName="&amp;CHAR(34)&amp;Schedules!B131&amp;CHAR(34)&amp;" schedule="&amp;CHAR(34)&amp;Schedules!C131&amp;CHAR(34)&amp;" age="&amp;CHAR(34)&amp;Schedules!D131&amp;CHAR(34)&amp;" reason="&amp;CHAR(34)&amp;Schedules!F131&amp;CHAR(34)&amp;" historyOfVaccineName="&amp;CHAR(34)&amp;Schedules!E131&amp;CHAR(34)&amp;"/&gt;"</f>
        <v xml:space="preserve">    &lt;indicate vaccineName="PCV" schedule="COMPLETE" age="" reason="" historyOfVaccineName=""/&gt;</v>
      </c>
    </row>
    <row r="52" spans="1:1" x14ac:dyDescent="0.2">
      <c r="A52" s="20" t="str">
        <f>"  &lt;/schedule&gt;"</f>
        <v xml:space="preserve">  &lt;/schedule&gt;</v>
      </c>
    </row>
    <row r="53" spans="1:1" x14ac:dyDescent="0.2">
      <c r="A53" s="20" t="str">
        <f>"  &lt;schedule scheduleName="&amp;CHAR(34)&amp;Schedules!B136&amp;CHAR(34)&amp;" dose="&amp;CHAR(34)&amp;Schedules!C136&amp;CHAR(34)&amp;" indication="&amp;CHAR(34)&amp;Schedules!D136&amp;CHAR(34)&amp;" label="&amp;CHAR(34)&amp;Schedules!E135&amp;CHAR(34)&amp;" indicationEnd="&amp;CHAR(34)&amp;Schedules!C144&amp;CHAR(34)&amp;"&gt;"</f>
        <v xml:space="preserve">  &lt;schedule scheduleName="C2" dose="*" indication="" label="2nd dose 12 month catchup" indicationEnd="19 years"&gt;</v>
      </c>
    </row>
    <row r="54" spans="1:1" x14ac:dyDescent="0.2">
      <c r="A54" s="19" t="str">
        <f>"    &lt;pos row="&amp;CHAR(34)&amp;Schedules!C152&amp;CHAR(34)&amp;" column="&amp;CHAR(34)&amp;Schedules!C151&amp;CHAR(34)&amp;"/&gt;"</f>
        <v xml:space="preserve">    &lt;pos row="2" column="2"/&gt;</v>
      </c>
    </row>
    <row r="55" spans="1:1" x14ac:dyDescent="0.2">
      <c r="A55" s="20" t="str">
        <f>"    &lt;valid age="&amp;CHAR(34)&amp;Schedules!C139&amp;CHAR(34)&amp;" interval="&amp;CHAR(34)&amp;Schedules!D139&amp;CHAR(34)&amp;" grace="&amp;CHAR(34)&amp;Schedules!E139&amp;CHAR(34)&amp;"/&gt;"</f>
        <v xml:space="preserve">    &lt;valid age="12 months" interval="4 weeks" grace="4 days"/&gt;</v>
      </c>
    </row>
    <row r="56" spans="1:1" x14ac:dyDescent="0.2">
      <c r="A56" s="20" t="str">
        <f>"    &lt;early age="&amp;CHAR(34)&amp;Schedules!C140&amp;CHAR(34)&amp;" interval="&amp;CHAR(34)&amp;Schedules!D140&amp;CHAR(34)&amp;" grace="&amp;CHAR(34)&amp;Schedules!E140&amp;CHAR(34)&amp;"/&gt;"</f>
        <v xml:space="preserve">    &lt;early age="" interval="" grace=""/&gt;</v>
      </c>
    </row>
    <row r="57" spans="1:1" x14ac:dyDescent="0.2">
      <c r="A57" s="20" t="str">
        <f>"    &lt;due age="&amp;CHAR(34)&amp;Schedules!C141&amp;CHAR(34)&amp;" interval="&amp;CHAR(34)&amp;Schedules!D141&amp;CHAR(34)&amp;" grace="&amp;CHAR(34)&amp;Schedules!E141&amp;CHAR(34)&amp;"/&gt;"</f>
        <v xml:space="preserve">    &lt;due age="12 months" interval="4 weeks" grace=""/&gt;</v>
      </c>
    </row>
    <row r="58" spans="1:1" x14ac:dyDescent="0.2">
      <c r="A58" s="20" t="str">
        <f>"    &lt;overdue age="&amp;CHAR(34)&amp;Schedules!C142&amp;CHAR(34)&amp;" interval="&amp;CHAR(34)&amp;Schedules!D142&amp;CHAR(34)&amp;" grace="&amp;CHAR(34)&amp;Schedules!E142&amp;CHAR(34)&amp;"/&gt;"</f>
        <v xml:space="preserve">    &lt;overdue age="12 months" interval="4 weeks" grace=""/&gt;</v>
      </c>
    </row>
    <row r="59" spans="1:1" x14ac:dyDescent="0.2">
      <c r="A59" s="20" t="str">
        <f>"    &lt;finished age="&amp;CHAR(34)&amp;Schedules!C143&amp;CHAR(34)&amp;" interval="&amp;CHAR(34)&amp;Schedules!D143&amp;CHAR(34)&amp;" grace="&amp;CHAR(34)&amp;Schedules!E143&amp;CHAR(34)&amp;"/&gt;"</f>
        <v xml:space="preserve">    &lt;finished age="5 years" interval="" grace=""/&gt;</v>
      </c>
    </row>
    <row r="60" spans="1:1" x14ac:dyDescent="0.2">
      <c r="A60" s="20" t="str">
        <f>"    &lt;after-invalid interval="&amp;CHAR(34)&amp;Schedules!D145&amp;CHAR(34)&amp;" grace="&amp;CHAR(34)&amp;Schedules!E145&amp;CHAR(34)&amp;"/&gt;"</f>
        <v xml:space="preserve">    &lt;after-invalid interval="4 weeks" grace="4 days"/&gt;</v>
      </c>
    </row>
    <row r="61" spans="1:1" x14ac:dyDescent="0.2">
      <c r="A61" s="20" t="str">
        <f>"    &lt;before-previous interval="&amp;CHAR(34)&amp;Schedules!D146&amp;CHAR(34)&amp;"/&gt;"</f>
        <v xml:space="preserve">    &lt;before-previous interval=""/&gt;</v>
      </c>
    </row>
    <row r="62" spans="1:1" x14ac:dyDescent="0.2">
      <c r="A62" s="21" t="str">
        <f>"    &lt;indicate vaccineName="&amp;CHAR(34)&amp;Schedules!B149&amp;CHAR(34)&amp;" schedule="&amp;CHAR(34)&amp;Schedules!C149&amp;CHAR(34)&amp;" age="&amp;CHAR(34)&amp;Schedules!D149&amp;CHAR(34)&amp;" reason="&amp;CHAR(34)&amp;Schedules!F149&amp;CHAR(34)&amp;" historyOfVaccineName="&amp;CHAR(34)&amp;Schedules!E149&amp;CHAR(34)&amp;"/&gt;"</f>
        <v xml:space="preserve">    &lt;indicate vaccineName="PCV" schedule="C4" age="24 months -4 d" reason="" historyOfVaccineName=""/&gt;</v>
      </c>
    </row>
    <row r="63" spans="1:1" x14ac:dyDescent="0.2">
      <c r="A63" s="21" t="str">
        <f>"    &lt;indicate vaccineName="&amp;CHAR(34)&amp;Schedules!B150&amp;CHAR(34)&amp;" schedule="&amp;CHAR(34)&amp;Schedules!C150&amp;CHAR(34)&amp;" age="&amp;CHAR(34)&amp;Schedules!D150&amp;CHAR(34)&amp;" reason="&amp;CHAR(34)&amp;Schedules!F150&amp;CHAR(34)&amp;" historyOfVaccineName="&amp;CHAR(34)&amp;Schedules!E150&amp;CHAR(34)&amp;"/&gt;"</f>
        <v xml:space="preserve">    &lt;indicate vaccineName="PCV" schedule="COMPLETE" age="" reason="Second valid dose received after 24 months of age, no more doses needed." historyOfVaccineName=""/&gt;</v>
      </c>
    </row>
    <row r="64" spans="1:1" x14ac:dyDescent="0.2">
      <c r="A64" s="20" t="str">
        <f>"  &lt;/schedule&gt;"</f>
        <v xml:space="preserve">  &lt;/schedule&gt;</v>
      </c>
    </row>
    <row r="65" spans="1:1" x14ac:dyDescent="0.2">
      <c r="A65" s="20" t="str">
        <f>"  &lt;schedule scheduleName="&amp;CHAR(34)&amp;Schedules!B155&amp;CHAR(34)&amp;" dose="&amp;CHAR(34)&amp;Schedules!C155&amp;CHAR(34)&amp;" indication="&amp;CHAR(34)&amp;Schedules!D155&amp;CHAR(34)&amp;" label="&amp;CHAR(34)&amp;Schedules!E154&amp;CHAR(34)&amp;" indicationEnd="&amp;CHAR(34)&amp;Schedules!C163&amp;CHAR(34)&amp;"&gt;"</f>
        <v xml:space="preserve">  &lt;schedule scheduleName="C3" dose="3" indication="" label="3rd dose 12 month catchup" indicationEnd="19 years"&gt;</v>
      </c>
    </row>
    <row r="66" spans="1:1" x14ac:dyDescent="0.2">
      <c r="A66" s="19" t="str">
        <f>"    &lt;pos row="&amp;CHAR(34)&amp;Schedules!C171&amp;CHAR(34)&amp;" column="&amp;CHAR(34)&amp;Schedules!C170&amp;CHAR(34)&amp;"/&gt;"</f>
        <v xml:space="preserve">    &lt;pos row="" column="1"/&gt;</v>
      </c>
    </row>
    <row r="67" spans="1:1" x14ac:dyDescent="0.2">
      <c r="A67" s="20" t="str">
        <f>"    &lt;valid age="&amp;CHAR(34)&amp;Schedules!C158&amp;CHAR(34)&amp;" interval="&amp;CHAR(34)&amp;Schedules!D158&amp;CHAR(34)&amp;" grace="&amp;CHAR(34)&amp;Schedules!E158&amp;CHAR(34)&amp;"/&gt;"</f>
        <v xml:space="preserve">    &lt;valid age="12 months" interval="8 weeks" grace="4 days"/&gt;</v>
      </c>
    </row>
    <row r="68" spans="1:1" x14ac:dyDescent="0.2">
      <c r="A68" s="20" t="str">
        <f>"    &lt;early age="&amp;CHAR(34)&amp;Schedules!C159&amp;CHAR(34)&amp;" interval="&amp;CHAR(34)&amp;Schedules!D159&amp;CHAR(34)&amp;" grace="&amp;CHAR(34)&amp;Schedules!E159&amp;CHAR(34)&amp;"/&gt;"</f>
        <v xml:space="preserve">    &lt;early age="" interval="" grace=""/&gt;</v>
      </c>
    </row>
    <row r="69" spans="1:1" x14ac:dyDescent="0.2">
      <c r="A69" s="20" t="str">
        <f>"    &lt;due age="&amp;CHAR(34)&amp;Schedules!C160&amp;CHAR(34)&amp;" interval="&amp;CHAR(34)&amp;Schedules!D160&amp;CHAR(34)&amp;" grace="&amp;CHAR(34)&amp;Schedules!E160&amp;CHAR(34)&amp;"/&gt;"</f>
        <v xml:space="preserve">    &lt;due age="12 months" interval="" grace=""/&gt;</v>
      </c>
    </row>
    <row r="70" spans="1:1" x14ac:dyDescent="0.2">
      <c r="A70" s="20" t="str">
        <f>"    &lt;overdue age="&amp;CHAR(34)&amp;Schedules!C161&amp;CHAR(34)&amp;" interval="&amp;CHAR(34)&amp;Schedules!D161&amp;CHAR(34)&amp;" grace="&amp;CHAR(34)&amp;Schedules!E161&amp;CHAR(34)&amp;"/&gt;"</f>
        <v xml:space="preserve">    &lt;overdue age="12 months" interval="" grace=""/&gt;</v>
      </c>
    </row>
    <row r="71" spans="1:1" x14ac:dyDescent="0.2">
      <c r="A71" s="20" t="str">
        <f>"    &lt;finished age="&amp;CHAR(34)&amp;Schedules!C162&amp;CHAR(34)&amp;" interval="&amp;CHAR(34)&amp;Schedules!D162&amp;CHAR(34)&amp;" grace="&amp;CHAR(34)&amp;Schedules!E162&amp;CHAR(34)&amp;"/&gt;"</f>
        <v xml:space="preserve">    &lt;finished age="5 years" interval="" grace=""/&gt;</v>
      </c>
    </row>
    <row r="72" spans="1:1" x14ac:dyDescent="0.2">
      <c r="A72" s="20" t="str">
        <f>"    &lt;after-invalid interval="&amp;CHAR(34)&amp;Schedules!D164&amp;CHAR(34)&amp;" grace="&amp;CHAR(34)&amp;Schedules!E164&amp;CHAR(34)&amp;"/&gt;"</f>
        <v xml:space="preserve">    &lt;after-invalid interval="8 weeks" grace="4 days"/&gt;</v>
      </c>
    </row>
    <row r="73" spans="1:1" x14ac:dyDescent="0.2">
      <c r="A73" s="20" t="str">
        <f>"    &lt;before-previous interval="&amp;CHAR(34)&amp;Schedules!D165&amp;CHAR(34)&amp;"/&gt;"</f>
        <v xml:space="preserve">    &lt;before-previous interval=""/&gt;</v>
      </c>
    </row>
    <row r="74" spans="1:1" x14ac:dyDescent="0.2">
      <c r="A74" s="21" t="str">
        <f>"    &lt;indicate vaccineName="&amp;CHAR(34)&amp;Schedules!B168&amp;CHAR(34)&amp;" schedule="&amp;CHAR(34)&amp;Schedules!C168&amp;CHAR(34)&amp;" age="&amp;CHAR(34)&amp;Schedules!D168&amp;CHAR(34)&amp;" reason="&amp;CHAR(34)&amp;Schedules!F168&amp;CHAR(34)&amp;" historyOfVaccineName="&amp;CHAR(34)&amp;Schedules!E168&amp;CHAR(34)&amp;"/&gt;"</f>
        <v xml:space="preserve">    &lt;indicate vaccineName="PCV" schedule="COMPLETE" age="" reason="" historyOfVaccineName=""/&gt;</v>
      </c>
    </row>
    <row r="75" spans="1:1" x14ac:dyDescent="0.2">
      <c r="A75" s="20" t="str">
        <f>"  &lt;/schedule&gt;"</f>
        <v xml:space="preserve">  &lt;/schedule&gt;</v>
      </c>
    </row>
    <row r="76" spans="1:1" x14ac:dyDescent="0.2">
      <c r="A76" s="20" t="str">
        <f>"  &lt;schedule scheduleName="&amp;CHAR(34)&amp;Schedules!B173&amp;CHAR(34)&amp;" dose="&amp;CHAR(34)&amp;Schedules!C173&amp;CHAR(34)&amp;" indication="&amp;CHAR(34)&amp;Schedules!D173&amp;CHAR(34)&amp;" label="&amp;CHAR(34)&amp;Schedules!E172&amp;CHAR(34)&amp;" indicationEnd="&amp;CHAR(34)&amp;Schedules!C181&amp;CHAR(34)&amp;"&gt;"</f>
        <v xml:space="preserve">  &lt;schedule scheduleName="C4" dose="B" indication="" label="booster" indicationEnd="19 years"&gt;</v>
      </c>
    </row>
    <row r="77" spans="1:1" x14ac:dyDescent="0.2">
      <c r="A77" s="19" t="str">
        <f>"    &lt;pos row="&amp;CHAR(34)&amp;Schedules!C189&amp;CHAR(34)&amp;" column="&amp;CHAR(34)&amp;Schedules!C188&amp;CHAR(34)&amp;"/&gt;"</f>
        <v xml:space="preserve">    &lt;pos row="" column="3"/&gt;</v>
      </c>
    </row>
    <row r="78" spans="1:1" x14ac:dyDescent="0.2">
      <c r="A78" s="20" t="str">
        <f>"    &lt;valid age="&amp;CHAR(34)&amp;Schedules!C176&amp;CHAR(34)&amp;" interval="&amp;CHAR(34)&amp;Schedules!D176&amp;CHAR(34)&amp;" grace="&amp;CHAR(34)&amp;Schedules!E176&amp;CHAR(34)&amp;"/&gt;"</f>
        <v xml:space="preserve">    &lt;valid age="12 months" interval="8 weeks" grace="4 days"/&gt;</v>
      </c>
    </row>
    <row r="79" spans="1:1" x14ac:dyDescent="0.2">
      <c r="A79" s="20" t="str">
        <f>"    &lt;early age="&amp;CHAR(34)&amp;Schedules!C177&amp;CHAR(34)&amp;" interval="&amp;CHAR(34)&amp;Schedules!D177&amp;CHAR(34)&amp;" grace="&amp;CHAR(34)&amp;Schedules!E177&amp;CHAR(34)&amp;"/&gt;"</f>
        <v xml:space="preserve">    &lt;early age="" interval="" grace=""/&gt;</v>
      </c>
    </row>
    <row r="80" spans="1:1" x14ac:dyDescent="0.2">
      <c r="A80" s="20" t="str">
        <f>"    &lt;due age="&amp;CHAR(34)&amp;Schedules!C178&amp;CHAR(34)&amp;" interval="&amp;CHAR(34)&amp;Schedules!D178&amp;CHAR(34)&amp;" grace="&amp;CHAR(34)&amp;Schedules!E178&amp;CHAR(34)&amp;"/&gt;"</f>
        <v xml:space="preserve">    &lt;due age="12 months" interval="" grace=""/&gt;</v>
      </c>
    </row>
    <row r="81" spans="1:1" x14ac:dyDescent="0.2">
      <c r="A81" s="20" t="str">
        <f>"    &lt;overdue age="&amp;CHAR(34)&amp;Schedules!C179&amp;CHAR(34)&amp;" interval="&amp;CHAR(34)&amp;Schedules!D179&amp;CHAR(34)&amp;" grace="&amp;CHAR(34)&amp;Schedules!E179&amp;CHAR(34)&amp;"/&gt;"</f>
        <v xml:space="preserve">    &lt;overdue age="12 months" interval="" grace=""/&gt;</v>
      </c>
    </row>
    <row r="82" spans="1:1" x14ac:dyDescent="0.2">
      <c r="A82" s="20" t="str">
        <f>"    &lt;finished age="&amp;CHAR(34)&amp;Schedules!C180&amp;CHAR(34)&amp;" interval="&amp;CHAR(34)&amp;Schedules!D180&amp;CHAR(34)&amp;" grace="&amp;CHAR(34)&amp;Schedules!E180&amp;CHAR(34)&amp;"/&gt;"</f>
        <v xml:space="preserve">    &lt;finished age="5 years" interval="" grace=""/&gt;</v>
      </c>
    </row>
    <row r="83" spans="1:1" x14ac:dyDescent="0.2">
      <c r="A83" s="20" t="str">
        <f>"    &lt;after-invalid interval="&amp;CHAR(34)&amp;Schedules!D182&amp;CHAR(34)&amp;" grace="&amp;CHAR(34)&amp;Schedules!E182&amp;CHAR(34)&amp;"/&gt;"</f>
        <v xml:space="preserve">    &lt;after-invalid interval="8 weeks" grace="4 days"/&gt;</v>
      </c>
    </row>
    <row r="84" spans="1:1" x14ac:dyDescent="0.2">
      <c r="A84" s="20" t="str">
        <f>"    &lt;before-previous interval="&amp;CHAR(34)&amp;Schedules!D183&amp;CHAR(34)&amp;"/&gt;"</f>
        <v xml:space="preserve">    &lt;before-previous interval=""/&gt;</v>
      </c>
    </row>
    <row r="85" spans="1:1" x14ac:dyDescent="0.2">
      <c r="A85" s="21" t="str">
        <f>"    &lt;indicate vaccineName="&amp;CHAR(34)&amp;Schedules!B186&amp;CHAR(34)&amp;" schedule="&amp;CHAR(34)&amp;Schedules!C186&amp;CHAR(34)&amp;" age="&amp;CHAR(34)&amp;Schedules!D186&amp;CHAR(34)&amp;" reason="&amp;CHAR(34)&amp;Schedules!F186&amp;CHAR(34)&amp;" historyOfVaccineName="&amp;CHAR(34)&amp;Schedules!E186&amp;CHAR(34)&amp;"/&gt;"</f>
        <v xml:space="preserve">    &lt;indicate vaccineName="PCV" schedule="COMPLETE" age="" reason="" historyOfVaccineName=""/&gt;</v>
      </c>
    </row>
    <row r="86" spans="1:1" x14ac:dyDescent="0.2">
      <c r="A86" s="20" t="str">
        <f>"  &lt;/schedule&gt;"</f>
        <v xml:space="preserve">  &lt;/schedule&gt;</v>
      </c>
    </row>
    <row r="87" spans="1:1" x14ac:dyDescent="0.2">
      <c r="A87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</vt:lpstr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2015-05-22T05:26:34Z</cp:lastPrinted>
  <dcterms:created xsi:type="dcterms:W3CDTF">2014-08-26T15:40:34Z</dcterms:created>
  <dcterms:modified xsi:type="dcterms:W3CDTF">2020-01-11T18:49:27Z</dcterms:modified>
</cp:coreProperties>
</file>