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dev\tch\forecaster\src\main\webapp\schedules\"/>
    </mc:Choice>
  </mc:AlternateContent>
  <xr:revisionPtr revIDLastSave="0" documentId="13_ncr:1_{DF4FD839-CD51-4A00-BA4E-F40EAFA1A402}" xr6:coauthVersionLast="41" xr6:coauthVersionMax="41" xr10:uidLastSave="{00000000-0000-0000-0000-000000000000}"/>
  <bookViews>
    <workbookView xWindow="-120" yWindow="-120" windowWidth="29040" windowHeight="15840" tabRatio="368" activeTab="1" xr2:uid="{00000000-000D-0000-FFFF-FFFF00000000}"/>
  </bookViews>
  <sheets>
    <sheet name="Temp" sheetId="3" r:id="rId1"/>
    <sheet name="Schedules" sheetId="1" r:id="rId2"/>
    <sheet name="XML" sheetId="2" r:id="rId3"/>
  </sheets>
  <definedNames>
    <definedName name="_xlnm.Print_Area" localSheetId="1">Schedules!$A$1:$K$131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6" i="2" l="1"/>
  <c r="A53" i="2"/>
  <c r="A38" i="2"/>
  <c r="A22" i="2"/>
  <c r="A1" i="2"/>
  <c r="A2" i="2"/>
  <c r="A3" i="2"/>
  <c r="A4" i="2"/>
  <c r="A5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4" i="2"/>
  <c r="A55" i="2"/>
</calcChain>
</file>

<file path=xl/sharedStrings.xml><?xml version="1.0" encoding="utf-8"?>
<sst xmlns="http://schemas.openxmlformats.org/spreadsheetml/2006/main" count="354" uniqueCount="214">
  <si>
    <t>Forecast Series Name</t>
  </si>
  <si>
    <t>Varicella</t>
  </si>
  <si>
    <t>Vaccines</t>
  </si>
  <si>
    <t>Vaccine Ids</t>
  </si>
  <si>
    <t>Vaccine</t>
  </si>
  <si>
    <t>Id</t>
  </si>
  <si>
    <t>Single</t>
  </si>
  <si>
    <t>MMRV</t>
  </si>
  <si>
    <t>Same Live</t>
  </si>
  <si>
    <t>Other Live</t>
  </si>
  <si>
    <t>OPV</t>
  </si>
  <si>
    <t>Contraindication</t>
  </si>
  <si>
    <t>M/R</t>
  </si>
  <si>
    <t>MMR</t>
  </si>
  <si>
    <t>rabies, intramuscular injection</t>
  </si>
  <si>
    <t>rabies, intradermal injection</t>
  </si>
  <si>
    <t>Schedule</t>
  </si>
  <si>
    <t>Dose</t>
  </si>
  <si>
    <t>Indication</t>
  </si>
  <si>
    <t>1 year</t>
  </si>
  <si>
    <t>P1</t>
  </si>
  <si>
    <t>NO-VAR-HIS</t>
  </si>
  <si>
    <t>Determine if dose is valid or when next is due</t>
  </si>
  <si>
    <t>Age</t>
  </si>
  <si>
    <t>Interval</t>
  </si>
  <si>
    <t>Grace</t>
  </si>
  <si>
    <t>Valid</t>
  </si>
  <si>
    <t>12 months</t>
  </si>
  <si>
    <t>4 days</t>
  </si>
  <si>
    <t>Early due</t>
  </si>
  <si>
    <t>Due</t>
  </si>
  <si>
    <t>Overdue</t>
  </si>
  <si>
    <t>16 months</t>
  </si>
  <si>
    <t>Finished</t>
  </si>
  <si>
    <t>65 years</t>
  </si>
  <si>
    <t>After invalid dose</t>
  </si>
  <si>
    <t>12 weeks</t>
  </si>
  <si>
    <t>8 weeks</t>
  </si>
  <si>
    <t>Dose before previous</t>
  </si>
  <si>
    <t>In case of contraindicated dose</t>
  </si>
  <si>
    <t>Interval After</t>
  </si>
  <si>
    <t>Before Age</t>
  </si>
  <si>
    <t>Reason</t>
  </si>
  <si>
    <t>4 weeks</t>
  </si>
  <si>
    <t>If valid, pick the next schedule to use</t>
  </si>
  <si>
    <t>P2</t>
  </si>
  <si>
    <t>13 years</t>
  </si>
  <si>
    <t>A2</t>
  </si>
  <si>
    <t>MMRV should not be administered to persons 13 years of age or older.</t>
  </si>
  <si>
    <t>Show Column</t>
  </si>
  <si>
    <t>Show Row</t>
  </si>
  <si>
    <t>4 years</t>
  </si>
  <si>
    <t>7 years</t>
  </si>
  <si>
    <t>Min Interval</t>
  </si>
  <si>
    <t>Previous Vaccine</t>
  </si>
  <si>
    <t>COMPLETE</t>
  </si>
  <si>
    <t>13 years +</t>
  </si>
  <si>
    <t>19 years</t>
  </si>
  <si>
    <t>Assume Comp</t>
  </si>
  <si>
    <t>Assuming adult received full Varicella series as a child or is immune.</t>
  </si>
  <si>
    <t>TCH</t>
  </si>
  <si>
    <t>CVX</t>
  </si>
  <si>
    <t>CVX Label</t>
  </si>
  <si>
    <t>DTaP</t>
  </si>
  <si>
    <t>DTaP, 5 pertussis antigens</t>
  </si>
  <si>
    <t>DTaP, unspecified formulation</t>
  </si>
  <si>
    <t>01</t>
  </si>
  <si>
    <t>DTP</t>
  </si>
  <si>
    <t>DT (pediatric)</t>
  </si>
  <si>
    <t>DTaP-Hib</t>
  </si>
  <si>
    <t>DTaP-Hep B-IPV</t>
  </si>
  <si>
    <t>DTaP-Hib-IPV</t>
  </si>
  <si>
    <t>DTaP-IPV</t>
  </si>
  <si>
    <t>DTP-Hib</t>
  </si>
  <si>
    <t>09</t>
  </si>
  <si>
    <t>Td (adult), adsorbed</t>
  </si>
  <si>
    <t>Td (adult)</t>
  </si>
  <si>
    <t>Td(adult) unspecified formulation</t>
  </si>
  <si>
    <t>Tdap</t>
  </si>
  <si>
    <t>Td (adult) preservative free</t>
  </si>
  <si>
    <t>Hib, unspecified formulation</t>
  </si>
  <si>
    <t>Hib-Hep B</t>
  </si>
  <si>
    <t>Hep B, unspecified formulation</t>
  </si>
  <si>
    <t>DTaP-IPV-HIB-HEP B, historical</t>
  </si>
  <si>
    <t>DTaP,IPV,Hib,HepB</t>
  </si>
  <si>
    <t>Hep A, pediatric, unspecified formulation</t>
  </si>
  <si>
    <t>Hep A, unspecified formulation</t>
  </si>
  <si>
    <t>Hep A-Hep B</t>
  </si>
  <si>
    <t>IPV</t>
  </si>
  <si>
    <t>02</t>
  </si>
  <si>
    <t>polio, unspecified formulation</t>
  </si>
  <si>
    <t>pneumococcal conjugate PCV 7</t>
  </si>
  <si>
    <t>pneumococcal polysaccharide PPV23</t>
  </si>
  <si>
    <t>pneumococcal, unspecified formulation</t>
  </si>
  <si>
    <t>Pneumococcal Conjugate, unspecified formulation</t>
  </si>
  <si>
    <t>03</t>
  </si>
  <si>
    <t>04</t>
  </si>
  <si>
    <t>05</t>
  </si>
  <si>
    <t>measles</t>
  </si>
  <si>
    <t>07</t>
  </si>
  <si>
    <t>mumps</t>
  </si>
  <si>
    <t>meningococcal B, recombinant</t>
  </si>
  <si>
    <t>meningococcal B, OMV</t>
  </si>
  <si>
    <t>06</t>
  </si>
  <si>
    <t>rubella</t>
  </si>
  <si>
    <t>rubella/mumps</t>
  </si>
  <si>
    <t>varicella</t>
  </si>
  <si>
    <t>influenza, whole</t>
  </si>
  <si>
    <t>influenza, unspecified formulation</t>
  </si>
  <si>
    <t>influenza, recombinant, injectable, preservative free</t>
  </si>
  <si>
    <t>Influenza, injectable,quadrivalent, preservative free, pediatric</t>
  </si>
  <si>
    <t>influenza, live, intranasal</t>
  </si>
  <si>
    <t>influenza, split (incl. purified surface antigen)</t>
  </si>
  <si>
    <t>meningococcal MPSV4</t>
  </si>
  <si>
    <t>meningococcal MCV4P</t>
  </si>
  <si>
    <t>meningococcal, unspecified formulation</t>
  </si>
  <si>
    <t>meningococcal MCV4, unspecified formulation</t>
  </si>
  <si>
    <t>Influenza, high dose seasonal</t>
  </si>
  <si>
    <t>Novel Influenza-H1N1-09, all formulations</t>
  </si>
  <si>
    <t>Novel Influenza-H1N1-09, nasal</t>
  </si>
  <si>
    <t>Novel influenza-H1N1-09, preservative-free</t>
  </si>
  <si>
    <t>Novel influenza-H1N1-09</t>
  </si>
  <si>
    <t>meningococcal C conjugate</t>
  </si>
  <si>
    <t>Meningococcal MCV4O</t>
  </si>
  <si>
    <t>Influenza, seasonal, injectable, preservative free</t>
  </si>
  <si>
    <t>Influenza, seasonal, injectable</t>
  </si>
  <si>
    <t>influenza, intradermal, quadrivalent, preservative free</t>
  </si>
  <si>
    <t>influenza, seasonal, intradermal, preservative free</t>
  </si>
  <si>
    <t>influenza, live, intranasal, quadrivalent</t>
  </si>
  <si>
    <t>influenza nasal, unspecified formulation</t>
  </si>
  <si>
    <t>influenza, injectable, quadrivalent, preservative free</t>
  </si>
  <si>
    <t>influenza, injectable, quadrivalent</t>
  </si>
  <si>
    <t>rotavirus, monovalent</t>
  </si>
  <si>
    <t>rotavirus, pentavalent</t>
  </si>
  <si>
    <t>rotavirus, tetravalent</t>
  </si>
  <si>
    <t>Lyme disease</t>
  </si>
  <si>
    <t>rabies, unspecified formulation</t>
  </si>
  <si>
    <t>BCG</t>
  </si>
  <si>
    <t>rotavirus, unspecified formulation</t>
  </si>
  <si>
    <t>Meningococcal C/Y-HIB PRP</t>
  </si>
  <si>
    <t>HPV9</t>
  </si>
  <si>
    <t>HPV, quadrivalent</t>
  </si>
  <si>
    <t>HPV, bivalent</t>
  </si>
  <si>
    <t>HPV, unspecified formulation</t>
  </si>
  <si>
    <t>adenovirus, type 4</t>
  </si>
  <si>
    <t>adenovirus, type 7</t>
  </si>
  <si>
    <t>adenovirus, unspecified formulation</t>
  </si>
  <si>
    <t>anthrax</t>
  </si>
  <si>
    <t>botulinum antitoxin</t>
  </si>
  <si>
    <t>cholera</t>
  </si>
  <si>
    <t>CMVIG</t>
  </si>
  <si>
    <t>dengue fever</t>
  </si>
  <si>
    <t>diphtheria antitoxin</t>
  </si>
  <si>
    <t>DTP-Hib-Hep B</t>
  </si>
  <si>
    <t>hantavirus</t>
  </si>
  <si>
    <t>Hep A, adult</t>
  </si>
  <si>
    <t>Hep A, ped/adol, 2 dose</t>
  </si>
  <si>
    <t>Hep A, ped/adol, 3 dose</t>
  </si>
  <si>
    <t>HBIG</t>
  </si>
  <si>
    <t>08</t>
  </si>
  <si>
    <t>Hep B, adolescent or pediatric</t>
  </si>
  <si>
    <t>Hep B, adolescent/high risk infant</t>
  </si>
  <si>
    <t>Hep B, adult</t>
  </si>
  <si>
    <t>Hep B, dialysis</t>
  </si>
  <si>
    <t>Hep E</t>
  </si>
  <si>
    <t>herpes simplex 2</t>
  </si>
  <si>
    <t>Hib (PRP-D)</t>
  </si>
  <si>
    <t>Hib (HbOC)</t>
  </si>
  <si>
    <t>Hib (PRP-T)</t>
  </si>
  <si>
    <t>Hib (PRP-OMP)</t>
  </si>
  <si>
    <t>IG</t>
  </si>
  <si>
    <t>IGIV</t>
  </si>
  <si>
    <t>IG, unspecified formulation</t>
  </si>
  <si>
    <t>Japanese encephalitis SC</t>
  </si>
  <si>
    <t>Japanese Encephalitis IM</t>
  </si>
  <si>
    <t>leishmaniasis</t>
  </si>
  <si>
    <t>leprosy</t>
  </si>
  <si>
    <t>malaria</t>
  </si>
  <si>
    <t>melanoma</t>
  </si>
  <si>
    <t>parainfluenza-3</t>
  </si>
  <si>
    <t>pertussis</t>
  </si>
  <si>
    <t>plague</t>
  </si>
  <si>
    <t>Q fever</t>
  </si>
  <si>
    <t>rheumatic fever</t>
  </si>
  <si>
    <t>Rift Valley fever</t>
  </si>
  <si>
    <t>RIG</t>
  </si>
  <si>
    <t>RSV-IGIV</t>
  </si>
  <si>
    <t>RSV-MAb</t>
  </si>
  <si>
    <t>vaccinia (smallpox)</t>
  </si>
  <si>
    <t>Staphylococcus bacterio lysate</t>
  </si>
  <si>
    <t>tetanus toxoid, adsorbed</t>
  </si>
  <si>
    <t>tick-borne encephalitis</t>
  </si>
  <si>
    <t>TIG</t>
  </si>
  <si>
    <t>TST-OT tine test</t>
  </si>
  <si>
    <t>TST-PPD intradermal</t>
  </si>
  <si>
    <t>TST-PPD tine test</t>
  </si>
  <si>
    <t>TST, unspecified formulation</t>
  </si>
  <si>
    <t>tularemia vaccine</t>
  </si>
  <si>
    <t>typhoid, oral</t>
  </si>
  <si>
    <t>typhoid, parenteral</t>
  </si>
  <si>
    <t>typhoid, parenteral, AKD (U.S. military)</t>
  </si>
  <si>
    <t>typhoid, ViCPs</t>
  </si>
  <si>
    <t>typhoid, unspecified formulation</t>
  </si>
  <si>
    <t>vaccinia immune globulin</t>
  </si>
  <si>
    <t>VEE, inactivated</t>
  </si>
  <si>
    <t>VEE, live</t>
  </si>
  <si>
    <t>VEE, unspecified formulation</t>
  </si>
  <si>
    <t>VZIG</t>
  </si>
  <si>
    <t>yellow fever</t>
  </si>
  <si>
    <t>zoster</t>
  </si>
  <si>
    <t>typhus, historical</t>
  </si>
  <si>
    <t>Pneumococcal conjugate PCV 13</t>
  </si>
  <si>
    <t>unknown</t>
  </si>
  <si>
    <t>04, 05, 05, 07, 06, 38, 111, 149, 37, 80, 02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</si>
</sst>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  <family val="2"/>
    </font>
    <font>
      <b/>
      <sz val="10"/>
      <color indexed="26"/>
      <name val="Arial"/>
      <family val="2"/>
    </font>
    <font>
      <sz val="10"/>
      <color indexed="60"/>
      <name val="Arial"/>
      <family val="2"/>
    </font>
    <font>
      <b/>
      <sz val="10"/>
      <color indexed="62"/>
      <name val="Arial"/>
      <family val="2"/>
    </font>
    <font>
      <b/>
      <sz val="10"/>
      <color indexed="57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7"/>
        <bgColor indexed="9"/>
      </patternFill>
    </fill>
    <fill>
      <patternFill patternType="solid">
        <fgColor indexed="62"/>
        <bgColor indexed="56"/>
      </patternFill>
    </fill>
    <fill>
      <patternFill patternType="solid">
        <fgColor indexed="47"/>
        <bgColor indexed="27"/>
      </patternFill>
    </fill>
    <fill>
      <patternFill patternType="solid">
        <fgColor indexed="49"/>
        <bgColor indexed="40"/>
      </patternFill>
    </fill>
    <fill>
      <patternFill patternType="solid">
        <fgColor indexed="9"/>
        <bgColor indexed="26"/>
      </patternFill>
    </fill>
    <fill>
      <patternFill patternType="solid">
        <fgColor indexed="44"/>
        <bgColor indexed="31"/>
      </patternFill>
    </fill>
    <fill>
      <patternFill patternType="solid">
        <fgColor theme="0"/>
        <bgColor indexed="26"/>
      </patternFill>
    </fill>
  </fills>
  <borders count="6">
    <border>
      <left/>
      <right/>
      <top/>
      <bottom/>
      <diagonal/>
    </border>
    <border>
      <left style="thin">
        <color indexed="62"/>
      </left>
      <right/>
      <top style="thin">
        <color indexed="62"/>
      </top>
      <bottom style="thin">
        <color indexed="62"/>
      </bottom>
      <diagonal/>
    </border>
    <border>
      <left/>
      <right/>
      <top style="thin">
        <color indexed="62"/>
      </top>
      <bottom style="thin">
        <color indexed="62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 style="thin">
        <color indexed="62"/>
      </bottom>
      <diagonal/>
    </border>
    <border>
      <left/>
      <right style="thin">
        <color indexed="62"/>
      </right>
      <top style="thin">
        <color indexed="62"/>
      </top>
      <bottom style="thin">
        <color indexed="62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2" borderId="0" xfId="0" applyFill="1" applyBorder="1"/>
    <xf numFmtId="0" fontId="1" fillId="3" borderId="1" xfId="0" applyFont="1" applyFill="1" applyBorder="1"/>
    <xf numFmtId="0" fontId="1" fillId="3" borderId="2" xfId="0" applyFont="1" applyFill="1" applyBorder="1"/>
    <xf numFmtId="0" fontId="2" fillId="4" borderId="3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left"/>
    </xf>
    <xf numFmtId="0" fontId="3" fillId="5" borderId="4" xfId="0" applyFont="1" applyFill="1" applyBorder="1" applyAlignment="1">
      <alignment horizontal="left"/>
    </xf>
    <xf numFmtId="0" fontId="2" fillId="6" borderId="3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left"/>
    </xf>
    <xf numFmtId="0" fontId="2" fillId="6" borderId="4" xfId="0" applyFont="1" applyFill="1" applyBorder="1" applyAlignment="1">
      <alignment horizontal="left"/>
    </xf>
    <xf numFmtId="0" fontId="2" fillId="6" borderId="3" xfId="0" applyFont="1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left"/>
    </xf>
    <xf numFmtId="0" fontId="2" fillId="6" borderId="2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right"/>
    </xf>
    <xf numFmtId="0" fontId="2" fillId="4" borderId="5" xfId="0" applyFont="1" applyFill="1" applyBorder="1" applyAlignment="1">
      <alignment horizontal="center"/>
    </xf>
    <xf numFmtId="0" fontId="4" fillId="5" borderId="3" xfId="0" applyFont="1" applyFill="1" applyBorder="1" applyAlignment="1">
      <alignment horizontal="center"/>
    </xf>
    <xf numFmtId="0" fontId="3" fillId="5" borderId="3" xfId="0" applyFont="1" applyFill="1" applyBorder="1"/>
    <xf numFmtId="0" fontId="3" fillId="5" borderId="1" xfId="0" applyFont="1" applyFill="1" applyBorder="1"/>
    <xf numFmtId="0" fontId="4" fillId="5" borderId="4" xfId="0" applyFont="1" applyFill="1" applyBorder="1"/>
    <xf numFmtId="0" fontId="2" fillId="6" borderId="3" xfId="0" applyFont="1" applyFill="1" applyBorder="1" applyAlignment="1">
      <alignment horizontal="left"/>
    </xf>
    <xf numFmtId="0" fontId="0" fillId="7" borderId="0" xfId="0" applyFill="1"/>
    <xf numFmtId="0" fontId="0" fillId="7" borderId="0" xfId="0" applyFill="1" applyBorder="1"/>
    <xf numFmtId="0" fontId="1" fillId="3" borderId="3" xfId="0" applyFont="1" applyFill="1" applyBorder="1" applyAlignment="1">
      <alignment horizontal="center"/>
    </xf>
    <xf numFmtId="0" fontId="2" fillId="6" borderId="3" xfId="0" applyFont="1" applyFill="1" applyBorder="1" applyAlignment="1">
      <alignment horizontal="left" vertical="top" wrapText="1"/>
    </xf>
    <xf numFmtId="0" fontId="2" fillId="6" borderId="3" xfId="0" applyFont="1" applyFill="1" applyBorder="1" applyAlignment="1">
      <alignment horizontal="center" vertical="top"/>
    </xf>
    <xf numFmtId="0" fontId="2" fillId="8" borderId="3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E6E6E6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276225</xdr:colOff>
      <xdr:row>28</xdr:row>
      <xdr:rowOff>47625</xdr:rowOff>
    </xdr:from>
    <xdr:to>
      <xdr:col>6</xdr:col>
      <xdr:colOff>676275</xdr:colOff>
      <xdr:row>54</xdr:row>
      <xdr:rowOff>57150</xdr:rowOff>
    </xdr:to>
    <xdr:pic>
      <xdr:nvPicPr>
        <xdr:cNvPr id="1042" name="Picture 1">
          <a:extLst>
            <a:ext uri="{FF2B5EF4-FFF2-40B4-BE49-F238E27FC236}">
              <a16:creationId xmlns:a16="http://schemas.microsoft.com/office/drawing/2014/main" id="{00000000-0008-0000-0000-00001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524375"/>
          <a:ext cx="4848225" cy="42195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E0842-2C9C-4093-820C-514C730A5EE7}">
  <dimension ref="A1:C150"/>
  <sheetViews>
    <sheetView topLeftCell="A110" workbookViewId="0">
      <selection activeCell="C154" sqref="C154"/>
    </sheetView>
  </sheetViews>
  <sheetFormatPr defaultRowHeight="12.75" x14ac:dyDescent="0.2"/>
  <cols>
    <col min="1" max="1" width="5" bestFit="1" customWidth="1"/>
    <col min="2" max="2" width="4.5703125" bestFit="1" customWidth="1"/>
    <col min="3" max="3" width="51.42578125" bestFit="1" customWidth="1"/>
  </cols>
  <sheetData>
    <row r="1" spans="1:3" x14ac:dyDescent="0.2">
      <c r="A1" t="s">
        <v>60</v>
      </c>
      <c r="B1" t="s">
        <v>61</v>
      </c>
      <c r="C1" t="s">
        <v>62</v>
      </c>
    </row>
    <row r="2" spans="1:3" x14ac:dyDescent="0.2">
      <c r="A2">
        <v>110</v>
      </c>
      <c r="B2">
        <v>20</v>
      </c>
      <c r="C2" t="s">
        <v>63</v>
      </c>
    </row>
    <row r="3" spans="1:3" x14ac:dyDescent="0.2">
      <c r="A3">
        <v>110</v>
      </c>
      <c r="B3">
        <v>106</v>
      </c>
      <c r="C3" t="s">
        <v>64</v>
      </c>
    </row>
    <row r="4" spans="1:3" x14ac:dyDescent="0.2">
      <c r="A4">
        <v>110</v>
      </c>
      <c r="B4">
        <v>107</v>
      </c>
      <c r="C4" t="s">
        <v>65</v>
      </c>
    </row>
    <row r="5" spans="1:3" x14ac:dyDescent="0.2">
      <c r="A5">
        <v>111</v>
      </c>
      <c r="B5" t="s">
        <v>66</v>
      </c>
      <c r="C5" t="s">
        <v>67</v>
      </c>
    </row>
    <row r="6" spans="1:3" x14ac:dyDescent="0.2">
      <c r="A6">
        <v>112</v>
      </c>
      <c r="B6">
        <v>28</v>
      </c>
      <c r="C6" t="s">
        <v>68</v>
      </c>
    </row>
    <row r="7" spans="1:3" x14ac:dyDescent="0.2">
      <c r="A7">
        <v>113</v>
      </c>
      <c r="B7">
        <v>50</v>
      </c>
      <c r="C7" t="s">
        <v>69</v>
      </c>
    </row>
    <row r="8" spans="1:3" x14ac:dyDescent="0.2">
      <c r="A8">
        <v>114</v>
      </c>
      <c r="B8">
        <v>110</v>
      </c>
      <c r="C8" t="s">
        <v>70</v>
      </c>
    </row>
    <row r="9" spans="1:3" x14ac:dyDescent="0.2">
      <c r="A9">
        <v>115</v>
      </c>
      <c r="B9">
        <v>120</v>
      </c>
      <c r="C9" t="s">
        <v>71</v>
      </c>
    </row>
    <row r="10" spans="1:3" x14ac:dyDescent="0.2">
      <c r="A10">
        <v>116</v>
      </c>
      <c r="B10">
        <v>130</v>
      </c>
      <c r="C10" t="s">
        <v>72</v>
      </c>
    </row>
    <row r="11" spans="1:3" x14ac:dyDescent="0.2">
      <c r="A11">
        <v>121</v>
      </c>
      <c r="B11">
        <v>22</v>
      </c>
      <c r="C11" t="s">
        <v>73</v>
      </c>
    </row>
    <row r="12" spans="1:3" x14ac:dyDescent="0.2">
      <c r="A12">
        <v>122</v>
      </c>
      <c r="B12" t="s">
        <v>74</v>
      </c>
      <c r="C12" t="s">
        <v>75</v>
      </c>
    </row>
    <row r="13" spans="1:3" x14ac:dyDescent="0.2">
      <c r="A13">
        <v>122</v>
      </c>
      <c r="B13">
        <v>138</v>
      </c>
      <c r="C13" t="s">
        <v>76</v>
      </c>
    </row>
    <row r="14" spans="1:3" x14ac:dyDescent="0.2">
      <c r="A14">
        <v>122</v>
      </c>
      <c r="B14">
        <v>139</v>
      </c>
      <c r="C14" t="s">
        <v>77</v>
      </c>
    </row>
    <row r="15" spans="1:3" x14ac:dyDescent="0.2">
      <c r="A15">
        <v>123</v>
      </c>
      <c r="B15">
        <v>115</v>
      </c>
      <c r="C15" t="s">
        <v>78</v>
      </c>
    </row>
    <row r="16" spans="1:3" x14ac:dyDescent="0.2">
      <c r="A16">
        <v>124</v>
      </c>
      <c r="B16">
        <v>113</v>
      </c>
      <c r="C16" t="s">
        <v>79</v>
      </c>
    </row>
    <row r="17" spans="1:3" x14ac:dyDescent="0.2">
      <c r="A17">
        <v>128</v>
      </c>
      <c r="B17">
        <v>17</v>
      </c>
      <c r="C17" t="s">
        <v>80</v>
      </c>
    </row>
    <row r="18" spans="1:3" x14ac:dyDescent="0.2">
      <c r="A18">
        <v>136</v>
      </c>
      <c r="B18">
        <v>51</v>
      </c>
      <c r="C18" t="s">
        <v>81</v>
      </c>
    </row>
    <row r="19" spans="1:3" x14ac:dyDescent="0.2">
      <c r="A19">
        <v>137</v>
      </c>
      <c r="B19">
        <v>45</v>
      </c>
      <c r="C19" t="s">
        <v>82</v>
      </c>
    </row>
    <row r="20" spans="1:3" x14ac:dyDescent="0.2">
      <c r="A20">
        <v>142</v>
      </c>
      <c r="B20">
        <v>132</v>
      </c>
      <c r="C20" t="s">
        <v>83</v>
      </c>
    </row>
    <row r="21" spans="1:3" x14ac:dyDescent="0.2">
      <c r="A21">
        <v>142</v>
      </c>
      <c r="B21">
        <v>146</v>
      </c>
      <c r="C21" t="s">
        <v>84</v>
      </c>
    </row>
    <row r="22" spans="1:3" x14ac:dyDescent="0.2">
      <c r="A22">
        <v>145</v>
      </c>
      <c r="B22">
        <v>31</v>
      </c>
      <c r="C22" t="s">
        <v>85</v>
      </c>
    </row>
    <row r="23" spans="1:3" x14ac:dyDescent="0.2">
      <c r="A23">
        <v>145</v>
      </c>
      <c r="B23">
        <v>85</v>
      </c>
      <c r="C23" t="s">
        <v>86</v>
      </c>
    </row>
    <row r="24" spans="1:3" x14ac:dyDescent="0.2">
      <c r="A24">
        <v>146</v>
      </c>
      <c r="B24">
        <v>104</v>
      </c>
      <c r="C24" t="s">
        <v>87</v>
      </c>
    </row>
    <row r="25" spans="1:3" x14ac:dyDescent="0.2">
      <c r="A25">
        <v>147</v>
      </c>
      <c r="B25">
        <v>10</v>
      </c>
      <c r="C25" t="s">
        <v>88</v>
      </c>
    </row>
    <row r="26" spans="1:3" x14ac:dyDescent="0.2">
      <c r="A26">
        <v>148</v>
      </c>
      <c r="B26" t="s">
        <v>89</v>
      </c>
      <c r="C26" t="s">
        <v>10</v>
      </c>
    </row>
    <row r="27" spans="1:3" x14ac:dyDescent="0.2">
      <c r="A27">
        <v>153</v>
      </c>
      <c r="B27">
        <v>89</v>
      </c>
      <c r="C27" t="s">
        <v>90</v>
      </c>
    </row>
    <row r="28" spans="1:3" x14ac:dyDescent="0.2">
      <c r="A28">
        <v>154</v>
      </c>
      <c r="B28">
        <v>100</v>
      </c>
      <c r="C28" t="s">
        <v>91</v>
      </c>
    </row>
    <row r="29" spans="1:3" x14ac:dyDescent="0.2">
      <c r="A29">
        <v>155</v>
      </c>
      <c r="B29">
        <v>33</v>
      </c>
      <c r="C29" t="s">
        <v>92</v>
      </c>
    </row>
    <row r="30" spans="1:3" x14ac:dyDescent="0.2">
      <c r="A30">
        <v>156</v>
      </c>
      <c r="B30">
        <v>109</v>
      </c>
      <c r="C30" t="s">
        <v>93</v>
      </c>
    </row>
    <row r="31" spans="1:3" x14ac:dyDescent="0.2">
      <c r="A31">
        <v>156</v>
      </c>
      <c r="B31">
        <v>152</v>
      </c>
      <c r="C31" t="s">
        <v>94</v>
      </c>
    </row>
    <row r="32" spans="1:3" x14ac:dyDescent="0.2">
      <c r="A32">
        <v>158</v>
      </c>
      <c r="B32" t="s">
        <v>95</v>
      </c>
      <c r="C32" t="s">
        <v>13</v>
      </c>
    </row>
    <row r="33" spans="1:3" x14ac:dyDescent="0.2">
      <c r="A33">
        <v>159</v>
      </c>
      <c r="B33">
        <v>94</v>
      </c>
      <c r="C33" t="s">
        <v>7</v>
      </c>
    </row>
    <row r="34" spans="1:3" x14ac:dyDescent="0.2">
      <c r="A34">
        <v>160</v>
      </c>
      <c r="B34" t="s">
        <v>96</v>
      </c>
      <c r="C34" t="s">
        <v>12</v>
      </c>
    </row>
    <row r="35" spans="1:3" x14ac:dyDescent="0.2">
      <c r="A35">
        <v>161</v>
      </c>
      <c r="B35" t="s">
        <v>97</v>
      </c>
      <c r="C35" t="s">
        <v>98</v>
      </c>
    </row>
    <row r="36" spans="1:3" x14ac:dyDescent="0.2">
      <c r="A36">
        <v>162</v>
      </c>
      <c r="B36" t="s">
        <v>99</v>
      </c>
      <c r="C36" t="s">
        <v>100</v>
      </c>
    </row>
    <row r="37" spans="1:3" x14ac:dyDescent="0.2">
      <c r="A37">
        <v>162</v>
      </c>
      <c r="B37">
        <v>215</v>
      </c>
      <c r="C37" t="s">
        <v>101</v>
      </c>
    </row>
    <row r="38" spans="1:3" x14ac:dyDescent="0.2">
      <c r="A38">
        <v>163</v>
      </c>
      <c r="B38">
        <v>216</v>
      </c>
      <c r="C38" t="s">
        <v>102</v>
      </c>
    </row>
    <row r="39" spans="1:3" x14ac:dyDescent="0.2">
      <c r="A39">
        <v>171</v>
      </c>
      <c r="B39" t="s">
        <v>103</v>
      </c>
      <c r="C39" t="s">
        <v>104</v>
      </c>
    </row>
    <row r="40" spans="1:3" x14ac:dyDescent="0.2">
      <c r="A40">
        <v>175</v>
      </c>
      <c r="B40">
        <v>38</v>
      </c>
      <c r="C40" t="s">
        <v>105</v>
      </c>
    </row>
    <row r="41" spans="1:3" x14ac:dyDescent="0.2">
      <c r="A41">
        <v>178</v>
      </c>
      <c r="B41">
        <v>21</v>
      </c>
      <c r="C41" t="s">
        <v>106</v>
      </c>
    </row>
    <row r="42" spans="1:3" x14ac:dyDescent="0.2">
      <c r="A42">
        <v>179</v>
      </c>
      <c r="B42">
        <v>16</v>
      </c>
      <c r="C42" t="s">
        <v>107</v>
      </c>
    </row>
    <row r="43" spans="1:3" x14ac:dyDescent="0.2">
      <c r="A43">
        <v>179</v>
      </c>
      <c r="B43">
        <v>88</v>
      </c>
      <c r="C43" t="s">
        <v>108</v>
      </c>
    </row>
    <row r="44" spans="1:3" x14ac:dyDescent="0.2">
      <c r="A44">
        <v>179</v>
      </c>
      <c r="B44">
        <v>155</v>
      </c>
      <c r="C44" t="s">
        <v>109</v>
      </c>
    </row>
    <row r="45" spans="1:3" x14ac:dyDescent="0.2">
      <c r="A45">
        <v>179</v>
      </c>
      <c r="B45">
        <v>161</v>
      </c>
      <c r="C45" t="s">
        <v>110</v>
      </c>
    </row>
    <row r="46" spans="1:3" x14ac:dyDescent="0.2">
      <c r="A46">
        <v>180</v>
      </c>
      <c r="B46">
        <v>111</v>
      </c>
      <c r="C46" t="s">
        <v>111</v>
      </c>
    </row>
    <row r="47" spans="1:3" x14ac:dyDescent="0.2">
      <c r="A47">
        <v>181</v>
      </c>
      <c r="B47">
        <v>15</v>
      </c>
      <c r="C47" t="s">
        <v>112</v>
      </c>
    </row>
    <row r="48" spans="1:3" x14ac:dyDescent="0.2">
      <c r="A48">
        <v>182</v>
      </c>
      <c r="B48">
        <v>32</v>
      </c>
      <c r="C48" t="s">
        <v>113</v>
      </c>
    </row>
    <row r="49" spans="1:3" x14ac:dyDescent="0.2">
      <c r="A49">
        <v>183</v>
      </c>
      <c r="B49">
        <v>114</v>
      </c>
      <c r="C49" t="s">
        <v>114</v>
      </c>
    </row>
    <row r="50" spans="1:3" x14ac:dyDescent="0.2">
      <c r="A50">
        <v>184</v>
      </c>
      <c r="B50">
        <v>108</v>
      </c>
      <c r="C50" t="s">
        <v>115</v>
      </c>
    </row>
    <row r="51" spans="1:3" x14ac:dyDescent="0.2">
      <c r="A51">
        <v>184</v>
      </c>
      <c r="B51">
        <v>147</v>
      </c>
      <c r="C51" t="s">
        <v>116</v>
      </c>
    </row>
    <row r="52" spans="1:3" x14ac:dyDescent="0.2">
      <c r="A52">
        <v>185</v>
      </c>
      <c r="B52">
        <v>135</v>
      </c>
      <c r="C52" t="s">
        <v>117</v>
      </c>
    </row>
    <row r="53" spans="1:3" x14ac:dyDescent="0.2">
      <c r="A53">
        <v>186</v>
      </c>
      <c r="B53">
        <v>128</v>
      </c>
      <c r="C53" t="s">
        <v>118</v>
      </c>
    </row>
    <row r="54" spans="1:3" x14ac:dyDescent="0.2">
      <c r="A54">
        <v>187</v>
      </c>
      <c r="B54">
        <v>125</v>
      </c>
      <c r="C54" t="s">
        <v>119</v>
      </c>
    </row>
    <row r="55" spans="1:3" x14ac:dyDescent="0.2">
      <c r="A55">
        <v>188</v>
      </c>
      <c r="B55">
        <v>126</v>
      </c>
      <c r="C55" t="s">
        <v>120</v>
      </c>
    </row>
    <row r="56" spans="1:3" x14ac:dyDescent="0.2">
      <c r="A56">
        <v>189</v>
      </c>
      <c r="B56">
        <v>127</v>
      </c>
      <c r="C56" t="s">
        <v>121</v>
      </c>
    </row>
    <row r="57" spans="1:3" x14ac:dyDescent="0.2">
      <c r="A57">
        <v>197</v>
      </c>
      <c r="B57">
        <v>103</v>
      </c>
      <c r="C57" t="s">
        <v>122</v>
      </c>
    </row>
    <row r="58" spans="1:3" x14ac:dyDescent="0.2">
      <c r="A58">
        <v>198</v>
      </c>
      <c r="B58">
        <v>136</v>
      </c>
      <c r="C58" t="s">
        <v>123</v>
      </c>
    </row>
    <row r="59" spans="1:3" x14ac:dyDescent="0.2">
      <c r="A59">
        <v>200</v>
      </c>
      <c r="B59">
        <v>140</v>
      </c>
      <c r="C59" t="s">
        <v>124</v>
      </c>
    </row>
    <row r="60" spans="1:3" x14ac:dyDescent="0.2">
      <c r="A60">
        <v>201</v>
      </c>
      <c r="B60">
        <v>141</v>
      </c>
      <c r="C60" t="s">
        <v>125</v>
      </c>
    </row>
    <row r="61" spans="1:3" x14ac:dyDescent="0.2">
      <c r="A61">
        <v>202</v>
      </c>
      <c r="B61">
        <v>166</v>
      </c>
      <c r="C61" t="s">
        <v>126</v>
      </c>
    </row>
    <row r="62" spans="1:3" x14ac:dyDescent="0.2">
      <c r="A62">
        <v>202</v>
      </c>
      <c r="B62">
        <v>144</v>
      </c>
      <c r="C62" t="s">
        <v>127</v>
      </c>
    </row>
    <row r="63" spans="1:3" x14ac:dyDescent="0.2">
      <c r="A63">
        <v>203</v>
      </c>
      <c r="B63">
        <v>149</v>
      </c>
      <c r="C63" t="s">
        <v>128</v>
      </c>
    </row>
    <row r="64" spans="1:3" x14ac:dyDescent="0.2">
      <c r="A64">
        <v>203</v>
      </c>
      <c r="B64">
        <v>151</v>
      </c>
      <c r="C64" t="s">
        <v>129</v>
      </c>
    </row>
    <row r="65" spans="1:3" x14ac:dyDescent="0.2">
      <c r="A65">
        <v>204</v>
      </c>
      <c r="B65">
        <v>150</v>
      </c>
      <c r="C65" t="s">
        <v>130</v>
      </c>
    </row>
    <row r="66" spans="1:3" x14ac:dyDescent="0.2">
      <c r="A66">
        <v>204</v>
      </c>
      <c r="B66">
        <v>158</v>
      </c>
      <c r="C66" t="s">
        <v>131</v>
      </c>
    </row>
    <row r="67" spans="1:3" x14ac:dyDescent="0.2">
      <c r="A67">
        <v>206</v>
      </c>
      <c r="B67">
        <v>119</v>
      </c>
      <c r="C67" t="s">
        <v>132</v>
      </c>
    </row>
    <row r="68" spans="1:3" x14ac:dyDescent="0.2">
      <c r="A68">
        <v>207</v>
      </c>
      <c r="B68">
        <v>116</v>
      </c>
      <c r="C68" t="s">
        <v>133</v>
      </c>
    </row>
    <row r="69" spans="1:3" x14ac:dyDescent="0.2">
      <c r="A69">
        <v>208</v>
      </c>
      <c r="B69">
        <v>74</v>
      </c>
      <c r="C69" t="s">
        <v>134</v>
      </c>
    </row>
    <row r="70" spans="1:3" x14ac:dyDescent="0.2">
      <c r="A70">
        <v>209</v>
      </c>
      <c r="B70">
        <v>66</v>
      </c>
      <c r="C70" t="s">
        <v>135</v>
      </c>
    </row>
    <row r="71" spans="1:3" x14ac:dyDescent="0.2">
      <c r="A71">
        <v>210</v>
      </c>
      <c r="B71">
        <v>18</v>
      </c>
      <c r="C71" t="s">
        <v>14</v>
      </c>
    </row>
    <row r="72" spans="1:3" x14ac:dyDescent="0.2">
      <c r="A72">
        <v>210</v>
      </c>
      <c r="B72">
        <v>40</v>
      </c>
      <c r="C72" t="s">
        <v>15</v>
      </c>
    </row>
    <row r="73" spans="1:3" x14ac:dyDescent="0.2">
      <c r="A73">
        <v>210</v>
      </c>
      <c r="B73">
        <v>90</v>
      </c>
      <c r="C73" t="s">
        <v>136</v>
      </c>
    </row>
    <row r="74" spans="1:3" x14ac:dyDescent="0.2">
      <c r="A74">
        <v>211</v>
      </c>
      <c r="B74">
        <v>19</v>
      </c>
      <c r="C74" t="s">
        <v>137</v>
      </c>
    </row>
    <row r="75" spans="1:3" x14ac:dyDescent="0.2">
      <c r="A75">
        <v>212</v>
      </c>
      <c r="B75">
        <v>122</v>
      </c>
      <c r="C75" t="s">
        <v>138</v>
      </c>
    </row>
    <row r="76" spans="1:3" x14ac:dyDescent="0.2">
      <c r="A76">
        <v>213</v>
      </c>
      <c r="B76">
        <v>148</v>
      </c>
      <c r="C76" t="s">
        <v>139</v>
      </c>
    </row>
    <row r="77" spans="1:3" x14ac:dyDescent="0.2">
      <c r="A77">
        <v>214</v>
      </c>
      <c r="B77">
        <v>165</v>
      </c>
      <c r="C77" t="s">
        <v>140</v>
      </c>
    </row>
    <row r="78" spans="1:3" x14ac:dyDescent="0.2">
      <c r="A78">
        <v>215</v>
      </c>
      <c r="B78">
        <v>162</v>
      </c>
      <c r="C78" t="s">
        <v>101</v>
      </c>
    </row>
    <row r="79" spans="1:3" x14ac:dyDescent="0.2">
      <c r="A79">
        <v>216</v>
      </c>
      <c r="B79">
        <v>163</v>
      </c>
      <c r="C79" t="s">
        <v>102</v>
      </c>
    </row>
    <row r="80" spans="1:3" x14ac:dyDescent="0.2">
      <c r="A80">
        <v>390</v>
      </c>
      <c r="B80">
        <v>62</v>
      </c>
      <c r="C80" t="s">
        <v>141</v>
      </c>
    </row>
    <row r="81" spans="1:3" x14ac:dyDescent="0.2">
      <c r="A81">
        <v>391</v>
      </c>
      <c r="B81">
        <v>118</v>
      </c>
      <c r="C81" t="s">
        <v>142</v>
      </c>
    </row>
    <row r="82" spans="1:3" x14ac:dyDescent="0.2">
      <c r="A82">
        <v>391</v>
      </c>
      <c r="B82">
        <v>137</v>
      </c>
      <c r="C82" t="s">
        <v>143</v>
      </c>
    </row>
    <row r="83" spans="1:3" x14ac:dyDescent="0.2">
      <c r="A83">
        <v>1000</v>
      </c>
      <c r="B83">
        <v>54</v>
      </c>
      <c r="C83" t="s">
        <v>144</v>
      </c>
    </row>
    <row r="84" spans="1:3" x14ac:dyDescent="0.2">
      <c r="A84">
        <v>1010</v>
      </c>
      <c r="B84">
        <v>55</v>
      </c>
      <c r="C84" t="s">
        <v>145</v>
      </c>
    </row>
    <row r="85" spans="1:3" x14ac:dyDescent="0.2">
      <c r="A85">
        <v>1020</v>
      </c>
      <c r="B85">
        <v>82</v>
      </c>
      <c r="C85" t="s">
        <v>146</v>
      </c>
    </row>
    <row r="86" spans="1:3" x14ac:dyDescent="0.2">
      <c r="A86">
        <v>1030</v>
      </c>
      <c r="B86">
        <v>24</v>
      </c>
      <c r="C86" t="s">
        <v>147</v>
      </c>
    </row>
    <row r="87" spans="1:3" x14ac:dyDescent="0.2">
      <c r="A87">
        <v>1050</v>
      </c>
      <c r="B87">
        <v>27</v>
      </c>
      <c r="C87" t="s">
        <v>148</v>
      </c>
    </row>
    <row r="88" spans="1:3" x14ac:dyDescent="0.2">
      <c r="A88">
        <v>1060</v>
      </c>
      <c r="B88">
        <v>26</v>
      </c>
      <c r="C88" t="s">
        <v>149</v>
      </c>
    </row>
    <row r="89" spans="1:3" x14ac:dyDescent="0.2">
      <c r="A89">
        <v>1070</v>
      </c>
      <c r="B89">
        <v>29</v>
      </c>
      <c r="C89" t="s">
        <v>150</v>
      </c>
    </row>
    <row r="90" spans="1:3" x14ac:dyDescent="0.2">
      <c r="A90">
        <v>1080</v>
      </c>
      <c r="B90">
        <v>56</v>
      </c>
      <c r="C90" t="s">
        <v>151</v>
      </c>
    </row>
    <row r="91" spans="1:3" x14ac:dyDescent="0.2">
      <c r="A91">
        <v>1090</v>
      </c>
      <c r="B91">
        <v>12</v>
      </c>
      <c r="C91" t="s">
        <v>152</v>
      </c>
    </row>
    <row r="92" spans="1:3" x14ac:dyDescent="0.2">
      <c r="A92">
        <v>1150</v>
      </c>
      <c r="B92">
        <v>102</v>
      </c>
      <c r="C92" t="s">
        <v>153</v>
      </c>
    </row>
    <row r="93" spans="1:3" x14ac:dyDescent="0.2">
      <c r="A93">
        <v>1160</v>
      </c>
      <c r="B93">
        <v>57</v>
      </c>
      <c r="C93" t="s">
        <v>154</v>
      </c>
    </row>
    <row r="94" spans="1:3" x14ac:dyDescent="0.2">
      <c r="A94">
        <v>1170</v>
      </c>
      <c r="B94">
        <v>52</v>
      </c>
      <c r="C94" t="s">
        <v>155</v>
      </c>
    </row>
    <row r="95" spans="1:3" x14ac:dyDescent="0.2">
      <c r="A95">
        <v>1180</v>
      </c>
      <c r="B95">
        <v>83</v>
      </c>
      <c r="C95" t="s">
        <v>156</v>
      </c>
    </row>
    <row r="96" spans="1:3" x14ac:dyDescent="0.2">
      <c r="A96">
        <v>1190</v>
      </c>
      <c r="B96">
        <v>84</v>
      </c>
      <c r="C96" t="s">
        <v>157</v>
      </c>
    </row>
    <row r="97" spans="1:3" x14ac:dyDescent="0.2">
      <c r="A97">
        <v>1230</v>
      </c>
      <c r="B97">
        <v>30</v>
      </c>
      <c r="C97" t="s">
        <v>158</v>
      </c>
    </row>
    <row r="98" spans="1:3" x14ac:dyDescent="0.2">
      <c r="A98">
        <v>1240</v>
      </c>
      <c r="B98" t="s">
        <v>159</v>
      </c>
      <c r="C98" t="s">
        <v>160</v>
      </c>
    </row>
    <row r="99" spans="1:3" x14ac:dyDescent="0.2">
      <c r="A99">
        <v>1250</v>
      </c>
      <c r="B99">
        <v>42</v>
      </c>
      <c r="C99" t="s">
        <v>161</v>
      </c>
    </row>
    <row r="100" spans="1:3" x14ac:dyDescent="0.2">
      <c r="A100">
        <v>1260</v>
      </c>
      <c r="B100">
        <v>43</v>
      </c>
      <c r="C100" t="s">
        <v>162</v>
      </c>
    </row>
    <row r="101" spans="1:3" x14ac:dyDescent="0.2">
      <c r="A101">
        <v>1270</v>
      </c>
      <c r="B101">
        <v>44</v>
      </c>
      <c r="C101" t="s">
        <v>163</v>
      </c>
    </row>
    <row r="102" spans="1:3" x14ac:dyDescent="0.2">
      <c r="A102">
        <v>1300</v>
      </c>
      <c r="B102">
        <v>59</v>
      </c>
      <c r="C102" t="s">
        <v>164</v>
      </c>
    </row>
    <row r="103" spans="1:3" x14ac:dyDescent="0.2">
      <c r="A103">
        <v>1310</v>
      </c>
      <c r="B103">
        <v>60</v>
      </c>
      <c r="C103" t="s">
        <v>165</v>
      </c>
    </row>
    <row r="104" spans="1:3" x14ac:dyDescent="0.2">
      <c r="A104">
        <v>1320</v>
      </c>
      <c r="B104">
        <v>46</v>
      </c>
      <c r="C104" t="s">
        <v>166</v>
      </c>
    </row>
    <row r="105" spans="1:3" x14ac:dyDescent="0.2">
      <c r="A105">
        <v>1330</v>
      </c>
      <c r="B105">
        <v>47</v>
      </c>
      <c r="C105" t="s">
        <v>167</v>
      </c>
    </row>
    <row r="106" spans="1:3" x14ac:dyDescent="0.2">
      <c r="A106">
        <v>1340</v>
      </c>
      <c r="B106">
        <v>48</v>
      </c>
      <c r="C106" t="s">
        <v>168</v>
      </c>
    </row>
    <row r="107" spans="1:3" x14ac:dyDescent="0.2">
      <c r="A107">
        <v>1350</v>
      </c>
      <c r="B107">
        <v>49</v>
      </c>
      <c r="C107" t="s">
        <v>169</v>
      </c>
    </row>
    <row r="108" spans="1:3" x14ac:dyDescent="0.2">
      <c r="A108">
        <v>1400</v>
      </c>
      <c r="B108">
        <v>86</v>
      </c>
      <c r="C108" t="s">
        <v>170</v>
      </c>
    </row>
    <row r="109" spans="1:3" x14ac:dyDescent="0.2">
      <c r="A109">
        <v>1410</v>
      </c>
      <c r="B109">
        <v>87</v>
      </c>
      <c r="C109" t="s">
        <v>171</v>
      </c>
    </row>
    <row r="110" spans="1:3" x14ac:dyDescent="0.2">
      <c r="A110">
        <v>1420</v>
      </c>
      <c r="B110">
        <v>14</v>
      </c>
      <c r="C110" t="s">
        <v>172</v>
      </c>
    </row>
    <row r="111" spans="1:3" x14ac:dyDescent="0.2">
      <c r="A111">
        <v>1490</v>
      </c>
      <c r="B111">
        <v>39</v>
      </c>
      <c r="C111" t="s">
        <v>173</v>
      </c>
    </row>
    <row r="112" spans="1:3" x14ac:dyDescent="0.2">
      <c r="A112">
        <v>1491</v>
      </c>
      <c r="B112">
        <v>134</v>
      </c>
      <c r="C112" t="s">
        <v>174</v>
      </c>
    </row>
    <row r="113" spans="1:3" x14ac:dyDescent="0.2">
      <c r="A113">
        <v>1510</v>
      </c>
      <c r="B113">
        <v>64</v>
      </c>
      <c r="C113" t="s">
        <v>175</v>
      </c>
    </row>
    <row r="114" spans="1:3" x14ac:dyDescent="0.2">
      <c r="A114">
        <v>1520</v>
      </c>
      <c r="B114">
        <v>65</v>
      </c>
      <c r="C114" t="s">
        <v>176</v>
      </c>
    </row>
    <row r="115" spans="1:3" x14ac:dyDescent="0.2">
      <c r="A115">
        <v>1570</v>
      </c>
      <c r="B115">
        <v>67</v>
      </c>
      <c r="C115" t="s">
        <v>177</v>
      </c>
    </row>
    <row r="116" spans="1:3" x14ac:dyDescent="0.2">
      <c r="A116">
        <v>1590</v>
      </c>
      <c r="B116">
        <v>68</v>
      </c>
      <c r="C116" t="s">
        <v>178</v>
      </c>
    </row>
    <row r="117" spans="1:3" x14ac:dyDescent="0.2">
      <c r="A117">
        <v>1630</v>
      </c>
      <c r="B117">
        <v>69</v>
      </c>
      <c r="C117" t="s">
        <v>179</v>
      </c>
    </row>
    <row r="118" spans="1:3" x14ac:dyDescent="0.2">
      <c r="A118">
        <v>1640</v>
      </c>
      <c r="B118">
        <v>11</v>
      </c>
      <c r="C118" t="s">
        <v>180</v>
      </c>
    </row>
    <row r="119" spans="1:3" x14ac:dyDescent="0.2">
      <c r="A119">
        <v>1650</v>
      </c>
      <c r="B119">
        <v>23</v>
      </c>
      <c r="C119" t="s">
        <v>181</v>
      </c>
    </row>
    <row r="120" spans="1:3" x14ac:dyDescent="0.2">
      <c r="A120">
        <v>1680</v>
      </c>
      <c r="B120">
        <v>70</v>
      </c>
      <c r="C120" t="s">
        <v>182</v>
      </c>
    </row>
    <row r="121" spans="1:3" x14ac:dyDescent="0.2">
      <c r="A121">
        <v>1720</v>
      </c>
      <c r="B121">
        <v>72</v>
      </c>
      <c r="C121" t="s">
        <v>183</v>
      </c>
    </row>
    <row r="122" spans="1:3" x14ac:dyDescent="0.2">
      <c r="A122">
        <v>1730</v>
      </c>
      <c r="B122">
        <v>73</v>
      </c>
      <c r="C122" t="s">
        <v>184</v>
      </c>
    </row>
    <row r="123" spans="1:3" x14ac:dyDescent="0.2">
      <c r="A123">
        <v>1740</v>
      </c>
      <c r="B123">
        <v>34</v>
      </c>
      <c r="C123" t="s">
        <v>185</v>
      </c>
    </row>
    <row r="124" spans="1:3" x14ac:dyDescent="0.2">
      <c r="A124">
        <v>1760</v>
      </c>
      <c r="B124">
        <v>71</v>
      </c>
      <c r="C124" t="s">
        <v>186</v>
      </c>
    </row>
    <row r="125" spans="1:3" x14ac:dyDescent="0.2">
      <c r="A125">
        <v>1770</v>
      </c>
      <c r="B125">
        <v>93</v>
      </c>
      <c r="C125" t="s">
        <v>187</v>
      </c>
    </row>
    <row r="126" spans="1:3" x14ac:dyDescent="0.2">
      <c r="A126">
        <v>1800</v>
      </c>
      <c r="B126">
        <v>75</v>
      </c>
      <c r="C126" t="s">
        <v>188</v>
      </c>
    </row>
    <row r="127" spans="1:3" x14ac:dyDescent="0.2">
      <c r="A127">
        <v>1810</v>
      </c>
      <c r="B127">
        <v>76</v>
      </c>
      <c r="C127" t="s">
        <v>189</v>
      </c>
    </row>
    <row r="128" spans="1:3" x14ac:dyDescent="0.2">
      <c r="A128">
        <v>1830</v>
      </c>
      <c r="B128">
        <v>35</v>
      </c>
      <c r="C128" t="s">
        <v>190</v>
      </c>
    </row>
    <row r="129" spans="1:3" x14ac:dyDescent="0.2">
      <c r="A129">
        <v>1840</v>
      </c>
      <c r="B129">
        <v>77</v>
      </c>
      <c r="C129" t="s">
        <v>191</v>
      </c>
    </row>
    <row r="130" spans="1:3" x14ac:dyDescent="0.2">
      <c r="A130">
        <v>1850</v>
      </c>
      <c r="B130">
        <v>13</v>
      </c>
      <c r="C130" t="s">
        <v>192</v>
      </c>
    </row>
    <row r="131" spans="1:3" x14ac:dyDescent="0.2">
      <c r="A131">
        <v>1860</v>
      </c>
      <c r="B131">
        <v>95</v>
      </c>
      <c r="C131" t="s">
        <v>193</v>
      </c>
    </row>
    <row r="132" spans="1:3" x14ac:dyDescent="0.2">
      <c r="A132">
        <v>1870</v>
      </c>
      <c r="B132">
        <v>96</v>
      </c>
      <c r="C132" t="s">
        <v>194</v>
      </c>
    </row>
    <row r="133" spans="1:3" x14ac:dyDescent="0.2">
      <c r="A133">
        <v>1880</v>
      </c>
      <c r="B133">
        <v>97</v>
      </c>
      <c r="C133" t="s">
        <v>195</v>
      </c>
    </row>
    <row r="134" spans="1:3" x14ac:dyDescent="0.2">
      <c r="A134">
        <v>1890</v>
      </c>
      <c r="B134">
        <v>98</v>
      </c>
      <c r="C134" t="s">
        <v>196</v>
      </c>
    </row>
    <row r="135" spans="1:3" x14ac:dyDescent="0.2">
      <c r="A135">
        <v>1900</v>
      </c>
      <c r="B135">
        <v>78</v>
      </c>
      <c r="C135" t="s">
        <v>197</v>
      </c>
    </row>
    <row r="136" spans="1:3" x14ac:dyDescent="0.2">
      <c r="A136">
        <v>1910</v>
      </c>
      <c r="B136">
        <v>25</v>
      </c>
      <c r="C136" t="s">
        <v>198</v>
      </c>
    </row>
    <row r="137" spans="1:3" x14ac:dyDescent="0.2">
      <c r="A137">
        <v>1920</v>
      </c>
      <c r="B137">
        <v>41</v>
      </c>
      <c r="C137" t="s">
        <v>199</v>
      </c>
    </row>
    <row r="138" spans="1:3" x14ac:dyDescent="0.2">
      <c r="A138">
        <v>1930</v>
      </c>
      <c r="B138">
        <v>53</v>
      </c>
      <c r="C138" t="s">
        <v>200</v>
      </c>
    </row>
    <row r="139" spans="1:3" x14ac:dyDescent="0.2">
      <c r="A139">
        <v>1940</v>
      </c>
      <c r="B139">
        <v>101</v>
      </c>
      <c r="C139" t="s">
        <v>201</v>
      </c>
    </row>
    <row r="140" spans="1:3" x14ac:dyDescent="0.2">
      <c r="A140">
        <v>1950</v>
      </c>
      <c r="B140">
        <v>91</v>
      </c>
      <c r="C140" t="s">
        <v>202</v>
      </c>
    </row>
    <row r="141" spans="1:3" x14ac:dyDescent="0.2">
      <c r="A141">
        <v>1960</v>
      </c>
      <c r="B141">
        <v>79</v>
      </c>
      <c r="C141" t="s">
        <v>203</v>
      </c>
    </row>
    <row r="142" spans="1:3" x14ac:dyDescent="0.2">
      <c r="A142">
        <v>1980</v>
      </c>
      <c r="B142">
        <v>81</v>
      </c>
      <c r="C142" t="s">
        <v>204</v>
      </c>
    </row>
    <row r="143" spans="1:3" x14ac:dyDescent="0.2">
      <c r="A143">
        <v>1990</v>
      </c>
      <c r="B143">
        <v>80</v>
      </c>
      <c r="C143" t="s">
        <v>205</v>
      </c>
    </row>
    <row r="144" spans="1:3" x14ac:dyDescent="0.2">
      <c r="A144">
        <v>2000</v>
      </c>
      <c r="B144">
        <v>92</v>
      </c>
      <c r="C144" t="s">
        <v>206</v>
      </c>
    </row>
    <row r="145" spans="1:3" x14ac:dyDescent="0.2">
      <c r="A145">
        <v>2010</v>
      </c>
      <c r="B145">
        <v>36</v>
      </c>
      <c r="C145" t="s">
        <v>207</v>
      </c>
    </row>
    <row r="146" spans="1:3" x14ac:dyDescent="0.2">
      <c r="A146">
        <v>2020</v>
      </c>
      <c r="B146">
        <v>37</v>
      </c>
      <c r="C146" t="s">
        <v>208</v>
      </c>
    </row>
    <row r="147" spans="1:3" x14ac:dyDescent="0.2">
      <c r="A147">
        <v>2110</v>
      </c>
      <c r="B147">
        <v>121</v>
      </c>
      <c r="C147" t="s">
        <v>209</v>
      </c>
    </row>
    <row r="148" spans="1:3" x14ac:dyDescent="0.2">
      <c r="A148">
        <v>3141</v>
      </c>
      <c r="B148">
        <v>131</v>
      </c>
      <c r="C148" t="s">
        <v>210</v>
      </c>
    </row>
    <row r="149" spans="1:3" x14ac:dyDescent="0.2">
      <c r="A149">
        <v>3143</v>
      </c>
      <c r="B149">
        <v>133</v>
      </c>
      <c r="C149" t="s">
        <v>211</v>
      </c>
    </row>
    <row r="150" spans="1:3" x14ac:dyDescent="0.2">
      <c r="A150">
        <v>9999</v>
      </c>
      <c r="B150">
        <v>999</v>
      </c>
      <c r="C150" t="s">
        <v>212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130"/>
  <sheetViews>
    <sheetView tabSelected="1" workbookViewId="0">
      <selection activeCell="I5" sqref="I5"/>
    </sheetView>
  </sheetViews>
  <sheetFormatPr defaultColWidth="11.5703125" defaultRowHeight="12.75" x14ac:dyDescent="0.2"/>
  <cols>
    <col min="1" max="1" width="1.5703125" style="1" customWidth="1"/>
    <col min="2" max="3" width="14.28515625" style="1" customWidth="1"/>
    <col min="4" max="4" width="11.42578125" style="1" customWidth="1"/>
    <col min="5" max="5" width="14.28515625" style="1" customWidth="1"/>
    <col min="6" max="7" width="12.42578125" style="1" customWidth="1"/>
    <col min="8" max="8" width="18" style="1" customWidth="1"/>
    <col min="9" max="9" width="11.140625" style="1" customWidth="1"/>
    <col min="10" max="10" width="14.28515625" style="1" customWidth="1"/>
    <col min="11" max="11" width="12.140625" style="1" customWidth="1"/>
    <col min="12" max="12" width="17.140625" style="1" customWidth="1"/>
    <col min="13" max="16" width="11.5703125" style="1"/>
    <col min="17" max="17" width="6.28515625" style="1" customWidth="1"/>
    <col min="18" max="22" width="11.5703125" style="1"/>
    <col min="23" max="23" width="6.28515625" style="1" customWidth="1"/>
    <col min="24" max="24" width="3.28515625" style="1" customWidth="1"/>
    <col min="25" max="16384" width="11.5703125" style="1"/>
  </cols>
  <sheetData>
    <row r="1" spans="2:10" ht="8.25" customHeight="1" x14ac:dyDescent="0.2"/>
    <row r="2" spans="2:10" x14ac:dyDescent="0.2">
      <c r="B2" s="2" t="s">
        <v>0</v>
      </c>
      <c r="C2" s="3"/>
      <c r="D2" s="4" t="s">
        <v>1</v>
      </c>
      <c r="F2" s="25" t="s">
        <v>2</v>
      </c>
      <c r="G2" s="25"/>
      <c r="H2" s="25"/>
      <c r="I2" s="25"/>
      <c r="J2" s="25"/>
    </row>
    <row r="3" spans="2:10" x14ac:dyDescent="0.2">
      <c r="B3" s="6" t="s">
        <v>2</v>
      </c>
      <c r="C3" s="7" t="s">
        <v>3</v>
      </c>
      <c r="D3" s="8"/>
      <c r="F3" s="7" t="s">
        <v>4</v>
      </c>
      <c r="G3" s="14"/>
      <c r="H3" s="14"/>
      <c r="I3" s="8"/>
      <c r="J3" s="6" t="s">
        <v>5</v>
      </c>
    </row>
    <row r="4" spans="2:10" x14ac:dyDescent="0.2">
      <c r="B4" s="9" t="s">
        <v>6</v>
      </c>
      <c r="C4" s="10">
        <v>21</v>
      </c>
      <c r="D4" s="11"/>
      <c r="F4" s="10" t="s">
        <v>7</v>
      </c>
      <c r="G4" s="15"/>
      <c r="H4" s="29"/>
      <c r="I4" s="11"/>
      <c r="J4" s="9">
        <v>94</v>
      </c>
    </row>
    <row r="5" spans="2:10" x14ac:dyDescent="0.2">
      <c r="B5" s="9" t="s">
        <v>7</v>
      </c>
      <c r="C5" s="10">
        <v>94</v>
      </c>
      <c r="D5" s="11"/>
      <c r="F5" s="10"/>
      <c r="G5" s="15"/>
      <c r="H5" s="29"/>
      <c r="I5" s="11"/>
      <c r="J5" s="9"/>
    </row>
    <row r="6" spans="2:10" ht="13.35" customHeight="1" x14ac:dyDescent="0.2">
      <c r="B6" s="27" t="s">
        <v>8</v>
      </c>
      <c r="C6" s="26" t="s">
        <v>213</v>
      </c>
      <c r="D6" s="26"/>
      <c r="F6" s="10" t="s">
        <v>106</v>
      </c>
      <c r="G6" s="15"/>
      <c r="H6" s="29"/>
      <c r="I6" s="11"/>
      <c r="J6" s="9">
        <v>21</v>
      </c>
    </row>
    <row r="7" spans="2:10" ht="12.75" customHeight="1" x14ac:dyDescent="0.2">
      <c r="B7" s="27"/>
      <c r="C7" s="26"/>
      <c r="D7" s="26"/>
      <c r="F7" s="10" t="s">
        <v>205</v>
      </c>
      <c r="G7" s="15"/>
      <c r="H7" s="29"/>
      <c r="I7" s="11"/>
      <c r="J7" s="9">
        <v>80</v>
      </c>
    </row>
    <row r="8" spans="2:10" ht="12.75" customHeight="1" x14ac:dyDescent="0.2">
      <c r="B8" s="12" t="s">
        <v>9</v>
      </c>
      <c r="C8" s="26">
        <v>18</v>
      </c>
      <c r="D8" s="26"/>
      <c r="F8" s="10" t="s">
        <v>10</v>
      </c>
      <c r="G8" s="15"/>
      <c r="H8" s="29"/>
      <c r="I8" s="11"/>
      <c r="J8" s="9" t="s">
        <v>89</v>
      </c>
    </row>
    <row r="9" spans="2:10" x14ac:dyDescent="0.2">
      <c r="B9" s="12" t="s">
        <v>58</v>
      </c>
      <c r="C9" s="26">
        <v>-178</v>
      </c>
      <c r="D9" s="26"/>
      <c r="H9" s="13"/>
      <c r="I9" s="13"/>
    </row>
    <row r="10" spans="2:10" x14ac:dyDescent="0.2">
      <c r="F10" s="25" t="s">
        <v>11</v>
      </c>
      <c r="G10" s="25"/>
      <c r="H10" s="25"/>
      <c r="I10" s="25"/>
      <c r="J10" s="25"/>
    </row>
    <row r="11" spans="2:10" x14ac:dyDescent="0.2">
      <c r="F11" s="7" t="s">
        <v>4</v>
      </c>
      <c r="G11" s="14"/>
      <c r="H11" s="14"/>
      <c r="I11" s="14"/>
      <c r="J11" s="6" t="s">
        <v>5</v>
      </c>
    </row>
    <row r="12" spans="2:10" x14ac:dyDescent="0.2">
      <c r="F12" s="10" t="s">
        <v>12</v>
      </c>
      <c r="G12" s="15"/>
      <c r="H12" s="29"/>
      <c r="I12" s="11"/>
      <c r="J12" s="28" t="s">
        <v>96</v>
      </c>
    </row>
    <row r="13" spans="2:10" x14ac:dyDescent="0.2">
      <c r="F13" s="10" t="s">
        <v>98</v>
      </c>
      <c r="G13" s="15"/>
      <c r="H13" s="29"/>
      <c r="I13" s="11"/>
      <c r="J13" s="28" t="s">
        <v>97</v>
      </c>
    </row>
    <row r="14" spans="2:10" x14ac:dyDescent="0.2">
      <c r="F14" s="10" t="s">
        <v>13</v>
      </c>
      <c r="G14" s="15"/>
      <c r="H14" s="29"/>
      <c r="I14" s="11"/>
      <c r="J14" s="28" t="s">
        <v>95</v>
      </c>
    </row>
    <row r="15" spans="2:10" x14ac:dyDescent="0.2">
      <c r="F15" s="10" t="s">
        <v>100</v>
      </c>
      <c r="G15" s="15"/>
      <c r="H15" s="29"/>
      <c r="I15" s="11"/>
      <c r="J15" s="28" t="s">
        <v>99</v>
      </c>
    </row>
    <row r="16" spans="2:10" x14ac:dyDescent="0.2">
      <c r="F16" s="10" t="s">
        <v>104</v>
      </c>
      <c r="G16" s="15"/>
      <c r="H16" s="29"/>
      <c r="I16" s="11"/>
      <c r="J16" s="28" t="s">
        <v>103</v>
      </c>
    </row>
    <row r="17" spans="6:10" x14ac:dyDescent="0.2">
      <c r="F17" s="10" t="s">
        <v>105</v>
      </c>
      <c r="G17" s="15"/>
      <c r="H17" s="29"/>
      <c r="I17" s="11"/>
      <c r="J17" s="28">
        <v>38</v>
      </c>
    </row>
    <row r="18" spans="6:10" x14ac:dyDescent="0.2">
      <c r="F18" s="10" t="s">
        <v>111</v>
      </c>
      <c r="G18" s="15"/>
      <c r="H18" s="15"/>
      <c r="I18" s="29"/>
      <c r="J18" s="28">
        <v>111</v>
      </c>
    </row>
    <row r="19" spans="6:10" x14ac:dyDescent="0.2">
      <c r="F19" s="10" t="s">
        <v>128</v>
      </c>
      <c r="G19" s="15"/>
      <c r="H19" s="15"/>
      <c r="I19" s="29"/>
      <c r="J19" s="28">
        <v>149</v>
      </c>
    </row>
    <row r="20" spans="6:10" x14ac:dyDescent="0.2">
      <c r="F20" s="10" t="s">
        <v>208</v>
      </c>
      <c r="G20" s="15"/>
      <c r="H20" s="15"/>
      <c r="I20" s="29"/>
      <c r="J20" s="28">
        <v>37</v>
      </c>
    </row>
    <row r="21" spans="6:10" x14ac:dyDescent="0.2">
      <c r="F21" s="10" t="s">
        <v>205</v>
      </c>
      <c r="G21" s="15"/>
      <c r="H21" s="15"/>
      <c r="I21" s="29"/>
      <c r="J21" s="28">
        <v>80</v>
      </c>
    </row>
    <row r="22" spans="6:10" x14ac:dyDescent="0.2">
      <c r="F22" s="10" t="s">
        <v>10</v>
      </c>
      <c r="G22" s="15"/>
      <c r="H22" s="15"/>
      <c r="I22" s="29"/>
      <c r="J22" s="28" t="s">
        <v>89</v>
      </c>
    </row>
    <row r="23" spans="6:10" x14ac:dyDescent="0.2">
      <c r="F23" s="10"/>
      <c r="G23" s="15"/>
      <c r="H23" s="15"/>
      <c r="I23" s="29"/>
      <c r="J23" s="28"/>
    </row>
    <row r="24" spans="6:10" x14ac:dyDescent="0.2">
      <c r="F24" s="10"/>
      <c r="G24" s="15"/>
      <c r="H24" s="15"/>
      <c r="I24" s="29"/>
      <c r="J24" s="9"/>
    </row>
    <row r="25" spans="6:10" x14ac:dyDescent="0.2">
      <c r="F25" s="10" t="s">
        <v>14</v>
      </c>
      <c r="G25" s="15"/>
      <c r="H25" s="15"/>
      <c r="I25" s="29"/>
      <c r="J25" s="9">
        <v>18</v>
      </c>
    </row>
    <row r="27" spans="6:10" x14ac:dyDescent="0.2">
      <c r="H27" s="13"/>
      <c r="I27" s="13"/>
    </row>
    <row r="28" spans="6:10" x14ac:dyDescent="0.2">
      <c r="H28" s="13"/>
      <c r="I28" s="13"/>
    </row>
    <row r="29" spans="6:10" x14ac:dyDescent="0.2">
      <c r="H29" s="13"/>
      <c r="I29" s="13"/>
    </row>
    <row r="30" spans="6:10" x14ac:dyDescent="0.2">
      <c r="H30" s="13"/>
      <c r="I30" s="13"/>
    </row>
    <row r="31" spans="6:10" x14ac:dyDescent="0.2">
      <c r="H31" s="13"/>
      <c r="I31" s="13"/>
    </row>
    <row r="32" spans="6:10" x14ac:dyDescent="0.2">
      <c r="H32" s="13"/>
      <c r="I32" s="13"/>
    </row>
    <row r="33" spans="8:9" x14ac:dyDescent="0.2">
      <c r="H33" s="13"/>
      <c r="I33" s="13"/>
    </row>
    <row r="34" spans="8:9" x14ac:dyDescent="0.2">
      <c r="H34" s="13"/>
      <c r="I34" s="13"/>
    </row>
    <row r="35" spans="8:9" x14ac:dyDescent="0.2">
      <c r="H35" s="13"/>
      <c r="I35" s="13"/>
    </row>
    <row r="36" spans="8:9" x14ac:dyDescent="0.2">
      <c r="H36" s="13"/>
      <c r="I36" s="13"/>
    </row>
    <row r="37" spans="8:9" x14ac:dyDescent="0.2">
      <c r="H37" s="13"/>
      <c r="I37" s="13"/>
    </row>
    <row r="38" spans="8:9" x14ac:dyDescent="0.2">
      <c r="H38" s="13"/>
      <c r="I38" s="13"/>
    </row>
    <row r="39" spans="8:9" x14ac:dyDescent="0.2">
      <c r="H39" s="13"/>
      <c r="I39" s="13"/>
    </row>
    <row r="40" spans="8:9" x14ac:dyDescent="0.2">
      <c r="H40" s="13"/>
      <c r="I40" s="13"/>
    </row>
    <row r="41" spans="8:9" x14ac:dyDescent="0.2">
      <c r="H41" s="13"/>
      <c r="I41" s="13"/>
    </row>
    <row r="42" spans="8:9" x14ac:dyDescent="0.2">
      <c r="H42" s="13"/>
      <c r="I42" s="13"/>
    </row>
    <row r="43" spans="8:9" x14ac:dyDescent="0.2">
      <c r="H43" s="13"/>
      <c r="I43" s="13"/>
    </row>
    <row r="44" spans="8:9" x14ac:dyDescent="0.2">
      <c r="H44" s="13"/>
      <c r="I44" s="13"/>
    </row>
    <row r="45" spans="8:9" x14ac:dyDescent="0.2">
      <c r="H45" s="13"/>
      <c r="I45" s="13"/>
    </row>
    <row r="46" spans="8:9" x14ac:dyDescent="0.2">
      <c r="H46" s="13"/>
      <c r="I46" s="13"/>
    </row>
    <row r="47" spans="8:9" x14ac:dyDescent="0.2">
      <c r="H47" s="13"/>
      <c r="I47" s="13"/>
    </row>
    <row r="48" spans="8:9" x14ac:dyDescent="0.2">
      <c r="H48" s="13"/>
      <c r="I48" s="13"/>
    </row>
    <row r="49" spans="2:9" x14ac:dyDescent="0.2">
      <c r="H49" s="13"/>
      <c r="I49" s="13"/>
    </row>
    <row r="50" spans="2:9" x14ac:dyDescent="0.2">
      <c r="H50" s="13"/>
      <c r="I50" s="13"/>
    </row>
    <row r="51" spans="2:9" x14ac:dyDescent="0.2">
      <c r="H51" s="13"/>
      <c r="I51" s="13"/>
    </row>
    <row r="52" spans="2:9" x14ac:dyDescent="0.2">
      <c r="H52" s="13"/>
      <c r="I52" s="13"/>
    </row>
    <row r="53" spans="2:9" x14ac:dyDescent="0.2">
      <c r="H53" s="13"/>
      <c r="I53" s="13"/>
    </row>
    <row r="54" spans="2:9" x14ac:dyDescent="0.2">
      <c r="H54" s="13"/>
      <c r="I54" s="13"/>
    </row>
    <row r="55" spans="2:9" x14ac:dyDescent="0.2">
      <c r="H55" s="13"/>
      <c r="I55" s="13"/>
    </row>
    <row r="56" spans="2:9" x14ac:dyDescent="0.2">
      <c r="H56" s="13"/>
      <c r="I56" s="13"/>
    </row>
    <row r="57" spans="2:9" x14ac:dyDescent="0.2">
      <c r="H57" s="13"/>
      <c r="I57" s="13"/>
    </row>
    <row r="58" spans="2:9" x14ac:dyDescent="0.2">
      <c r="H58" s="13"/>
      <c r="I58" s="13"/>
    </row>
    <row r="60" spans="2:9" x14ac:dyDescent="0.2">
      <c r="B60" s="5" t="s">
        <v>16</v>
      </c>
      <c r="C60" s="5" t="s">
        <v>17</v>
      </c>
      <c r="D60" s="5" t="s">
        <v>18</v>
      </c>
      <c r="E60" s="16" t="s">
        <v>19</v>
      </c>
    </row>
    <row r="61" spans="2:9" x14ac:dyDescent="0.2">
      <c r="B61" s="17" t="s">
        <v>20</v>
      </c>
      <c r="C61" s="17">
        <v>1</v>
      </c>
      <c r="D61" s="17" t="s">
        <v>21</v>
      </c>
    </row>
    <row r="62" spans="2:9" x14ac:dyDescent="0.2">
      <c r="B62" s="25" t="s">
        <v>22</v>
      </c>
      <c r="C62" s="25"/>
      <c r="D62" s="25"/>
      <c r="E62" s="25"/>
    </row>
    <row r="63" spans="2:9" x14ac:dyDescent="0.2">
      <c r="B63" s="18"/>
      <c r="C63" s="6" t="s">
        <v>23</v>
      </c>
      <c r="D63" s="6" t="s">
        <v>24</v>
      </c>
      <c r="E63" s="6" t="s">
        <v>25</v>
      </c>
    </row>
    <row r="64" spans="2:9" x14ac:dyDescent="0.2">
      <c r="B64" s="19" t="s">
        <v>26</v>
      </c>
      <c r="C64" s="9" t="s">
        <v>27</v>
      </c>
      <c r="D64" s="9"/>
      <c r="E64" s="9" t="s">
        <v>28</v>
      </c>
    </row>
    <row r="65" spans="2:6" x14ac:dyDescent="0.2">
      <c r="B65" s="19" t="s">
        <v>29</v>
      </c>
      <c r="C65" s="9"/>
      <c r="D65" s="9"/>
      <c r="E65" s="9"/>
    </row>
    <row r="66" spans="2:6" x14ac:dyDescent="0.2">
      <c r="B66" s="19" t="s">
        <v>30</v>
      </c>
      <c r="C66" s="9" t="s">
        <v>27</v>
      </c>
      <c r="D66" s="9"/>
      <c r="E66" s="9"/>
    </row>
    <row r="67" spans="2:6" x14ac:dyDescent="0.2">
      <c r="B67" s="19" t="s">
        <v>31</v>
      </c>
      <c r="C67" s="9" t="s">
        <v>32</v>
      </c>
      <c r="D67" s="9"/>
      <c r="E67" s="9"/>
    </row>
    <row r="68" spans="2:6" x14ac:dyDescent="0.2">
      <c r="B68" s="19" t="s">
        <v>33</v>
      </c>
      <c r="C68" s="9" t="s">
        <v>57</v>
      </c>
      <c r="D68" s="9"/>
      <c r="E68" s="9"/>
    </row>
    <row r="69" spans="2:6" x14ac:dyDescent="0.2">
      <c r="B69" s="20" t="s">
        <v>35</v>
      </c>
      <c r="C69" s="21"/>
      <c r="D69" s="9" t="s">
        <v>43</v>
      </c>
      <c r="E69" s="9"/>
    </row>
    <row r="70" spans="2:6" x14ac:dyDescent="0.2">
      <c r="B70" s="20" t="s">
        <v>38</v>
      </c>
      <c r="C70" s="21"/>
      <c r="D70" s="9"/>
      <c r="E70" s="9"/>
    </row>
    <row r="71" spans="2:6" x14ac:dyDescent="0.2">
      <c r="B71" s="25" t="s">
        <v>39</v>
      </c>
      <c r="C71" s="25"/>
      <c r="D71" s="25"/>
    </row>
    <row r="72" spans="2:6" x14ac:dyDescent="0.2">
      <c r="B72" s="6" t="s">
        <v>4</v>
      </c>
      <c r="C72" s="6" t="s">
        <v>40</v>
      </c>
      <c r="D72" s="6" t="s">
        <v>41</v>
      </c>
      <c r="E72" s="6" t="s">
        <v>42</v>
      </c>
      <c r="F72" s="6" t="s">
        <v>25</v>
      </c>
    </row>
    <row r="73" spans="2:6" x14ac:dyDescent="0.2">
      <c r="B73" s="9" t="s">
        <v>8</v>
      </c>
      <c r="C73" s="9" t="s">
        <v>43</v>
      </c>
      <c r="D73" s="9"/>
      <c r="E73" s="9"/>
      <c r="F73" s="9"/>
    </row>
    <row r="74" spans="2:6" x14ac:dyDescent="0.2">
      <c r="B74" s="9" t="s">
        <v>9</v>
      </c>
      <c r="C74" s="9" t="s">
        <v>43</v>
      </c>
      <c r="D74" s="9"/>
      <c r="E74" s="9"/>
      <c r="F74" s="9"/>
    </row>
    <row r="75" spans="2:6" x14ac:dyDescent="0.2">
      <c r="B75" s="25" t="s">
        <v>44</v>
      </c>
      <c r="C75" s="25"/>
      <c r="D75" s="25"/>
    </row>
    <row r="76" spans="2:6" x14ac:dyDescent="0.2">
      <c r="B76" s="6" t="s">
        <v>4</v>
      </c>
      <c r="C76" s="6" t="s">
        <v>16</v>
      </c>
      <c r="D76" s="6" t="s">
        <v>41</v>
      </c>
      <c r="E76" s="6" t="s">
        <v>42</v>
      </c>
    </row>
    <row r="77" spans="2:6" x14ac:dyDescent="0.2">
      <c r="B77" s="9" t="s">
        <v>6</v>
      </c>
      <c r="C77" s="9" t="s">
        <v>45</v>
      </c>
      <c r="D77" s="9" t="s">
        <v>46</v>
      </c>
      <c r="E77" s="22"/>
    </row>
    <row r="78" spans="2:6" x14ac:dyDescent="0.2">
      <c r="B78" s="9" t="s">
        <v>6</v>
      </c>
      <c r="C78" s="9" t="s">
        <v>47</v>
      </c>
      <c r="D78" s="9"/>
      <c r="E78" s="22"/>
    </row>
    <row r="79" spans="2:6" x14ac:dyDescent="0.2">
      <c r="B79" s="9" t="s">
        <v>7</v>
      </c>
      <c r="C79" s="9" t="s">
        <v>45</v>
      </c>
      <c r="D79" s="9" t="s">
        <v>46</v>
      </c>
      <c r="E79" s="22"/>
    </row>
    <row r="80" spans="2:6" x14ac:dyDescent="0.2">
      <c r="B80" s="9" t="s">
        <v>7</v>
      </c>
      <c r="C80" s="9" t="s">
        <v>47</v>
      </c>
      <c r="D80" s="9"/>
      <c r="E80" s="22" t="s">
        <v>48</v>
      </c>
    </row>
    <row r="81" spans="2:5" x14ac:dyDescent="0.2">
      <c r="B81" s="9" t="s">
        <v>58</v>
      </c>
      <c r="C81" s="9" t="s">
        <v>55</v>
      </c>
      <c r="D81" s="9"/>
      <c r="E81" s="22" t="s">
        <v>59</v>
      </c>
    </row>
    <row r="82" spans="2:5" x14ac:dyDescent="0.2">
      <c r="B82" s="19" t="s">
        <v>49</v>
      </c>
      <c r="C82" s="9">
        <v>1</v>
      </c>
    </row>
    <row r="83" spans="2:5" x14ac:dyDescent="0.2">
      <c r="B83" s="19" t="s">
        <v>50</v>
      </c>
      <c r="C83" s="9">
        <v>1</v>
      </c>
    </row>
    <row r="85" spans="2:5" x14ac:dyDescent="0.2">
      <c r="B85" s="5" t="s">
        <v>16</v>
      </c>
      <c r="C85" s="5" t="s">
        <v>17</v>
      </c>
      <c r="D85" s="16"/>
      <c r="E85" s="16" t="s">
        <v>51</v>
      </c>
    </row>
    <row r="86" spans="2:5" x14ac:dyDescent="0.2">
      <c r="B86" s="17" t="s">
        <v>45</v>
      </c>
      <c r="C86" s="17">
        <v>2</v>
      </c>
    </row>
    <row r="87" spans="2:5" x14ac:dyDescent="0.2">
      <c r="B87" s="25" t="s">
        <v>22</v>
      </c>
      <c r="C87" s="25"/>
      <c r="D87" s="25"/>
      <c r="E87" s="25"/>
    </row>
    <row r="88" spans="2:5" x14ac:dyDescent="0.2">
      <c r="B88" s="18"/>
      <c r="C88" s="6" t="s">
        <v>23</v>
      </c>
      <c r="D88" s="6" t="s">
        <v>24</v>
      </c>
      <c r="E88" s="6" t="s">
        <v>25</v>
      </c>
    </row>
    <row r="89" spans="2:5" x14ac:dyDescent="0.2">
      <c r="B89" s="19" t="s">
        <v>26</v>
      </c>
      <c r="C89" s="9"/>
      <c r="D89" s="9" t="s">
        <v>36</v>
      </c>
      <c r="E89" s="9" t="s">
        <v>37</v>
      </c>
    </row>
    <row r="90" spans="2:5" x14ac:dyDescent="0.2">
      <c r="B90" s="19" t="s">
        <v>29</v>
      </c>
      <c r="C90" s="9"/>
      <c r="D90" s="9"/>
      <c r="E90" s="9"/>
    </row>
    <row r="91" spans="2:5" ht="12" customHeight="1" x14ac:dyDescent="0.2">
      <c r="B91" s="19" t="s">
        <v>30</v>
      </c>
      <c r="C91" s="9" t="s">
        <v>51</v>
      </c>
      <c r="D91" s="9"/>
      <c r="E91" s="9"/>
    </row>
    <row r="92" spans="2:5" x14ac:dyDescent="0.2">
      <c r="B92" s="19" t="s">
        <v>31</v>
      </c>
      <c r="C92" s="9" t="s">
        <v>52</v>
      </c>
      <c r="D92" s="9"/>
      <c r="E92" s="9"/>
    </row>
    <row r="93" spans="2:5" x14ac:dyDescent="0.2">
      <c r="B93" s="19" t="s">
        <v>33</v>
      </c>
      <c r="C93" s="9" t="s">
        <v>34</v>
      </c>
      <c r="D93" s="9"/>
      <c r="E93" s="9"/>
    </row>
    <row r="94" spans="2:5" x14ac:dyDescent="0.2">
      <c r="B94" s="20" t="s">
        <v>35</v>
      </c>
      <c r="C94" s="21"/>
      <c r="D94" s="9" t="s">
        <v>36</v>
      </c>
      <c r="E94" s="9" t="s">
        <v>37</v>
      </c>
    </row>
    <row r="95" spans="2:5" x14ac:dyDescent="0.2">
      <c r="B95" s="20" t="s">
        <v>38</v>
      </c>
      <c r="C95" s="21"/>
      <c r="D95" s="9"/>
      <c r="E95" s="9"/>
    </row>
    <row r="96" spans="2:5" x14ac:dyDescent="0.2">
      <c r="B96" s="25" t="s">
        <v>39</v>
      </c>
      <c r="C96" s="25"/>
      <c r="D96" s="25"/>
    </row>
    <row r="97" spans="2:7" x14ac:dyDescent="0.2">
      <c r="B97" s="6" t="s">
        <v>4</v>
      </c>
      <c r="C97" s="6" t="s">
        <v>40</v>
      </c>
      <c r="D97" s="6" t="s">
        <v>41</v>
      </c>
      <c r="E97" s="6" t="s">
        <v>42</v>
      </c>
      <c r="F97" s="6" t="s">
        <v>25</v>
      </c>
    </row>
    <row r="98" spans="2:7" x14ac:dyDescent="0.2">
      <c r="B98" s="9" t="s">
        <v>8</v>
      </c>
      <c r="C98" s="9" t="s">
        <v>43</v>
      </c>
      <c r="D98" s="9"/>
      <c r="E98" s="9"/>
      <c r="F98" s="9"/>
    </row>
    <row r="99" spans="2:7" x14ac:dyDescent="0.2">
      <c r="B99" s="9" t="s">
        <v>9</v>
      </c>
      <c r="C99" s="9" t="s">
        <v>43</v>
      </c>
      <c r="D99" s="9"/>
      <c r="E99" s="9"/>
      <c r="F99" s="9"/>
    </row>
    <row r="100" spans="2:7" x14ac:dyDescent="0.2">
      <c r="B100" s="25" t="s">
        <v>44</v>
      </c>
      <c r="C100" s="25"/>
      <c r="D100" s="25"/>
    </row>
    <row r="101" spans="2:7" x14ac:dyDescent="0.2">
      <c r="B101" s="6" t="s">
        <v>4</v>
      </c>
      <c r="C101" s="6" t="s">
        <v>16</v>
      </c>
      <c r="D101" s="6" t="s">
        <v>41</v>
      </c>
      <c r="E101" s="6" t="s">
        <v>42</v>
      </c>
      <c r="F101" s="6" t="s">
        <v>53</v>
      </c>
      <c r="G101" s="6" t="s">
        <v>54</v>
      </c>
    </row>
    <row r="102" spans="2:7" x14ac:dyDescent="0.2">
      <c r="B102" s="9" t="s">
        <v>6</v>
      </c>
      <c r="C102" s="9" t="s">
        <v>55</v>
      </c>
      <c r="D102" s="9"/>
      <c r="E102" s="22"/>
      <c r="F102"/>
      <c r="G102"/>
    </row>
    <row r="103" spans="2:7" x14ac:dyDescent="0.2">
      <c r="B103" s="9" t="s">
        <v>7</v>
      </c>
      <c r="C103" s="9" t="s">
        <v>55</v>
      </c>
      <c r="D103" s="9" t="s">
        <v>46</v>
      </c>
      <c r="E103" s="22"/>
      <c r="F103" s="22"/>
      <c r="G103" s="9"/>
    </row>
    <row r="104" spans="2:7" x14ac:dyDescent="0.2">
      <c r="B104" s="9" t="s">
        <v>7</v>
      </c>
      <c r="C104" s="9" t="s">
        <v>55</v>
      </c>
      <c r="D104" s="9"/>
      <c r="E104" s="22" t="s">
        <v>48</v>
      </c>
    </row>
    <row r="105" spans="2:7" x14ac:dyDescent="0.2">
      <c r="B105" s="9" t="s">
        <v>58</v>
      </c>
      <c r="C105" s="9" t="s">
        <v>55</v>
      </c>
      <c r="D105" s="9"/>
      <c r="E105" s="22" t="s">
        <v>59</v>
      </c>
    </row>
    <row r="106" spans="2:7" x14ac:dyDescent="0.2">
      <c r="B106" s="19" t="s">
        <v>49</v>
      </c>
      <c r="C106" s="9">
        <v>2</v>
      </c>
    </row>
    <row r="107" spans="2:7" x14ac:dyDescent="0.2">
      <c r="B107" s="19" t="s">
        <v>50</v>
      </c>
      <c r="C107" s="9">
        <v>1</v>
      </c>
    </row>
    <row r="109" spans="2:7" x14ac:dyDescent="0.2">
      <c r="B109" s="5" t="s">
        <v>16</v>
      </c>
      <c r="C109" s="5" t="s">
        <v>17</v>
      </c>
      <c r="D109" s="16"/>
      <c r="E109" s="16" t="s">
        <v>56</v>
      </c>
    </row>
    <row r="110" spans="2:7" x14ac:dyDescent="0.2">
      <c r="B110" s="17" t="s">
        <v>47</v>
      </c>
      <c r="C110" s="17">
        <v>2</v>
      </c>
    </row>
    <row r="111" spans="2:7" x14ac:dyDescent="0.2">
      <c r="B111" s="25" t="s">
        <v>22</v>
      </c>
      <c r="C111" s="25"/>
      <c r="D111" s="25"/>
      <c r="E111" s="25"/>
    </row>
    <row r="112" spans="2:7" x14ac:dyDescent="0.2">
      <c r="B112" s="18"/>
      <c r="C112" s="6" t="s">
        <v>23</v>
      </c>
      <c r="D112" s="6" t="s">
        <v>24</v>
      </c>
      <c r="E112" s="6" t="s">
        <v>25</v>
      </c>
    </row>
    <row r="113" spans="2:7" x14ac:dyDescent="0.2">
      <c r="B113" s="19" t="s">
        <v>26</v>
      </c>
      <c r="C113" s="9"/>
      <c r="D113" s="9" t="s">
        <v>43</v>
      </c>
      <c r="E113" s="9" t="s">
        <v>28</v>
      </c>
    </row>
    <row r="114" spans="2:7" x14ac:dyDescent="0.2">
      <c r="B114" s="19" t="s">
        <v>29</v>
      </c>
      <c r="C114" s="9"/>
      <c r="D114" s="9"/>
      <c r="E114" s="9"/>
    </row>
    <row r="115" spans="2:7" x14ac:dyDescent="0.2">
      <c r="B115" s="19" t="s">
        <v>30</v>
      </c>
      <c r="C115" s="9" t="s">
        <v>46</v>
      </c>
      <c r="D115" s="9"/>
      <c r="E115" s="9"/>
    </row>
    <row r="116" spans="2:7" x14ac:dyDescent="0.2">
      <c r="B116" s="19" t="s">
        <v>31</v>
      </c>
      <c r="C116" s="9" t="s">
        <v>46</v>
      </c>
      <c r="D116" s="9"/>
      <c r="E116" s="9"/>
    </row>
    <row r="117" spans="2:7" x14ac:dyDescent="0.2">
      <c r="B117" s="19" t="s">
        <v>33</v>
      </c>
      <c r="C117" s="9" t="s">
        <v>34</v>
      </c>
      <c r="D117" s="9"/>
      <c r="E117" s="9"/>
    </row>
    <row r="118" spans="2:7" x14ac:dyDescent="0.2">
      <c r="B118" s="20" t="s">
        <v>35</v>
      </c>
      <c r="C118" s="21"/>
      <c r="D118" s="9" t="s">
        <v>43</v>
      </c>
      <c r="E118" s="9"/>
    </row>
    <row r="119" spans="2:7" x14ac:dyDescent="0.2">
      <c r="B119" s="20" t="s">
        <v>38</v>
      </c>
      <c r="C119" s="21"/>
      <c r="D119" s="9"/>
      <c r="E119" s="9"/>
    </row>
    <row r="120" spans="2:7" x14ac:dyDescent="0.2">
      <c r="B120" s="25" t="s">
        <v>39</v>
      </c>
      <c r="C120" s="25"/>
      <c r="D120" s="25"/>
    </row>
    <row r="121" spans="2:7" x14ac:dyDescent="0.2">
      <c r="B121" s="6" t="s">
        <v>4</v>
      </c>
      <c r="C121" s="6" t="s">
        <v>40</v>
      </c>
      <c r="D121" s="6" t="s">
        <v>41</v>
      </c>
      <c r="E121" s="6" t="s">
        <v>42</v>
      </c>
      <c r="F121" s="6" t="s">
        <v>25</v>
      </c>
    </row>
    <row r="122" spans="2:7" x14ac:dyDescent="0.2">
      <c r="B122" s="9" t="s">
        <v>8</v>
      </c>
      <c r="C122" s="9" t="s">
        <v>43</v>
      </c>
      <c r="D122" s="9"/>
      <c r="E122" s="9"/>
      <c r="F122" s="9"/>
    </row>
    <row r="123" spans="2:7" x14ac:dyDescent="0.2">
      <c r="B123" s="9" t="s">
        <v>9</v>
      </c>
      <c r="C123" s="9" t="s">
        <v>43</v>
      </c>
      <c r="D123" s="9"/>
      <c r="E123" s="9"/>
      <c r="F123" s="9"/>
    </row>
    <row r="124" spans="2:7" x14ac:dyDescent="0.2">
      <c r="B124" s="25" t="s">
        <v>44</v>
      </c>
      <c r="C124" s="25"/>
      <c r="D124" s="25"/>
    </row>
    <row r="125" spans="2:7" x14ac:dyDescent="0.2">
      <c r="B125" s="6" t="s">
        <v>4</v>
      </c>
      <c r="C125" s="6" t="s">
        <v>16</v>
      </c>
      <c r="D125" s="6" t="s">
        <v>41</v>
      </c>
      <c r="E125" s="6" t="s">
        <v>42</v>
      </c>
      <c r="F125" s="6" t="s">
        <v>53</v>
      </c>
      <c r="G125" s="6" t="s">
        <v>54</v>
      </c>
    </row>
    <row r="126" spans="2:7" x14ac:dyDescent="0.2">
      <c r="B126" s="9" t="s">
        <v>6</v>
      </c>
      <c r="C126" s="9" t="s">
        <v>55</v>
      </c>
      <c r="D126" s="9"/>
      <c r="E126" s="22"/>
    </row>
    <row r="127" spans="2:7" x14ac:dyDescent="0.2">
      <c r="B127" s="9" t="s">
        <v>7</v>
      </c>
      <c r="C127" s="9" t="s">
        <v>55</v>
      </c>
      <c r="D127" s="9"/>
      <c r="E127" s="22" t="s">
        <v>48</v>
      </c>
    </row>
    <row r="128" spans="2:7" x14ac:dyDescent="0.2">
      <c r="B128" s="9" t="s">
        <v>58</v>
      </c>
      <c r="C128" s="9" t="s">
        <v>55</v>
      </c>
      <c r="D128" s="9"/>
      <c r="E128" s="22" t="s">
        <v>59</v>
      </c>
    </row>
    <row r="129" spans="2:3" x14ac:dyDescent="0.2">
      <c r="B129" s="19" t="s">
        <v>49</v>
      </c>
      <c r="C129" s="9">
        <v>2</v>
      </c>
    </row>
    <row r="130" spans="2:3" x14ac:dyDescent="0.2">
      <c r="B130" s="19" t="s">
        <v>50</v>
      </c>
      <c r="C130" s="9">
        <v>2</v>
      </c>
    </row>
  </sheetData>
  <sheetProtection selectLockedCells="1" selectUnlockedCells="1"/>
  <mergeCells count="15">
    <mergeCell ref="B120:D120"/>
    <mergeCell ref="B124:D124"/>
    <mergeCell ref="B71:D71"/>
    <mergeCell ref="B75:D75"/>
    <mergeCell ref="B87:E87"/>
    <mergeCell ref="B96:D96"/>
    <mergeCell ref="B100:D100"/>
    <mergeCell ref="B111:E111"/>
    <mergeCell ref="B62:E62"/>
    <mergeCell ref="C9:D9"/>
    <mergeCell ref="F2:J2"/>
    <mergeCell ref="B6:B7"/>
    <mergeCell ref="C6:D7"/>
    <mergeCell ref="C8:D8"/>
    <mergeCell ref="F10:J10"/>
  </mergeCells>
  <printOptions horizontalCentered="1"/>
  <pageMargins left="0.25" right="0.25" top="0.75" bottom="0.75" header="0.3" footer="0.3"/>
  <pageSetup orientation="landscape" useFirstPageNumber="1" horizontalDpi="300" verticalDpi="300" r:id="rId1"/>
  <headerFooter alignWithMargins="0">
    <oddHeader>&amp;C&amp;F</oddHeader>
    <oddFooter>&amp;CPrepared by  Nathan Bunker &amp;D&amp;RPage &amp;P</oddFooter>
  </headerFooter>
  <rowBreaks count="4" manualBreakCount="4">
    <brk id="27" max="16383" man="1"/>
    <brk id="58" max="16383" man="1"/>
    <brk id="84" max="10" man="1"/>
    <brk id="108" max="10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55"/>
  <sheetViews>
    <sheetView workbookViewId="0">
      <selection activeCell="A17" sqref="A17"/>
    </sheetView>
  </sheetViews>
  <sheetFormatPr defaultColWidth="11.5703125" defaultRowHeight="12.75" x14ac:dyDescent="0.2"/>
  <cols>
    <col min="1" max="1" width="106.28515625" customWidth="1"/>
  </cols>
  <sheetData>
    <row r="1" spans="1:1" x14ac:dyDescent="0.2">
      <c r="A1" s="23" t="str">
        <f>"&lt;forecast seriesName="&amp;CHAR(34)&amp;Schedules!D2&amp;CHAR(34)&amp;"&gt;"</f>
        <v>&lt;forecast seriesName="Varicella"&gt;</v>
      </c>
    </row>
    <row r="2" spans="1:1" x14ac:dyDescent="0.2">
      <c r="A2" s="23" t="str">
        <f>"  &lt;vaccine vaccineName="&amp;CHAR(34)&amp;Schedules!B4&amp;CHAR(34)&amp;" vaccineIds="&amp;CHAR(34)&amp;Schedules!C4&amp;CHAR(34)&amp;"/&gt;"</f>
        <v xml:space="preserve">  &lt;vaccine vaccineName="Single" vaccineIds="21"/&gt;</v>
      </c>
    </row>
    <row r="3" spans="1:1" x14ac:dyDescent="0.2">
      <c r="A3" s="23" t="str">
        <f>"  &lt;vaccine vaccineName="&amp;CHAR(34)&amp;Schedules!B5&amp;CHAR(34)&amp;" vaccineIds="&amp;CHAR(34)&amp;Schedules!C5&amp;CHAR(34)&amp;"/&gt;"</f>
        <v xml:space="preserve">  &lt;vaccine vaccineName="MMRV" vaccineIds="94"/&gt;</v>
      </c>
    </row>
    <row r="4" spans="1:1" x14ac:dyDescent="0.2">
      <c r="A4" s="23" t="str">
        <f>"  &lt;vaccine vaccineName="&amp;CHAR(34)&amp;Schedules!B6&amp;CHAR(34)&amp;" vaccineIds="&amp;CHAR(34)&amp;Schedules!C6&amp;CHAR(34)&amp;"/&gt;"</f>
        <v xml:space="preserve">  &lt;vaccine vaccineName="Same Live" vaccineIds="04, 05, 05, 07, 06, 38, 111, 149, 37, 80, 02"/&gt;</v>
      </c>
    </row>
    <row r="5" spans="1:1" x14ac:dyDescent="0.2">
      <c r="A5" s="23" t="str">
        <f>"  &lt;vaccine vaccineName="&amp;CHAR(34)&amp;Schedules!B8&amp;CHAR(34)&amp;" vaccineIds="&amp;CHAR(34)&amp;Schedules!C8&amp;CHAR(34)&amp;"/&gt;"</f>
        <v xml:space="preserve">  &lt;vaccine vaccineName="Other Live" vaccineIds="18"/&gt;</v>
      </c>
    </row>
    <row r="6" spans="1:1" x14ac:dyDescent="0.2">
      <c r="A6" s="23" t="str">
        <f>"  &lt;vaccine vaccineName="&amp;CHAR(34)&amp;Schedules!B9&amp;CHAR(34)&amp;" vaccineIds="&amp;CHAR(34)&amp;Schedules!C9&amp;CHAR(34)&amp;"/&gt;"</f>
        <v xml:space="preserve">  &lt;vaccine vaccineName="Assume Comp" vaccineIds="-178"/&gt;</v>
      </c>
    </row>
    <row r="7" spans="1:1" x14ac:dyDescent="0.2">
      <c r="A7" s="24" t="str">
        <f>"  &lt;schedule scheduleName="&amp;CHAR(34)&amp;Schedules!B61&amp;CHAR(34)&amp;" dose="&amp;CHAR(34)&amp;Schedules!C61&amp;CHAR(34)&amp;" indication="&amp;CHAR(34)&amp;Schedules!D61&amp;CHAR(34)&amp;" label="&amp;CHAR(34)&amp;Schedules!E60&amp;CHAR(34)&amp;"&gt;"</f>
        <v xml:space="preserve">  &lt;schedule scheduleName="P1" dose="1" indication="NO-VAR-HIS" label="1 year"&gt;</v>
      </c>
    </row>
    <row r="8" spans="1:1" x14ac:dyDescent="0.2">
      <c r="A8" s="23" t="str">
        <f>"    &lt;pos row="&amp;CHAR(34)&amp;Schedules!C83&amp;CHAR(34)&amp;" column="&amp;CHAR(34)&amp;Schedules!C82&amp;CHAR(34)&amp;"/&gt;"</f>
        <v xml:space="preserve">    &lt;pos row="1" column="1"/&gt;</v>
      </c>
    </row>
    <row r="9" spans="1:1" x14ac:dyDescent="0.2">
      <c r="A9" s="24" t="str">
        <f>"    &lt;valid age="&amp;CHAR(34)&amp;Schedules!C64&amp;CHAR(34)&amp;" interval="&amp;CHAR(34)&amp;Schedules!D64&amp;CHAR(34)&amp;" grace="&amp;CHAR(34)&amp;Schedules!E64&amp;CHAR(34)&amp;"/&gt;"</f>
        <v xml:space="preserve">    &lt;valid age="12 months" interval="" grace="4 days"/&gt;</v>
      </c>
    </row>
    <row r="10" spans="1:1" x14ac:dyDescent="0.2">
      <c r="A10" s="24" t="str">
        <f>"    &lt;early age="&amp;CHAR(34)&amp;Schedules!C65&amp;CHAR(34)&amp;" interval="&amp;CHAR(34)&amp;Schedules!D65&amp;CHAR(34)&amp;" grace="&amp;CHAR(34)&amp;Schedules!E65&amp;CHAR(34)&amp;"/&gt;"</f>
        <v xml:space="preserve">    &lt;early age="" interval="" grace=""/&gt;</v>
      </c>
    </row>
    <row r="11" spans="1:1" x14ac:dyDescent="0.2">
      <c r="A11" s="24" t="str">
        <f>"    &lt;due age="&amp;CHAR(34)&amp;Schedules!C66&amp;CHAR(34)&amp;" interval="&amp;CHAR(34)&amp;Schedules!D66&amp;CHAR(34)&amp;" grace="&amp;CHAR(34)&amp;Schedules!E66&amp;CHAR(34)&amp;"/&gt;"</f>
        <v xml:space="preserve">    &lt;due age="12 months" interval="" grace=""/&gt;</v>
      </c>
    </row>
    <row r="12" spans="1:1" x14ac:dyDescent="0.2">
      <c r="A12" s="24" t="str">
        <f>"    &lt;overdue age="&amp;CHAR(34)&amp;Schedules!C67&amp;CHAR(34)&amp;" interval="&amp;CHAR(34)&amp;Schedules!D67&amp;CHAR(34)&amp;" grace="&amp;CHAR(34)&amp;Schedules!E67&amp;CHAR(34)&amp;"/&gt;"</f>
        <v xml:space="preserve">    &lt;overdue age="16 months" interval="" grace=""/&gt;</v>
      </c>
    </row>
    <row r="13" spans="1:1" x14ac:dyDescent="0.2">
      <c r="A13" s="24" t="str">
        <f>"    &lt;finished age="&amp;CHAR(34)&amp;Schedules!C68&amp;CHAR(34)&amp;" interval="&amp;CHAR(34)&amp;Schedules!D68&amp;CHAR(34)&amp;" grace="&amp;CHAR(34)&amp;Schedules!E68&amp;CHAR(34)&amp;"/&gt;"</f>
        <v xml:space="preserve">    &lt;finished age="19 years" interval="" grace=""/&gt;</v>
      </c>
    </row>
    <row r="14" spans="1:1" x14ac:dyDescent="0.2">
      <c r="A14" s="24" t="str">
        <f>"    &lt;after-invalid interval="&amp;CHAR(34)&amp;Schedules!D69&amp;CHAR(34)&amp;" grace="&amp;CHAR(34)&amp;Schedules!E69&amp;CHAR(34)&amp;"/&gt;"</f>
        <v xml:space="preserve">    &lt;after-invalid interval="4 weeks" grace=""/&gt;</v>
      </c>
    </row>
    <row r="15" spans="1:1" x14ac:dyDescent="0.2">
      <c r="A15" s="24" t="str">
        <f>"    &lt;before-previous interval="&amp;CHAR(34)&amp;Schedules!D70&amp;CHAR(34)&amp;"/&gt;"</f>
        <v xml:space="preserve">    &lt;before-previous interval=""/&gt;</v>
      </c>
    </row>
    <row r="16" spans="1:1" x14ac:dyDescent="0.2">
      <c r="A16" s="24" t="str">
        <f>"    &lt;contraindicate vaccineName="&amp;CHAR(34)&amp;Schedules!B73&amp;CHAR(34)&amp;" afterInterval="&amp;CHAR(34)&amp;Schedules!C73&amp;CHAR(34)&amp;" age="&amp;CHAR(34)&amp;Schedules!D73&amp;CHAR(34)&amp;" reason="&amp;CHAR(34)&amp;Schedules!E73&amp;CHAR(34)&amp;" grace="&amp;CHAR(34)&amp;Schedules!F73&amp;CHAR(34)&amp;"/&gt;"</f>
        <v xml:space="preserve">    &lt;contraindicate vaccineName="Same Live" afterInterval="4 weeks" age="" reason="" grace=""/&gt;</v>
      </c>
    </row>
    <row r="17" spans="1:1" x14ac:dyDescent="0.2">
      <c r="A17" s="24" t="str">
        <f>"    &lt;contraindicate vaccineName="&amp;CHAR(34)&amp;Schedules!B74&amp;CHAR(34)&amp;" afterInterval="&amp;CHAR(34)&amp;Schedules!C74&amp;CHAR(34)&amp;" age="&amp;CHAR(34)&amp;Schedules!D74&amp;CHAR(34)&amp;" reason="&amp;CHAR(34)&amp;Schedules!E74&amp;CHAR(34)&amp;" grace="&amp;CHAR(34)&amp;Schedules!F74&amp;CHAR(34)&amp;"/&gt;"</f>
        <v xml:space="preserve">    &lt;contraindicate vaccineName="Other Live" afterInterval="4 weeks" age="" reason="" grace=""/&gt;</v>
      </c>
    </row>
    <row r="18" spans="1:1" x14ac:dyDescent="0.2">
      <c r="A18" s="24" t="str">
        <f>"    &lt;indicate vaccineName="&amp;CHAR(34)&amp;Schedules!B77&amp;CHAR(34)&amp;" schedule="&amp;CHAR(34)&amp;Schedules!C77&amp;CHAR(34)&amp;" age="&amp;CHAR(34)&amp;Schedules!D77&amp;CHAR(34)&amp;" reason="&amp;CHAR(34)&amp;Schedules!E77&amp;CHAR(34)&amp;"/&gt;"</f>
        <v xml:space="preserve">    &lt;indicate vaccineName="Single" schedule="P2" age="13 years" reason=""/&gt;</v>
      </c>
    </row>
    <row r="19" spans="1:1" x14ac:dyDescent="0.2">
      <c r="A19" s="24" t="str">
        <f>"    &lt;indicate vaccineName="&amp;CHAR(34)&amp;Schedules!B78&amp;CHAR(34)&amp;" schedule="&amp;CHAR(34)&amp;Schedules!C78&amp;CHAR(34)&amp;" age="&amp;CHAR(34)&amp;Schedules!D78&amp;CHAR(34)&amp;" reason="&amp;CHAR(34)&amp;Schedules!E78&amp;CHAR(34)&amp;"/&gt;"</f>
        <v xml:space="preserve">    &lt;indicate vaccineName="Single" schedule="A2" age="" reason=""/&gt;</v>
      </c>
    </row>
    <row r="20" spans="1:1" x14ac:dyDescent="0.2">
      <c r="A20" s="24" t="str">
        <f>"    &lt;indicate vaccineName="&amp;CHAR(34)&amp;Schedules!B79&amp;CHAR(34)&amp;" schedule="&amp;CHAR(34)&amp;Schedules!C79&amp;CHAR(34)&amp;" age="&amp;CHAR(34)&amp;Schedules!D79&amp;CHAR(34)&amp;" reason="&amp;CHAR(34)&amp;Schedules!E79&amp;CHAR(34)&amp;"/&gt;"</f>
        <v xml:space="preserve">    &lt;indicate vaccineName="MMRV" schedule="P2" age="13 years" reason=""/&gt;</v>
      </c>
    </row>
    <row r="21" spans="1:1" x14ac:dyDescent="0.2">
      <c r="A21" s="24" t="str">
        <f>"    &lt;indicate vaccineName="&amp;CHAR(34)&amp;Schedules!B80&amp;CHAR(34)&amp;" schedule="&amp;CHAR(34)&amp;Schedules!C80&amp;CHAR(34)&amp;" age="&amp;CHAR(34)&amp;Schedules!D80&amp;CHAR(34)&amp;" reason="&amp;CHAR(34)&amp;Schedules!E80&amp;CHAR(34)&amp;"/&gt;"</f>
        <v xml:space="preserve">    &lt;indicate vaccineName="MMRV" schedule="A2" age="" reason="MMRV should not be administered to persons 13 years of age or older."/&gt;</v>
      </c>
    </row>
    <row r="22" spans="1:1" x14ac:dyDescent="0.2">
      <c r="A22" s="24" t="str">
        <f>"    &lt;indicate vaccineName="&amp;CHAR(34)&amp;Schedules!B81&amp;CHAR(34)&amp;" schedule="&amp;CHAR(34)&amp;Schedules!C81&amp;CHAR(34)&amp;" age="&amp;CHAR(34)&amp;Schedules!D81&amp;CHAR(34)&amp;" reason="&amp;CHAR(34)&amp;Schedules!E81&amp;CHAR(34)&amp;"/&gt;"</f>
        <v xml:space="preserve">    &lt;indicate vaccineName="Assume Comp" schedule="COMPLETE" age="" reason="Assuming adult received full Varicella series as a child or is immune."/&gt;</v>
      </c>
    </row>
    <row r="23" spans="1:1" x14ac:dyDescent="0.2">
      <c r="A23" s="24" t="str">
        <f>"  &lt;/schedule&gt;"</f>
        <v xml:space="preserve">  &lt;/schedule&gt;</v>
      </c>
    </row>
    <row r="24" spans="1:1" x14ac:dyDescent="0.2">
      <c r="A24" s="24" t="str">
        <f>"  &lt;schedule scheduleName="&amp;CHAR(34)&amp;Schedules!B86&amp;CHAR(34)&amp;" dose="&amp;CHAR(34)&amp;Schedules!C86&amp;CHAR(34)&amp;" indication="&amp;CHAR(34)&amp;Schedules!D86&amp;CHAR(34)&amp;" label="&amp;CHAR(34)&amp;Schedules!E85&amp;CHAR(34)&amp;"&gt;"</f>
        <v xml:space="preserve">  &lt;schedule scheduleName="P2" dose="2" indication="" label="4 years"&gt;</v>
      </c>
    </row>
    <row r="25" spans="1:1" x14ac:dyDescent="0.2">
      <c r="A25" s="23" t="str">
        <f>"    &lt;pos row="&amp;CHAR(34)&amp;Schedules!C107&amp;CHAR(34)&amp;" column="&amp;CHAR(34)&amp;Schedules!C106&amp;CHAR(34)&amp;"/&gt;"</f>
        <v xml:space="preserve">    &lt;pos row="1" column="2"/&gt;</v>
      </c>
    </row>
    <row r="26" spans="1:1" x14ac:dyDescent="0.2">
      <c r="A26" s="24" t="str">
        <f>"    &lt;valid age="&amp;CHAR(34)&amp;Schedules!C89&amp;CHAR(34)&amp;" interval="&amp;CHAR(34)&amp;Schedules!D89&amp;CHAR(34)&amp;" grace="&amp;CHAR(34)&amp;Schedules!E89&amp;CHAR(34)&amp;"/&gt;"</f>
        <v xml:space="preserve">    &lt;valid age="" interval="12 weeks" grace="8 weeks"/&gt;</v>
      </c>
    </row>
    <row r="27" spans="1:1" x14ac:dyDescent="0.2">
      <c r="A27" s="24" t="str">
        <f>"    &lt;early age="&amp;CHAR(34)&amp;Schedules!C90&amp;CHAR(34)&amp;" interval="&amp;CHAR(34)&amp;Schedules!D90&amp;CHAR(34)&amp;" grace="&amp;CHAR(34)&amp;Schedules!E90&amp;CHAR(34)&amp;"/&gt;"</f>
        <v xml:space="preserve">    &lt;early age="" interval="" grace=""/&gt;</v>
      </c>
    </row>
    <row r="28" spans="1:1" x14ac:dyDescent="0.2">
      <c r="A28" s="24" t="str">
        <f>"    &lt;due age="&amp;CHAR(34)&amp;Schedules!C91&amp;CHAR(34)&amp;" interval="&amp;CHAR(34)&amp;Schedules!D91&amp;CHAR(34)&amp;" grace="&amp;CHAR(34)&amp;Schedules!E91&amp;CHAR(34)&amp;"/&gt;"</f>
        <v xml:space="preserve">    &lt;due age="4 years" interval="" grace=""/&gt;</v>
      </c>
    </row>
    <row r="29" spans="1:1" x14ac:dyDescent="0.2">
      <c r="A29" s="24" t="str">
        <f>"    &lt;overdue age="&amp;CHAR(34)&amp;Schedules!C92&amp;CHAR(34)&amp;" interval="&amp;CHAR(34)&amp;Schedules!D92&amp;CHAR(34)&amp;" grace="&amp;CHAR(34)&amp;Schedules!E92&amp;CHAR(34)&amp;"/&gt;"</f>
        <v xml:space="preserve">    &lt;overdue age="7 years" interval="" grace=""/&gt;</v>
      </c>
    </row>
    <row r="30" spans="1:1" x14ac:dyDescent="0.2">
      <c r="A30" s="24" t="str">
        <f>"    &lt;finished age="&amp;CHAR(34)&amp;Schedules!C93&amp;CHAR(34)&amp;" interval="&amp;CHAR(34)&amp;Schedules!D93&amp;CHAR(34)&amp;" grace="&amp;CHAR(34)&amp;Schedules!E93&amp;CHAR(34)&amp;"/&gt;"</f>
        <v xml:space="preserve">    &lt;finished age="65 years" interval="" grace=""/&gt;</v>
      </c>
    </row>
    <row r="31" spans="1:1" x14ac:dyDescent="0.2">
      <c r="A31" s="24" t="str">
        <f>"    &lt;after-invalid interval="&amp;CHAR(34)&amp;Schedules!D94&amp;CHAR(34)&amp;" grace="&amp;CHAR(34)&amp;Schedules!E94&amp;CHAR(34)&amp;"/&gt;"</f>
        <v xml:space="preserve">    &lt;after-invalid interval="12 weeks" grace="8 weeks"/&gt;</v>
      </c>
    </row>
    <row r="32" spans="1:1" x14ac:dyDescent="0.2">
      <c r="A32" s="24" t="str">
        <f>"    &lt;before-previous interval="&amp;CHAR(34)&amp;Schedules!D95&amp;CHAR(34)&amp;"/&gt;"</f>
        <v xml:space="preserve">    &lt;before-previous interval=""/&gt;</v>
      </c>
    </row>
    <row r="33" spans="1:1" x14ac:dyDescent="0.2">
      <c r="A33" s="24" t="str">
        <f>"    &lt;contraindicate vaccineName="&amp;CHAR(34)&amp;Schedules!B98&amp;CHAR(34)&amp;" afterInterval="&amp;CHAR(34)&amp;Schedules!C98&amp;CHAR(34)&amp;" age="&amp;CHAR(34)&amp;Schedules!D98&amp;CHAR(34)&amp;" reason="&amp;CHAR(34)&amp;Schedules!E98&amp;CHAR(34)&amp;" grace="&amp;CHAR(34)&amp;Schedules!F98&amp;CHAR(34)&amp;"/&gt;"</f>
        <v xml:space="preserve">    &lt;contraindicate vaccineName="Same Live" afterInterval="4 weeks" age="" reason="" grace=""/&gt;</v>
      </c>
    </row>
    <row r="34" spans="1:1" x14ac:dyDescent="0.2">
      <c r="A34" s="24" t="str">
        <f>"    &lt;contraindicate vaccineName="&amp;CHAR(34)&amp;Schedules!B99&amp;CHAR(34)&amp;" afterInterval="&amp;CHAR(34)&amp;Schedules!C99&amp;CHAR(34)&amp;" age="&amp;CHAR(34)&amp;Schedules!D99&amp;CHAR(34)&amp;" reason="&amp;CHAR(34)&amp;Schedules!E99&amp;CHAR(34)&amp;" grace="&amp;CHAR(34)&amp;Schedules!F99&amp;CHAR(34)&amp;"/&gt;"</f>
        <v xml:space="preserve">    &lt;contraindicate vaccineName="Other Live" afterInterval="4 weeks" age="" reason="" grace=""/&gt;</v>
      </c>
    </row>
    <row r="35" spans="1:1" x14ac:dyDescent="0.2">
      <c r="A35" s="24" t="str">
        <f>"    &lt;indicate vaccineName="&amp;CHAR(34)&amp;Schedules!B102&amp;CHAR(34)&amp;" schedule="&amp;CHAR(34)&amp;Schedules!C102&amp;CHAR(34)&amp;" age="&amp;CHAR(34)&amp;Schedules!D102&amp;CHAR(34)&amp;" reason="&amp;CHAR(34)&amp;Schedules!E102&amp;CHAR(34)&amp;" previousVaccineName="&amp;CHAR(34)&amp;Schedules!G102&amp;CHAR(34)&amp;" minInterval="&amp;CHAR(34)&amp;Schedules!F102&amp;CHAR(34)&amp;"/&gt;"</f>
        <v xml:space="preserve">    &lt;indicate vaccineName="Single" schedule="COMPLETE" age="" reason="" previousVaccineName="" minInterval=""/&gt;</v>
      </c>
    </row>
    <row r="36" spans="1:1" x14ac:dyDescent="0.2">
      <c r="A36" s="24" t="str">
        <f>"    &lt;indicate vaccineName="&amp;CHAR(34)&amp;Schedules!B103&amp;CHAR(34)&amp;" schedule="&amp;CHAR(34)&amp;Schedules!C103&amp;CHAR(34)&amp;" age="&amp;CHAR(34)&amp;Schedules!D103&amp;CHAR(34)&amp;" reason="&amp;CHAR(34)&amp;Schedules!E103&amp;CHAR(34)&amp;" previousVaccineName="&amp;CHAR(34)&amp;Schedules!G103&amp;CHAR(34)&amp;" minInterval="&amp;CHAR(34)&amp;Schedules!F103&amp;CHAR(34)&amp;"/&gt;"</f>
        <v xml:space="preserve">    &lt;indicate vaccineName="MMRV" schedule="COMPLETE" age="13 years" reason="" previousVaccineName="" minInterval=""/&gt;</v>
      </c>
    </row>
    <row r="37" spans="1:1" x14ac:dyDescent="0.2">
      <c r="A37" s="24" t="str">
        <f>"    &lt;indicate vaccineName="&amp;CHAR(34)&amp;Schedules!B104&amp;CHAR(34)&amp;" schedule="&amp;CHAR(34)&amp;Schedules!C104&amp;CHAR(34)&amp;" age="&amp;CHAR(34)&amp;Schedules!D104&amp;CHAR(34)&amp;" reason="&amp;CHAR(34)&amp;Schedules!E104&amp;CHAR(34)&amp;" previousVaccineName="&amp;CHAR(34)&amp;Schedules!G104&amp;CHAR(34)&amp;" minInterval="&amp;CHAR(34)&amp;Schedules!F104&amp;CHAR(34)&amp;"/&gt;"</f>
        <v xml:space="preserve">    &lt;indicate vaccineName="MMRV" schedule="COMPLETE" age="" reason="MMRV should not be administered to persons 13 years of age or older." previousVaccineName="" minInterval=""/&gt;</v>
      </c>
    </row>
    <row r="38" spans="1:1" x14ac:dyDescent="0.2">
      <c r="A38" s="24" t="str">
        <f>"    &lt;indicate vaccineName="&amp;CHAR(34)&amp;Schedules!B105&amp;CHAR(34)&amp;" schedule="&amp;CHAR(34)&amp;Schedules!C105&amp;CHAR(34)&amp;" age="&amp;CHAR(34)&amp;Schedules!D105&amp;CHAR(34)&amp;" reason="&amp;CHAR(34)&amp;Schedules!E105&amp;CHAR(34)&amp;" previousVaccineName="&amp;CHAR(34)&amp;Schedules!G105&amp;CHAR(34)&amp;" minInterval="&amp;CHAR(34)&amp;Schedules!F105&amp;CHAR(34)&amp;"/&gt;"</f>
        <v xml:space="preserve">    &lt;indicate vaccineName="Assume Comp" schedule="COMPLETE" age="" reason="Assuming adult received full Varicella series as a child or is immune." previousVaccineName="" minInterval=""/&gt;</v>
      </c>
    </row>
    <row r="39" spans="1:1" x14ac:dyDescent="0.2">
      <c r="A39" s="24" t="str">
        <f>"  &lt;/schedule&gt;"</f>
        <v xml:space="preserve">  &lt;/schedule&gt;</v>
      </c>
    </row>
    <row r="40" spans="1:1" x14ac:dyDescent="0.2">
      <c r="A40" s="24" t="str">
        <f>"  &lt;schedule scheduleName="&amp;CHAR(34)&amp;Schedules!B110&amp;CHAR(34)&amp;" dose="&amp;CHAR(34)&amp;Schedules!C110&amp;CHAR(34)&amp;" indication="&amp;CHAR(34)&amp;Schedules!D110&amp;CHAR(34)&amp;" label="&amp;CHAR(34)&amp;Schedules!E109&amp;CHAR(34)&amp;"&gt;"</f>
        <v xml:space="preserve">  &lt;schedule scheduleName="A2" dose="2" indication="" label="13 years +"&gt;</v>
      </c>
    </row>
    <row r="41" spans="1:1" x14ac:dyDescent="0.2">
      <c r="A41" s="23" t="str">
        <f>"    &lt;pos row="&amp;CHAR(34)&amp;Schedules!C130&amp;CHAR(34)&amp;" column="&amp;CHAR(34)&amp;Schedules!C129&amp;CHAR(34)&amp;"/&gt;"</f>
        <v xml:space="preserve">    &lt;pos row="2" column="2"/&gt;</v>
      </c>
    </row>
    <row r="42" spans="1:1" x14ac:dyDescent="0.2">
      <c r="A42" s="24" t="str">
        <f>"    &lt;valid age="&amp;CHAR(34)&amp;Schedules!C113&amp;CHAR(34)&amp;" interval="&amp;CHAR(34)&amp;Schedules!D113&amp;CHAR(34)&amp;" grace="&amp;CHAR(34)&amp;Schedules!E113&amp;CHAR(34)&amp;"/&gt;"</f>
        <v xml:space="preserve">    &lt;valid age="" interval="4 weeks" grace="4 days"/&gt;</v>
      </c>
    </row>
    <row r="43" spans="1:1" x14ac:dyDescent="0.2">
      <c r="A43" s="24" t="str">
        <f>"    &lt;early age="&amp;CHAR(34)&amp;Schedules!C114&amp;CHAR(34)&amp;" interval="&amp;CHAR(34)&amp;Schedules!D114&amp;CHAR(34)&amp;" grace="&amp;CHAR(34)&amp;Schedules!E114&amp;CHAR(34)&amp;"/&gt;"</f>
        <v xml:space="preserve">    &lt;early age="" interval="" grace=""/&gt;</v>
      </c>
    </row>
    <row r="44" spans="1:1" x14ac:dyDescent="0.2">
      <c r="A44" s="24" t="str">
        <f>"    &lt;due age="&amp;CHAR(34)&amp;Schedules!C115&amp;CHAR(34)&amp;" interval="&amp;CHAR(34)&amp;Schedules!D115&amp;CHAR(34)&amp;" grace="&amp;CHAR(34)&amp;Schedules!E115&amp;CHAR(34)&amp;"/&gt;"</f>
        <v xml:space="preserve">    &lt;due age="13 years" interval="" grace=""/&gt;</v>
      </c>
    </row>
    <row r="45" spans="1:1" x14ac:dyDescent="0.2">
      <c r="A45" s="24" t="str">
        <f>"    &lt;overdue age="&amp;CHAR(34)&amp;Schedules!C116&amp;CHAR(34)&amp;" interval="&amp;CHAR(34)&amp;Schedules!D116&amp;CHAR(34)&amp;" grace="&amp;CHAR(34)&amp;Schedules!E116&amp;CHAR(34)&amp;"/&gt;"</f>
        <v xml:space="preserve">    &lt;overdue age="13 years" interval="" grace=""/&gt;</v>
      </c>
    </row>
    <row r="46" spans="1:1" x14ac:dyDescent="0.2">
      <c r="A46" s="24" t="str">
        <f>"    &lt;finished age="&amp;CHAR(34)&amp;Schedules!C117&amp;CHAR(34)&amp;" interval="&amp;CHAR(34)&amp;Schedules!D117&amp;CHAR(34)&amp;" grace="&amp;CHAR(34)&amp;Schedules!E117&amp;CHAR(34)&amp;"/&gt;"</f>
        <v xml:space="preserve">    &lt;finished age="65 years" interval="" grace=""/&gt;</v>
      </c>
    </row>
    <row r="47" spans="1:1" x14ac:dyDescent="0.2">
      <c r="A47" s="24" t="str">
        <f>"    &lt;after-invalid interval="&amp;CHAR(34)&amp;Schedules!D118&amp;CHAR(34)&amp;" grace="&amp;CHAR(34)&amp;Schedules!E118&amp;CHAR(34)&amp;"/&gt;"</f>
        <v xml:space="preserve">    &lt;after-invalid interval="4 weeks" grace=""/&gt;</v>
      </c>
    </row>
    <row r="48" spans="1:1" x14ac:dyDescent="0.2">
      <c r="A48" s="24" t="str">
        <f>"    &lt;before-previous interval="&amp;CHAR(34)&amp;Schedules!D119&amp;CHAR(34)&amp;"/&gt;"</f>
        <v xml:space="preserve">    &lt;before-previous interval=""/&gt;</v>
      </c>
    </row>
    <row r="49" spans="1:1" x14ac:dyDescent="0.2">
      <c r="A49" s="24" t="str">
        <f>"    &lt;contraindicate vaccineName="&amp;CHAR(34)&amp;Schedules!B122&amp;CHAR(34)&amp;" afterInterval="&amp;CHAR(34)&amp;Schedules!C122&amp;CHAR(34)&amp;" age="&amp;CHAR(34)&amp;Schedules!D122&amp;CHAR(34)&amp;" reason="&amp;CHAR(34)&amp;Schedules!E122&amp;CHAR(34)&amp;" grace="&amp;CHAR(34)&amp;Schedules!F122&amp;CHAR(34)&amp;"/&gt;"</f>
        <v xml:space="preserve">    &lt;contraindicate vaccineName="Same Live" afterInterval="4 weeks" age="" reason="" grace=""/&gt;</v>
      </c>
    </row>
    <row r="50" spans="1:1" x14ac:dyDescent="0.2">
      <c r="A50" s="24" t="str">
        <f>"    &lt;contraindicate vaccineName="&amp;CHAR(34)&amp;Schedules!B123&amp;CHAR(34)&amp;" afterInterval="&amp;CHAR(34)&amp;Schedules!C123&amp;CHAR(34)&amp;" age="&amp;CHAR(34)&amp;Schedules!D123&amp;CHAR(34)&amp;" reason="&amp;CHAR(34)&amp;Schedules!E123&amp;CHAR(34)&amp;" grace="&amp;CHAR(34)&amp;Schedules!F123&amp;CHAR(34)&amp;"/&gt;"</f>
        <v xml:space="preserve">    &lt;contraindicate vaccineName="Other Live" afterInterval="4 weeks" age="" reason="" grace=""/&gt;</v>
      </c>
    </row>
    <row r="51" spans="1:1" x14ac:dyDescent="0.2">
      <c r="A51" s="24" t="str">
        <f>"    &lt;indicate vaccineName="&amp;CHAR(34)&amp;Schedules!B126&amp;CHAR(34)&amp;" schedule="&amp;CHAR(34)&amp;Schedules!C126&amp;CHAR(34)&amp;" age="&amp;CHAR(34)&amp;Schedules!D126&amp;CHAR(34)&amp;" reason="&amp;CHAR(34)&amp;Schedules!E126&amp;CHAR(34)&amp;"/&gt;"</f>
        <v xml:space="preserve">    &lt;indicate vaccineName="Single" schedule="COMPLETE" age="" reason=""/&gt;</v>
      </c>
    </row>
    <row r="52" spans="1:1" x14ac:dyDescent="0.2">
      <c r="A52" s="24" t="str">
        <f>"    &lt;indicate vaccineName="&amp;CHAR(34)&amp;Schedules!B127&amp;CHAR(34)&amp;" schedule="&amp;CHAR(34)&amp;Schedules!C127&amp;CHAR(34)&amp;" age="&amp;CHAR(34)&amp;Schedules!D127&amp;CHAR(34)&amp;" reason="&amp;CHAR(34)&amp;Schedules!E127&amp;CHAR(34)&amp;"/&gt;"</f>
        <v xml:space="preserve">    &lt;indicate vaccineName="MMRV" schedule="COMPLETE" age="" reason="MMRV should not be administered to persons 13 years of age or older."/&gt;</v>
      </c>
    </row>
    <row r="53" spans="1:1" x14ac:dyDescent="0.2">
      <c r="A53" s="24" t="str">
        <f>"    &lt;indicate vaccineName="&amp;CHAR(34)&amp;Schedules!B128&amp;CHAR(34)&amp;" schedule="&amp;CHAR(34)&amp;Schedules!C128&amp;CHAR(34)&amp;" age="&amp;CHAR(34)&amp;Schedules!D128&amp;CHAR(34)&amp;" reason="&amp;CHAR(34)&amp;Schedules!E128&amp;CHAR(34)&amp;"/&gt;"</f>
        <v xml:space="preserve">    &lt;indicate vaccineName="Assume Comp" schedule="COMPLETE" age="" reason="Assuming adult received full Varicella series as a child or is immune."/&gt;</v>
      </c>
    </row>
    <row r="54" spans="1:1" x14ac:dyDescent="0.2">
      <c r="A54" s="24" t="str">
        <f>"  &lt;/schedule&gt;"</f>
        <v xml:space="preserve">  &lt;/schedule&gt;</v>
      </c>
    </row>
    <row r="55" spans="1:1" x14ac:dyDescent="0.2">
      <c r="A55" s="23" t="str">
        <f>"&lt;/forecast&gt;"</f>
        <v>&lt;/forecast&gt;</v>
      </c>
    </row>
  </sheetData>
  <sheetProtection selectLockedCells="1" selectUnlockedCells="1"/>
  <pageMargins left="0.78749999999999998" right="0.78749999999999998" top="1.0249999999999999" bottom="1.0263888888888888" header="0.78749999999999998" footer="0.78749999999999998"/>
  <pageSetup firstPageNumber="0" orientation="landscape" horizontalDpi="300" verticalDpi="300"/>
  <headerFooter alignWithMargins="0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Temp</vt:lpstr>
      <vt:lpstr>Schedules</vt:lpstr>
      <vt:lpstr>XML</vt:lpstr>
      <vt:lpstr>Schedules!Print_Area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Bunker</dc:creator>
  <cp:lastModifiedBy>N. Bunker</cp:lastModifiedBy>
  <cp:lastPrinted>2015-05-22T05:29:41Z</cp:lastPrinted>
  <dcterms:created xsi:type="dcterms:W3CDTF">2014-08-27T12:01:45Z</dcterms:created>
  <dcterms:modified xsi:type="dcterms:W3CDTF">2020-01-11T18:57:03Z</dcterms:modified>
</cp:coreProperties>
</file>