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1DA82FBF-F651-42CA-876E-6D4ED08FBA03}" xr6:coauthVersionLast="41" xr6:coauthVersionMax="41" xr10:uidLastSave="{00000000-0000-0000-0000-000000000000}"/>
  <bookViews>
    <workbookView xWindow="-120" yWindow="-120" windowWidth="29040" windowHeight="15840" tabRatio="283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_xlnm.Print_Area" localSheetId="1">Schedules!$A$1:$K$144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2" l="1"/>
  <c r="A14" i="2"/>
  <c r="A46" i="2" l="1"/>
  <c r="A4" i="2" l="1"/>
  <c r="A53" i="2" l="1"/>
  <c r="A40" i="2"/>
  <c r="A15" i="2" l="1"/>
  <c r="A55" i="2" l="1"/>
  <c r="A54" i="2"/>
  <c r="A52" i="2"/>
  <c r="A51" i="2"/>
  <c r="A50" i="2"/>
  <c r="A49" i="2"/>
  <c r="A48" i="2"/>
  <c r="A47" i="2"/>
  <c r="A45" i="2"/>
  <c r="A44" i="2"/>
  <c r="A42" i="2"/>
  <c r="A41" i="2"/>
  <c r="A39" i="2"/>
  <c r="A38" i="2"/>
  <c r="A37" i="2"/>
  <c r="A36" i="2"/>
  <c r="A35" i="2"/>
  <c r="A34" i="2"/>
  <c r="A33" i="2"/>
  <c r="A32" i="2"/>
  <c r="A31" i="2"/>
  <c r="A57" i="2"/>
  <c r="A56" i="2"/>
  <c r="A43" i="2"/>
  <c r="A3" i="2" l="1"/>
  <c r="A18" i="2"/>
  <c r="A16" i="2"/>
  <c r="A28" i="2"/>
  <c r="A29" i="2"/>
  <c r="A26" i="2" l="1"/>
  <c r="A25" i="2"/>
  <c r="A24" i="2"/>
  <c r="A23" i="2"/>
  <c r="A22" i="2"/>
  <c r="A21" i="2"/>
  <c r="A20" i="2"/>
  <c r="A19" i="2"/>
  <c r="A5" i="2"/>
  <c r="A30" i="2"/>
  <c r="A11" i="2" l="1"/>
  <c r="A1" i="2" l="1"/>
  <c r="A2" i="2"/>
  <c r="A6" i="2"/>
  <c r="A7" i="2"/>
  <c r="A8" i="2"/>
  <c r="A9" i="2"/>
  <c r="A10" i="2"/>
  <c r="A12" i="2"/>
  <c r="A13" i="2"/>
  <c r="A17" i="2"/>
</calcChain>
</file>

<file path=xl/sharedStrings.xml><?xml version="1.0" encoding="utf-8"?>
<sst xmlns="http://schemas.openxmlformats.org/spreadsheetml/2006/main" count="351" uniqueCount="218">
  <si>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</si>
  <si>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</si>
  <si>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</si>
  <si>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</si>
  <si>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</si>
  <si>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</si>
  <si>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</si>
  <si>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</si>
  <si>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</si>
  <si>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</si>
  <si>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</si>
  <si>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</si>
  <si>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</si>
  <si>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</si>
  <si>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</si>
  <si>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</si>
  <si>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</si>
  <si>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</si>
  <si>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</si>
  <si>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</si>
  <si>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</si>
  <si>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Before Age</t>
  </si>
  <si>
    <t>Reason</t>
  </si>
  <si>
    <t>If valid, pick the next schedule to use</t>
  </si>
  <si>
    <t>Show Column</t>
  </si>
  <si>
    <t>Show Row</t>
  </si>
  <si>
    <t>COMPLETE</t>
  </si>
  <si>
    <t>BIRTH</t>
  </si>
  <si>
    <t>120 years</t>
  </si>
  <si>
    <t>50 years</t>
  </si>
  <si>
    <t>Shingrix</t>
  </si>
  <si>
    <t>51 years</t>
  </si>
  <si>
    <t>8 weeks</t>
  </si>
  <si>
    <t>P1 / Start</t>
  </si>
  <si>
    <t>Live Zoster</t>
  </si>
  <si>
    <t>P2</t>
  </si>
  <si>
    <t>7 months</t>
  </si>
  <si>
    <t>P1a</t>
  </si>
  <si>
    <t>P2a</t>
  </si>
  <si>
    <t>Complete</t>
  </si>
  <si>
    <t>RZV</t>
  </si>
  <si>
    <t>In case of contraindicated dose</t>
  </si>
  <si>
    <t>Interval After</t>
  </si>
  <si>
    <t>4 weeks</t>
  </si>
  <si>
    <t>P2 / 2nd RZV</t>
  </si>
  <si>
    <t>P1a / 1st  RZV (post-ZVL)</t>
  </si>
  <si>
    <t>P2a / 2nd RZV (post-ZVL)</t>
  </si>
  <si>
    <t>Contraindication</t>
  </si>
  <si>
    <t>5 years</t>
  </si>
  <si>
    <t>6 years</t>
  </si>
  <si>
    <t>Varicella</t>
  </si>
  <si>
    <t>32 years 4 days</t>
  </si>
  <si>
    <t>Grace for Interval</t>
  </si>
  <si>
    <t>Zoster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</si>
  <si>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</si>
  <si>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</si>
  <si>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</si>
  <si>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</si>
  <si>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</si>
  <si>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</si>
  <si>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</si>
  <si>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</si>
  <si>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</si>
  <si>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</si>
  <si>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</si>
  <si>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</si>
  <si>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</si>
  <si>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</si>
  <si>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</si>
  <si>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</si>
  <si>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</si>
  <si>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</si>
  <si>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</si>
  <si>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</si>
  <si>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</si>
  <si>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</si>
  <si>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</si>
  <si>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</si>
  <si>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</si>
  <si>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</si>
  <si>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</si>
  <si>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</si>
  <si>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</si>
  <si>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</si>
  <si>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</si>
  <si>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</si>
  <si>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</si>
  <si>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</si>
  <si>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</si>
  <si>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</si>
  <si>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</si>
  <si>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</si>
  <si>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</si>
  <si>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</si>
  <si>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</si>
  <si>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</si>
  <si>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</si>
  <si>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</si>
  <si>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</si>
  <si>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</si>
  <si>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</si>
  <si>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</si>
  <si>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</si>
  <si>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</si>
  <si>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</si>
  <si>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</si>
  <si>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</si>
  <si>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</si>
  <si>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</si>
  <si>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</si>
  <si>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</si>
  <si>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</si>
  <si>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</si>
  <si>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</si>
  <si>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</si>
  <si>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</si>
  <si>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</si>
  <si>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</si>
  <si>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</si>
  <si>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</si>
  <si>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</si>
  <si>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</si>
  <si>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</si>
  <si>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</si>
  <si>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</si>
  <si>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</si>
  <si>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</si>
  <si>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</si>
  <si>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</si>
  <si>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</si>
  <si>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</si>
  <si>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</si>
  <si>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</si>
  <si>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</si>
  <si>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</si>
  <si>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</si>
  <si>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</si>
  <si>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</si>
  <si>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</si>
  <si>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</si>
  <si>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</si>
  <si>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</si>
  <si>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</si>
  <si>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</si>
  <si>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</si>
  <si>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</si>
  <si>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</si>
  <si>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</si>
  <si>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</si>
  <si>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</si>
  <si>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</si>
  <si>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</si>
  <si>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</si>
  <si>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</si>
  <si>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</si>
  <si>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</si>
  <si>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</si>
  <si>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</si>
  <si>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</si>
  <si>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</si>
  <si>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</si>
  <si>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</si>
  <si>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</si>
  <si>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</si>
  <si>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</si>
  <si>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</si>
  <si>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</si>
  <si>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</si>
  <si>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</si>
  <si>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</si>
  <si>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</si>
  <si>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</si>
  <si>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</si>
  <si>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</si>
  <si>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</si>
  <si>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</si>
  <si>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</si>
  <si>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</si>
  <si>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</si>
  <si>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</si>
  <si>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</si>
  <si>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</si>
  <si>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</si>
  <si>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</si>
  <si>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</si>
  <si>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</si>
  <si>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</si>
  <si>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</si>
  <si>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</si>
  <si>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</si>
  <si>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</si>
  <si>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</si>
  <si>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</si>
  <si>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</si>
  <si>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</si>
  <si>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</si>
  <si>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</si>
  <si>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</si>
  <si>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</si>
  <si>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</si>
  <si>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</si>
  <si>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</si>
  <si>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</si>
  <si>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</si>
  <si>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</si>
  <si>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</si>
  <si>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</si>
  <si>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</si>
  <si>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</si>
  <si>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</si>
  <si>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</si>
  <si>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</si>
  <si>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</si>
  <si>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187</t>
  </si>
  <si>
    <t>zoster recombinant</t>
  </si>
  <si>
    <t>188</t>
  </si>
  <si>
    <t>zoster, unspecified formulation</t>
  </si>
  <si>
    <t>CVX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</si>
</sst>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rgb="FF993300"/>
      <name val="Arial"/>
      <family val="2"/>
    </font>
    <font>
      <b/>
      <sz val="10"/>
      <color indexed="5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26"/>
      </patternFill>
    </fill>
    <fill>
      <patternFill patternType="solid">
        <fgColor rgb="FFCCCCFF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rgb="FF33CCCC"/>
        <bgColor indexed="9"/>
      </patternFill>
    </fill>
    <fill>
      <patternFill patternType="solid">
        <fgColor rgb="FFFFCCCC"/>
        <bgColor indexed="26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9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9" borderId="0" xfId="0" applyFill="1" applyBorder="1"/>
    <xf numFmtId="0" fontId="0" fillId="9" borderId="0" xfId="0" applyFill="1"/>
    <xf numFmtId="0" fontId="0" fillId="10" borderId="0" xfId="0" applyFill="1" applyBorder="1"/>
    <xf numFmtId="0" fontId="0" fillId="11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19" borderId="0" xfId="0" applyFill="1" applyBorder="1"/>
    <xf numFmtId="0" fontId="0" fillId="19" borderId="0" xfId="0" applyFill="1"/>
    <xf numFmtId="0" fontId="1" fillId="2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 wrapText="1"/>
    </xf>
    <xf numFmtId="1" fontId="3" fillId="0" borderId="1" xfId="0" quotePrefix="1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4" xfId="0" applyFont="1" applyFill="1" applyBorder="1"/>
    <xf numFmtId="0" fontId="1" fillId="2" borderId="0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/>
    </xf>
    <xf numFmtId="0" fontId="1" fillId="17" borderId="4" xfId="0" applyFont="1" applyFill="1" applyBorder="1"/>
    <xf numFmtId="0" fontId="3" fillId="6" borderId="2" xfId="0" applyFont="1" applyFill="1" applyBorder="1" applyAlignment="1">
      <alignment horizontal="center"/>
    </xf>
    <xf numFmtId="0" fontId="1" fillId="0" borderId="4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3" fillId="13" borderId="3" xfId="0" applyFont="1" applyFill="1" applyBorder="1" applyAlignment="1">
      <alignment horizontal="center"/>
    </xf>
    <xf numFmtId="0" fontId="4" fillId="5" borderId="1" xfId="0" applyFont="1" applyFill="1" applyBorder="1"/>
    <xf numFmtId="0" fontId="6" fillId="5" borderId="4" xfId="0" applyFont="1" applyFill="1" applyBorder="1"/>
    <xf numFmtId="0" fontId="3" fillId="13" borderId="3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center"/>
    </xf>
    <xf numFmtId="164" fontId="1" fillId="2" borderId="0" xfId="0" applyNumberFormat="1" applyFont="1" applyFill="1" applyBorder="1"/>
    <xf numFmtId="0" fontId="6" fillId="5" borderId="3" xfId="0" applyFont="1" applyFill="1" applyBorder="1"/>
    <xf numFmtId="0" fontId="7" fillId="7" borderId="0" xfId="0" applyFont="1" applyFill="1" applyBorder="1" applyAlignment="1"/>
    <xf numFmtId="0" fontId="8" fillId="7" borderId="0" xfId="0" applyFont="1" applyFill="1" applyBorder="1" applyAlignment="1"/>
    <xf numFmtId="0" fontId="7" fillId="7" borderId="0" xfId="0" applyFont="1" applyFill="1" applyBorder="1"/>
    <xf numFmtId="0" fontId="7" fillId="2" borderId="0" xfId="0" applyFont="1" applyFill="1" applyBorder="1"/>
    <xf numFmtId="0" fontId="1" fillId="7" borderId="0" xfId="0" applyFont="1" applyFill="1" applyBorder="1"/>
    <xf numFmtId="0" fontId="3" fillId="15" borderId="3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4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left"/>
    </xf>
    <xf numFmtId="0" fontId="3" fillId="20" borderId="7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/>
    </xf>
    <xf numFmtId="0" fontId="0" fillId="12" borderId="0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0" borderId="8" xfId="0" applyFont="1" applyFill="1" applyBorder="1" applyAlignment="1">
      <alignment horizontal="center" vertical="top" wrapText="1"/>
    </xf>
    <xf numFmtId="0" fontId="3" fillId="20" borderId="9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CCFFCC"/>
      <color rgb="FFFFCCFF"/>
      <color rgb="FFCCCCFF"/>
      <color rgb="FF993300"/>
      <color rgb="FFFFFFCC"/>
      <color rgb="FF33CCCC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60942</xdr:rowOff>
    </xdr:from>
    <xdr:to>
      <xdr:col>10</xdr:col>
      <xdr:colOff>259772</xdr:colOff>
      <xdr:row>53</xdr:row>
      <xdr:rowOff>39551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8" y="2139124"/>
          <a:ext cx="9724159" cy="6559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7F8-04E6-44CB-97BB-87F9EE850982}">
  <dimension ref="A1:C150"/>
  <sheetViews>
    <sheetView topLeftCell="A110" workbookViewId="0">
      <selection activeCell="C124" sqref="C12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54</v>
      </c>
      <c r="B1" t="s">
        <v>55</v>
      </c>
      <c r="C1" t="s">
        <v>56</v>
      </c>
    </row>
    <row r="2" spans="1:3" x14ac:dyDescent="0.2">
      <c r="A2">
        <v>110</v>
      </c>
      <c r="B2">
        <v>20</v>
      </c>
      <c r="C2" t="s">
        <v>57</v>
      </c>
    </row>
    <row r="3" spans="1:3" x14ac:dyDescent="0.2">
      <c r="A3">
        <v>110</v>
      </c>
      <c r="B3">
        <v>106</v>
      </c>
      <c r="C3" t="s">
        <v>58</v>
      </c>
    </row>
    <row r="4" spans="1:3" x14ac:dyDescent="0.2">
      <c r="A4">
        <v>110</v>
      </c>
      <c r="B4">
        <v>107</v>
      </c>
      <c r="C4" t="s">
        <v>59</v>
      </c>
    </row>
    <row r="5" spans="1:3" x14ac:dyDescent="0.2">
      <c r="A5">
        <v>111</v>
      </c>
      <c r="B5" t="s">
        <v>60</v>
      </c>
      <c r="C5" t="s">
        <v>61</v>
      </c>
    </row>
    <row r="6" spans="1:3" x14ac:dyDescent="0.2">
      <c r="A6">
        <v>112</v>
      </c>
      <c r="B6">
        <v>28</v>
      </c>
      <c r="C6" t="s">
        <v>62</v>
      </c>
    </row>
    <row r="7" spans="1:3" x14ac:dyDescent="0.2">
      <c r="A7">
        <v>113</v>
      </c>
      <c r="B7">
        <v>50</v>
      </c>
      <c r="C7" t="s">
        <v>63</v>
      </c>
    </row>
    <row r="8" spans="1:3" x14ac:dyDescent="0.2">
      <c r="A8">
        <v>114</v>
      </c>
      <c r="B8">
        <v>110</v>
      </c>
      <c r="C8" t="s">
        <v>64</v>
      </c>
    </row>
    <row r="9" spans="1:3" x14ac:dyDescent="0.2">
      <c r="A9">
        <v>115</v>
      </c>
      <c r="B9">
        <v>120</v>
      </c>
      <c r="C9" t="s">
        <v>65</v>
      </c>
    </row>
    <row r="10" spans="1:3" x14ac:dyDescent="0.2">
      <c r="A10">
        <v>116</v>
      </c>
      <c r="B10">
        <v>130</v>
      </c>
      <c r="C10" t="s">
        <v>66</v>
      </c>
    </row>
    <row r="11" spans="1:3" x14ac:dyDescent="0.2">
      <c r="A11">
        <v>121</v>
      </c>
      <c r="B11">
        <v>22</v>
      </c>
      <c r="C11" t="s">
        <v>67</v>
      </c>
    </row>
    <row r="12" spans="1:3" x14ac:dyDescent="0.2">
      <c r="A12">
        <v>122</v>
      </c>
      <c r="B12" t="s">
        <v>68</v>
      </c>
      <c r="C12" t="s">
        <v>69</v>
      </c>
    </row>
    <row r="13" spans="1:3" x14ac:dyDescent="0.2">
      <c r="A13">
        <v>122</v>
      </c>
      <c r="B13">
        <v>138</v>
      </c>
      <c r="C13" t="s">
        <v>70</v>
      </c>
    </row>
    <row r="14" spans="1:3" x14ac:dyDescent="0.2">
      <c r="A14">
        <v>122</v>
      </c>
      <c r="B14">
        <v>139</v>
      </c>
      <c r="C14" t="s">
        <v>71</v>
      </c>
    </row>
    <row r="15" spans="1:3" x14ac:dyDescent="0.2">
      <c r="A15">
        <v>123</v>
      </c>
      <c r="B15">
        <v>115</v>
      </c>
      <c r="C15" t="s">
        <v>72</v>
      </c>
    </row>
    <row r="16" spans="1:3" x14ac:dyDescent="0.2">
      <c r="A16">
        <v>124</v>
      </c>
      <c r="B16">
        <v>113</v>
      </c>
      <c r="C16" t="s">
        <v>73</v>
      </c>
    </row>
    <row r="17" spans="1:3" x14ac:dyDescent="0.2">
      <c r="A17">
        <v>128</v>
      </c>
      <c r="B17">
        <v>17</v>
      </c>
      <c r="C17" t="s">
        <v>74</v>
      </c>
    </row>
    <row r="18" spans="1:3" x14ac:dyDescent="0.2">
      <c r="A18">
        <v>136</v>
      </c>
      <c r="B18">
        <v>51</v>
      </c>
      <c r="C18" t="s">
        <v>75</v>
      </c>
    </row>
    <row r="19" spans="1:3" x14ac:dyDescent="0.2">
      <c r="A19">
        <v>137</v>
      </c>
      <c r="B19">
        <v>45</v>
      </c>
      <c r="C19" t="s">
        <v>76</v>
      </c>
    </row>
    <row r="20" spans="1:3" x14ac:dyDescent="0.2">
      <c r="A20">
        <v>142</v>
      </c>
      <c r="B20">
        <v>132</v>
      </c>
      <c r="C20" t="s">
        <v>77</v>
      </c>
    </row>
    <row r="21" spans="1:3" x14ac:dyDescent="0.2">
      <c r="A21">
        <v>142</v>
      </c>
      <c r="B21">
        <v>146</v>
      </c>
      <c r="C21" t="s">
        <v>78</v>
      </c>
    </row>
    <row r="22" spans="1:3" x14ac:dyDescent="0.2">
      <c r="A22">
        <v>145</v>
      </c>
      <c r="B22">
        <v>31</v>
      </c>
      <c r="C22" t="s">
        <v>79</v>
      </c>
    </row>
    <row r="23" spans="1:3" x14ac:dyDescent="0.2">
      <c r="A23">
        <v>145</v>
      </c>
      <c r="B23">
        <v>85</v>
      </c>
      <c r="C23" t="s">
        <v>80</v>
      </c>
    </row>
    <row r="24" spans="1:3" x14ac:dyDescent="0.2">
      <c r="A24">
        <v>146</v>
      </c>
      <c r="B24">
        <v>104</v>
      </c>
      <c r="C24" t="s">
        <v>81</v>
      </c>
    </row>
    <row r="25" spans="1:3" x14ac:dyDescent="0.2">
      <c r="A25">
        <v>147</v>
      </c>
      <c r="B25">
        <v>10</v>
      </c>
      <c r="C25" t="s">
        <v>82</v>
      </c>
    </row>
    <row r="26" spans="1:3" x14ac:dyDescent="0.2">
      <c r="A26">
        <v>148</v>
      </c>
      <c r="B26" t="s">
        <v>83</v>
      </c>
      <c r="C26" t="s">
        <v>84</v>
      </c>
    </row>
    <row r="27" spans="1:3" x14ac:dyDescent="0.2">
      <c r="A27">
        <v>153</v>
      </c>
      <c r="B27">
        <v>89</v>
      </c>
      <c r="C27" t="s">
        <v>85</v>
      </c>
    </row>
    <row r="28" spans="1:3" x14ac:dyDescent="0.2">
      <c r="A28">
        <v>154</v>
      </c>
      <c r="B28">
        <v>100</v>
      </c>
      <c r="C28" t="s">
        <v>86</v>
      </c>
    </row>
    <row r="29" spans="1:3" x14ac:dyDescent="0.2">
      <c r="A29">
        <v>155</v>
      </c>
      <c r="B29">
        <v>33</v>
      </c>
      <c r="C29" t="s">
        <v>87</v>
      </c>
    </row>
    <row r="30" spans="1:3" x14ac:dyDescent="0.2">
      <c r="A30">
        <v>156</v>
      </c>
      <c r="B30">
        <v>109</v>
      </c>
      <c r="C30" t="s">
        <v>88</v>
      </c>
    </row>
    <row r="31" spans="1:3" x14ac:dyDescent="0.2">
      <c r="A31">
        <v>156</v>
      </c>
      <c r="B31">
        <v>152</v>
      </c>
      <c r="C31" t="s">
        <v>89</v>
      </c>
    </row>
    <row r="32" spans="1:3" x14ac:dyDescent="0.2">
      <c r="A32">
        <v>158</v>
      </c>
      <c r="B32" t="s">
        <v>90</v>
      </c>
      <c r="C32" t="s">
        <v>91</v>
      </c>
    </row>
    <row r="33" spans="1:3" x14ac:dyDescent="0.2">
      <c r="A33">
        <v>159</v>
      </c>
      <c r="B33">
        <v>94</v>
      </c>
      <c r="C33" t="s">
        <v>92</v>
      </c>
    </row>
    <row r="34" spans="1:3" x14ac:dyDescent="0.2">
      <c r="A34">
        <v>160</v>
      </c>
      <c r="B34" t="s">
        <v>93</v>
      </c>
      <c r="C34" t="s">
        <v>94</v>
      </c>
    </row>
    <row r="35" spans="1:3" x14ac:dyDescent="0.2">
      <c r="A35">
        <v>161</v>
      </c>
      <c r="B35" t="s">
        <v>95</v>
      </c>
      <c r="C35" t="s">
        <v>96</v>
      </c>
    </row>
    <row r="36" spans="1:3" x14ac:dyDescent="0.2">
      <c r="A36">
        <v>162</v>
      </c>
      <c r="B36" t="s">
        <v>97</v>
      </c>
      <c r="C36" t="s">
        <v>98</v>
      </c>
    </row>
    <row r="37" spans="1:3" x14ac:dyDescent="0.2">
      <c r="A37">
        <v>162</v>
      </c>
      <c r="B37">
        <v>215</v>
      </c>
      <c r="C37" t="s">
        <v>99</v>
      </c>
    </row>
    <row r="38" spans="1:3" x14ac:dyDescent="0.2">
      <c r="A38">
        <v>163</v>
      </c>
      <c r="B38">
        <v>216</v>
      </c>
      <c r="C38" t="s">
        <v>100</v>
      </c>
    </row>
    <row r="39" spans="1:3" x14ac:dyDescent="0.2">
      <c r="A39">
        <v>171</v>
      </c>
      <c r="B39" t="s">
        <v>101</v>
      </c>
      <c r="C39" t="s">
        <v>102</v>
      </c>
    </row>
    <row r="40" spans="1:3" x14ac:dyDescent="0.2">
      <c r="A40">
        <v>175</v>
      </c>
      <c r="B40">
        <v>38</v>
      </c>
      <c r="C40" t="s">
        <v>103</v>
      </c>
    </row>
    <row r="41" spans="1:3" x14ac:dyDescent="0.2">
      <c r="A41">
        <v>178</v>
      </c>
      <c r="B41">
        <v>21</v>
      </c>
      <c r="C41" t="s">
        <v>104</v>
      </c>
    </row>
    <row r="42" spans="1:3" x14ac:dyDescent="0.2">
      <c r="A42">
        <v>179</v>
      </c>
      <c r="B42">
        <v>16</v>
      </c>
      <c r="C42" t="s">
        <v>105</v>
      </c>
    </row>
    <row r="43" spans="1:3" x14ac:dyDescent="0.2">
      <c r="A43">
        <v>179</v>
      </c>
      <c r="B43">
        <v>88</v>
      </c>
      <c r="C43" t="s">
        <v>106</v>
      </c>
    </row>
    <row r="44" spans="1:3" x14ac:dyDescent="0.2">
      <c r="A44">
        <v>179</v>
      </c>
      <c r="B44">
        <v>155</v>
      </c>
      <c r="C44" t="s">
        <v>107</v>
      </c>
    </row>
    <row r="45" spans="1:3" x14ac:dyDescent="0.2">
      <c r="A45">
        <v>179</v>
      </c>
      <c r="B45">
        <v>161</v>
      </c>
      <c r="C45" t="s">
        <v>108</v>
      </c>
    </row>
    <row r="46" spans="1:3" x14ac:dyDescent="0.2">
      <c r="A46">
        <v>180</v>
      </c>
      <c r="B46">
        <v>111</v>
      </c>
      <c r="C46" t="s">
        <v>109</v>
      </c>
    </row>
    <row r="47" spans="1:3" x14ac:dyDescent="0.2">
      <c r="A47">
        <v>181</v>
      </c>
      <c r="B47">
        <v>15</v>
      </c>
      <c r="C47" t="s">
        <v>110</v>
      </c>
    </row>
    <row r="48" spans="1:3" x14ac:dyDescent="0.2">
      <c r="A48">
        <v>182</v>
      </c>
      <c r="B48">
        <v>32</v>
      </c>
      <c r="C48" t="s">
        <v>111</v>
      </c>
    </row>
    <row r="49" spans="1:3" x14ac:dyDescent="0.2">
      <c r="A49">
        <v>183</v>
      </c>
      <c r="B49">
        <v>114</v>
      </c>
      <c r="C49" t="s">
        <v>112</v>
      </c>
    </row>
    <row r="50" spans="1:3" x14ac:dyDescent="0.2">
      <c r="A50">
        <v>184</v>
      </c>
      <c r="B50">
        <v>108</v>
      </c>
      <c r="C50" t="s">
        <v>113</v>
      </c>
    </row>
    <row r="51" spans="1:3" x14ac:dyDescent="0.2">
      <c r="A51">
        <v>184</v>
      </c>
      <c r="B51">
        <v>147</v>
      </c>
      <c r="C51" t="s">
        <v>114</v>
      </c>
    </row>
    <row r="52" spans="1:3" x14ac:dyDescent="0.2">
      <c r="A52">
        <v>185</v>
      </c>
      <c r="B52">
        <v>135</v>
      </c>
      <c r="C52" t="s">
        <v>115</v>
      </c>
    </row>
    <row r="53" spans="1:3" x14ac:dyDescent="0.2">
      <c r="A53">
        <v>186</v>
      </c>
      <c r="B53">
        <v>128</v>
      </c>
      <c r="C53" t="s">
        <v>116</v>
      </c>
    </row>
    <row r="54" spans="1:3" x14ac:dyDescent="0.2">
      <c r="A54">
        <v>187</v>
      </c>
      <c r="B54">
        <v>125</v>
      </c>
      <c r="C54" t="s">
        <v>117</v>
      </c>
    </row>
    <row r="55" spans="1:3" x14ac:dyDescent="0.2">
      <c r="A55">
        <v>188</v>
      </c>
      <c r="B55">
        <v>126</v>
      </c>
      <c r="C55" t="s">
        <v>118</v>
      </c>
    </row>
    <row r="56" spans="1:3" x14ac:dyDescent="0.2">
      <c r="A56">
        <v>189</v>
      </c>
      <c r="B56">
        <v>127</v>
      </c>
      <c r="C56" t="s">
        <v>119</v>
      </c>
    </row>
    <row r="57" spans="1:3" x14ac:dyDescent="0.2">
      <c r="A57">
        <v>197</v>
      </c>
      <c r="B57">
        <v>103</v>
      </c>
      <c r="C57" t="s">
        <v>120</v>
      </c>
    </row>
    <row r="58" spans="1:3" x14ac:dyDescent="0.2">
      <c r="A58">
        <v>198</v>
      </c>
      <c r="B58">
        <v>136</v>
      </c>
      <c r="C58" t="s">
        <v>121</v>
      </c>
    </row>
    <row r="59" spans="1:3" x14ac:dyDescent="0.2">
      <c r="A59">
        <v>200</v>
      </c>
      <c r="B59">
        <v>140</v>
      </c>
      <c r="C59" t="s">
        <v>122</v>
      </c>
    </row>
    <row r="60" spans="1:3" x14ac:dyDescent="0.2">
      <c r="A60">
        <v>201</v>
      </c>
      <c r="B60">
        <v>141</v>
      </c>
      <c r="C60" t="s">
        <v>123</v>
      </c>
    </row>
    <row r="61" spans="1:3" x14ac:dyDescent="0.2">
      <c r="A61">
        <v>202</v>
      </c>
      <c r="B61">
        <v>166</v>
      </c>
      <c r="C61" t="s">
        <v>124</v>
      </c>
    </row>
    <row r="62" spans="1:3" x14ac:dyDescent="0.2">
      <c r="A62">
        <v>202</v>
      </c>
      <c r="B62">
        <v>144</v>
      </c>
      <c r="C62" t="s">
        <v>125</v>
      </c>
    </row>
    <row r="63" spans="1:3" x14ac:dyDescent="0.2">
      <c r="A63">
        <v>203</v>
      </c>
      <c r="B63">
        <v>149</v>
      </c>
      <c r="C63" t="s">
        <v>126</v>
      </c>
    </row>
    <row r="64" spans="1:3" x14ac:dyDescent="0.2">
      <c r="A64">
        <v>203</v>
      </c>
      <c r="B64">
        <v>151</v>
      </c>
      <c r="C64" t="s">
        <v>127</v>
      </c>
    </row>
    <row r="65" spans="1:3" x14ac:dyDescent="0.2">
      <c r="A65">
        <v>204</v>
      </c>
      <c r="B65">
        <v>150</v>
      </c>
      <c r="C65" t="s">
        <v>128</v>
      </c>
    </row>
    <row r="66" spans="1:3" x14ac:dyDescent="0.2">
      <c r="A66">
        <v>204</v>
      </c>
      <c r="B66">
        <v>158</v>
      </c>
      <c r="C66" t="s">
        <v>129</v>
      </c>
    </row>
    <row r="67" spans="1:3" x14ac:dyDescent="0.2">
      <c r="A67">
        <v>206</v>
      </c>
      <c r="B67">
        <v>119</v>
      </c>
      <c r="C67" t="s">
        <v>130</v>
      </c>
    </row>
    <row r="68" spans="1:3" x14ac:dyDescent="0.2">
      <c r="A68">
        <v>207</v>
      </c>
      <c r="B68">
        <v>116</v>
      </c>
      <c r="C68" t="s">
        <v>131</v>
      </c>
    </row>
    <row r="69" spans="1:3" x14ac:dyDescent="0.2">
      <c r="A69">
        <v>208</v>
      </c>
      <c r="B69">
        <v>74</v>
      </c>
      <c r="C69" t="s">
        <v>132</v>
      </c>
    </row>
    <row r="70" spans="1:3" x14ac:dyDescent="0.2">
      <c r="A70">
        <v>209</v>
      </c>
      <c r="B70">
        <v>66</v>
      </c>
      <c r="C70" t="s">
        <v>133</v>
      </c>
    </row>
    <row r="71" spans="1:3" x14ac:dyDescent="0.2">
      <c r="A71">
        <v>210</v>
      </c>
      <c r="B71">
        <v>18</v>
      </c>
      <c r="C71" t="s">
        <v>134</v>
      </c>
    </row>
    <row r="72" spans="1:3" x14ac:dyDescent="0.2">
      <c r="A72">
        <v>210</v>
      </c>
      <c r="B72">
        <v>40</v>
      </c>
      <c r="C72" t="s">
        <v>135</v>
      </c>
    </row>
    <row r="73" spans="1:3" x14ac:dyDescent="0.2">
      <c r="A73">
        <v>210</v>
      </c>
      <c r="B73">
        <v>90</v>
      </c>
      <c r="C73" t="s">
        <v>136</v>
      </c>
    </row>
    <row r="74" spans="1:3" x14ac:dyDescent="0.2">
      <c r="A74">
        <v>211</v>
      </c>
      <c r="B74">
        <v>19</v>
      </c>
      <c r="C74" t="s">
        <v>137</v>
      </c>
    </row>
    <row r="75" spans="1:3" x14ac:dyDescent="0.2">
      <c r="A75">
        <v>212</v>
      </c>
      <c r="B75">
        <v>122</v>
      </c>
      <c r="C75" t="s">
        <v>138</v>
      </c>
    </row>
    <row r="76" spans="1:3" x14ac:dyDescent="0.2">
      <c r="A76">
        <v>213</v>
      </c>
      <c r="B76">
        <v>148</v>
      </c>
      <c r="C76" t="s">
        <v>139</v>
      </c>
    </row>
    <row r="77" spans="1:3" x14ac:dyDescent="0.2">
      <c r="A77">
        <v>214</v>
      </c>
      <c r="B77">
        <v>165</v>
      </c>
      <c r="C77" t="s">
        <v>140</v>
      </c>
    </row>
    <row r="78" spans="1:3" x14ac:dyDescent="0.2">
      <c r="A78">
        <v>215</v>
      </c>
      <c r="B78">
        <v>162</v>
      </c>
      <c r="C78" t="s">
        <v>99</v>
      </c>
    </row>
    <row r="79" spans="1:3" x14ac:dyDescent="0.2">
      <c r="A79">
        <v>216</v>
      </c>
      <c r="B79">
        <v>163</v>
      </c>
      <c r="C79" t="s">
        <v>100</v>
      </c>
    </row>
    <row r="80" spans="1:3" x14ac:dyDescent="0.2">
      <c r="A80">
        <v>390</v>
      </c>
      <c r="B80">
        <v>62</v>
      </c>
      <c r="C80" t="s">
        <v>141</v>
      </c>
    </row>
    <row r="81" spans="1:3" x14ac:dyDescent="0.2">
      <c r="A81">
        <v>391</v>
      </c>
      <c r="B81">
        <v>118</v>
      </c>
      <c r="C81" t="s">
        <v>142</v>
      </c>
    </row>
    <row r="82" spans="1:3" x14ac:dyDescent="0.2">
      <c r="A82">
        <v>391</v>
      </c>
      <c r="B82">
        <v>137</v>
      </c>
      <c r="C82" t="s">
        <v>143</v>
      </c>
    </row>
    <row r="83" spans="1:3" x14ac:dyDescent="0.2">
      <c r="A83">
        <v>1000</v>
      </c>
      <c r="B83">
        <v>54</v>
      </c>
      <c r="C83" t="s">
        <v>144</v>
      </c>
    </row>
    <row r="84" spans="1:3" x14ac:dyDescent="0.2">
      <c r="A84">
        <v>1010</v>
      </c>
      <c r="B84">
        <v>55</v>
      </c>
      <c r="C84" t="s">
        <v>145</v>
      </c>
    </row>
    <row r="85" spans="1:3" x14ac:dyDescent="0.2">
      <c r="A85">
        <v>1020</v>
      </c>
      <c r="B85">
        <v>82</v>
      </c>
      <c r="C85" t="s">
        <v>146</v>
      </c>
    </row>
    <row r="86" spans="1:3" x14ac:dyDescent="0.2">
      <c r="A86">
        <v>1030</v>
      </c>
      <c r="B86">
        <v>24</v>
      </c>
      <c r="C86" t="s">
        <v>147</v>
      </c>
    </row>
    <row r="87" spans="1:3" x14ac:dyDescent="0.2">
      <c r="A87">
        <v>1050</v>
      </c>
      <c r="B87">
        <v>27</v>
      </c>
      <c r="C87" t="s">
        <v>148</v>
      </c>
    </row>
    <row r="88" spans="1:3" x14ac:dyDescent="0.2">
      <c r="A88">
        <v>1060</v>
      </c>
      <c r="B88">
        <v>26</v>
      </c>
      <c r="C88" t="s">
        <v>149</v>
      </c>
    </row>
    <row r="89" spans="1:3" x14ac:dyDescent="0.2">
      <c r="A89">
        <v>1070</v>
      </c>
      <c r="B89">
        <v>29</v>
      </c>
      <c r="C89" t="s">
        <v>150</v>
      </c>
    </row>
    <row r="90" spans="1:3" x14ac:dyDescent="0.2">
      <c r="A90">
        <v>1080</v>
      </c>
      <c r="B90">
        <v>56</v>
      </c>
      <c r="C90" t="s">
        <v>151</v>
      </c>
    </row>
    <row r="91" spans="1:3" x14ac:dyDescent="0.2">
      <c r="A91">
        <v>1090</v>
      </c>
      <c r="B91">
        <v>12</v>
      </c>
      <c r="C91" t="s">
        <v>152</v>
      </c>
    </row>
    <row r="92" spans="1:3" x14ac:dyDescent="0.2">
      <c r="A92">
        <v>1150</v>
      </c>
      <c r="B92">
        <v>102</v>
      </c>
      <c r="C92" t="s">
        <v>153</v>
      </c>
    </row>
    <row r="93" spans="1:3" x14ac:dyDescent="0.2">
      <c r="A93">
        <v>1160</v>
      </c>
      <c r="B93">
        <v>57</v>
      </c>
      <c r="C93" t="s">
        <v>154</v>
      </c>
    </row>
    <row r="94" spans="1:3" x14ac:dyDescent="0.2">
      <c r="A94">
        <v>1170</v>
      </c>
      <c r="B94">
        <v>52</v>
      </c>
      <c r="C94" t="s">
        <v>155</v>
      </c>
    </row>
    <row r="95" spans="1:3" x14ac:dyDescent="0.2">
      <c r="A95">
        <v>1180</v>
      </c>
      <c r="B95">
        <v>83</v>
      </c>
      <c r="C95" t="s">
        <v>156</v>
      </c>
    </row>
    <row r="96" spans="1:3" x14ac:dyDescent="0.2">
      <c r="A96">
        <v>1190</v>
      </c>
      <c r="B96">
        <v>84</v>
      </c>
      <c r="C96" t="s">
        <v>157</v>
      </c>
    </row>
    <row r="97" spans="1:3" x14ac:dyDescent="0.2">
      <c r="A97">
        <v>1230</v>
      </c>
      <c r="B97">
        <v>30</v>
      </c>
      <c r="C97" t="s">
        <v>158</v>
      </c>
    </row>
    <row r="98" spans="1:3" x14ac:dyDescent="0.2">
      <c r="A98">
        <v>1240</v>
      </c>
      <c r="B98" t="s">
        <v>159</v>
      </c>
      <c r="C98" t="s">
        <v>160</v>
      </c>
    </row>
    <row r="99" spans="1:3" x14ac:dyDescent="0.2">
      <c r="A99">
        <v>1250</v>
      </c>
      <c r="B99">
        <v>42</v>
      </c>
      <c r="C99" t="s">
        <v>161</v>
      </c>
    </row>
    <row r="100" spans="1:3" x14ac:dyDescent="0.2">
      <c r="A100">
        <v>1260</v>
      </c>
      <c r="B100">
        <v>43</v>
      </c>
      <c r="C100" t="s">
        <v>162</v>
      </c>
    </row>
    <row r="101" spans="1:3" x14ac:dyDescent="0.2">
      <c r="A101">
        <v>1270</v>
      </c>
      <c r="B101">
        <v>44</v>
      </c>
      <c r="C101" t="s">
        <v>163</v>
      </c>
    </row>
    <row r="102" spans="1:3" x14ac:dyDescent="0.2">
      <c r="A102">
        <v>1300</v>
      </c>
      <c r="B102">
        <v>59</v>
      </c>
      <c r="C102" t="s">
        <v>164</v>
      </c>
    </row>
    <row r="103" spans="1:3" x14ac:dyDescent="0.2">
      <c r="A103">
        <v>1310</v>
      </c>
      <c r="B103">
        <v>60</v>
      </c>
      <c r="C103" t="s">
        <v>165</v>
      </c>
    </row>
    <row r="104" spans="1:3" x14ac:dyDescent="0.2">
      <c r="A104">
        <v>1320</v>
      </c>
      <c r="B104">
        <v>46</v>
      </c>
      <c r="C104" t="s">
        <v>166</v>
      </c>
    </row>
    <row r="105" spans="1:3" x14ac:dyDescent="0.2">
      <c r="A105">
        <v>1330</v>
      </c>
      <c r="B105">
        <v>47</v>
      </c>
      <c r="C105" t="s">
        <v>167</v>
      </c>
    </row>
    <row r="106" spans="1:3" x14ac:dyDescent="0.2">
      <c r="A106">
        <v>1340</v>
      </c>
      <c r="B106">
        <v>48</v>
      </c>
      <c r="C106" t="s">
        <v>168</v>
      </c>
    </row>
    <row r="107" spans="1:3" x14ac:dyDescent="0.2">
      <c r="A107">
        <v>1350</v>
      </c>
      <c r="B107">
        <v>49</v>
      </c>
      <c r="C107" t="s">
        <v>169</v>
      </c>
    </row>
    <row r="108" spans="1:3" x14ac:dyDescent="0.2">
      <c r="A108">
        <v>1400</v>
      </c>
      <c r="B108">
        <v>86</v>
      </c>
      <c r="C108" t="s">
        <v>170</v>
      </c>
    </row>
    <row r="109" spans="1:3" x14ac:dyDescent="0.2">
      <c r="A109">
        <v>1410</v>
      </c>
      <c r="B109">
        <v>87</v>
      </c>
      <c r="C109" t="s">
        <v>171</v>
      </c>
    </row>
    <row r="110" spans="1:3" x14ac:dyDescent="0.2">
      <c r="A110">
        <v>1420</v>
      </c>
      <c r="B110">
        <v>14</v>
      </c>
      <c r="C110" t="s">
        <v>172</v>
      </c>
    </row>
    <row r="111" spans="1:3" x14ac:dyDescent="0.2">
      <c r="A111">
        <v>1490</v>
      </c>
      <c r="B111">
        <v>39</v>
      </c>
      <c r="C111" t="s">
        <v>173</v>
      </c>
    </row>
    <row r="112" spans="1:3" x14ac:dyDescent="0.2">
      <c r="A112">
        <v>1491</v>
      </c>
      <c r="B112">
        <v>134</v>
      </c>
      <c r="C112" t="s">
        <v>174</v>
      </c>
    </row>
    <row r="113" spans="1:3" x14ac:dyDescent="0.2">
      <c r="A113">
        <v>1510</v>
      </c>
      <c r="B113">
        <v>64</v>
      </c>
      <c r="C113" t="s">
        <v>175</v>
      </c>
    </row>
    <row r="114" spans="1:3" x14ac:dyDescent="0.2">
      <c r="A114">
        <v>1520</v>
      </c>
      <c r="B114">
        <v>65</v>
      </c>
      <c r="C114" t="s">
        <v>176</v>
      </c>
    </row>
    <row r="115" spans="1:3" x14ac:dyDescent="0.2">
      <c r="A115">
        <v>1570</v>
      </c>
      <c r="B115">
        <v>67</v>
      </c>
      <c r="C115" t="s">
        <v>177</v>
      </c>
    </row>
    <row r="116" spans="1:3" x14ac:dyDescent="0.2">
      <c r="A116">
        <v>1590</v>
      </c>
      <c r="B116">
        <v>68</v>
      </c>
      <c r="C116" t="s">
        <v>178</v>
      </c>
    </row>
    <row r="117" spans="1:3" x14ac:dyDescent="0.2">
      <c r="A117">
        <v>1630</v>
      </c>
      <c r="B117">
        <v>69</v>
      </c>
      <c r="C117" t="s">
        <v>179</v>
      </c>
    </row>
    <row r="118" spans="1:3" x14ac:dyDescent="0.2">
      <c r="A118">
        <v>1640</v>
      </c>
      <c r="B118">
        <v>11</v>
      </c>
      <c r="C118" t="s">
        <v>180</v>
      </c>
    </row>
    <row r="119" spans="1:3" x14ac:dyDescent="0.2">
      <c r="A119">
        <v>1650</v>
      </c>
      <c r="B119">
        <v>23</v>
      </c>
      <c r="C119" t="s">
        <v>181</v>
      </c>
    </row>
    <row r="120" spans="1:3" x14ac:dyDescent="0.2">
      <c r="A120">
        <v>1680</v>
      </c>
      <c r="B120">
        <v>70</v>
      </c>
      <c r="C120" t="s">
        <v>182</v>
      </c>
    </row>
    <row r="121" spans="1:3" x14ac:dyDescent="0.2">
      <c r="A121">
        <v>1720</v>
      </c>
      <c r="B121">
        <v>72</v>
      </c>
      <c r="C121" t="s">
        <v>183</v>
      </c>
    </row>
    <row r="122" spans="1:3" x14ac:dyDescent="0.2">
      <c r="A122">
        <v>1730</v>
      </c>
      <c r="B122">
        <v>73</v>
      </c>
      <c r="C122" t="s">
        <v>184</v>
      </c>
    </row>
    <row r="123" spans="1:3" x14ac:dyDescent="0.2">
      <c r="A123">
        <v>1740</v>
      </c>
      <c r="B123">
        <v>34</v>
      </c>
      <c r="C123" t="s">
        <v>185</v>
      </c>
    </row>
    <row r="124" spans="1:3" x14ac:dyDescent="0.2">
      <c r="A124">
        <v>1760</v>
      </c>
      <c r="B124">
        <v>71</v>
      </c>
      <c r="C124" t="s">
        <v>186</v>
      </c>
    </row>
    <row r="125" spans="1:3" x14ac:dyDescent="0.2">
      <c r="A125">
        <v>1770</v>
      </c>
      <c r="B125">
        <v>93</v>
      </c>
      <c r="C125" t="s">
        <v>187</v>
      </c>
    </row>
    <row r="126" spans="1:3" x14ac:dyDescent="0.2">
      <c r="A126">
        <v>1800</v>
      </c>
      <c r="B126">
        <v>75</v>
      </c>
      <c r="C126" t="s">
        <v>188</v>
      </c>
    </row>
    <row r="127" spans="1:3" x14ac:dyDescent="0.2">
      <c r="A127">
        <v>1810</v>
      </c>
      <c r="B127">
        <v>76</v>
      </c>
      <c r="C127" t="s">
        <v>189</v>
      </c>
    </row>
    <row r="128" spans="1:3" x14ac:dyDescent="0.2">
      <c r="A128">
        <v>1830</v>
      </c>
      <c r="B128">
        <v>35</v>
      </c>
      <c r="C128" t="s">
        <v>190</v>
      </c>
    </row>
    <row r="129" spans="1:3" x14ac:dyDescent="0.2">
      <c r="A129">
        <v>1840</v>
      </c>
      <c r="B129">
        <v>77</v>
      </c>
      <c r="C129" t="s">
        <v>191</v>
      </c>
    </row>
    <row r="130" spans="1:3" x14ac:dyDescent="0.2">
      <c r="A130">
        <v>1850</v>
      </c>
      <c r="B130">
        <v>13</v>
      </c>
      <c r="C130" t="s">
        <v>192</v>
      </c>
    </row>
    <row r="131" spans="1:3" x14ac:dyDescent="0.2">
      <c r="A131">
        <v>1860</v>
      </c>
      <c r="B131">
        <v>95</v>
      </c>
      <c r="C131" t="s">
        <v>193</v>
      </c>
    </row>
    <row r="132" spans="1:3" x14ac:dyDescent="0.2">
      <c r="A132">
        <v>1870</v>
      </c>
      <c r="B132">
        <v>96</v>
      </c>
      <c r="C132" t="s">
        <v>194</v>
      </c>
    </row>
    <row r="133" spans="1:3" x14ac:dyDescent="0.2">
      <c r="A133">
        <v>1880</v>
      </c>
      <c r="B133">
        <v>97</v>
      </c>
      <c r="C133" t="s">
        <v>195</v>
      </c>
    </row>
    <row r="134" spans="1:3" x14ac:dyDescent="0.2">
      <c r="A134">
        <v>1890</v>
      </c>
      <c r="B134">
        <v>98</v>
      </c>
      <c r="C134" t="s">
        <v>196</v>
      </c>
    </row>
    <row r="135" spans="1:3" x14ac:dyDescent="0.2">
      <c r="A135">
        <v>1900</v>
      </c>
      <c r="B135">
        <v>78</v>
      </c>
      <c r="C135" t="s">
        <v>197</v>
      </c>
    </row>
    <row r="136" spans="1:3" x14ac:dyDescent="0.2">
      <c r="A136">
        <v>1910</v>
      </c>
      <c r="B136">
        <v>25</v>
      </c>
      <c r="C136" t="s">
        <v>198</v>
      </c>
    </row>
    <row r="137" spans="1:3" x14ac:dyDescent="0.2">
      <c r="A137">
        <v>1920</v>
      </c>
      <c r="B137">
        <v>41</v>
      </c>
      <c r="C137" t="s">
        <v>199</v>
      </c>
    </row>
    <row r="138" spans="1:3" x14ac:dyDescent="0.2">
      <c r="A138">
        <v>1930</v>
      </c>
      <c r="B138">
        <v>53</v>
      </c>
      <c r="C138" t="s">
        <v>200</v>
      </c>
    </row>
    <row r="139" spans="1:3" x14ac:dyDescent="0.2">
      <c r="A139">
        <v>1940</v>
      </c>
      <c r="B139">
        <v>101</v>
      </c>
      <c r="C139" t="s">
        <v>201</v>
      </c>
    </row>
    <row r="140" spans="1:3" x14ac:dyDescent="0.2">
      <c r="A140">
        <v>1950</v>
      </c>
      <c r="B140">
        <v>91</v>
      </c>
      <c r="C140" t="s">
        <v>202</v>
      </c>
    </row>
    <row r="141" spans="1:3" x14ac:dyDescent="0.2">
      <c r="A141">
        <v>1960</v>
      </c>
      <c r="B141">
        <v>79</v>
      </c>
      <c r="C141" t="s">
        <v>203</v>
      </c>
    </row>
    <row r="142" spans="1:3" x14ac:dyDescent="0.2">
      <c r="A142">
        <v>1980</v>
      </c>
      <c r="B142">
        <v>81</v>
      </c>
      <c r="C142" t="s">
        <v>204</v>
      </c>
    </row>
    <row r="143" spans="1:3" x14ac:dyDescent="0.2">
      <c r="A143">
        <v>1990</v>
      </c>
      <c r="B143">
        <v>80</v>
      </c>
      <c r="C143" t="s">
        <v>205</v>
      </c>
    </row>
    <row r="144" spans="1:3" x14ac:dyDescent="0.2">
      <c r="A144">
        <v>2000</v>
      </c>
      <c r="B144">
        <v>92</v>
      </c>
      <c r="C144" t="s">
        <v>206</v>
      </c>
    </row>
    <row r="145" spans="1:3" x14ac:dyDescent="0.2">
      <c r="A145">
        <v>2010</v>
      </c>
      <c r="B145">
        <v>36</v>
      </c>
      <c r="C145" t="s">
        <v>207</v>
      </c>
    </row>
    <row r="146" spans="1:3" x14ac:dyDescent="0.2">
      <c r="A146">
        <v>2020</v>
      </c>
      <c r="B146">
        <v>37</v>
      </c>
      <c r="C146" t="s">
        <v>208</v>
      </c>
    </row>
    <row r="147" spans="1:3" x14ac:dyDescent="0.2">
      <c r="A147">
        <v>2110</v>
      </c>
      <c r="B147">
        <v>121</v>
      </c>
      <c r="C147" t="s">
        <v>209</v>
      </c>
    </row>
    <row r="148" spans="1:3" x14ac:dyDescent="0.2">
      <c r="A148">
        <v>3141</v>
      </c>
      <c r="B148">
        <v>131</v>
      </c>
      <c r="C148" t="s">
        <v>210</v>
      </c>
    </row>
    <row r="149" spans="1:3" x14ac:dyDescent="0.2">
      <c r="A149">
        <v>3143</v>
      </c>
      <c r="B149">
        <v>133</v>
      </c>
      <c r="C149" t="s">
        <v>211</v>
      </c>
    </row>
    <row r="150" spans="1:3" x14ac:dyDescent="0.2">
      <c r="A150">
        <v>9999</v>
      </c>
      <c r="B150">
        <v>999</v>
      </c>
      <c r="C15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43"/>
  <sheetViews>
    <sheetView tabSelected="1" zoomScale="90" zoomScaleNormal="90" zoomScalePageLayoutView="110" workbookViewId="0">
      <selection activeCell="C6" sqref="C6"/>
    </sheetView>
  </sheetViews>
  <sheetFormatPr defaultColWidth="11.5703125" defaultRowHeight="12.75" x14ac:dyDescent="0.2"/>
  <cols>
    <col min="1" max="1" width="1.5703125" style="12" customWidth="1"/>
    <col min="2" max="3" width="14.28515625" style="12" customWidth="1"/>
    <col min="4" max="4" width="15.28515625" style="12" customWidth="1"/>
    <col min="5" max="5" width="14.28515625" style="12" customWidth="1"/>
    <col min="6" max="6" width="15.85546875" style="12" customWidth="1"/>
    <col min="7" max="7" width="17.42578125" style="12" customWidth="1"/>
    <col min="8" max="8" width="18" style="12" customWidth="1"/>
    <col min="9" max="9" width="11.140625" style="12" customWidth="1"/>
    <col min="10" max="10" width="14.28515625" style="12" customWidth="1"/>
    <col min="11" max="11" width="4.7109375" style="12" customWidth="1"/>
    <col min="12" max="12" width="17.140625" style="12" customWidth="1"/>
    <col min="13" max="16" width="11.5703125" style="12"/>
    <col min="17" max="17" width="6.28515625" style="12" customWidth="1"/>
    <col min="18" max="22" width="11.5703125" style="12"/>
    <col min="23" max="23" width="6.28515625" style="12" customWidth="1"/>
    <col min="24" max="24" width="3.28515625" style="12" customWidth="1"/>
    <col min="25" max="16384" width="11.5703125" style="12"/>
  </cols>
  <sheetData>
    <row r="1" spans="2:10" ht="8.25" customHeight="1" x14ac:dyDescent="0.2"/>
    <row r="2" spans="2:10" x14ac:dyDescent="0.2">
      <c r="B2" s="13" t="s">
        <v>0</v>
      </c>
      <c r="C2" s="14"/>
      <c r="D2" s="15" t="s">
        <v>53</v>
      </c>
      <c r="F2" s="61" t="s">
        <v>1</v>
      </c>
      <c r="G2" s="61"/>
      <c r="H2" s="61"/>
      <c r="I2" s="61"/>
      <c r="J2" s="61"/>
    </row>
    <row r="3" spans="2:10" x14ac:dyDescent="0.2">
      <c r="B3" s="16" t="s">
        <v>1</v>
      </c>
      <c r="C3" s="17" t="s">
        <v>2</v>
      </c>
      <c r="D3" s="18"/>
      <c r="F3" s="17" t="s">
        <v>3</v>
      </c>
      <c r="G3" s="30"/>
      <c r="H3" s="30"/>
      <c r="I3" s="18"/>
      <c r="J3" s="16" t="s">
        <v>217</v>
      </c>
    </row>
    <row r="4" spans="2:10" x14ac:dyDescent="0.2">
      <c r="B4" s="19" t="s">
        <v>34</v>
      </c>
      <c r="C4" s="20">
        <v>121</v>
      </c>
      <c r="D4" s="21"/>
      <c r="F4" s="22" t="s">
        <v>209</v>
      </c>
      <c r="G4" s="32"/>
      <c r="H4" s="69"/>
      <c r="I4" s="21"/>
      <c r="J4" s="23">
        <v>121</v>
      </c>
    </row>
    <row r="5" spans="2:10" x14ac:dyDescent="0.2">
      <c r="B5" s="24" t="s">
        <v>40</v>
      </c>
      <c r="C5" s="25">
        <v>187</v>
      </c>
      <c r="D5" s="26"/>
      <c r="F5" s="22" t="s">
        <v>214</v>
      </c>
      <c r="G5" s="32"/>
      <c r="H5" s="69" t="s">
        <v>30</v>
      </c>
      <c r="I5" s="21"/>
      <c r="J5" s="23" t="s">
        <v>213</v>
      </c>
    </row>
    <row r="6" spans="2:10" x14ac:dyDescent="0.2">
      <c r="F6" s="22" t="s">
        <v>216</v>
      </c>
      <c r="G6" s="32"/>
      <c r="H6" s="69"/>
      <c r="I6" s="21"/>
      <c r="J6" s="23" t="s">
        <v>215</v>
      </c>
    </row>
    <row r="7" spans="2:10" x14ac:dyDescent="0.2">
      <c r="F7" s="22"/>
      <c r="G7" s="32"/>
      <c r="H7" s="69"/>
      <c r="I7" s="21"/>
      <c r="J7" s="23"/>
    </row>
    <row r="8" spans="2:10" x14ac:dyDescent="0.2">
      <c r="H8" s="27"/>
      <c r="I8" s="27"/>
    </row>
    <row r="9" spans="2:10" x14ac:dyDescent="0.2">
      <c r="B9" s="58" t="s">
        <v>50</v>
      </c>
      <c r="C9" s="67">
        <v>21</v>
      </c>
      <c r="D9" s="68"/>
      <c r="F9" s="65" t="s">
        <v>47</v>
      </c>
      <c r="G9" s="66"/>
      <c r="H9" s="66"/>
      <c r="I9" s="66"/>
      <c r="J9" s="66"/>
    </row>
    <row r="10" spans="2:10" x14ac:dyDescent="0.2">
      <c r="B10" s="28"/>
      <c r="C10" s="29"/>
      <c r="D10" s="29"/>
      <c r="F10" s="17" t="s">
        <v>3</v>
      </c>
      <c r="G10" s="30"/>
      <c r="H10" s="17" t="s">
        <v>4</v>
      </c>
      <c r="I10" s="31"/>
      <c r="J10" s="16" t="s">
        <v>5</v>
      </c>
    </row>
    <row r="11" spans="2:10" x14ac:dyDescent="0.2">
      <c r="B11" s="28"/>
      <c r="C11" s="29"/>
      <c r="D11" s="29"/>
      <c r="F11" s="22" t="s">
        <v>104</v>
      </c>
      <c r="G11" s="32"/>
      <c r="H11" s="22"/>
      <c r="I11" s="33"/>
      <c r="J11" s="23">
        <v>21</v>
      </c>
    </row>
    <row r="12" spans="2:10" x14ac:dyDescent="0.2">
      <c r="F12" s="34"/>
      <c r="G12" s="35"/>
      <c r="H12" s="34"/>
      <c r="I12" s="35"/>
    </row>
    <row r="13" spans="2:10" x14ac:dyDescent="0.2">
      <c r="F13" s="34"/>
      <c r="G13" s="35"/>
      <c r="H13" s="34"/>
      <c r="I13" s="35"/>
    </row>
    <row r="14" spans="2:10" x14ac:dyDescent="0.2">
      <c r="F14" s="34"/>
      <c r="G14" s="35"/>
      <c r="H14" s="34"/>
      <c r="I14" s="35"/>
    </row>
    <row r="15" spans="2:10" x14ac:dyDescent="0.2">
      <c r="F15" s="34"/>
      <c r="G15" s="35"/>
      <c r="H15" s="34"/>
      <c r="I15" s="35"/>
    </row>
    <row r="16" spans="2:10" x14ac:dyDescent="0.2">
      <c r="F16" s="34"/>
      <c r="G16" s="35"/>
      <c r="H16" s="34"/>
      <c r="I16" s="35"/>
    </row>
    <row r="17" spans="6:9" x14ac:dyDescent="0.2">
      <c r="F17" s="34"/>
      <c r="G17" s="35"/>
      <c r="H17" s="34"/>
      <c r="I17" s="35"/>
    </row>
    <row r="18" spans="6:9" x14ac:dyDescent="0.2">
      <c r="F18" s="34"/>
      <c r="G18" s="35"/>
      <c r="H18" s="34"/>
      <c r="I18" s="35"/>
    </row>
    <row r="19" spans="6:9" x14ac:dyDescent="0.2">
      <c r="F19" s="34"/>
      <c r="G19" s="35"/>
      <c r="H19" s="34"/>
      <c r="I19" s="35"/>
    </row>
    <row r="20" spans="6:9" x14ac:dyDescent="0.2">
      <c r="F20" s="34"/>
      <c r="G20" s="35"/>
      <c r="H20" s="34"/>
      <c r="I20" s="35"/>
    </row>
    <row r="21" spans="6:9" x14ac:dyDescent="0.2">
      <c r="F21" s="34"/>
      <c r="G21" s="35"/>
      <c r="H21" s="34"/>
      <c r="I21" s="35"/>
    </row>
    <row r="22" spans="6:9" x14ac:dyDescent="0.2">
      <c r="F22" s="34"/>
      <c r="G22" s="35"/>
      <c r="H22" s="34"/>
      <c r="I22" s="35"/>
    </row>
    <row r="23" spans="6:9" x14ac:dyDescent="0.2">
      <c r="F23" s="34"/>
      <c r="G23" s="35"/>
      <c r="H23" s="34"/>
      <c r="I23" s="35"/>
    </row>
    <row r="24" spans="6:9" x14ac:dyDescent="0.2">
      <c r="F24" s="34"/>
      <c r="G24" s="35"/>
      <c r="H24" s="34"/>
      <c r="I24" s="35"/>
    </row>
    <row r="25" spans="6:9" x14ac:dyDescent="0.2">
      <c r="F25" s="34"/>
      <c r="G25" s="35"/>
      <c r="H25" s="34"/>
      <c r="I25" s="35"/>
    </row>
    <row r="26" spans="6:9" x14ac:dyDescent="0.2">
      <c r="F26" s="34"/>
      <c r="G26" s="35"/>
      <c r="H26" s="34"/>
      <c r="I26" s="35"/>
    </row>
    <row r="27" spans="6:9" x14ac:dyDescent="0.2">
      <c r="F27" s="34"/>
      <c r="G27" s="35"/>
      <c r="H27" s="34"/>
      <c r="I27" s="35"/>
    </row>
    <row r="28" spans="6:9" x14ac:dyDescent="0.2">
      <c r="F28" s="34"/>
      <c r="G28" s="35"/>
      <c r="H28" s="34"/>
      <c r="I28" s="35"/>
    </row>
    <row r="29" spans="6:9" x14ac:dyDescent="0.2">
      <c r="F29" s="34"/>
      <c r="G29" s="35"/>
      <c r="H29" s="34"/>
      <c r="I29" s="35"/>
    </row>
    <row r="30" spans="6:9" x14ac:dyDescent="0.2">
      <c r="F30" s="34"/>
      <c r="G30" s="35"/>
      <c r="H30" s="34"/>
      <c r="I30" s="35"/>
    </row>
    <row r="31" spans="6:9" x14ac:dyDescent="0.2">
      <c r="F31" s="34"/>
      <c r="G31" s="35"/>
      <c r="H31" s="34"/>
      <c r="I31" s="35"/>
    </row>
    <row r="32" spans="6:9" x14ac:dyDescent="0.2">
      <c r="F32" s="34"/>
      <c r="G32" s="35"/>
      <c r="H32" s="34"/>
      <c r="I32" s="35"/>
    </row>
    <row r="33" spans="6:9" x14ac:dyDescent="0.2">
      <c r="F33" s="34"/>
      <c r="G33" s="35"/>
      <c r="H33" s="34"/>
      <c r="I33" s="35"/>
    </row>
    <row r="34" spans="6:9" x14ac:dyDescent="0.2">
      <c r="F34" s="34"/>
      <c r="G34" s="35"/>
      <c r="H34" s="34"/>
      <c r="I34" s="35"/>
    </row>
    <row r="35" spans="6:9" x14ac:dyDescent="0.2">
      <c r="F35" s="34"/>
      <c r="G35" s="35"/>
      <c r="H35" s="34"/>
      <c r="I35" s="35"/>
    </row>
    <row r="36" spans="6:9" x14ac:dyDescent="0.2">
      <c r="F36" s="34"/>
      <c r="G36" s="35"/>
      <c r="H36" s="34"/>
      <c r="I36" s="35"/>
    </row>
    <row r="37" spans="6:9" x14ac:dyDescent="0.2">
      <c r="F37" s="34"/>
      <c r="G37" s="35"/>
      <c r="H37" s="34"/>
      <c r="I37" s="35"/>
    </row>
    <row r="38" spans="6:9" x14ac:dyDescent="0.2">
      <c r="F38" s="34"/>
      <c r="G38" s="35"/>
      <c r="H38" s="34"/>
      <c r="I38" s="35"/>
    </row>
    <row r="39" spans="6:9" x14ac:dyDescent="0.2">
      <c r="F39" s="34"/>
      <c r="G39" s="35"/>
      <c r="H39" s="34"/>
      <c r="I39" s="35"/>
    </row>
    <row r="40" spans="6:9" x14ac:dyDescent="0.2">
      <c r="F40" s="34"/>
      <c r="G40" s="35"/>
      <c r="H40" s="34"/>
      <c r="I40" s="35"/>
    </row>
    <row r="41" spans="6:9" x14ac:dyDescent="0.2">
      <c r="F41" s="34"/>
      <c r="G41" s="35"/>
      <c r="H41" s="34"/>
      <c r="I41" s="35"/>
    </row>
    <row r="42" spans="6:9" x14ac:dyDescent="0.2">
      <c r="F42" s="34"/>
      <c r="G42" s="35"/>
      <c r="H42" s="34"/>
      <c r="I42" s="35"/>
    </row>
    <row r="43" spans="6:9" x14ac:dyDescent="0.2">
      <c r="F43" s="34"/>
      <c r="G43" s="35"/>
      <c r="H43" s="34"/>
      <c r="I43" s="35"/>
    </row>
    <row r="44" spans="6:9" x14ac:dyDescent="0.2">
      <c r="F44" s="34"/>
      <c r="G44" s="35"/>
      <c r="H44" s="34"/>
      <c r="I44" s="35"/>
    </row>
    <row r="45" spans="6:9" x14ac:dyDescent="0.2">
      <c r="F45" s="34"/>
      <c r="G45" s="35"/>
      <c r="H45" s="34"/>
      <c r="I45" s="35"/>
    </row>
    <row r="46" spans="6:9" x14ac:dyDescent="0.2">
      <c r="F46" s="34"/>
      <c r="G46" s="35"/>
      <c r="H46" s="34"/>
      <c r="I46" s="35"/>
    </row>
    <row r="47" spans="6:9" x14ac:dyDescent="0.2">
      <c r="F47" s="34"/>
      <c r="G47" s="35"/>
      <c r="H47" s="34"/>
      <c r="I47" s="35"/>
    </row>
    <row r="48" spans="6:9" x14ac:dyDescent="0.2">
      <c r="F48" s="34"/>
      <c r="G48" s="35"/>
      <c r="H48" s="34"/>
      <c r="I48" s="35"/>
    </row>
    <row r="49" spans="2:9" x14ac:dyDescent="0.2">
      <c r="F49" s="34"/>
      <c r="G49" s="35"/>
      <c r="H49" s="34"/>
      <c r="I49" s="35"/>
    </row>
    <row r="50" spans="2:9" x14ac:dyDescent="0.2">
      <c r="F50" s="34"/>
      <c r="G50" s="35"/>
      <c r="H50" s="34"/>
      <c r="I50" s="35"/>
    </row>
    <row r="51" spans="2:9" x14ac:dyDescent="0.2">
      <c r="F51" s="34"/>
      <c r="G51" s="35"/>
      <c r="H51" s="34"/>
      <c r="I51" s="35"/>
    </row>
    <row r="52" spans="2:9" x14ac:dyDescent="0.2">
      <c r="F52" s="34"/>
      <c r="G52" s="35"/>
      <c r="H52" s="34"/>
      <c r="I52" s="35"/>
    </row>
    <row r="53" spans="2:9" x14ac:dyDescent="0.2">
      <c r="F53" s="34"/>
      <c r="G53" s="35"/>
      <c r="H53" s="34"/>
      <c r="I53" s="35"/>
    </row>
    <row r="54" spans="2:9" x14ac:dyDescent="0.2">
      <c r="F54" s="34"/>
      <c r="G54" s="35"/>
      <c r="H54" s="34"/>
      <c r="I54" s="35"/>
    </row>
    <row r="55" spans="2:9" x14ac:dyDescent="0.2">
      <c r="F55" s="34"/>
      <c r="G55" s="35"/>
      <c r="H55" s="34"/>
      <c r="I55" s="35"/>
    </row>
    <row r="58" spans="2:9" x14ac:dyDescent="0.2">
      <c r="B58" s="36" t="s">
        <v>6</v>
      </c>
      <c r="C58" s="36" t="s">
        <v>7</v>
      </c>
      <c r="D58" s="36" t="s">
        <v>8</v>
      </c>
      <c r="E58" s="37" t="s">
        <v>33</v>
      </c>
    </row>
    <row r="59" spans="2:9" x14ac:dyDescent="0.2">
      <c r="B59" s="38" t="s">
        <v>9</v>
      </c>
      <c r="C59" s="38">
        <v>1</v>
      </c>
      <c r="D59" s="38" t="s">
        <v>27</v>
      </c>
    </row>
    <row r="60" spans="2:9" x14ac:dyDescent="0.2">
      <c r="B60" s="62" t="s">
        <v>10</v>
      </c>
      <c r="C60" s="63"/>
      <c r="D60" s="63"/>
      <c r="E60" s="64"/>
    </row>
    <row r="61" spans="2:9" x14ac:dyDescent="0.2">
      <c r="B61" s="39"/>
      <c r="C61" s="16" t="s">
        <v>11</v>
      </c>
      <c r="D61" s="16" t="s">
        <v>12</v>
      </c>
      <c r="E61" s="16" t="s">
        <v>13</v>
      </c>
    </row>
    <row r="62" spans="2:9" x14ac:dyDescent="0.2">
      <c r="B62" s="40" t="s">
        <v>14</v>
      </c>
      <c r="C62" s="41" t="s">
        <v>29</v>
      </c>
      <c r="D62" s="41"/>
      <c r="E62" s="41" t="s">
        <v>51</v>
      </c>
    </row>
    <row r="63" spans="2:9" x14ac:dyDescent="0.2">
      <c r="B63" s="40" t="s">
        <v>15</v>
      </c>
      <c r="C63" s="41"/>
      <c r="D63" s="41"/>
      <c r="E63" s="41"/>
    </row>
    <row r="64" spans="2:9" x14ac:dyDescent="0.2">
      <c r="B64" s="40" t="s">
        <v>16</v>
      </c>
      <c r="C64" s="41" t="s">
        <v>29</v>
      </c>
      <c r="D64" s="41"/>
      <c r="E64" s="41"/>
    </row>
    <row r="65" spans="2:6" x14ac:dyDescent="0.2">
      <c r="B65" s="40" t="s">
        <v>17</v>
      </c>
      <c r="C65" s="41" t="s">
        <v>31</v>
      </c>
      <c r="D65" s="41"/>
      <c r="E65" s="41"/>
    </row>
    <row r="66" spans="2:6" x14ac:dyDescent="0.2">
      <c r="B66" s="40" t="s">
        <v>18</v>
      </c>
      <c r="C66" s="41" t="s">
        <v>28</v>
      </c>
      <c r="D66" s="41"/>
      <c r="E66" s="41"/>
    </row>
    <row r="67" spans="2:6" x14ac:dyDescent="0.2">
      <c r="B67" s="42" t="s">
        <v>19</v>
      </c>
      <c r="C67" s="43"/>
      <c r="D67" s="41" t="s">
        <v>32</v>
      </c>
      <c r="E67" s="41" t="s">
        <v>43</v>
      </c>
    </row>
    <row r="68" spans="2:6" x14ac:dyDescent="0.2">
      <c r="B68" s="42" t="s">
        <v>20</v>
      </c>
      <c r="C68" s="43"/>
      <c r="D68" s="41"/>
      <c r="E68" s="41"/>
    </row>
    <row r="69" spans="2:6" x14ac:dyDescent="0.2">
      <c r="B69" s="61" t="s">
        <v>41</v>
      </c>
      <c r="C69" s="61"/>
      <c r="D69" s="61"/>
    </row>
    <row r="70" spans="2:6" x14ac:dyDescent="0.2">
      <c r="B70" s="16" t="s">
        <v>3</v>
      </c>
      <c r="C70" s="16" t="s">
        <v>42</v>
      </c>
      <c r="D70" s="16" t="s">
        <v>21</v>
      </c>
      <c r="E70" s="16" t="s">
        <v>22</v>
      </c>
      <c r="F70" s="16" t="s">
        <v>13</v>
      </c>
    </row>
    <row r="71" spans="2:6" x14ac:dyDescent="0.2">
      <c r="B71" s="41" t="s">
        <v>50</v>
      </c>
      <c r="C71" s="41" t="s">
        <v>32</v>
      </c>
      <c r="D71" s="41"/>
      <c r="E71" s="41"/>
      <c r="F71" s="41" t="s">
        <v>32</v>
      </c>
    </row>
    <row r="72" spans="2:6" x14ac:dyDescent="0.2">
      <c r="B72" s="61" t="s">
        <v>23</v>
      </c>
      <c r="C72" s="61"/>
      <c r="D72" s="61"/>
    </row>
    <row r="73" spans="2:6" x14ac:dyDescent="0.2">
      <c r="B73" s="16" t="s">
        <v>3</v>
      </c>
      <c r="C73" s="16" t="s">
        <v>6</v>
      </c>
      <c r="D73" s="16" t="s">
        <v>21</v>
      </c>
      <c r="E73" s="16" t="s">
        <v>22</v>
      </c>
    </row>
    <row r="74" spans="2:6" x14ac:dyDescent="0.2">
      <c r="B74" s="41" t="s">
        <v>34</v>
      </c>
      <c r="C74" s="41" t="s">
        <v>37</v>
      </c>
      <c r="D74" s="41"/>
      <c r="E74" s="44"/>
    </row>
    <row r="75" spans="2:6" x14ac:dyDescent="0.2">
      <c r="B75" s="41" t="s">
        <v>40</v>
      </c>
      <c r="C75" s="41" t="s">
        <v>35</v>
      </c>
      <c r="D75" s="41"/>
      <c r="E75" s="44"/>
    </row>
    <row r="76" spans="2:6" x14ac:dyDescent="0.2">
      <c r="B76" s="40" t="s">
        <v>24</v>
      </c>
      <c r="C76" s="41">
        <v>1</v>
      </c>
    </row>
    <row r="77" spans="2:6" x14ac:dyDescent="0.2">
      <c r="B77" s="40" t="s">
        <v>25</v>
      </c>
      <c r="C77" s="41">
        <v>1</v>
      </c>
    </row>
    <row r="80" spans="2:6" x14ac:dyDescent="0.2">
      <c r="B80" s="36" t="s">
        <v>6</v>
      </c>
      <c r="C80" s="36" t="s">
        <v>7</v>
      </c>
      <c r="D80" s="37"/>
      <c r="E80" s="37" t="s">
        <v>44</v>
      </c>
    </row>
    <row r="81" spans="2:15" x14ac:dyDescent="0.2">
      <c r="B81" s="38" t="s">
        <v>35</v>
      </c>
      <c r="C81" s="38">
        <v>2</v>
      </c>
    </row>
    <row r="82" spans="2:15" x14ac:dyDescent="0.2">
      <c r="B82" s="62" t="s">
        <v>10</v>
      </c>
      <c r="C82" s="63"/>
      <c r="D82" s="63"/>
      <c r="E82" s="64"/>
    </row>
    <row r="83" spans="2:15" x14ac:dyDescent="0.2">
      <c r="B83" s="39"/>
      <c r="C83" s="16" t="s">
        <v>11</v>
      </c>
      <c r="D83" s="16" t="s">
        <v>12</v>
      </c>
      <c r="E83" s="16" t="s">
        <v>13</v>
      </c>
    </row>
    <row r="84" spans="2:15" x14ac:dyDescent="0.2">
      <c r="B84" s="40" t="s">
        <v>14</v>
      </c>
      <c r="C84" s="45" t="s">
        <v>29</v>
      </c>
      <c r="D84" s="45" t="s">
        <v>43</v>
      </c>
      <c r="E84" s="45"/>
    </row>
    <row r="85" spans="2:15" x14ac:dyDescent="0.2">
      <c r="B85" s="40" t="s">
        <v>15</v>
      </c>
      <c r="C85" s="45"/>
      <c r="D85" s="45"/>
      <c r="E85" s="45"/>
    </row>
    <row r="86" spans="2:15" x14ac:dyDescent="0.2">
      <c r="B86" s="40" t="s">
        <v>16</v>
      </c>
      <c r="C86" s="45"/>
      <c r="D86" s="45" t="s">
        <v>32</v>
      </c>
      <c r="E86" s="45"/>
    </row>
    <row r="87" spans="2:15" x14ac:dyDescent="0.2">
      <c r="B87" s="40" t="s">
        <v>17</v>
      </c>
      <c r="C87" s="45"/>
      <c r="D87" s="45" t="s">
        <v>36</v>
      </c>
      <c r="E87" s="45"/>
      <c r="G87" s="46"/>
    </row>
    <row r="88" spans="2:15" x14ac:dyDescent="0.2">
      <c r="B88" s="40" t="s">
        <v>18</v>
      </c>
      <c r="C88" s="45" t="s">
        <v>28</v>
      </c>
      <c r="D88" s="45"/>
      <c r="E88" s="45"/>
    </row>
    <row r="89" spans="2:15" x14ac:dyDescent="0.2">
      <c r="B89" s="40" t="s">
        <v>19</v>
      </c>
      <c r="C89" s="47"/>
      <c r="D89" s="45" t="s">
        <v>32</v>
      </c>
      <c r="E89" s="45" t="s">
        <v>43</v>
      </c>
    </row>
    <row r="90" spans="2:15" x14ac:dyDescent="0.2">
      <c r="B90" s="40" t="s">
        <v>20</v>
      </c>
      <c r="C90" s="47"/>
      <c r="D90" s="45"/>
      <c r="E90" s="45"/>
    </row>
    <row r="91" spans="2:15" x14ac:dyDescent="0.2">
      <c r="B91" s="61" t="s">
        <v>41</v>
      </c>
      <c r="C91" s="61"/>
      <c r="D91" s="61"/>
      <c r="H91" s="48"/>
      <c r="I91" s="49"/>
      <c r="J91" s="49"/>
    </row>
    <row r="92" spans="2:15" x14ac:dyDescent="0.2">
      <c r="B92" s="16" t="s">
        <v>3</v>
      </c>
      <c r="C92" s="16" t="s">
        <v>42</v>
      </c>
      <c r="D92" s="16" t="s">
        <v>21</v>
      </c>
      <c r="E92" s="16" t="s">
        <v>22</v>
      </c>
      <c r="F92" s="16" t="s">
        <v>13</v>
      </c>
      <c r="H92" s="48"/>
      <c r="I92" s="48"/>
      <c r="J92" s="48"/>
      <c r="K92" s="49"/>
      <c r="L92" s="50"/>
      <c r="M92" s="50"/>
      <c r="N92" s="51"/>
    </row>
    <row r="93" spans="2:15" x14ac:dyDescent="0.2">
      <c r="B93" s="45" t="s">
        <v>50</v>
      </c>
      <c r="C93" s="45" t="s">
        <v>32</v>
      </c>
      <c r="D93" s="45"/>
      <c r="E93" s="45"/>
      <c r="F93" s="45" t="s">
        <v>32</v>
      </c>
      <c r="K93" s="48"/>
      <c r="L93" s="50"/>
      <c r="M93" s="50"/>
      <c r="N93" s="50"/>
      <c r="O93" s="52"/>
    </row>
    <row r="94" spans="2:15" x14ac:dyDescent="0.2">
      <c r="B94" s="61" t="s">
        <v>23</v>
      </c>
      <c r="C94" s="61"/>
      <c r="D94" s="61"/>
    </row>
    <row r="95" spans="2:15" x14ac:dyDescent="0.2">
      <c r="B95" s="16" t="s">
        <v>3</v>
      </c>
      <c r="C95" s="16" t="s">
        <v>6</v>
      </c>
      <c r="D95" s="16" t="s">
        <v>21</v>
      </c>
      <c r="E95" s="16" t="s">
        <v>22</v>
      </c>
    </row>
    <row r="96" spans="2:15" x14ac:dyDescent="0.2">
      <c r="B96" s="45" t="s">
        <v>34</v>
      </c>
      <c r="C96" s="45" t="s">
        <v>38</v>
      </c>
      <c r="D96" s="45"/>
      <c r="E96" s="53"/>
    </row>
    <row r="97" spans="2:5" x14ac:dyDescent="0.2">
      <c r="B97" s="45" t="s">
        <v>40</v>
      </c>
      <c r="C97" s="45" t="s">
        <v>26</v>
      </c>
      <c r="D97" s="45"/>
      <c r="E97" s="53"/>
    </row>
    <row r="98" spans="2:5" x14ac:dyDescent="0.2">
      <c r="B98" s="40" t="s">
        <v>24</v>
      </c>
      <c r="C98" s="45">
        <v>2</v>
      </c>
    </row>
    <row r="99" spans="2:5" x14ac:dyDescent="0.2">
      <c r="B99" s="40" t="s">
        <v>25</v>
      </c>
      <c r="C99" s="45">
        <v>1</v>
      </c>
    </row>
    <row r="102" spans="2:5" x14ac:dyDescent="0.2">
      <c r="B102" s="36" t="s">
        <v>6</v>
      </c>
      <c r="C102" s="36" t="s">
        <v>7</v>
      </c>
      <c r="D102" s="37"/>
      <c r="E102" s="37" t="s">
        <v>45</v>
      </c>
    </row>
    <row r="103" spans="2:5" x14ac:dyDescent="0.2">
      <c r="B103" s="38" t="s">
        <v>37</v>
      </c>
      <c r="C103" s="38">
        <v>1</v>
      </c>
    </row>
    <row r="104" spans="2:5" x14ac:dyDescent="0.2">
      <c r="B104" s="62" t="s">
        <v>10</v>
      </c>
      <c r="C104" s="63"/>
      <c r="D104" s="63"/>
      <c r="E104" s="64"/>
    </row>
    <row r="105" spans="2:5" x14ac:dyDescent="0.2">
      <c r="B105" s="39"/>
      <c r="C105" s="16" t="s">
        <v>11</v>
      </c>
      <c r="D105" s="16" t="s">
        <v>12</v>
      </c>
      <c r="E105" s="16" t="s">
        <v>13</v>
      </c>
    </row>
    <row r="106" spans="2:5" x14ac:dyDescent="0.2">
      <c r="B106" s="40" t="s">
        <v>14</v>
      </c>
      <c r="C106" s="54" t="s">
        <v>29</v>
      </c>
      <c r="D106" s="54" t="s">
        <v>32</v>
      </c>
      <c r="E106" s="54" t="s">
        <v>32</v>
      </c>
    </row>
    <row r="107" spans="2:5" x14ac:dyDescent="0.2">
      <c r="B107" s="40" t="s">
        <v>15</v>
      </c>
      <c r="C107" s="54"/>
      <c r="D107" s="54"/>
      <c r="E107" s="54"/>
    </row>
    <row r="108" spans="2:5" x14ac:dyDescent="0.2">
      <c r="B108" s="40" t="s">
        <v>16</v>
      </c>
      <c r="C108" s="54"/>
      <c r="D108" s="54" t="s">
        <v>48</v>
      </c>
      <c r="E108" s="54"/>
    </row>
    <row r="109" spans="2:5" x14ac:dyDescent="0.2">
      <c r="B109" s="40" t="s">
        <v>17</v>
      </c>
      <c r="C109" s="54"/>
      <c r="D109" s="54" t="s">
        <v>49</v>
      </c>
      <c r="E109" s="54"/>
    </row>
    <row r="110" spans="2:5" x14ac:dyDescent="0.2">
      <c r="B110" s="40" t="s">
        <v>18</v>
      </c>
      <c r="C110" s="54" t="s">
        <v>28</v>
      </c>
      <c r="D110" s="54"/>
      <c r="E110" s="54"/>
    </row>
    <row r="111" spans="2:5" x14ac:dyDescent="0.2">
      <c r="B111" s="40" t="s">
        <v>19</v>
      </c>
      <c r="C111" s="47"/>
      <c r="D111" s="54"/>
      <c r="E111" s="54"/>
    </row>
    <row r="112" spans="2:5" x14ac:dyDescent="0.2">
      <c r="B112" s="40" t="s">
        <v>20</v>
      </c>
      <c r="C112" s="47"/>
      <c r="D112" s="54"/>
      <c r="E112" s="54"/>
    </row>
    <row r="113" spans="2:6" x14ac:dyDescent="0.2">
      <c r="B113" s="61" t="s">
        <v>41</v>
      </c>
      <c r="C113" s="61"/>
      <c r="D113" s="61"/>
    </row>
    <row r="114" spans="2:6" x14ac:dyDescent="0.2">
      <c r="B114" s="16" t="s">
        <v>3</v>
      </c>
      <c r="C114" s="16" t="s">
        <v>42</v>
      </c>
      <c r="D114" s="16" t="s">
        <v>21</v>
      </c>
      <c r="E114" s="16" t="s">
        <v>22</v>
      </c>
      <c r="F114" s="16" t="s">
        <v>13</v>
      </c>
    </row>
    <row r="115" spans="2:6" x14ac:dyDescent="0.2">
      <c r="B115" s="54" t="s">
        <v>50</v>
      </c>
      <c r="C115" s="54" t="s">
        <v>32</v>
      </c>
      <c r="D115" s="54"/>
      <c r="E115" s="54"/>
      <c r="F115" s="54" t="s">
        <v>32</v>
      </c>
    </row>
    <row r="116" spans="2:6" x14ac:dyDescent="0.2">
      <c r="B116" s="61" t="s">
        <v>23</v>
      </c>
      <c r="C116" s="61"/>
      <c r="D116" s="61"/>
    </row>
    <row r="117" spans="2:6" x14ac:dyDescent="0.2">
      <c r="B117" s="16" t="s">
        <v>3</v>
      </c>
      <c r="C117" s="16" t="s">
        <v>6</v>
      </c>
      <c r="D117" s="16" t="s">
        <v>21</v>
      </c>
      <c r="E117" s="16" t="s">
        <v>22</v>
      </c>
    </row>
    <row r="118" spans="2:6" x14ac:dyDescent="0.2">
      <c r="B118" s="54" t="s">
        <v>34</v>
      </c>
      <c r="C118" s="54" t="s">
        <v>37</v>
      </c>
      <c r="D118" s="54"/>
      <c r="E118" s="55"/>
    </row>
    <row r="119" spans="2:6" x14ac:dyDescent="0.2">
      <c r="B119" s="54" t="s">
        <v>40</v>
      </c>
      <c r="C119" s="54" t="s">
        <v>35</v>
      </c>
      <c r="D119" s="54"/>
      <c r="E119" s="55"/>
    </row>
    <row r="120" spans="2:6" x14ac:dyDescent="0.2">
      <c r="B120" s="40" t="s">
        <v>24</v>
      </c>
      <c r="C120" s="54">
        <v>3</v>
      </c>
    </row>
    <row r="121" spans="2:6" x14ac:dyDescent="0.2">
      <c r="B121" s="40" t="s">
        <v>25</v>
      </c>
      <c r="C121" s="54">
        <v>1</v>
      </c>
    </row>
    <row r="124" spans="2:6" x14ac:dyDescent="0.2">
      <c r="B124" s="36" t="s">
        <v>6</v>
      </c>
      <c r="C124" s="36" t="s">
        <v>7</v>
      </c>
      <c r="D124" s="37"/>
      <c r="E124" s="37" t="s">
        <v>46</v>
      </c>
    </row>
    <row r="125" spans="2:6" x14ac:dyDescent="0.2">
      <c r="B125" s="38" t="s">
        <v>38</v>
      </c>
      <c r="C125" s="38">
        <v>2</v>
      </c>
    </row>
    <row r="126" spans="2:6" x14ac:dyDescent="0.2">
      <c r="B126" s="62" t="s">
        <v>10</v>
      </c>
      <c r="C126" s="63"/>
      <c r="D126" s="63"/>
      <c r="E126" s="64"/>
    </row>
    <row r="127" spans="2:6" x14ac:dyDescent="0.2">
      <c r="B127" s="39"/>
      <c r="C127" s="16" t="s">
        <v>11</v>
      </c>
      <c r="D127" s="16" t="s">
        <v>12</v>
      </c>
      <c r="E127" s="16" t="s">
        <v>13</v>
      </c>
      <c r="F127" s="16" t="s">
        <v>52</v>
      </c>
    </row>
    <row r="128" spans="2:6" x14ac:dyDescent="0.2">
      <c r="B128" s="40" t="s">
        <v>14</v>
      </c>
      <c r="C128" s="56" t="s">
        <v>29</v>
      </c>
      <c r="D128" s="56" t="s">
        <v>32</v>
      </c>
      <c r="E128" s="56"/>
      <c r="F128" s="59" t="s">
        <v>32</v>
      </c>
    </row>
    <row r="129" spans="2:6" x14ac:dyDescent="0.2">
      <c r="B129" s="40" t="s">
        <v>15</v>
      </c>
      <c r="C129" s="56"/>
      <c r="D129" s="56"/>
      <c r="E129" s="56"/>
    </row>
    <row r="130" spans="2:6" x14ac:dyDescent="0.2">
      <c r="B130" s="40" t="s">
        <v>16</v>
      </c>
      <c r="C130" s="56"/>
      <c r="D130" s="56" t="s">
        <v>32</v>
      </c>
      <c r="E130" s="56"/>
    </row>
    <row r="131" spans="2:6" x14ac:dyDescent="0.2">
      <c r="B131" s="40" t="s">
        <v>17</v>
      </c>
      <c r="C131" s="56"/>
      <c r="D131" s="56" t="s">
        <v>36</v>
      </c>
      <c r="E131" s="56"/>
    </row>
    <row r="132" spans="2:6" x14ac:dyDescent="0.2">
      <c r="B132" s="40" t="s">
        <v>18</v>
      </c>
      <c r="C132" s="56" t="s">
        <v>28</v>
      </c>
      <c r="D132" s="56"/>
      <c r="E132" s="56"/>
    </row>
    <row r="133" spans="2:6" x14ac:dyDescent="0.2">
      <c r="B133" s="40" t="s">
        <v>19</v>
      </c>
      <c r="C133" s="47"/>
      <c r="D133" s="56"/>
      <c r="E133" s="56"/>
    </row>
    <row r="134" spans="2:6" x14ac:dyDescent="0.2">
      <c r="B134" s="40" t="s">
        <v>20</v>
      </c>
      <c r="C134" s="47"/>
      <c r="D134" s="56"/>
      <c r="E134" s="56"/>
    </row>
    <row r="135" spans="2:6" x14ac:dyDescent="0.2">
      <c r="B135" s="61" t="s">
        <v>41</v>
      </c>
      <c r="C135" s="61"/>
      <c r="D135" s="61"/>
    </row>
    <row r="136" spans="2:6" x14ac:dyDescent="0.2">
      <c r="B136" s="16" t="s">
        <v>3</v>
      </c>
      <c r="C136" s="16" t="s">
        <v>42</v>
      </c>
      <c r="D136" s="16" t="s">
        <v>21</v>
      </c>
      <c r="E136" s="16" t="s">
        <v>22</v>
      </c>
      <c r="F136" s="16" t="s">
        <v>13</v>
      </c>
    </row>
    <row r="137" spans="2:6" x14ac:dyDescent="0.2">
      <c r="B137" s="56" t="s">
        <v>50</v>
      </c>
      <c r="C137" s="56" t="s">
        <v>32</v>
      </c>
      <c r="D137" s="56"/>
      <c r="E137" s="56"/>
      <c r="F137" s="56" t="s">
        <v>32</v>
      </c>
    </row>
    <row r="138" spans="2:6" x14ac:dyDescent="0.2">
      <c r="B138" s="62" t="s">
        <v>23</v>
      </c>
      <c r="C138" s="63"/>
      <c r="D138" s="64"/>
    </row>
    <row r="139" spans="2:6" x14ac:dyDescent="0.2">
      <c r="B139" s="16" t="s">
        <v>3</v>
      </c>
      <c r="C139" s="16" t="s">
        <v>6</v>
      </c>
      <c r="D139" s="16" t="s">
        <v>21</v>
      </c>
      <c r="E139" s="16" t="s">
        <v>22</v>
      </c>
    </row>
    <row r="140" spans="2:6" x14ac:dyDescent="0.2">
      <c r="B140" s="56" t="s">
        <v>34</v>
      </c>
      <c r="C140" s="56" t="s">
        <v>38</v>
      </c>
      <c r="D140" s="56"/>
      <c r="E140" s="57"/>
    </row>
    <row r="141" spans="2:6" x14ac:dyDescent="0.2">
      <c r="B141" s="56" t="s">
        <v>40</v>
      </c>
      <c r="C141" s="56" t="s">
        <v>39</v>
      </c>
      <c r="D141" s="56"/>
      <c r="E141" s="57"/>
    </row>
    <row r="142" spans="2:6" x14ac:dyDescent="0.2">
      <c r="B142" s="40" t="s">
        <v>24</v>
      </c>
      <c r="C142" s="56">
        <v>4</v>
      </c>
    </row>
    <row r="143" spans="2:6" x14ac:dyDescent="0.2">
      <c r="B143" s="40" t="s">
        <v>25</v>
      </c>
      <c r="C143" s="56">
        <v>1</v>
      </c>
    </row>
  </sheetData>
  <sheetProtection selectLockedCells="1" selectUnlockedCells="1"/>
  <mergeCells count="15">
    <mergeCell ref="B116:D116"/>
    <mergeCell ref="B126:E126"/>
    <mergeCell ref="C9:D9"/>
    <mergeCell ref="B138:D138"/>
    <mergeCell ref="B94:D94"/>
    <mergeCell ref="B91:D91"/>
    <mergeCell ref="B113:D113"/>
    <mergeCell ref="B135:D135"/>
    <mergeCell ref="B104:E104"/>
    <mergeCell ref="F2:J2"/>
    <mergeCell ref="B60:E60"/>
    <mergeCell ref="B82:E82"/>
    <mergeCell ref="B69:D69"/>
    <mergeCell ref="F9:J9"/>
    <mergeCell ref="B72:D72"/>
  </mergeCells>
  <printOptions horizontalCentered="1"/>
  <pageMargins left="0.25" right="0.25" top="0.75" bottom="0.75" header="0.3" footer="0.3"/>
  <pageSetup scale="92" orientation="landscape" useFirstPageNumber="1" r:id="rId1"/>
  <headerFooter alignWithMargins="0">
    <oddHeader>&amp;LUploaded as 4.1.1 - 6.27.18&amp;C&amp;F</oddHeader>
    <oddFooter>&amp;CPrepared by Claire Cook &amp;D&amp;RPage &amp;P</oddFooter>
  </headerFooter>
  <rowBreaks count="4" manualBreakCount="4">
    <brk id="12" max="16383" man="1"/>
    <brk id="56" max="16383" man="1"/>
    <brk id="100" max="16383" man="1"/>
    <brk id="144" max="16383" man="1"/>
  </rowBreaks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7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seriesName="Zoster"&gt;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vaccineName="Live Zoster" vaccineIds="121"/&gt;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vaccineName="RZV" vaccineIds="187"/&gt;</v>
      </c>
    </row>
    <row r="4" spans="1:1" x14ac:dyDescent="0.2">
      <c r="A4" s="1" t="str">
        <f>"  &lt;vaccine vaccineName="&amp;CHAR(34)&amp;Schedules!B9&amp;CHAR(34)&amp;" vaccineIds="&amp;CHAR(34)&amp;Schedules!C9&amp;CHAR(34)&amp;"/&gt;"</f>
        <v xml:space="preserve">  &lt;vaccine vaccineName="Varicella" vaccineIds="21"/&gt;</v>
      </c>
    </row>
    <row r="5" spans="1:1" x14ac:dyDescent="0.2">
      <c r="A5" s="3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scheduleName="P1" dose="1" indication="BIRTH" label="P1 / Start"&gt;</v>
      </c>
    </row>
    <row r="6" spans="1:1" x14ac:dyDescent="0.2">
      <c r="A6" s="4" t="str">
        <f>"    &lt;pos row="&amp;CHAR(34)&amp;Schedules!C77&amp;CHAR(34)&amp;" column="&amp;CHAR(34)&amp;Schedules!C76&amp;CHAR(34)&amp;"/&gt;"</f>
        <v xml:space="preserve">    &lt;pos row="1" column="1"/&gt;</v>
      </c>
    </row>
    <row r="7" spans="1:1" x14ac:dyDescent="0.2">
      <c r="A7" s="3" t="str">
        <f>"    &lt;valid age="&amp;CHAR(34)&amp;Schedules!C62&amp;CHAR(34)&amp;" interval="&amp;CHAR(34)&amp;Schedules!D62&amp;CHAR(34)&amp;" grace="&amp;CHAR(34)&amp;Schedules!E62&amp;CHAR(34)&amp;"/&gt;"</f>
        <v xml:space="preserve">    &lt;valid age="50 years" interval="" grace="32 years 4 days"/&gt;</v>
      </c>
    </row>
    <row r="8" spans="1:1" x14ac:dyDescent="0.2">
      <c r="A8" s="3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9" spans="1:1" x14ac:dyDescent="0.2">
      <c r="A9" s="3" t="str">
        <f>"    &lt;due age="&amp;CHAR(34)&amp;Schedules!C64&amp;CHAR(34)&amp;" interval="&amp;CHAR(34)&amp;Schedules!D64&amp;CHAR(34)&amp;" grace="&amp;CHAR(34)&amp;Schedules!E64&amp;CHAR(34)&amp;"/&gt;"</f>
        <v xml:space="preserve">    &lt;due age="50 years" interval="" grace=""/&gt;</v>
      </c>
    </row>
    <row r="10" spans="1:1" x14ac:dyDescent="0.2">
      <c r="A10" s="3" t="str">
        <f>"    &lt;overdue age="&amp;CHAR(34)&amp;Schedules!C65&amp;CHAR(34)&amp;" interval="&amp;CHAR(34)&amp;Schedules!D65&amp;CHAR(34)&amp;" grace="&amp;CHAR(34)&amp;Schedules!E65&amp;CHAR(34)&amp;"/&gt;"</f>
        <v xml:space="preserve">    &lt;overdue age="51 years" interval="" grace=""/&gt;</v>
      </c>
    </row>
    <row r="11" spans="1:1" x14ac:dyDescent="0.2">
      <c r="A11" s="3" t="str">
        <f>"    &lt;finished age="&amp;CHAR(34)&amp;Schedules!C66&amp;CHAR(34)&amp;" interval="&amp;CHAR(34)&amp;Schedules!D66&amp;CHAR(34)&amp;" grace="&amp;CHAR(34)&amp;Schedules!E66&amp;CHAR(34)&amp;"/&gt;"</f>
        <v xml:space="preserve">    &lt;finished age="120 years" interval="" grace=""/&gt;</v>
      </c>
    </row>
    <row r="12" spans="1:1" x14ac:dyDescent="0.2">
      <c r="A12" s="3" t="str">
        <f>"    &lt;after-invalid interval="&amp;CHAR(34)&amp;Schedules!D67&amp;CHAR(34)&amp;" grace="&amp;CHAR(34)&amp;Schedules!E67&amp;CHAR(34)&amp;"/&gt;"</f>
        <v xml:space="preserve">    &lt;after-invalid interval="8 weeks" grace="4 weeks"/&gt;</v>
      </c>
    </row>
    <row r="13" spans="1:1" x14ac:dyDescent="0.2">
      <c r="A13" s="3" t="str">
        <f>"    &lt;before-previous interval="&amp;CHAR(34)&amp;Schedules!D68&amp;CHAR(34)&amp;"/&gt;"</f>
        <v xml:space="preserve">    &lt;before-previous interval=""/&gt;</v>
      </c>
    </row>
    <row r="14" spans="1:1" x14ac:dyDescent="0.2">
      <c r="A14" s="5" t="str">
        <f>"    &lt;contraindicate vaccineName="&amp;CHAR(34)&amp;Schedules!B71&amp;CHAR(34)&amp;" afterInterval="&amp;CHAR(34)&amp;Schedules!C71&amp;CHAR(34)&amp;" age="&amp;CHAR(34)&amp;Schedules!D71&amp;CHAR(34)&amp;" reason="&amp;CHAR(34)&amp;Schedules!E71&amp;CHAR(34)&amp;" grace="&amp;CHAR(34)&amp;Schedules!F71&amp;CHAR(34)&amp;"/&gt;"</f>
        <v xml:space="preserve">    &lt;contraindicate vaccineName="Varicella" afterInterval="8 weeks" age="" reason="" grace="8 weeks"/&gt;</v>
      </c>
    </row>
    <row r="15" spans="1:1" x14ac:dyDescent="0.2">
      <c r="A15" s="3" t="str">
        <f>"    &lt;indicate vaccineName="&amp;CHAR(34)&amp;Schedules!B74&amp;CHAR(34)&amp;" schedule="&amp;CHAR(34)&amp;Schedules!C74&amp;CHAR(34)&amp;" age="&amp;CHAR(34)&amp;Schedules!D74&amp;CHAR(34)&amp;" reason="&amp;CHAR(34)&amp;Schedules!E74&amp;CHAR(34)&amp;" /&gt;"</f>
        <v xml:space="preserve">    &lt;indicate vaccineName="Live Zoster" schedule="P1a" age="" reason="" /&gt;</v>
      </c>
    </row>
    <row r="16" spans="1:1" x14ac:dyDescent="0.2">
      <c r="A16" s="3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vaccineName="RZV" schedule="P2" age="" reason=""/&gt;</v>
      </c>
    </row>
    <row r="17" spans="1:1" x14ac:dyDescent="0.2">
      <c r="A17" s="3" t="str">
        <f>"  &lt;/schedule&gt;"</f>
        <v xml:space="preserve">  &lt;/schedule&gt;</v>
      </c>
    </row>
    <row r="18" spans="1:1" x14ac:dyDescent="0.2">
      <c r="A18" s="6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scheduleName="P2" dose="2" indication="" label="P2 / 2nd RZV"&gt;</v>
      </c>
    </row>
    <row r="19" spans="1:1" x14ac:dyDescent="0.2">
      <c r="A19" s="7" t="str">
        <f>"    &lt;pos row="&amp;CHAR(34)&amp;Schedules!C99&amp;CHAR(34)&amp;" column="&amp;CHAR(34)&amp;Schedules!C98&amp;CHAR(34)&amp;"/&gt;"</f>
        <v xml:space="preserve">    &lt;pos row="1" column="2"/&gt;</v>
      </c>
    </row>
    <row r="20" spans="1:1" x14ac:dyDescent="0.2">
      <c r="A20" s="6" t="str">
        <f>"    &lt;valid age="&amp;CHAR(34)&amp;Schedules!C84&amp;CHAR(34)&amp;" interval="&amp;CHAR(34)&amp;Schedules!D84&amp;CHAR(34)&amp;" grace="&amp;CHAR(34)&amp;Schedules!E84&amp;CHAR(34)&amp;"/&gt;"</f>
        <v xml:space="preserve">    &lt;valid age="50 years" interval="4 weeks" grace=""/&gt;</v>
      </c>
    </row>
    <row r="21" spans="1:1" x14ac:dyDescent="0.2">
      <c r="A21" s="6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22" spans="1:1" x14ac:dyDescent="0.2">
      <c r="A22" s="6" t="str">
        <f>"    &lt;due age="&amp;CHAR(34)&amp;Schedules!C86&amp;CHAR(34)&amp;" interval="&amp;CHAR(34)&amp;Schedules!D86&amp;CHAR(34)&amp;" grace="&amp;CHAR(34)&amp;Schedules!E86&amp;CHAR(34)&amp;"/&gt;"</f>
        <v xml:space="preserve">    &lt;due age="" interval="8 weeks" grace=""/&gt;</v>
      </c>
    </row>
    <row r="23" spans="1:1" x14ac:dyDescent="0.2">
      <c r="A23" s="6" t="str">
        <f>"    &lt;overdue age="&amp;CHAR(34)&amp;Schedules!C87&amp;CHAR(34)&amp;" interval="&amp;CHAR(34)&amp;Schedules!D87&amp;CHAR(34)&amp;" grace="&amp;CHAR(34)&amp;Schedules!E87&amp;CHAR(34)&amp;"/&gt;"</f>
        <v xml:space="preserve">    &lt;overdue age="" interval="7 months" grace=""/&gt;</v>
      </c>
    </row>
    <row r="24" spans="1:1" x14ac:dyDescent="0.2">
      <c r="A24" s="6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age="120 years" interval="" grace=""/&gt;</v>
      </c>
    </row>
    <row r="25" spans="1:1" x14ac:dyDescent="0.2">
      <c r="A25" s="6" t="str">
        <f>"    &lt;after-invalid interval="&amp;CHAR(34)&amp;Schedules!D89&amp;CHAR(34)&amp;" grace="&amp;CHAR(34)&amp;Schedules!E89&amp;CHAR(34)&amp;"/&gt;"</f>
        <v xml:space="preserve">    &lt;after-invalid interval="8 weeks" grace="4 weeks"/&gt;</v>
      </c>
    </row>
    <row r="26" spans="1:1" x14ac:dyDescent="0.2">
      <c r="A26" s="6" t="str">
        <f>"    &lt;before-previous interval="&amp;CHAR(34)&amp;Schedules!D90&amp;CHAR(34)&amp;"/&gt;"</f>
        <v xml:space="preserve">    &lt;before-previous interval=""/&gt;</v>
      </c>
    </row>
    <row r="27" spans="1:1" x14ac:dyDescent="0.2">
      <c r="A27" s="6" t="str">
        <f>"    &lt;contraindicate vaccineName="&amp;CHAR(34)&amp;Schedules!B93&amp;CHAR(34)&amp;"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28" spans="1:1" x14ac:dyDescent="0.2">
      <c r="A28" s="6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vaccineName="Live Zoster" schedule="P2a" age="" reason=""/&gt;</v>
      </c>
    </row>
    <row r="29" spans="1:1" x14ac:dyDescent="0.2">
      <c r="A29" s="6" t="str">
        <f>"    &lt;indicate vaccineName="&amp;CHAR(34)&amp;Schedules!B97&amp;CHAR(34)&amp;" schedule="&amp;CHAR(34)&amp;Schedules!C97&amp;CHAR(34)&amp;" age="&amp;CHAR(34)&amp;Schedules!D97&amp;CHAR(34)&amp;" reason="&amp;CHAR(34)&amp;Schedules!E97&amp;CHAR(34)&amp;"/&gt;"</f>
        <v xml:space="preserve">    &lt;indicate vaccineName="RZV" schedule="COMPLETE" age="" reason=""/&gt;</v>
      </c>
    </row>
    <row r="30" spans="1:1" x14ac:dyDescent="0.2">
      <c r="A30" s="6" t="str">
        <f>"  &lt;/schedule&gt;"</f>
        <v xml:space="preserve">  &lt;/schedule&gt;</v>
      </c>
    </row>
    <row r="31" spans="1:1" x14ac:dyDescent="0.2">
      <c r="A31" s="10" t="str">
        <f>"  &lt;schedule scheduleName="&amp;CHAR(34)&amp;Schedules!B103&amp;CHAR(34)&amp;" dose="&amp;CHAR(34)&amp;Schedules!C103&amp;CHAR(34)&amp;" indication="&amp;CHAR(34)&amp;Schedules!D103&amp;CHAR(34)&amp;" label="&amp;CHAR(34)&amp;Schedules!E102&amp;CHAR(34)&amp;"&gt;"</f>
        <v xml:space="preserve">  &lt;schedule scheduleName="P1a" dose="1" indication="" label="P1a / 1st  RZV (post-ZVL)"&gt;</v>
      </c>
    </row>
    <row r="32" spans="1:1" x14ac:dyDescent="0.2">
      <c r="A32" s="11" t="str">
        <f>"    &lt;pos row="&amp;CHAR(34)&amp;Schedules!C121&amp;CHAR(34)&amp;" column="&amp;CHAR(34)&amp;Schedules!C120&amp;CHAR(34)&amp;"/&gt;"</f>
        <v xml:space="preserve">    &lt;pos row="1" column="3"/&gt;</v>
      </c>
    </row>
    <row r="33" spans="1:1" x14ac:dyDescent="0.2">
      <c r="A33" s="10" t="str">
        <f>"    &lt;valid age="&amp;CHAR(34)&amp;Schedules!C106&amp;CHAR(34)&amp;" interval="&amp;CHAR(34)&amp;Schedules!D106&amp;CHAR(34)&amp;" grace="&amp;CHAR(34)&amp;Schedules!E106&amp;CHAR(34)&amp;"/&gt;"</f>
        <v xml:space="preserve">    &lt;valid age="50 years" interval="8 weeks" grace="8 weeks"/&gt;</v>
      </c>
    </row>
    <row r="34" spans="1:1" x14ac:dyDescent="0.2">
      <c r="A34" s="10" t="str">
        <f>"    &lt;early age="&amp;CHAR(34)&amp;Schedules!C107&amp;CHAR(34)&amp;" interval="&amp;CHAR(34)&amp;Schedules!D107&amp;CHAR(34)&amp;" grace="&amp;CHAR(34)&amp;Schedules!E107&amp;CHAR(34)&amp;"/&gt;"</f>
        <v xml:space="preserve">    &lt;early age="" interval="" grace=""/&gt;</v>
      </c>
    </row>
    <row r="35" spans="1:1" x14ac:dyDescent="0.2">
      <c r="A35" s="10" t="str">
        <f>"    &lt;due age="&amp;CHAR(34)&amp;Schedules!C108&amp;CHAR(34)&amp;" interval="&amp;CHAR(34)&amp;Schedules!D108&amp;CHAR(34)&amp;" grace="&amp;CHAR(34)&amp;Schedules!E108&amp;CHAR(34)&amp;"/&gt;"</f>
        <v xml:space="preserve">    &lt;due age="" interval="5 years" grace=""/&gt;</v>
      </c>
    </row>
    <row r="36" spans="1:1" x14ac:dyDescent="0.2">
      <c r="A36" s="10" t="str">
        <f>"    &lt;overdue age="&amp;CHAR(34)&amp;Schedules!C109&amp;CHAR(34)&amp;" interval="&amp;CHAR(34)&amp;Schedules!D109&amp;CHAR(34)&amp;" grace="&amp;CHAR(34)&amp;Schedules!E109&amp;CHAR(34)&amp;"/&gt;"</f>
        <v xml:space="preserve">    &lt;overdue age="" interval="6 years" grace=""/&gt;</v>
      </c>
    </row>
    <row r="37" spans="1:1" x14ac:dyDescent="0.2">
      <c r="A37" s="10" t="str">
        <f>"    &lt;finished age="&amp;CHAR(34)&amp;Schedules!C110&amp;CHAR(34)&amp;" interval="&amp;CHAR(34)&amp;Schedules!D110&amp;CHAR(34)&amp;" grace="&amp;CHAR(34)&amp;Schedules!E110&amp;CHAR(34)&amp;"/&gt;"</f>
        <v xml:space="preserve">    &lt;finished age="120 years" interval="" grace=""/&gt;</v>
      </c>
    </row>
    <row r="38" spans="1:1" x14ac:dyDescent="0.2">
      <c r="A38" s="10" t="str">
        <f>"    &lt;after-invalid interval="&amp;CHAR(34)&amp;Schedules!D111&amp;CHAR(34)&amp;" grace="&amp;CHAR(34)&amp;Schedules!E111&amp;CHAR(34)&amp;"/&gt;"</f>
        <v xml:space="preserve">    &lt;after-invalid interval="" grace=""/&gt;</v>
      </c>
    </row>
    <row r="39" spans="1:1" x14ac:dyDescent="0.2">
      <c r="A39" s="10" t="str">
        <f>"    &lt;before-previous interval="&amp;CHAR(34)&amp;Schedules!D112&amp;CHAR(34)&amp;"/&gt;"</f>
        <v xml:space="preserve">    &lt;before-previous interval=""/&gt;</v>
      </c>
    </row>
    <row r="40" spans="1:1" x14ac:dyDescent="0.2">
      <c r="A40" s="10" t="str">
        <f>"    &lt;contraindicate vaccineName="&amp;CHAR(34)&amp;Schedules!B115&amp;CHAR(34)&amp;" afterInterval="&amp;CHAR(34)&amp;Schedules!C93&amp;CHAR(34)&amp;" age="&amp;CHAR(34)&amp;Schedules!D93&amp;CHAR(34)&amp;" reason="&amp;CHAR(34)&amp;Schedules!E93&amp;CHAR(34)&amp;" grace="&amp;CHAR(34)&amp;Schedules!F93&amp;CHAR(34)&amp;"/&gt;"</f>
        <v xml:space="preserve">    &lt;contraindicate vaccineName="Varicella" afterInterval="8 weeks" age="" reason="" grace="8 weeks"/&gt;</v>
      </c>
    </row>
    <row r="41" spans="1:1" x14ac:dyDescent="0.2">
      <c r="A41" s="10" t="str">
        <f>"    &lt;indicate vaccineName="&amp;CHAR(34)&amp;Schedules!B118&amp;CHAR(34)&amp;" schedule="&amp;CHAR(34)&amp;Schedules!C118&amp;CHAR(34)&amp;" age="&amp;CHAR(34)&amp;Schedules!D118&amp;CHAR(34)&amp;" reason="&amp;CHAR(34)&amp;Schedules!E118&amp;CHAR(34)&amp;"/&gt;"</f>
        <v xml:space="preserve">    &lt;indicate vaccineName="Live Zoster" schedule="P1a" age="" reason=""/&gt;</v>
      </c>
    </row>
    <row r="42" spans="1:1" x14ac:dyDescent="0.2">
      <c r="A42" s="10" t="str">
        <f>"    &lt;indicate vaccineName="&amp;CHAR(34)&amp;Schedules!B119&amp;CHAR(34)&amp;" schedule="&amp;CHAR(34)&amp;Schedules!C119&amp;CHAR(34)&amp;" age="&amp;CHAR(34)&amp;Schedules!D119&amp;CHAR(34)&amp;" reason="&amp;CHAR(34)&amp;Schedules!E119&amp;CHAR(34)&amp;"/&gt;"</f>
        <v xml:space="preserve">    &lt;indicate vaccineName="RZV" schedule="P2" age="" reason=""/&gt;</v>
      </c>
    </row>
    <row r="43" spans="1:1" x14ac:dyDescent="0.2">
      <c r="A43" s="10" t="str">
        <f>"  &lt;/schedule&gt;"</f>
        <v xml:space="preserve">  &lt;/schedule&gt;</v>
      </c>
    </row>
    <row r="44" spans="1:1" x14ac:dyDescent="0.2">
      <c r="A44" s="8" t="str">
        <f>"  &lt;schedule scheduleName="&amp;CHAR(34)&amp;Schedules!B125&amp;CHAR(34)&amp;" dose="&amp;CHAR(34)&amp;Schedules!C125&amp;CHAR(34)&amp;" indication="&amp;CHAR(34)&amp;Schedules!D125&amp;CHAR(34)&amp;" label="&amp;CHAR(34)&amp;Schedules!E124&amp;CHAR(34)&amp;"&gt;"</f>
        <v xml:space="preserve">  &lt;schedule scheduleName="P2a" dose="2" indication="" label="P2a / 2nd RZV (post-ZVL)"&gt;</v>
      </c>
    </row>
    <row r="45" spans="1:1" x14ac:dyDescent="0.2">
      <c r="A45" s="9" t="str">
        <f>"    &lt;pos row="&amp;CHAR(34)&amp;Schedules!C143&amp;CHAR(34)&amp;" column="&amp;CHAR(34)&amp;Schedules!C142&amp;CHAR(34)&amp;"/&gt;"</f>
        <v xml:space="preserve">    &lt;pos row="1" column="4"/&gt;</v>
      </c>
    </row>
    <row r="46" spans="1:1" x14ac:dyDescent="0.2">
      <c r="A46" s="60" t="str">
        <f>"    &lt;valid age="&amp;CHAR(34)&amp;Schedules!C128&amp;CHAR(34)&amp;" interval="&amp;CHAR(34)&amp;Schedules!D128&amp;CHAR(34)&amp;" grace="&amp;CHAR(34)&amp;Schedules!E128&amp;CHAR(34)&amp;" intervalGrace="&amp;CHAR(34)&amp;Schedules!F128&amp;CHAR(34)&amp;"/&gt;"</f>
        <v xml:space="preserve">    &lt;valid age="50 years" interval="8 weeks" grace="" intervalGrace="8 weeks"/&gt;</v>
      </c>
    </row>
    <row r="47" spans="1:1" x14ac:dyDescent="0.2">
      <c r="A47" s="8" t="str">
        <f>"    &lt;early age="&amp;CHAR(34)&amp;Schedules!C129&amp;CHAR(34)&amp;" interval="&amp;CHAR(34)&amp;Schedules!D129&amp;CHAR(34)&amp;" grace="&amp;CHAR(34)&amp;Schedules!E129&amp;CHAR(34)&amp;"/&gt;"</f>
        <v xml:space="preserve">    &lt;early age="" interval="" grace=""/&gt;</v>
      </c>
    </row>
    <row r="48" spans="1:1" x14ac:dyDescent="0.2">
      <c r="A48" s="8" t="str">
        <f>"    &lt;due age="&amp;CHAR(34)&amp;Schedules!C130&amp;CHAR(34)&amp;" interval="&amp;CHAR(34)&amp;Schedules!D130&amp;CHAR(34)&amp;" grace="&amp;CHAR(34)&amp;Schedules!E130&amp;CHAR(34)&amp;"/&gt;"</f>
        <v xml:space="preserve">    &lt;due age="" interval="8 weeks" grace=""/&gt;</v>
      </c>
    </row>
    <row r="49" spans="1:1" x14ac:dyDescent="0.2">
      <c r="A49" s="8" t="str">
        <f>"    &lt;overdue age="&amp;CHAR(34)&amp;Schedules!C131&amp;CHAR(34)&amp;" interval="&amp;CHAR(34)&amp;Schedules!D131&amp;CHAR(34)&amp;" grace="&amp;CHAR(34)&amp;Schedules!E131&amp;CHAR(34)&amp;"/&gt;"</f>
        <v xml:space="preserve">    &lt;overdue age="" interval="7 months" grace=""/&gt;</v>
      </c>
    </row>
    <row r="50" spans="1:1" x14ac:dyDescent="0.2">
      <c r="A50" s="8" t="str">
        <f>"    &lt;finished age="&amp;CHAR(34)&amp;Schedules!C132&amp;CHAR(34)&amp;" interval="&amp;CHAR(34)&amp;Schedules!D132&amp;CHAR(34)&amp;" grace="&amp;CHAR(34)&amp;Schedules!E132&amp;CHAR(34)&amp;"/&gt;"</f>
        <v xml:space="preserve">    &lt;finished age="120 years" interval="" grace=""/&gt;</v>
      </c>
    </row>
    <row r="51" spans="1:1" x14ac:dyDescent="0.2">
      <c r="A51" s="8" t="str">
        <f>"    &lt;after-invalid interval="&amp;CHAR(34)&amp;Schedules!D133&amp;CHAR(34)&amp;" grace="&amp;CHAR(34)&amp;Schedules!E133&amp;CHAR(34)&amp;"/&gt;"</f>
        <v xml:space="preserve">    &lt;after-invalid interval="" grace=""/&gt;</v>
      </c>
    </row>
    <row r="52" spans="1:1" x14ac:dyDescent="0.2">
      <c r="A52" s="8" t="str">
        <f>"    &lt;before-previous interval="&amp;CHAR(34)&amp;Schedules!D134&amp;CHAR(34)&amp;"/&gt;"</f>
        <v xml:space="preserve">    &lt;before-previous interval=""/&gt;</v>
      </c>
    </row>
    <row r="53" spans="1:1" x14ac:dyDescent="0.2">
      <c r="A53" s="8" t="str">
        <f>"    &lt;contraindicate vaccineName="&amp;CHAR(34)&amp;Schedules!B137&amp;CHAR(34)&amp;" afterInterval="&amp;CHAR(34)&amp;Schedules!C137&amp;CHAR(34)&amp;" age="&amp;CHAR(34)&amp;Schedules!D137&amp;CHAR(34)&amp;" reason="&amp;CHAR(34)&amp;Schedules!E137&amp;CHAR(34)&amp;" grace="&amp;CHAR(34)&amp;Schedules!F137&amp;CHAR(34)&amp;"/&gt;"</f>
        <v xml:space="preserve">    &lt;contraindicate vaccineName="Varicella" afterInterval="8 weeks" age="" reason="" grace="8 weeks"/&gt;</v>
      </c>
    </row>
    <row r="54" spans="1:1" x14ac:dyDescent="0.2">
      <c r="A54" s="8" t="str">
        <f>"    &lt;indicate vaccineName="&amp;CHAR(34)&amp;Schedules!B140&amp;CHAR(34)&amp;" schedule="&amp;CHAR(34)&amp;Schedules!C140&amp;CHAR(34)&amp;" age="&amp;CHAR(34)&amp;Schedules!D140&amp;CHAR(34)&amp;" reason="&amp;CHAR(34)&amp;Schedules!E140&amp;CHAR(34)&amp;"/&gt;"</f>
        <v xml:space="preserve">    &lt;indicate vaccineName="Live Zoster" schedule="P2a" age="" reason=""/&gt;</v>
      </c>
    </row>
    <row r="55" spans="1:1" x14ac:dyDescent="0.2">
      <c r="A55" s="8" t="str">
        <f>"    &lt;indicate vaccineName="&amp;CHAR(34)&amp;Schedules!B141&amp;CHAR(34)&amp;" schedule="&amp;CHAR(34)&amp;Schedules!C141&amp;CHAR(34)&amp;" age="&amp;CHAR(34)&amp;Schedules!D141&amp;CHAR(34)&amp;" reason="&amp;CHAR(34)&amp;Schedules!E141&amp;CHAR(34)&amp;"/&gt;"</f>
        <v xml:space="preserve">    &lt;indicate vaccineName="RZV" schedule="Complete" age="" reason=""/&gt;</v>
      </c>
    </row>
    <row r="56" spans="1:1" x14ac:dyDescent="0.2">
      <c r="A56" s="8" t="str">
        <f>"  &lt;/schedule&gt;"</f>
        <v xml:space="preserve">  &lt;/schedule&gt;</v>
      </c>
    </row>
    <row r="57" spans="1:1" x14ac:dyDescent="0.2">
      <c r="A57" s="2" t="str">
        <f>"&lt;/forecast&gt;"</f>
        <v>&lt;/forecast&gt;</v>
      </c>
    </row>
  </sheetData>
  <sheetProtection selectLockedCells="1" selectUnlockedCells="1"/>
  <printOptions headings="1"/>
  <pageMargins left="0.78749999999999998" right="0.78749999999999998" top="1.0249999999999999" bottom="1.02638888888888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</vt:lpstr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2018-06-27T16:00:09Z</cp:lastPrinted>
  <dcterms:created xsi:type="dcterms:W3CDTF">2013-05-13T20:04:16Z</dcterms:created>
  <dcterms:modified xsi:type="dcterms:W3CDTF">2020-01-11T17:49:09Z</dcterms:modified>
</cp:coreProperties>
</file>