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A9D79506-1B1E-4927-955D-C089E8A32FDE}" xr6:coauthVersionLast="47" xr6:coauthVersionMax="47" xr10:uidLastSave="{00000000-0000-0000-0000-000000000000}"/>
  <bookViews>
    <workbookView xWindow="38280" yWindow="-120" windowWidth="38640" windowHeight="21240" tabRatio="354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Schedules!$A$1:$J$89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40" i="2"/>
  <c r="A39" i="2"/>
  <c r="A38" i="2"/>
  <c r="A37" i="2"/>
  <c r="A8" i="2" l="1"/>
  <c r="A23" i="2"/>
  <c r="B57" i="1"/>
  <c r="A22" i="2" s="1"/>
  <c r="B85" i="1"/>
  <c r="A41" i="2" s="1"/>
  <c r="A1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43" i="2"/>
  <c r="A44" i="2"/>
</calcChain>
</file>

<file path=xl/sharedStrings.xml><?xml version="1.0" encoding="utf-8"?>
<sst xmlns="http://schemas.openxmlformats.org/spreadsheetml/2006/main" count="322" uniqueCount="221">
  <si>
    <t>Forecast Series Name</t>
  </si>
  <si>
    <t>Mumps</t>
  </si>
  <si>
    <t>Vaccines</t>
  </si>
  <si>
    <t>Vaccine Ids</t>
  </si>
  <si>
    <t>Vaccine</t>
  </si>
  <si>
    <t>Measles</t>
  </si>
  <si>
    <t>M/R</t>
  </si>
  <si>
    <t>Rubella</t>
  </si>
  <si>
    <t>MMR</t>
  </si>
  <si>
    <t>MMRV</t>
  </si>
  <si>
    <t>Same Live</t>
  </si>
  <si>
    <t>Other Live</t>
  </si>
  <si>
    <t>Contraindication</t>
  </si>
  <si>
    <t>This forecast sheet represents Measles, Mumps and Rubella</t>
  </si>
  <si>
    <t>OPV</t>
  </si>
  <si>
    <t>rabies, intramuscular injection</t>
  </si>
  <si>
    <t>rabies, intradermal injection</t>
  </si>
  <si>
    <t>Schedule</t>
  </si>
  <si>
    <t>Dose</t>
  </si>
  <si>
    <t>Indication</t>
  </si>
  <si>
    <t>1 year</t>
  </si>
  <si>
    <t>P1</t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</si>
  <si>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</si>
  <si>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</si>
  <si>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</si>
  <si>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</si>
  <si>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</si>
  <si>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</si>
  <si>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</si>
  <si>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</si>
  <si>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</si>
  <si>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12 months</t>
  </si>
  <si>
    <t>Overdue</t>
  </si>
  <si>
    <t>16 months</t>
  </si>
  <si>
    <t>Finished</t>
  </si>
  <si>
    <t>50 years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</si>
  <si>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</si>
  <si>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</si>
  <si>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</si>
  <si>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</si>
  <si>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</si>
  <si>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</si>
  <si>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</si>
  <si>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</si>
  <si>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P2</t>
  </si>
  <si>
    <t>13 years</t>
  </si>
  <si>
    <t>INVALID</t>
  </si>
  <si>
    <t>MMRV should not be administered to persons 13 years of age or older.</t>
  </si>
  <si>
    <t>Show Column</t>
  </si>
  <si>
    <t>Show Row</t>
  </si>
  <si>
    <t>4-6 years</t>
  </si>
  <si>
    <t>4 years</t>
  </si>
  <si>
    <t>7 years</t>
  </si>
  <si>
    <t>Min Interval</t>
  </si>
  <si>
    <t>Previous Vaccine</t>
  </si>
  <si>
    <t>COMPLETE</t>
  </si>
  <si>
    <t>MMRV must be administered no sooner than 4 weeks after previous MMRV.</t>
  </si>
  <si>
    <t>Assume Comp</t>
  </si>
  <si>
    <t>Assuming adult received full MMR series as a child.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</si>
  <si>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</si>
  <si>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</si>
  <si>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</si>
  <si>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</si>
  <si>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</si>
  <si>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</si>
  <si>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</si>
  <si>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</si>
  <si>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</si>
  <si>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</si>
  <si>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</si>
  <si>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</si>
  <si>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</si>
  <si>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</si>
  <si>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</si>
  <si>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</si>
  <si>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</si>
  <si>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</si>
  <si>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</si>
  <si>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</si>
  <si>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</si>
  <si>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</si>
  <si>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</si>
  <si>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</si>
  <si>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</si>
  <si>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</si>
  <si>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</si>
  <si>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</si>
  <si>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</si>
  <si>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</si>
  <si>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</si>
  <si>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</si>
  <si>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</si>
  <si>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</si>
  <si>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</si>
  <si>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</si>
  <si>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04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</si>
  <si>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</si>
  <si>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</si>
  <si>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</si>
  <si>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</si>
  <si>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</si>
  <si>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</si>
  <si>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</si>
  <si>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</si>
  <si>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</si>
  <si>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</si>
  <si>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</si>
  <si>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</si>
  <si>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</si>
  <si>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</si>
  <si>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</si>
  <si>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</si>
  <si>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</si>
  <si>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</si>
  <si>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</si>
  <si>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</si>
  <si>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</si>
  <si>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</si>
  <si>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</si>
  <si>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</si>
  <si>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</si>
  <si>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</si>
  <si>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</si>
  <si>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</si>
  <si>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</si>
  <si>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</si>
  <si>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</si>
  <si>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</si>
  <si>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</si>
  <si>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</si>
  <si>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</si>
  <si>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</si>
  <si>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</si>
  <si>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</si>
  <si>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</si>
  <si>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</si>
  <si>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</si>
  <si>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</si>
  <si>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</si>
  <si>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</si>
  <si>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</si>
  <si>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</si>
  <si>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</si>
  <si>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</si>
  <si>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</si>
  <si>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</si>
  <si>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</si>
  <si>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</si>
  <si>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</si>
  <si>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</si>
  <si>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</si>
  <si>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</si>
  <si>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</si>
  <si>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</si>
  <si>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</si>
  <si>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</si>
  <si>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</si>
  <si>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</si>
  <si>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</si>
  <si>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</si>
  <si>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</si>
  <si>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</si>
  <si>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</si>
  <si>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</si>
  <si>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</si>
  <si>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</si>
  <si>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</si>
  <si>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</si>
  <si>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</si>
  <si>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</si>
  <si>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</si>
  <si>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</si>
  <si>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</si>
  <si>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</si>
  <si>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</si>
  <si>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</si>
  <si>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</si>
  <si>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</si>
  <si>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</si>
  <si>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</si>
  <si>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</si>
  <si>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</si>
  <si>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</si>
  <si>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</si>
  <si>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</si>
  <si>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</si>
  <si>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</si>
  <si>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</si>
  <si>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</si>
  <si>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</si>
  <si>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</si>
  <si>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</si>
  <si>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</si>
  <si>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</si>
  <si>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</si>
  <si>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</si>
  <si>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</si>
  <si>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</si>
  <si>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</si>
  <si>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</si>
  <si>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</si>
  <si>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</si>
  <si>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</si>
  <si>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</si>
  <si>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</si>
  <si>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</si>
  <si>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</si>
  <si>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</si>
  <si>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</si>
  <si>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</si>
  <si>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</si>
  <si>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</si>
  <si>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94, 03, 04, 05</t>
  </si>
  <si>
    <t>94, 03, 04, 07</t>
  </si>
  <si>
    <t>94, 03, 04, 06</t>
  </si>
  <si>
    <t>21, 38, 06, 07</t>
  </si>
  <si>
    <t>04, 05, 06, 21</t>
  </si>
  <si>
    <t>21, 05, 07</t>
  </si>
  <si>
    <t>111, 149, 37, 80, 18</t>
  </si>
  <si>
    <t>CVX Code</t>
  </si>
  <si>
    <t>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</si>
</sst>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trike/>
      <sz val="10"/>
      <color indexed="60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164" fontId="0" fillId="2" borderId="0" xfId="0" applyNumberFormat="1" applyFill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22</xdr:row>
      <xdr:rowOff>95250</xdr:rowOff>
    </xdr:from>
    <xdr:to>
      <xdr:col>9</xdr:col>
      <xdr:colOff>876300</xdr:colOff>
      <xdr:row>35</xdr:row>
      <xdr:rowOff>28575</xdr:rowOff>
    </xdr:to>
    <xdr:pic>
      <xdr:nvPicPr>
        <xdr:cNvPr id="1038" name="Picture 2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0450"/>
          <a:ext cx="6372225" cy="203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17A6-8446-4B1E-A6E9-6C6038D9917E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59</v>
      </c>
      <c r="B1" t="s">
        <v>60</v>
      </c>
      <c r="C1" t="s">
        <v>61</v>
      </c>
    </row>
    <row r="2" spans="1:3" x14ac:dyDescent="0.2">
      <c r="A2">
        <v>110</v>
      </c>
      <c r="B2">
        <v>20</v>
      </c>
      <c r="C2" t="s">
        <v>62</v>
      </c>
    </row>
    <row r="3" spans="1:3" x14ac:dyDescent="0.2">
      <c r="A3">
        <v>110</v>
      </c>
      <c r="B3">
        <v>106</v>
      </c>
      <c r="C3" t="s">
        <v>63</v>
      </c>
    </row>
    <row r="4" spans="1:3" x14ac:dyDescent="0.2">
      <c r="A4">
        <v>110</v>
      </c>
      <c r="B4">
        <v>107</v>
      </c>
      <c r="C4" t="s">
        <v>64</v>
      </c>
    </row>
    <row r="5" spans="1:3" x14ac:dyDescent="0.2">
      <c r="A5">
        <v>111</v>
      </c>
      <c r="B5" t="s">
        <v>65</v>
      </c>
      <c r="C5" t="s">
        <v>66</v>
      </c>
    </row>
    <row r="6" spans="1:3" x14ac:dyDescent="0.2">
      <c r="A6">
        <v>112</v>
      </c>
      <c r="B6">
        <v>28</v>
      </c>
      <c r="C6" t="s">
        <v>67</v>
      </c>
    </row>
    <row r="7" spans="1:3" x14ac:dyDescent="0.2">
      <c r="A7">
        <v>113</v>
      </c>
      <c r="B7">
        <v>50</v>
      </c>
      <c r="C7" t="s">
        <v>68</v>
      </c>
    </row>
    <row r="8" spans="1:3" x14ac:dyDescent="0.2">
      <c r="A8">
        <v>114</v>
      </c>
      <c r="B8">
        <v>110</v>
      </c>
      <c r="C8" t="s">
        <v>69</v>
      </c>
    </row>
    <row r="9" spans="1:3" x14ac:dyDescent="0.2">
      <c r="A9">
        <v>115</v>
      </c>
      <c r="B9">
        <v>120</v>
      </c>
      <c r="C9" t="s">
        <v>70</v>
      </c>
    </row>
    <row r="10" spans="1:3" x14ac:dyDescent="0.2">
      <c r="A10">
        <v>116</v>
      </c>
      <c r="B10">
        <v>130</v>
      </c>
      <c r="C10" t="s">
        <v>71</v>
      </c>
    </row>
    <row r="11" spans="1:3" x14ac:dyDescent="0.2">
      <c r="A11">
        <v>121</v>
      </c>
      <c r="B11">
        <v>22</v>
      </c>
      <c r="C11" t="s">
        <v>72</v>
      </c>
    </row>
    <row r="12" spans="1:3" x14ac:dyDescent="0.2">
      <c r="A12">
        <v>122</v>
      </c>
      <c r="B12" t="s">
        <v>73</v>
      </c>
      <c r="C12" t="s">
        <v>74</v>
      </c>
    </row>
    <row r="13" spans="1:3" x14ac:dyDescent="0.2">
      <c r="A13">
        <v>122</v>
      </c>
      <c r="B13">
        <v>138</v>
      </c>
      <c r="C13" t="s">
        <v>75</v>
      </c>
    </row>
    <row r="14" spans="1:3" x14ac:dyDescent="0.2">
      <c r="A14">
        <v>122</v>
      </c>
      <c r="B14">
        <v>139</v>
      </c>
      <c r="C14" t="s">
        <v>76</v>
      </c>
    </row>
    <row r="15" spans="1:3" x14ac:dyDescent="0.2">
      <c r="A15">
        <v>123</v>
      </c>
      <c r="B15">
        <v>115</v>
      </c>
      <c r="C15" t="s">
        <v>77</v>
      </c>
    </row>
    <row r="16" spans="1:3" x14ac:dyDescent="0.2">
      <c r="A16">
        <v>124</v>
      </c>
      <c r="B16">
        <v>113</v>
      </c>
      <c r="C16" t="s">
        <v>78</v>
      </c>
    </row>
    <row r="17" spans="1:3" x14ac:dyDescent="0.2">
      <c r="A17">
        <v>128</v>
      </c>
      <c r="B17">
        <v>17</v>
      </c>
      <c r="C17" t="s">
        <v>79</v>
      </c>
    </row>
    <row r="18" spans="1:3" x14ac:dyDescent="0.2">
      <c r="A18">
        <v>136</v>
      </c>
      <c r="B18">
        <v>51</v>
      </c>
      <c r="C18" t="s">
        <v>80</v>
      </c>
    </row>
    <row r="19" spans="1:3" x14ac:dyDescent="0.2">
      <c r="A19">
        <v>137</v>
      </c>
      <c r="B19">
        <v>45</v>
      </c>
      <c r="C19" t="s">
        <v>81</v>
      </c>
    </row>
    <row r="20" spans="1:3" x14ac:dyDescent="0.2">
      <c r="A20">
        <v>142</v>
      </c>
      <c r="B20">
        <v>132</v>
      </c>
      <c r="C20" t="s">
        <v>82</v>
      </c>
    </row>
    <row r="21" spans="1:3" x14ac:dyDescent="0.2">
      <c r="A21">
        <v>142</v>
      </c>
      <c r="B21">
        <v>146</v>
      </c>
      <c r="C21" t="s">
        <v>83</v>
      </c>
    </row>
    <row r="22" spans="1:3" x14ac:dyDescent="0.2">
      <c r="A22">
        <v>145</v>
      </c>
      <c r="B22">
        <v>31</v>
      </c>
      <c r="C22" t="s">
        <v>84</v>
      </c>
    </row>
    <row r="23" spans="1:3" x14ac:dyDescent="0.2">
      <c r="A23">
        <v>145</v>
      </c>
      <c r="B23">
        <v>85</v>
      </c>
      <c r="C23" t="s">
        <v>85</v>
      </c>
    </row>
    <row r="24" spans="1:3" x14ac:dyDescent="0.2">
      <c r="A24">
        <v>146</v>
      </c>
      <c r="B24">
        <v>104</v>
      </c>
      <c r="C24" t="s">
        <v>86</v>
      </c>
    </row>
    <row r="25" spans="1:3" x14ac:dyDescent="0.2">
      <c r="A25">
        <v>147</v>
      </c>
      <c r="B25">
        <v>10</v>
      </c>
      <c r="C25" t="s">
        <v>87</v>
      </c>
    </row>
    <row r="26" spans="1:3" x14ac:dyDescent="0.2">
      <c r="A26">
        <v>148</v>
      </c>
      <c r="B26" t="s">
        <v>88</v>
      </c>
      <c r="C26" t="s">
        <v>14</v>
      </c>
    </row>
    <row r="27" spans="1:3" x14ac:dyDescent="0.2">
      <c r="A27">
        <v>153</v>
      </c>
      <c r="B27">
        <v>89</v>
      </c>
      <c r="C27" t="s">
        <v>89</v>
      </c>
    </row>
    <row r="28" spans="1:3" x14ac:dyDescent="0.2">
      <c r="A28">
        <v>154</v>
      </c>
      <c r="B28">
        <v>100</v>
      </c>
      <c r="C28" t="s">
        <v>90</v>
      </c>
    </row>
    <row r="29" spans="1:3" x14ac:dyDescent="0.2">
      <c r="A29">
        <v>155</v>
      </c>
      <c r="B29">
        <v>33</v>
      </c>
      <c r="C29" t="s">
        <v>91</v>
      </c>
    </row>
    <row r="30" spans="1:3" x14ac:dyDescent="0.2">
      <c r="A30">
        <v>156</v>
      </c>
      <c r="B30">
        <v>109</v>
      </c>
      <c r="C30" t="s">
        <v>92</v>
      </c>
    </row>
    <row r="31" spans="1:3" x14ac:dyDescent="0.2">
      <c r="A31">
        <v>156</v>
      </c>
      <c r="B31">
        <v>152</v>
      </c>
      <c r="C31" t="s">
        <v>93</v>
      </c>
    </row>
    <row r="32" spans="1:3" x14ac:dyDescent="0.2">
      <c r="A32">
        <v>158</v>
      </c>
      <c r="B32" t="s">
        <v>94</v>
      </c>
      <c r="C32" t="s">
        <v>8</v>
      </c>
    </row>
    <row r="33" spans="1:3" x14ac:dyDescent="0.2">
      <c r="A33">
        <v>159</v>
      </c>
      <c r="B33">
        <v>94</v>
      </c>
      <c r="C33" t="s">
        <v>9</v>
      </c>
    </row>
    <row r="34" spans="1:3" x14ac:dyDescent="0.2">
      <c r="A34">
        <v>160</v>
      </c>
      <c r="B34" t="s">
        <v>95</v>
      </c>
      <c r="C34" t="s">
        <v>6</v>
      </c>
    </row>
    <row r="35" spans="1:3" x14ac:dyDescent="0.2">
      <c r="A35">
        <v>161</v>
      </c>
      <c r="B35" t="s">
        <v>96</v>
      </c>
      <c r="C35" t="s">
        <v>97</v>
      </c>
    </row>
    <row r="36" spans="1:3" x14ac:dyDescent="0.2">
      <c r="A36">
        <v>162</v>
      </c>
      <c r="B36" t="s">
        <v>98</v>
      </c>
      <c r="C36" t="s">
        <v>99</v>
      </c>
    </row>
    <row r="37" spans="1:3" x14ac:dyDescent="0.2">
      <c r="A37">
        <v>162</v>
      </c>
      <c r="B37">
        <v>215</v>
      </c>
      <c r="C37" t="s">
        <v>100</v>
      </c>
    </row>
    <row r="38" spans="1:3" x14ac:dyDescent="0.2">
      <c r="A38">
        <v>163</v>
      </c>
      <c r="B38">
        <v>216</v>
      </c>
      <c r="C38" t="s">
        <v>101</v>
      </c>
    </row>
    <row r="39" spans="1:3" x14ac:dyDescent="0.2">
      <c r="A39">
        <v>171</v>
      </c>
      <c r="B39" t="s">
        <v>102</v>
      </c>
      <c r="C39" t="s">
        <v>103</v>
      </c>
    </row>
    <row r="40" spans="1:3" x14ac:dyDescent="0.2">
      <c r="A40">
        <v>175</v>
      </c>
      <c r="B40">
        <v>38</v>
      </c>
      <c r="C40" t="s">
        <v>104</v>
      </c>
    </row>
    <row r="41" spans="1:3" x14ac:dyDescent="0.2">
      <c r="A41">
        <v>178</v>
      </c>
      <c r="B41">
        <v>21</v>
      </c>
      <c r="C41" t="s">
        <v>105</v>
      </c>
    </row>
    <row r="42" spans="1:3" x14ac:dyDescent="0.2">
      <c r="A42">
        <v>179</v>
      </c>
      <c r="B42">
        <v>16</v>
      </c>
      <c r="C42" t="s">
        <v>106</v>
      </c>
    </row>
    <row r="43" spans="1:3" x14ac:dyDescent="0.2">
      <c r="A43">
        <v>179</v>
      </c>
      <c r="B43">
        <v>88</v>
      </c>
      <c r="C43" t="s">
        <v>107</v>
      </c>
    </row>
    <row r="44" spans="1:3" x14ac:dyDescent="0.2">
      <c r="A44">
        <v>179</v>
      </c>
      <c r="B44">
        <v>155</v>
      </c>
      <c r="C44" t="s">
        <v>108</v>
      </c>
    </row>
    <row r="45" spans="1:3" x14ac:dyDescent="0.2">
      <c r="A45">
        <v>179</v>
      </c>
      <c r="B45">
        <v>161</v>
      </c>
      <c r="C45" t="s">
        <v>109</v>
      </c>
    </row>
    <row r="46" spans="1:3" x14ac:dyDescent="0.2">
      <c r="A46">
        <v>180</v>
      </c>
      <c r="B46">
        <v>111</v>
      </c>
      <c r="C46" t="s">
        <v>110</v>
      </c>
    </row>
    <row r="47" spans="1:3" x14ac:dyDescent="0.2">
      <c r="A47">
        <v>181</v>
      </c>
      <c r="B47">
        <v>15</v>
      </c>
      <c r="C47" t="s">
        <v>111</v>
      </c>
    </row>
    <row r="48" spans="1:3" x14ac:dyDescent="0.2">
      <c r="A48">
        <v>182</v>
      </c>
      <c r="B48">
        <v>32</v>
      </c>
      <c r="C48" t="s">
        <v>112</v>
      </c>
    </row>
    <row r="49" spans="1:3" x14ac:dyDescent="0.2">
      <c r="A49">
        <v>183</v>
      </c>
      <c r="B49">
        <v>114</v>
      </c>
      <c r="C49" t="s">
        <v>113</v>
      </c>
    </row>
    <row r="50" spans="1:3" x14ac:dyDescent="0.2">
      <c r="A50">
        <v>184</v>
      </c>
      <c r="B50">
        <v>108</v>
      </c>
      <c r="C50" t="s">
        <v>114</v>
      </c>
    </row>
    <row r="51" spans="1:3" x14ac:dyDescent="0.2">
      <c r="A51">
        <v>184</v>
      </c>
      <c r="B51">
        <v>147</v>
      </c>
      <c r="C51" t="s">
        <v>115</v>
      </c>
    </row>
    <row r="52" spans="1:3" x14ac:dyDescent="0.2">
      <c r="A52">
        <v>185</v>
      </c>
      <c r="B52">
        <v>135</v>
      </c>
      <c r="C52" t="s">
        <v>116</v>
      </c>
    </row>
    <row r="53" spans="1:3" x14ac:dyDescent="0.2">
      <c r="A53">
        <v>186</v>
      </c>
      <c r="B53">
        <v>128</v>
      </c>
      <c r="C53" t="s">
        <v>117</v>
      </c>
    </row>
    <row r="54" spans="1:3" x14ac:dyDescent="0.2">
      <c r="A54">
        <v>187</v>
      </c>
      <c r="B54">
        <v>125</v>
      </c>
      <c r="C54" t="s">
        <v>118</v>
      </c>
    </row>
    <row r="55" spans="1:3" x14ac:dyDescent="0.2">
      <c r="A55">
        <v>188</v>
      </c>
      <c r="B55">
        <v>126</v>
      </c>
      <c r="C55" t="s">
        <v>119</v>
      </c>
    </row>
    <row r="56" spans="1:3" x14ac:dyDescent="0.2">
      <c r="A56">
        <v>189</v>
      </c>
      <c r="B56">
        <v>127</v>
      </c>
      <c r="C56" t="s">
        <v>120</v>
      </c>
    </row>
    <row r="57" spans="1:3" x14ac:dyDescent="0.2">
      <c r="A57">
        <v>197</v>
      </c>
      <c r="B57">
        <v>103</v>
      </c>
      <c r="C57" t="s">
        <v>121</v>
      </c>
    </row>
    <row r="58" spans="1:3" x14ac:dyDescent="0.2">
      <c r="A58">
        <v>198</v>
      </c>
      <c r="B58">
        <v>136</v>
      </c>
      <c r="C58" t="s">
        <v>122</v>
      </c>
    </row>
    <row r="59" spans="1:3" x14ac:dyDescent="0.2">
      <c r="A59">
        <v>200</v>
      </c>
      <c r="B59">
        <v>140</v>
      </c>
      <c r="C59" t="s">
        <v>123</v>
      </c>
    </row>
    <row r="60" spans="1:3" x14ac:dyDescent="0.2">
      <c r="A60">
        <v>201</v>
      </c>
      <c r="B60">
        <v>141</v>
      </c>
      <c r="C60" t="s">
        <v>124</v>
      </c>
    </row>
    <row r="61" spans="1:3" x14ac:dyDescent="0.2">
      <c r="A61">
        <v>202</v>
      </c>
      <c r="B61">
        <v>166</v>
      </c>
      <c r="C61" t="s">
        <v>125</v>
      </c>
    </row>
    <row r="62" spans="1:3" x14ac:dyDescent="0.2">
      <c r="A62">
        <v>202</v>
      </c>
      <c r="B62">
        <v>144</v>
      </c>
      <c r="C62" t="s">
        <v>126</v>
      </c>
    </row>
    <row r="63" spans="1:3" x14ac:dyDescent="0.2">
      <c r="A63">
        <v>203</v>
      </c>
      <c r="B63">
        <v>149</v>
      </c>
      <c r="C63" t="s">
        <v>127</v>
      </c>
    </row>
    <row r="64" spans="1:3" x14ac:dyDescent="0.2">
      <c r="A64">
        <v>203</v>
      </c>
      <c r="B64">
        <v>151</v>
      </c>
      <c r="C64" t="s">
        <v>128</v>
      </c>
    </row>
    <row r="65" spans="1:3" x14ac:dyDescent="0.2">
      <c r="A65">
        <v>204</v>
      </c>
      <c r="B65">
        <v>150</v>
      </c>
      <c r="C65" t="s">
        <v>129</v>
      </c>
    </row>
    <row r="66" spans="1:3" x14ac:dyDescent="0.2">
      <c r="A66">
        <v>204</v>
      </c>
      <c r="B66">
        <v>158</v>
      </c>
      <c r="C66" t="s">
        <v>130</v>
      </c>
    </row>
    <row r="67" spans="1:3" x14ac:dyDescent="0.2">
      <c r="A67">
        <v>206</v>
      </c>
      <c r="B67">
        <v>119</v>
      </c>
      <c r="C67" t="s">
        <v>131</v>
      </c>
    </row>
    <row r="68" spans="1:3" x14ac:dyDescent="0.2">
      <c r="A68">
        <v>207</v>
      </c>
      <c r="B68">
        <v>116</v>
      </c>
      <c r="C68" t="s">
        <v>132</v>
      </c>
    </row>
    <row r="69" spans="1:3" x14ac:dyDescent="0.2">
      <c r="A69">
        <v>208</v>
      </c>
      <c r="B69">
        <v>74</v>
      </c>
      <c r="C69" t="s">
        <v>133</v>
      </c>
    </row>
    <row r="70" spans="1:3" x14ac:dyDescent="0.2">
      <c r="A70">
        <v>209</v>
      </c>
      <c r="B70">
        <v>66</v>
      </c>
      <c r="C70" t="s">
        <v>134</v>
      </c>
    </row>
    <row r="71" spans="1:3" x14ac:dyDescent="0.2">
      <c r="A71">
        <v>210</v>
      </c>
      <c r="B71">
        <v>18</v>
      </c>
      <c r="C71" t="s">
        <v>15</v>
      </c>
    </row>
    <row r="72" spans="1:3" x14ac:dyDescent="0.2">
      <c r="A72">
        <v>210</v>
      </c>
      <c r="B72">
        <v>40</v>
      </c>
      <c r="C72" t="s">
        <v>16</v>
      </c>
    </row>
    <row r="73" spans="1:3" x14ac:dyDescent="0.2">
      <c r="A73">
        <v>210</v>
      </c>
      <c r="B73">
        <v>90</v>
      </c>
      <c r="C73" t="s">
        <v>135</v>
      </c>
    </row>
    <row r="74" spans="1:3" x14ac:dyDescent="0.2">
      <c r="A74">
        <v>211</v>
      </c>
      <c r="B74">
        <v>19</v>
      </c>
      <c r="C74" t="s">
        <v>136</v>
      </c>
    </row>
    <row r="75" spans="1:3" x14ac:dyDescent="0.2">
      <c r="A75">
        <v>212</v>
      </c>
      <c r="B75">
        <v>122</v>
      </c>
      <c r="C75" t="s">
        <v>137</v>
      </c>
    </row>
    <row r="76" spans="1:3" x14ac:dyDescent="0.2">
      <c r="A76">
        <v>213</v>
      </c>
      <c r="B76">
        <v>148</v>
      </c>
      <c r="C76" t="s">
        <v>138</v>
      </c>
    </row>
    <row r="77" spans="1:3" x14ac:dyDescent="0.2">
      <c r="A77">
        <v>214</v>
      </c>
      <c r="B77">
        <v>165</v>
      </c>
      <c r="C77" t="s">
        <v>139</v>
      </c>
    </row>
    <row r="78" spans="1:3" x14ac:dyDescent="0.2">
      <c r="A78">
        <v>215</v>
      </c>
      <c r="B78">
        <v>162</v>
      </c>
      <c r="C78" t="s">
        <v>100</v>
      </c>
    </row>
    <row r="79" spans="1:3" x14ac:dyDescent="0.2">
      <c r="A79">
        <v>216</v>
      </c>
      <c r="B79">
        <v>163</v>
      </c>
      <c r="C79" t="s">
        <v>101</v>
      </c>
    </row>
    <row r="80" spans="1:3" x14ac:dyDescent="0.2">
      <c r="A80">
        <v>390</v>
      </c>
      <c r="B80">
        <v>62</v>
      </c>
      <c r="C80" t="s">
        <v>140</v>
      </c>
    </row>
    <row r="81" spans="1:3" x14ac:dyDescent="0.2">
      <c r="A81">
        <v>391</v>
      </c>
      <c r="B81">
        <v>118</v>
      </c>
      <c r="C81" t="s">
        <v>141</v>
      </c>
    </row>
    <row r="82" spans="1:3" x14ac:dyDescent="0.2">
      <c r="A82">
        <v>391</v>
      </c>
      <c r="B82">
        <v>137</v>
      </c>
      <c r="C82" t="s">
        <v>142</v>
      </c>
    </row>
    <row r="83" spans="1:3" x14ac:dyDescent="0.2">
      <c r="A83">
        <v>1000</v>
      </c>
      <c r="B83">
        <v>54</v>
      </c>
      <c r="C83" t="s">
        <v>143</v>
      </c>
    </row>
    <row r="84" spans="1:3" x14ac:dyDescent="0.2">
      <c r="A84">
        <v>1010</v>
      </c>
      <c r="B84">
        <v>55</v>
      </c>
      <c r="C84" t="s">
        <v>144</v>
      </c>
    </row>
    <row r="85" spans="1:3" x14ac:dyDescent="0.2">
      <c r="A85">
        <v>1020</v>
      </c>
      <c r="B85">
        <v>82</v>
      </c>
      <c r="C85" t="s">
        <v>145</v>
      </c>
    </row>
    <row r="86" spans="1:3" x14ac:dyDescent="0.2">
      <c r="A86">
        <v>1030</v>
      </c>
      <c r="B86">
        <v>24</v>
      </c>
      <c r="C86" t="s">
        <v>146</v>
      </c>
    </row>
    <row r="87" spans="1:3" x14ac:dyDescent="0.2">
      <c r="A87">
        <v>1050</v>
      </c>
      <c r="B87">
        <v>27</v>
      </c>
      <c r="C87" t="s">
        <v>147</v>
      </c>
    </row>
    <row r="88" spans="1:3" x14ac:dyDescent="0.2">
      <c r="A88">
        <v>1060</v>
      </c>
      <c r="B88">
        <v>26</v>
      </c>
      <c r="C88" t="s">
        <v>148</v>
      </c>
    </row>
    <row r="89" spans="1:3" x14ac:dyDescent="0.2">
      <c r="A89">
        <v>1070</v>
      </c>
      <c r="B89">
        <v>29</v>
      </c>
      <c r="C89" t="s">
        <v>149</v>
      </c>
    </row>
    <row r="90" spans="1:3" x14ac:dyDescent="0.2">
      <c r="A90">
        <v>1080</v>
      </c>
      <c r="B90">
        <v>56</v>
      </c>
      <c r="C90" t="s">
        <v>150</v>
      </c>
    </row>
    <row r="91" spans="1:3" x14ac:dyDescent="0.2">
      <c r="A91">
        <v>1090</v>
      </c>
      <c r="B91">
        <v>12</v>
      </c>
      <c r="C91" t="s">
        <v>151</v>
      </c>
    </row>
    <row r="92" spans="1:3" x14ac:dyDescent="0.2">
      <c r="A92">
        <v>1150</v>
      </c>
      <c r="B92">
        <v>102</v>
      </c>
      <c r="C92" t="s">
        <v>152</v>
      </c>
    </row>
    <row r="93" spans="1:3" x14ac:dyDescent="0.2">
      <c r="A93">
        <v>1160</v>
      </c>
      <c r="B93">
        <v>57</v>
      </c>
      <c r="C93" t="s">
        <v>153</v>
      </c>
    </row>
    <row r="94" spans="1:3" x14ac:dyDescent="0.2">
      <c r="A94">
        <v>1170</v>
      </c>
      <c r="B94">
        <v>52</v>
      </c>
      <c r="C94" t="s">
        <v>154</v>
      </c>
    </row>
    <row r="95" spans="1:3" x14ac:dyDescent="0.2">
      <c r="A95">
        <v>1180</v>
      </c>
      <c r="B95">
        <v>83</v>
      </c>
      <c r="C95" t="s">
        <v>155</v>
      </c>
    </row>
    <row r="96" spans="1:3" x14ac:dyDescent="0.2">
      <c r="A96">
        <v>1190</v>
      </c>
      <c r="B96">
        <v>84</v>
      </c>
      <c r="C96" t="s">
        <v>156</v>
      </c>
    </row>
    <row r="97" spans="1:3" x14ac:dyDescent="0.2">
      <c r="A97">
        <v>1230</v>
      </c>
      <c r="B97">
        <v>30</v>
      </c>
      <c r="C97" t="s">
        <v>157</v>
      </c>
    </row>
    <row r="98" spans="1:3" x14ac:dyDescent="0.2">
      <c r="A98">
        <v>1240</v>
      </c>
      <c r="B98" t="s">
        <v>158</v>
      </c>
      <c r="C98" t="s">
        <v>159</v>
      </c>
    </row>
    <row r="99" spans="1:3" x14ac:dyDescent="0.2">
      <c r="A99">
        <v>1250</v>
      </c>
      <c r="B99">
        <v>42</v>
      </c>
      <c r="C99" t="s">
        <v>160</v>
      </c>
    </row>
    <row r="100" spans="1:3" x14ac:dyDescent="0.2">
      <c r="A100">
        <v>1260</v>
      </c>
      <c r="B100">
        <v>43</v>
      </c>
      <c r="C100" t="s">
        <v>161</v>
      </c>
    </row>
    <row r="101" spans="1:3" x14ac:dyDescent="0.2">
      <c r="A101">
        <v>1270</v>
      </c>
      <c r="B101">
        <v>44</v>
      </c>
      <c r="C101" t="s">
        <v>162</v>
      </c>
    </row>
    <row r="102" spans="1:3" x14ac:dyDescent="0.2">
      <c r="A102">
        <v>1300</v>
      </c>
      <c r="B102">
        <v>59</v>
      </c>
      <c r="C102" t="s">
        <v>163</v>
      </c>
    </row>
    <row r="103" spans="1:3" x14ac:dyDescent="0.2">
      <c r="A103">
        <v>1310</v>
      </c>
      <c r="B103">
        <v>60</v>
      </c>
      <c r="C103" t="s">
        <v>164</v>
      </c>
    </row>
    <row r="104" spans="1:3" x14ac:dyDescent="0.2">
      <c r="A104">
        <v>1320</v>
      </c>
      <c r="B104">
        <v>46</v>
      </c>
      <c r="C104" t="s">
        <v>165</v>
      </c>
    </row>
    <row r="105" spans="1:3" x14ac:dyDescent="0.2">
      <c r="A105">
        <v>1330</v>
      </c>
      <c r="B105">
        <v>47</v>
      </c>
      <c r="C105" t="s">
        <v>166</v>
      </c>
    </row>
    <row r="106" spans="1:3" x14ac:dyDescent="0.2">
      <c r="A106">
        <v>1340</v>
      </c>
      <c r="B106">
        <v>48</v>
      </c>
      <c r="C106" t="s">
        <v>167</v>
      </c>
    </row>
    <row r="107" spans="1:3" x14ac:dyDescent="0.2">
      <c r="A107">
        <v>1350</v>
      </c>
      <c r="B107">
        <v>49</v>
      </c>
      <c r="C107" t="s">
        <v>168</v>
      </c>
    </row>
    <row r="108" spans="1:3" x14ac:dyDescent="0.2">
      <c r="A108">
        <v>1400</v>
      </c>
      <c r="B108">
        <v>86</v>
      </c>
      <c r="C108" t="s">
        <v>169</v>
      </c>
    </row>
    <row r="109" spans="1:3" x14ac:dyDescent="0.2">
      <c r="A109">
        <v>1410</v>
      </c>
      <c r="B109">
        <v>87</v>
      </c>
      <c r="C109" t="s">
        <v>170</v>
      </c>
    </row>
    <row r="110" spans="1:3" x14ac:dyDescent="0.2">
      <c r="A110">
        <v>1420</v>
      </c>
      <c r="B110">
        <v>14</v>
      </c>
      <c r="C110" t="s">
        <v>171</v>
      </c>
    </row>
    <row r="111" spans="1:3" x14ac:dyDescent="0.2">
      <c r="A111">
        <v>1490</v>
      </c>
      <c r="B111">
        <v>39</v>
      </c>
      <c r="C111" t="s">
        <v>172</v>
      </c>
    </row>
    <row r="112" spans="1:3" x14ac:dyDescent="0.2">
      <c r="A112">
        <v>1491</v>
      </c>
      <c r="B112">
        <v>134</v>
      </c>
      <c r="C112" t="s">
        <v>173</v>
      </c>
    </row>
    <row r="113" spans="1:3" x14ac:dyDescent="0.2">
      <c r="A113">
        <v>1510</v>
      </c>
      <c r="B113">
        <v>64</v>
      </c>
      <c r="C113" t="s">
        <v>174</v>
      </c>
    </row>
    <row r="114" spans="1:3" x14ac:dyDescent="0.2">
      <c r="A114">
        <v>1520</v>
      </c>
      <c r="B114">
        <v>65</v>
      </c>
      <c r="C114" t="s">
        <v>175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177</v>
      </c>
    </row>
    <row r="117" spans="1:3" x14ac:dyDescent="0.2">
      <c r="A117">
        <v>1630</v>
      </c>
      <c r="B117">
        <v>69</v>
      </c>
      <c r="C117" t="s">
        <v>178</v>
      </c>
    </row>
    <row r="118" spans="1:3" x14ac:dyDescent="0.2">
      <c r="A118">
        <v>1640</v>
      </c>
      <c r="B118">
        <v>11</v>
      </c>
      <c r="C118" t="s">
        <v>179</v>
      </c>
    </row>
    <row r="119" spans="1:3" x14ac:dyDescent="0.2">
      <c r="A119">
        <v>1650</v>
      </c>
      <c r="B119">
        <v>23</v>
      </c>
      <c r="C119" t="s">
        <v>180</v>
      </c>
    </row>
    <row r="120" spans="1:3" x14ac:dyDescent="0.2">
      <c r="A120">
        <v>1680</v>
      </c>
      <c r="B120">
        <v>70</v>
      </c>
      <c r="C120" t="s">
        <v>181</v>
      </c>
    </row>
    <row r="121" spans="1:3" x14ac:dyDescent="0.2">
      <c r="A121">
        <v>1720</v>
      </c>
      <c r="B121">
        <v>72</v>
      </c>
      <c r="C121" t="s">
        <v>182</v>
      </c>
    </row>
    <row r="122" spans="1:3" x14ac:dyDescent="0.2">
      <c r="A122">
        <v>1730</v>
      </c>
      <c r="B122">
        <v>73</v>
      </c>
      <c r="C122" t="s">
        <v>183</v>
      </c>
    </row>
    <row r="123" spans="1:3" x14ac:dyDescent="0.2">
      <c r="A123">
        <v>1740</v>
      </c>
      <c r="B123">
        <v>34</v>
      </c>
      <c r="C123" t="s">
        <v>184</v>
      </c>
    </row>
    <row r="124" spans="1:3" x14ac:dyDescent="0.2">
      <c r="A124">
        <v>1760</v>
      </c>
      <c r="B124">
        <v>71</v>
      </c>
      <c r="C124" t="s">
        <v>185</v>
      </c>
    </row>
    <row r="125" spans="1:3" x14ac:dyDescent="0.2">
      <c r="A125">
        <v>1770</v>
      </c>
      <c r="B125">
        <v>93</v>
      </c>
      <c r="C125" t="s">
        <v>186</v>
      </c>
    </row>
    <row r="126" spans="1:3" x14ac:dyDescent="0.2">
      <c r="A126">
        <v>1800</v>
      </c>
      <c r="B126">
        <v>75</v>
      </c>
      <c r="C126" t="s">
        <v>187</v>
      </c>
    </row>
    <row r="127" spans="1:3" x14ac:dyDescent="0.2">
      <c r="A127">
        <v>1810</v>
      </c>
      <c r="B127">
        <v>76</v>
      </c>
      <c r="C127" t="s">
        <v>188</v>
      </c>
    </row>
    <row r="128" spans="1:3" x14ac:dyDescent="0.2">
      <c r="A128">
        <v>1830</v>
      </c>
      <c r="B128">
        <v>35</v>
      </c>
      <c r="C128" t="s">
        <v>189</v>
      </c>
    </row>
    <row r="129" spans="1:3" x14ac:dyDescent="0.2">
      <c r="A129">
        <v>1840</v>
      </c>
      <c r="B129">
        <v>77</v>
      </c>
      <c r="C129" t="s">
        <v>190</v>
      </c>
    </row>
    <row r="130" spans="1:3" x14ac:dyDescent="0.2">
      <c r="A130">
        <v>1850</v>
      </c>
      <c r="B130">
        <v>13</v>
      </c>
      <c r="C130" t="s">
        <v>191</v>
      </c>
    </row>
    <row r="131" spans="1:3" x14ac:dyDescent="0.2">
      <c r="A131">
        <v>1860</v>
      </c>
      <c r="B131">
        <v>95</v>
      </c>
      <c r="C131" t="s">
        <v>192</v>
      </c>
    </row>
    <row r="132" spans="1:3" x14ac:dyDescent="0.2">
      <c r="A132">
        <v>1870</v>
      </c>
      <c r="B132">
        <v>96</v>
      </c>
      <c r="C132" t="s">
        <v>193</v>
      </c>
    </row>
    <row r="133" spans="1:3" x14ac:dyDescent="0.2">
      <c r="A133">
        <v>1880</v>
      </c>
      <c r="B133">
        <v>97</v>
      </c>
      <c r="C133" t="s">
        <v>194</v>
      </c>
    </row>
    <row r="134" spans="1:3" x14ac:dyDescent="0.2">
      <c r="A134">
        <v>1890</v>
      </c>
      <c r="B134">
        <v>98</v>
      </c>
      <c r="C134" t="s">
        <v>195</v>
      </c>
    </row>
    <row r="135" spans="1:3" x14ac:dyDescent="0.2">
      <c r="A135">
        <v>1900</v>
      </c>
      <c r="B135">
        <v>78</v>
      </c>
      <c r="C135" t="s">
        <v>196</v>
      </c>
    </row>
    <row r="136" spans="1:3" x14ac:dyDescent="0.2">
      <c r="A136">
        <v>1910</v>
      </c>
      <c r="B136">
        <v>25</v>
      </c>
      <c r="C136" t="s">
        <v>197</v>
      </c>
    </row>
    <row r="137" spans="1:3" x14ac:dyDescent="0.2">
      <c r="A137">
        <v>1920</v>
      </c>
      <c r="B137">
        <v>41</v>
      </c>
      <c r="C137" t="s">
        <v>198</v>
      </c>
    </row>
    <row r="138" spans="1:3" x14ac:dyDescent="0.2">
      <c r="A138">
        <v>1930</v>
      </c>
      <c r="B138">
        <v>53</v>
      </c>
      <c r="C138" t="s">
        <v>199</v>
      </c>
    </row>
    <row r="139" spans="1:3" x14ac:dyDescent="0.2">
      <c r="A139">
        <v>1940</v>
      </c>
      <c r="B139">
        <v>101</v>
      </c>
      <c r="C139" t="s">
        <v>200</v>
      </c>
    </row>
    <row r="140" spans="1:3" x14ac:dyDescent="0.2">
      <c r="A140">
        <v>1950</v>
      </c>
      <c r="B140">
        <v>91</v>
      </c>
      <c r="C140" t="s">
        <v>201</v>
      </c>
    </row>
    <row r="141" spans="1:3" x14ac:dyDescent="0.2">
      <c r="A141">
        <v>1960</v>
      </c>
      <c r="B141">
        <v>79</v>
      </c>
      <c r="C141" t="s">
        <v>202</v>
      </c>
    </row>
    <row r="142" spans="1:3" x14ac:dyDescent="0.2">
      <c r="A142">
        <v>1980</v>
      </c>
      <c r="B142">
        <v>81</v>
      </c>
      <c r="C142" t="s">
        <v>203</v>
      </c>
    </row>
    <row r="143" spans="1:3" x14ac:dyDescent="0.2">
      <c r="A143">
        <v>1990</v>
      </c>
      <c r="B143">
        <v>80</v>
      </c>
      <c r="C143" t="s">
        <v>204</v>
      </c>
    </row>
    <row r="144" spans="1:3" x14ac:dyDescent="0.2">
      <c r="A144">
        <v>2000</v>
      </c>
      <c r="B144">
        <v>92</v>
      </c>
      <c r="C144" t="s">
        <v>205</v>
      </c>
    </row>
    <row r="145" spans="1:3" x14ac:dyDescent="0.2">
      <c r="A145">
        <v>2010</v>
      </c>
      <c r="B145">
        <v>36</v>
      </c>
      <c r="C145" t="s">
        <v>206</v>
      </c>
    </row>
    <row r="146" spans="1:3" x14ac:dyDescent="0.2">
      <c r="A146">
        <v>2020</v>
      </c>
      <c r="B146">
        <v>37</v>
      </c>
      <c r="C146" t="s">
        <v>207</v>
      </c>
    </row>
    <row r="147" spans="1:3" x14ac:dyDescent="0.2">
      <c r="A147">
        <v>2110</v>
      </c>
      <c r="B147">
        <v>121</v>
      </c>
      <c r="C147" t="s">
        <v>208</v>
      </c>
    </row>
    <row r="148" spans="1:3" x14ac:dyDescent="0.2">
      <c r="A148">
        <v>3141</v>
      </c>
      <c r="B148">
        <v>131</v>
      </c>
      <c r="C148" t="s">
        <v>209</v>
      </c>
    </row>
    <row r="149" spans="1:3" x14ac:dyDescent="0.2">
      <c r="A149">
        <v>3143</v>
      </c>
      <c r="B149">
        <v>133</v>
      </c>
      <c r="C149" t="s">
        <v>210</v>
      </c>
    </row>
    <row r="150" spans="1:3" x14ac:dyDescent="0.2">
      <c r="A150">
        <v>9999</v>
      </c>
      <c r="B150">
        <v>999</v>
      </c>
      <c r="C150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88"/>
  <sheetViews>
    <sheetView tabSelected="1" topLeftCell="A35" workbookViewId="0">
      <selection activeCell="U64" sqref="U64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7" width="15.140625" style="1" customWidth="1"/>
    <col min="8" max="10" width="14.28515625" style="1" customWidth="1"/>
    <col min="11" max="11" width="13.710937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7</v>
      </c>
      <c r="F2" s="25" t="s">
        <v>2</v>
      </c>
      <c r="G2" s="25"/>
      <c r="H2" s="25"/>
      <c r="I2" s="25"/>
      <c r="J2" s="2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22"/>
      <c r="H3" s="22"/>
      <c r="I3" s="8"/>
      <c r="J3" s="6" t="s">
        <v>219</v>
      </c>
    </row>
    <row r="4" spans="2:10" x14ac:dyDescent="0.2">
      <c r="B4" s="9" t="s">
        <v>5</v>
      </c>
      <c r="C4" s="10" t="s">
        <v>212</v>
      </c>
      <c r="D4" s="11"/>
      <c r="F4" s="10" t="s">
        <v>6</v>
      </c>
      <c r="G4" s="24"/>
      <c r="H4" s="23"/>
      <c r="I4" s="11"/>
      <c r="J4" s="21" t="s">
        <v>95</v>
      </c>
    </row>
    <row r="5" spans="2:10" x14ac:dyDescent="0.2">
      <c r="B5" s="9" t="s">
        <v>1</v>
      </c>
      <c r="C5" s="10" t="s">
        <v>213</v>
      </c>
      <c r="D5" s="11"/>
      <c r="F5" s="10" t="s">
        <v>97</v>
      </c>
      <c r="G5" s="24"/>
      <c r="H5" s="23"/>
      <c r="I5" s="11"/>
      <c r="J5" s="21" t="s">
        <v>96</v>
      </c>
    </row>
    <row r="6" spans="2:10" x14ac:dyDescent="0.2">
      <c r="B6" s="9" t="s">
        <v>7</v>
      </c>
      <c r="C6" s="10" t="s">
        <v>214</v>
      </c>
      <c r="D6" s="11"/>
      <c r="F6" s="10" t="s">
        <v>8</v>
      </c>
      <c r="G6" s="24"/>
      <c r="H6" s="23"/>
      <c r="I6" s="11"/>
      <c r="J6" s="21" t="s">
        <v>94</v>
      </c>
    </row>
    <row r="7" spans="2:10" x14ac:dyDescent="0.2">
      <c r="B7" s="9" t="s">
        <v>9</v>
      </c>
      <c r="C7" s="10">
        <v>94</v>
      </c>
      <c r="D7" s="11"/>
      <c r="F7" s="10"/>
      <c r="G7" s="24"/>
      <c r="H7" s="23"/>
      <c r="I7" s="11"/>
      <c r="J7" s="21"/>
    </row>
    <row r="8" spans="2:10" ht="12.95" customHeight="1" x14ac:dyDescent="0.2">
      <c r="B8" s="26" t="s">
        <v>10</v>
      </c>
      <c r="C8" s="27" t="s">
        <v>215</v>
      </c>
      <c r="D8" s="27"/>
      <c r="F8" s="10" t="s">
        <v>9</v>
      </c>
      <c r="G8" s="24"/>
      <c r="H8" s="23"/>
      <c r="I8" s="11"/>
      <c r="J8" s="21">
        <v>94</v>
      </c>
    </row>
    <row r="9" spans="2:10" ht="12.75" customHeight="1" x14ac:dyDescent="0.2">
      <c r="B9" s="26"/>
      <c r="C9" s="27" t="s">
        <v>216</v>
      </c>
      <c r="D9" s="27"/>
      <c r="F9" s="10" t="s">
        <v>99</v>
      </c>
      <c r="G9" s="24"/>
      <c r="H9" s="23"/>
      <c r="I9" s="11"/>
      <c r="J9" s="21" t="s">
        <v>98</v>
      </c>
    </row>
    <row r="10" spans="2:10" ht="12.75" customHeight="1" x14ac:dyDescent="0.2">
      <c r="B10" s="26"/>
      <c r="C10" s="27" t="s">
        <v>217</v>
      </c>
      <c r="D10" s="27"/>
      <c r="F10" s="10" t="s">
        <v>103</v>
      </c>
      <c r="G10" s="24"/>
      <c r="H10" s="23"/>
      <c r="I10" s="11"/>
      <c r="J10" s="21" t="s">
        <v>102</v>
      </c>
    </row>
    <row r="11" spans="2:10" ht="12.95" customHeight="1" x14ac:dyDescent="0.2">
      <c r="B11" s="26" t="s">
        <v>11</v>
      </c>
      <c r="C11" s="27" t="s">
        <v>218</v>
      </c>
      <c r="D11" s="27"/>
      <c r="F11" s="10" t="s">
        <v>104</v>
      </c>
      <c r="G11" s="24"/>
      <c r="H11" s="23"/>
      <c r="I11" s="11"/>
      <c r="J11" s="21">
        <v>38</v>
      </c>
    </row>
    <row r="12" spans="2:10" x14ac:dyDescent="0.2">
      <c r="B12" s="26"/>
      <c r="C12" s="27"/>
      <c r="D12" s="27"/>
      <c r="F12" s="25" t="s">
        <v>12</v>
      </c>
      <c r="G12" s="25"/>
      <c r="H12" s="25"/>
      <c r="I12" s="25"/>
      <c r="J12" s="25"/>
    </row>
    <row r="13" spans="2:10" ht="13.35" customHeight="1" x14ac:dyDescent="0.2">
      <c r="B13" s="9" t="s">
        <v>57</v>
      </c>
      <c r="C13" s="10">
        <v>-158</v>
      </c>
      <c r="D13" s="11"/>
      <c r="F13" s="7" t="s">
        <v>4</v>
      </c>
      <c r="G13" s="22"/>
      <c r="H13" s="22"/>
      <c r="I13" s="8"/>
      <c r="J13" s="6" t="s">
        <v>219</v>
      </c>
    </row>
    <row r="14" spans="2:10" x14ac:dyDescent="0.2">
      <c r="F14" s="10" t="s">
        <v>105</v>
      </c>
      <c r="G14" s="24"/>
      <c r="H14" s="23"/>
      <c r="I14" s="11"/>
      <c r="J14" s="21">
        <v>21</v>
      </c>
    </row>
    <row r="15" spans="2:10" x14ac:dyDescent="0.2">
      <c r="F15" s="10" t="s">
        <v>110</v>
      </c>
      <c r="G15" s="24"/>
      <c r="H15" s="23"/>
      <c r="I15" s="11"/>
      <c r="J15" s="21">
        <v>111</v>
      </c>
    </row>
    <row r="16" spans="2:10" ht="12.75" customHeight="1" x14ac:dyDescent="0.2">
      <c r="C16" s="28" t="s">
        <v>13</v>
      </c>
      <c r="D16" s="28"/>
      <c r="F16" s="10" t="s">
        <v>127</v>
      </c>
      <c r="G16" s="24"/>
      <c r="H16" s="23"/>
      <c r="I16" s="11"/>
      <c r="J16" s="21">
        <v>149</v>
      </c>
    </row>
    <row r="17" spans="3:10" x14ac:dyDescent="0.2">
      <c r="C17" s="28"/>
      <c r="D17" s="28"/>
      <c r="F17" s="10" t="s">
        <v>207</v>
      </c>
      <c r="G17" s="24"/>
      <c r="H17" s="23"/>
      <c r="I17" s="11"/>
      <c r="J17" s="21">
        <v>37</v>
      </c>
    </row>
    <row r="18" spans="3:10" x14ac:dyDescent="0.2">
      <c r="F18" s="10" t="s">
        <v>204</v>
      </c>
      <c r="G18" s="24"/>
      <c r="H18" s="23"/>
      <c r="I18" s="11"/>
      <c r="J18" s="21">
        <v>80</v>
      </c>
    </row>
    <row r="19" spans="3:10" x14ac:dyDescent="0.2">
      <c r="F19" s="12" t="s">
        <v>14</v>
      </c>
      <c r="G19" s="24"/>
      <c r="H19" s="23"/>
      <c r="I19" s="11"/>
      <c r="J19" s="21" t="s">
        <v>88</v>
      </c>
    </row>
    <row r="20" spans="3:10" x14ac:dyDescent="0.2">
      <c r="F20" s="10"/>
      <c r="G20" s="24"/>
      <c r="H20" s="23"/>
      <c r="I20" s="11"/>
      <c r="J20" s="21"/>
    </row>
    <row r="21" spans="3:10" x14ac:dyDescent="0.2">
      <c r="F21" s="10"/>
      <c r="G21" s="24"/>
      <c r="H21" s="23"/>
      <c r="I21" s="11"/>
      <c r="J21" s="21"/>
    </row>
    <row r="22" spans="3:10" x14ac:dyDescent="0.2">
      <c r="F22" s="10" t="s">
        <v>15</v>
      </c>
      <c r="G22" s="24"/>
      <c r="H22" s="23"/>
      <c r="I22" s="11"/>
      <c r="J22" s="21">
        <v>18</v>
      </c>
    </row>
    <row r="38" spans="2:5" x14ac:dyDescent="0.2">
      <c r="B38" s="5" t="s">
        <v>17</v>
      </c>
      <c r="C38" s="5" t="s">
        <v>18</v>
      </c>
      <c r="D38" s="5" t="s">
        <v>19</v>
      </c>
      <c r="E38" s="13" t="s">
        <v>20</v>
      </c>
    </row>
    <row r="39" spans="2:5" x14ac:dyDescent="0.2">
      <c r="B39" s="14" t="s">
        <v>21</v>
      </c>
      <c r="C39" s="14">
        <v>1</v>
      </c>
      <c r="D39" s="14" t="s">
        <v>22</v>
      </c>
    </row>
    <row r="40" spans="2:5" x14ac:dyDescent="0.2">
      <c r="B40" s="25" t="s">
        <v>23</v>
      </c>
      <c r="C40" s="25"/>
      <c r="D40" s="25"/>
      <c r="E40" s="25"/>
    </row>
    <row r="41" spans="2:5" x14ac:dyDescent="0.2">
      <c r="B41" s="15"/>
      <c r="C41" s="6" t="s">
        <v>24</v>
      </c>
      <c r="D41" s="6" t="s">
        <v>25</v>
      </c>
      <c r="E41" s="6" t="s">
        <v>26</v>
      </c>
    </row>
    <row r="42" spans="2:5" x14ac:dyDescent="0.2">
      <c r="B42" s="16" t="s">
        <v>27</v>
      </c>
      <c r="C42" s="9" t="s">
        <v>20</v>
      </c>
      <c r="D42" s="9"/>
      <c r="E42" s="9" t="s">
        <v>28</v>
      </c>
    </row>
    <row r="43" spans="2:5" x14ac:dyDescent="0.2">
      <c r="B43" s="16" t="s">
        <v>29</v>
      </c>
      <c r="C43" s="9"/>
      <c r="D43" s="9"/>
      <c r="E43" s="9"/>
    </row>
    <row r="44" spans="2:5" x14ac:dyDescent="0.2">
      <c r="B44" s="16" t="s">
        <v>30</v>
      </c>
      <c r="C44" s="9" t="s">
        <v>31</v>
      </c>
      <c r="D44" s="9"/>
      <c r="E44" s="9"/>
    </row>
    <row r="45" spans="2:5" x14ac:dyDescent="0.2">
      <c r="B45" s="16" t="s">
        <v>32</v>
      </c>
      <c r="C45" s="9" t="s">
        <v>33</v>
      </c>
      <c r="D45" s="9"/>
      <c r="E45" s="9"/>
    </row>
    <row r="46" spans="2:5" x14ac:dyDescent="0.2">
      <c r="B46" s="16" t="s">
        <v>34</v>
      </c>
      <c r="C46" s="9" t="s">
        <v>35</v>
      </c>
      <c r="D46" s="9"/>
      <c r="E46" s="9"/>
    </row>
    <row r="47" spans="2:5" x14ac:dyDescent="0.2">
      <c r="B47" s="16" t="s">
        <v>36</v>
      </c>
      <c r="C47" s="17"/>
      <c r="D47" s="9" t="s">
        <v>37</v>
      </c>
      <c r="E47" s="9" t="s">
        <v>28</v>
      </c>
    </row>
    <row r="48" spans="2:5" x14ac:dyDescent="0.2">
      <c r="B48" s="16" t="s">
        <v>38</v>
      </c>
      <c r="C48" s="17"/>
      <c r="D48" s="9"/>
      <c r="E48" s="9"/>
    </row>
    <row r="49" spans="2:6" x14ac:dyDescent="0.2">
      <c r="B49" s="25" t="s">
        <v>39</v>
      </c>
      <c r="C49" s="25"/>
      <c r="D49" s="25"/>
    </row>
    <row r="50" spans="2:6" x14ac:dyDescent="0.2">
      <c r="B50" s="6" t="s">
        <v>4</v>
      </c>
      <c r="C50" s="6" t="s">
        <v>40</v>
      </c>
      <c r="D50" s="6" t="s">
        <v>41</v>
      </c>
      <c r="E50" s="6" t="s">
        <v>42</v>
      </c>
      <c r="F50" s="6" t="s">
        <v>26</v>
      </c>
    </row>
    <row r="51" spans="2:6" x14ac:dyDescent="0.2">
      <c r="B51" s="9" t="s">
        <v>10</v>
      </c>
      <c r="C51" s="9" t="s">
        <v>37</v>
      </c>
      <c r="D51" s="9"/>
      <c r="E51" s="9"/>
      <c r="F51" s="9"/>
    </row>
    <row r="52" spans="2:6" x14ac:dyDescent="0.2">
      <c r="B52" s="9" t="s">
        <v>11</v>
      </c>
      <c r="C52" s="9" t="s">
        <v>37</v>
      </c>
      <c r="D52" s="9"/>
      <c r="E52" s="9"/>
      <c r="F52" s="9"/>
    </row>
    <row r="53" spans="2:6" x14ac:dyDescent="0.2">
      <c r="B53" s="25" t="s">
        <v>43</v>
      </c>
      <c r="C53" s="25"/>
      <c r="D53" s="25"/>
    </row>
    <row r="54" spans="2:6" x14ac:dyDescent="0.2">
      <c r="B54" s="6" t="s">
        <v>4</v>
      </c>
      <c r="C54" s="6" t="s">
        <v>17</v>
      </c>
      <c r="D54" s="6" t="s">
        <v>41</v>
      </c>
      <c r="E54" s="6" t="s">
        <v>42</v>
      </c>
    </row>
    <row r="55" spans="2:6" x14ac:dyDescent="0.2">
      <c r="B55" s="9" t="s">
        <v>9</v>
      </c>
      <c r="C55" s="9" t="s">
        <v>44</v>
      </c>
      <c r="D55" s="9" t="s">
        <v>45</v>
      </c>
      <c r="E55" s="18"/>
    </row>
    <row r="56" spans="2:6" x14ac:dyDescent="0.2">
      <c r="B56" s="9" t="s">
        <v>9</v>
      </c>
      <c r="C56" s="9" t="s">
        <v>44</v>
      </c>
      <c r="D56" s="9"/>
      <c r="E56" s="18" t="s">
        <v>47</v>
      </c>
    </row>
    <row r="57" spans="2:6" x14ac:dyDescent="0.2">
      <c r="B57" s="9" t="str">
        <f>D2</f>
        <v>Rubella</v>
      </c>
      <c r="C57" s="9" t="s">
        <v>44</v>
      </c>
      <c r="D57" s="9"/>
      <c r="E57" s="18"/>
    </row>
    <row r="58" spans="2:6" x14ac:dyDescent="0.2">
      <c r="B58" s="9" t="s">
        <v>57</v>
      </c>
      <c r="C58" s="9" t="s">
        <v>55</v>
      </c>
      <c r="D58" s="9"/>
      <c r="E58" s="18" t="s">
        <v>58</v>
      </c>
    </row>
    <row r="59" spans="2:6" x14ac:dyDescent="0.2">
      <c r="B59" s="16" t="s">
        <v>48</v>
      </c>
      <c r="C59" s="9">
        <v>1</v>
      </c>
    </row>
    <row r="60" spans="2:6" x14ac:dyDescent="0.2">
      <c r="B60" s="16" t="s">
        <v>49</v>
      </c>
      <c r="C60" s="9">
        <v>1</v>
      </c>
    </row>
    <row r="63" spans="2:6" ht="12" customHeight="1" x14ac:dyDescent="0.2">
      <c r="B63" s="5" t="s">
        <v>17</v>
      </c>
      <c r="C63" s="5" t="s">
        <v>18</v>
      </c>
      <c r="D63" s="13"/>
      <c r="E63" s="13" t="s">
        <v>50</v>
      </c>
    </row>
    <row r="64" spans="2:6" x14ac:dyDescent="0.2">
      <c r="B64" s="14" t="s">
        <v>44</v>
      </c>
      <c r="C64" s="14">
        <v>2</v>
      </c>
    </row>
    <row r="65" spans="2:7" x14ac:dyDescent="0.2">
      <c r="B65" s="25" t="s">
        <v>23</v>
      </c>
      <c r="C65" s="25"/>
      <c r="D65" s="25"/>
      <c r="E65" s="25"/>
    </row>
    <row r="66" spans="2:7" x14ac:dyDescent="0.2">
      <c r="B66" s="15"/>
      <c r="C66" s="6" t="s">
        <v>24</v>
      </c>
      <c r="D66" s="6" t="s">
        <v>25</v>
      </c>
      <c r="E66" s="6" t="s">
        <v>26</v>
      </c>
    </row>
    <row r="67" spans="2:7" x14ac:dyDescent="0.2">
      <c r="B67" s="16" t="s">
        <v>27</v>
      </c>
      <c r="C67" s="9"/>
      <c r="D67" s="9" t="s">
        <v>37</v>
      </c>
      <c r="E67" s="9" t="s">
        <v>220</v>
      </c>
    </row>
    <row r="68" spans="2:7" x14ac:dyDescent="0.2">
      <c r="B68" s="16" t="s">
        <v>29</v>
      </c>
      <c r="C68" s="9"/>
      <c r="D68" s="9"/>
      <c r="E68" s="9"/>
    </row>
    <row r="69" spans="2:7" x14ac:dyDescent="0.2">
      <c r="B69" s="16" t="s">
        <v>30</v>
      </c>
      <c r="C69" s="9" t="s">
        <v>51</v>
      </c>
      <c r="D69" s="9"/>
      <c r="E69" s="9"/>
    </row>
    <row r="70" spans="2:7" x14ac:dyDescent="0.2">
      <c r="B70" s="16" t="s">
        <v>32</v>
      </c>
      <c r="C70" s="9" t="s">
        <v>52</v>
      </c>
      <c r="D70" s="9"/>
      <c r="E70" s="9"/>
    </row>
    <row r="71" spans="2:7" x14ac:dyDescent="0.2">
      <c r="B71" s="16" t="s">
        <v>34</v>
      </c>
      <c r="C71" s="9" t="s">
        <v>35</v>
      </c>
      <c r="D71" s="9"/>
      <c r="E71" s="9"/>
      <c r="G71" s="19"/>
    </row>
    <row r="72" spans="2:7" x14ac:dyDescent="0.2">
      <c r="B72" s="16" t="s">
        <v>36</v>
      </c>
      <c r="C72" s="17"/>
      <c r="D72" s="9" t="s">
        <v>37</v>
      </c>
      <c r="E72" s="9" t="s">
        <v>220</v>
      </c>
    </row>
    <row r="73" spans="2:7" x14ac:dyDescent="0.2">
      <c r="B73" s="16" t="s">
        <v>38</v>
      </c>
      <c r="C73" s="17"/>
      <c r="D73" s="9"/>
      <c r="E73" s="9"/>
    </row>
    <row r="74" spans="2:7" x14ac:dyDescent="0.2">
      <c r="B74" s="25" t="s">
        <v>39</v>
      </c>
      <c r="C74" s="25"/>
      <c r="D74" s="25"/>
    </row>
    <row r="75" spans="2:7" x14ac:dyDescent="0.2">
      <c r="B75" s="6" t="s">
        <v>4</v>
      </c>
      <c r="C75" s="6" t="s">
        <v>40</v>
      </c>
      <c r="D75" s="6" t="s">
        <v>41</v>
      </c>
      <c r="E75" s="6" t="s">
        <v>42</v>
      </c>
      <c r="F75" s="6" t="s">
        <v>26</v>
      </c>
    </row>
    <row r="76" spans="2:7" x14ac:dyDescent="0.2">
      <c r="B76" s="9" t="s">
        <v>10</v>
      </c>
      <c r="C76" s="9" t="s">
        <v>37</v>
      </c>
      <c r="D76" s="9"/>
      <c r="E76" s="9"/>
      <c r="F76" s="9"/>
    </row>
    <row r="77" spans="2:7" x14ac:dyDescent="0.2">
      <c r="B77" s="9" t="s">
        <v>11</v>
      </c>
      <c r="C77" s="9" t="s">
        <v>37</v>
      </c>
      <c r="D77" s="9"/>
      <c r="E77" s="9"/>
      <c r="F77" s="9"/>
    </row>
    <row r="78" spans="2:7" x14ac:dyDescent="0.2">
      <c r="B78" s="25" t="s">
        <v>43</v>
      </c>
      <c r="C78" s="25"/>
      <c r="D78" s="25"/>
    </row>
    <row r="79" spans="2:7" x14ac:dyDescent="0.2">
      <c r="B79" s="6" t="s">
        <v>4</v>
      </c>
      <c r="C79" s="6" t="s">
        <v>17</v>
      </c>
      <c r="D79" s="6" t="s">
        <v>41</v>
      </c>
      <c r="E79" s="6" t="s">
        <v>42</v>
      </c>
      <c r="F79" s="6" t="s">
        <v>53</v>
      </c>
      <c r="G79" s="6" t="s">
        <v>54</v>
      </c>
    </row>
    <row r="80" spans="2:7" x14ac:dyDescent="0.2">
      <c r="B80" s="9" t="s">
        <v>9</v>
      </c>
      <c r="C80" s="9" t="s">
        <v>55</v>
      </c>
      <c r="D80" s="9" t="s">
        <v>45</v>
      </c>
      <c r="E80" s="18"/>
      <c r="F80" s="18" t="s">
        <v>37</v>
      </c>
      <c r="G80" s="18" t="s">
        <v>9</v>
      </c>
    </row>
    <row r="81" spans="2:7" x14ac:dyDescent="0.2">
      <c r="B81" s="9" t="s">
        <v>9</v>
      </c>
      <c r="C81" s="9" t="s">
        <v>55</v>
      </c>
      <c r="D81" s="9"/>
      <c r="E81" s="18" t="s">
        <v>47</v>
      </c>
      <c r="F81" s="18" t="s">
        <v>37</v>
      </c>
      <c r="G81" s="18" t="s">
        <v>9</v>
      </c>
    </row>
    <row r="82" spans="2:7" x14ac:dyDescent="0.2">
      <c r="B82" s="9" t="s">
        <v>9</v>
      </c>
      <c r="C82" s="9" t="s">
        <v>46</v>
      </c>
      <c r="D82" s="9"/>
      <c r="E82" s="18" t="s">
        <v>56</v>
      </c>
      <c r="F82" s="18"/>
      <c r="G82" s="18" t="s">
        <v>9</v>
      </c>
    </row>
    <row r="83" spans="2:7" x14ac:dyDescent="0.2">
      <c r="B83" s="9" t="s">
        <v>9</v>
      </c>
      <c r="C83" s="9" t="s">
        <v>55</v>
      </c>
      <c r="D83" s="9" t="s">
        <v>45</v>
      </c>
      <c r="E83" s="18"/>
    </row>
    <row r="84" spans="2:7" x14ac:dyDescent="0.2">
      <c r="B84" s="9" t="s">
        <v>9</v>
      </c>
      <c r="C84" s="9" t="s">
        <v>55</v>
      </c>
      <c r="D84" s="9"/>
      <c r="E84" s="18" t="s">
        <v>47</v>
      </c>
    </row>
    <row r="85" spans="2:7" x14ac:dyDescent="0.2">
      <c r="B85" s="9" t="str">
        <f>$D$2</f>
        <v>Rubella</v>
      </c>
      <c r="C85" s="9" t="s">
        <v>55</v>
      </c>
      <c r="D85" s="9"/>
      <c r="E85" s="18"/>
    </row>
    <row r="86" spans="2:7" x14ac:dyDescent="0.2">
      <c r="B86" s="9" t="s">
        <v>57</v>
      </c>
      <c r="C86" s="9" t="s">
        <v>55</v>
      </c>
      <c r="D86" s="9"/>
      <c r="E86" s="18" t="s">
        <v>58</v>
      </c>
    </row>
    <row r="87" spans="2:7" x14ac:dyDescent="0.2">
      <c r="B87" s="16" t="s">
        <v>48</v>
      </c>
      <c r="C87" s="9">
        <v>2</v>
      </c>
    </row>
    <row r="88" spans="2:7" x14ac:dyDescent="0.2">
      <c r="B88" s="16" t="s">
        <v>49</v>
      </c>
      <c r="C88" s="9">
        <v>1</v>
      </c>
    </row>
  </sheetData>
  <sheetProtection selectLockedCells="1" selectUnlockedCells="1"/>
  <mergeCells count="15">
    <mergeCell ref="B11:B12"/>
    <mergeCell ref="C11:D12"/>
    <mergeCell ref="F12:J12"/>
    <mergeCell ref="B78:D78"/>
    <mergeCell ref="C16:D17"/>
    <mergeCell ref="B40:E40"/>
    <mergeCell ref="B49:D49"/>
    <mergeCell ref="B53:D53"/>
    <mergeCell ref="B65:E65"/>
    <mergeCell ref="B74:D74"/>
    <mergeCell ref="F2:J2"/>
    <mergeCell ref="B8:B10"/>
    <mergeCell ref="C8:D8"/>
    <mergeCell ref="C9:D9"/>
    <mergeCell ref="C10:D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36" max="16383" man="1"/>
    <brk id="62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>
      <selection activeCell="F25" sqref="F2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seriesName="Rubella"&gt;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vaccineName="Measles" vaccineIds="94, 03, 04, 05"/&gt;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vaccineName="Mumps" vaccineIds="94, 03, 04, 07"/&gt;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vaccineName="Rubella" vaccineIds="94, 03, 04, 06"/&gt;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vaccineName="MMRV" vaccineIds="94"/&gt;</v>
      </c>
    </row>
    <row r="6" spans="1:1" x14ac:dyDescent="0.2">
      <c r="A6" s="20" t="str">
        <f>"  &lt;vaccine vaccineName="&amp;CHAR(34)&amp;Schedules!B8&amp;CHAR(34)&amp;" vaccineIds="&amp;CHAR(34)&amp;IF(Schedules!D2="Measles",Schedules!C8,IF(Schedules!D2="Mumps",Schedules!C9,Schedules!C10))&amp;CHAR(34)&amp;"/&gt;"</f>
        <v xml:space="preserve">  &lt;vaccine vaccineName="Same Live" vaccineIds="21, 05, 07"/&gt;</v>
      </c>
    </row>
    <row r="7" spans="1:1" x14ac:dyDescent="0.2">
      <c r="A7" s="20" t="str">
        <f>"  &lt;vaccine vaccineName="&amp;CHAR(34)&amp;Schedules!B11&amp;CHAR(34)&amp;" vaccineIds="&amp;CHAR(34)&amp;Schedules!C11&amp;CHAR(34)&amp;"/&gt;"</f>
        <v xml:space="preserve">  &lt;vaccine vaccineName="Other Live" vaccineIds="111, 149, 37, 80, 18"/&gt;</v>
      </c>
    </row>
    <row r="8" spans="1:1" x14ac:dyDescent="0.2">
      <c r="A8" s="20" t="str">
        <f>"  &lt;vaccine vaccineName="&amp;CHAR(34)&amp;Schedules!B13&amp;CHAR(34)&amp;" vaccineIds="&amp;CHAR(34)&amp;Schedules!C13&amp;CHAR(34)&amp;"/&gt;"</f>
        <v xml:space="preserve">  &lt;vaccine vaccineName="Assume Comp" vaccineIds="-158"/&gt;</v>
      </c>
    </row>
    <row r="9" spans="1:1" x14ac:dyDescent="0.2">
      <c r="A9" s="20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scheduleName="P1" dose="1" indication="BIRTH" label="1 year"&gt;</v>
      </c>
    </row>
    <row r="10" spans="1:1" x14ac:dyDescent="0.2">
      <c r="A10" s="20" t="str">
        <f>"    &lt;pos row="&amp;CHAR(34)&amp;Schedules!C60&amp;CHAR(34)&amp;" column="&amp;CHAR(34)&amp;Schedules!C59&amp;CHAR(34)&amp;"/&gt;"</f>
        <v xml:space="preserve">    &lt;pos row="1" column="1"/&gt;</v>
      </c>
    </row>
    <row r="11" spans="1:1" x14ac:dyDescent="0.2">
      <c r="A11" s="20" t="str">
        <f>"    &lt;valid age="&amp;CHAR(34)&amp;Schedules!C42&amp;CHAR(34)&amp;" interval="&amp;CHAR(34)&amp;Schedules!D42&amp;CHAR(34)&amp;" grace="&amp;CHAR(34)&amp;Schedules!E42&amp;CHAR(34)&amp;"/&gt;"</f>
        <v xml:space="preserve">    &lt;valid age="1 year" interval="" grace="4 days"/&gt;</v>
      </c>
    </row>
    <row r="12" spans="1:1" x14ac:dyDescent="0.2">
      <c r="A12" s="20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3" spans="1:1" x14ac:dyDescent="0.2">
      <c r="A13" s="20" t="str">
        <f>"    &lt;due age="&amp;CHAR(34)&amp;Schedules!C44&amp;CHAR(34)&amp;" interval="&amp;CHAR(34)&amp;Schedules!D44&amp;CHAR(34)&amp;" grace="&amp;CHAR(34)&amp;Schedules!E44&amp;CHAR(34)&amp;"/&gt;"</f>
        <v xml:space="preserve">    &lt;due age="12 months" interval="" grace=""/&gt;</v>
      </c>
    </row>
    <row r="14" spans="1:1" x14ac:dyDescent="0.2">
      <c r="A14" s="20" t="str">
        <f>"    &lt;overdue age="&amp;CHAR(34)&amp;Schedules!C45&amp;CHAR(34)&amp;" interval="&amp;CHAR(34)&amp;Schedules!D45&amp;CHAR(34)&amp;" grace="&amp;CHAR(34)&amp;Schedules!E45&amp;CHAR(34)&amp;"/&gt;"</f>
        <v xml:space="preserve">    &lt;overdue age="16 months" interval="" grace=""/&gt;</v>
      </c>
    </row>
    <row r="15" spans="1:1" x14ac:dyDescent="0.2">
      <c r="A15" s="20" t="str">
        <f>"    &lt;finished age="&amp;CHAR(34)&amp;Schedules!C46&amp;CHAR(34)&amp;" interval="&amp;CHAR(34)&amp;Schedules!D46&amp;CHAR(34)&amp;" grace="&amp;CHAR(34)&amp;Schedules!E46&amp;CHAR(34)&amp;"/&gt;"</f>
        <v xml:space="preserve">    &lt;finished age="50 years" interval="" grace=""/&gt;</v>
      </c>
    </row>
    <row r="16" spans="1:1" x14ac:dyDescent="0.2">
      <c r="A16" s="20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17" spans="1:1" x14ac:dyDescent="0.2">
      <c r="A17" s="20" t="str">
        <f>"    &lt;before-previous interval="&amp;CHAR(34)&amp;Schedules!D48&amp;CHAR(34)&amp;"/&gt;"</f>
        <v xml:space="preserve">    &lt;before-previous interval=""/&gt;</v>
      </c>
    </row>
    <row r="18" spans="1:1" x14ac:dyDescent="0.2">
      <c r="A18" s="20" t="str">
        <f>"    &lt;contraindicate vaccineName="&amp;CHAR(34)&amp;Schedules!B51&amp;CHAR(34)&amp;" afterInterval="&amp;CHAR(34)&amp;Schedules!C51&amp;CHAR(34)&amp;" age="&amp;CHAR(34)&amp;Schedules!D51&amp;CHAR(34)&amp;" reason="&amp;CHAR(34)&amp;Schedules!E51&amp;CHAR(34)&amp;" grace="&amp;CHAR(34)&amp;Schedules!F51&amp;CHAR(34)&amp;"/&gt;"</f>
        <v xml:space="preserve">    &lt;contraindicate vaccineName="Same Live" afterInterval="4 weeks" age="" reason="" grace=""/&gt;</v>
      </c>
    </row>
    <row r="19" spans="1:1" x14ac:dyDescent="0.2">
      <c r="A19" s="20" t="str">
        <f>"    &lt;contraindicate vaccineName="&amp;CHAR(34)&amp;Schedules!B52&amp;CHAR(34)&amp;" afterInterval="&amp;CHAR(34)&amp;Schedules!C52&amp;CHAR(34)&amp;" age="&amp;CHAR(34)&amp;Schedules!D52&amp;CHAR(34)&amp;" reason="&amp;CHAR(34)&amp;Schedules!E52&amp;CHAR(34)&amp;" grace="&amp;CHAR(34)&amp;Schedules!F52&amp;CHAR(34)&amp;"/&gt;"</f>
        <v xml:space="preserve">    &lt;contraindicate vaccineName="Other Live" afterInterval="4 weeks" age="" reason="" grace=""/&gt;</v>
      </c>
    </row>
    <row r="20" spans="1:1" x14ac:dyDescent="0.2">
      <c r="A20" s="20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vaccineName="MMRV" schedule="P2" age="13 years" reason=""/&gt;</v>
      </c>
    </row>
    <row r="21" spans="1:1" x14ac:dyDescent="0.2">
      <c r="A21" s="20" t="str">
        <f>"    &lt;indicate vaccineName="&amp;CHAR(34)&amp;Schedules!B56&amp;CHAR(34)&amp;" schedule="&amp;CHAR(34)&amp;Schedules!C56&amp;CHAR(34)&amp;" age="&amp;CHAR(34)&amp;Schedules!D56&amp;CHAR(34)&amp;" reason="&amp;CHAR(34)&amp;Schedules!E56&amp;CHAR(34)&amp;"/&gt;"</f>
        <v xml:space="preserve">    &lt;indicate vaccineName="MMRV" schedule="P2" age="" reason="MMRV should not be administered to persons 13 years of age or older."/&gt;</v>
      </c>
    </row>
    <row r="22" spans="1:1" x14ac:dyDescent="0.2">
      <c r="A22" s="20" t="str">
        <f>"    &lt;indicate vaccineName="&amp;CHAR(34)&amp;Schedules!B57&amp;CHAR(34)&amp;" schedule="&amp;CHAR(34)&amp;Schedules!C57&amp;CHAR(34)&amp;" age="&amp;CHAR(34)&amp;Schedules!D57&amp;CHAR(34)&amp;" reason="&amp;CHAR(34)&amp;Schedules!E57&amp;CHAR(34)&amp;"/&gt;"</f>
        <v xml:space="preserve">    &lt;indicate vaccineName="Rubella" schedule="P2" age="" reason=""/&gt;</v>
      </c>
    </row>
    <row r="23" spans="1:1" x14ac:dyDescent="0.2">
      <c r="A23" s="20" t="str">
        <f>"    &lt;indicate vaccineName="&amp;CHAR(34)&amp;Schedules!B58&amp;CHAR(34)&amp;" schedule="&amp;CHAR(34)&amp;Schedules!C58&amp;CHAR(34)&amp;" age="&amp;CHAR(34)&amp;Schedules!D58&amp;CHAR(34)&amp;" reason="&amp;CHAR(34)&amp;Schedules!E58&amp;CHAR(34)&amp;"/&gt;"</f>
        <v xml:space="preserve">    &lt;indicate vaccineName="Assume Comp" schedule="COMPLETE" age="" reason="Assuming adult received full MMR series as a child."/&gt;</v>
      </c>
    </row>
    <row r="24" spans="1:1" x14ac:dyDescent="0.2">
      <c r="A24" s="20" t="str">
        <f>"  &lt;/schedule&gt;"</f>
        <v xml:space="preserve">  &lt;/schedule&gt;</v>
      </c>
    </row>
    <row r="25" spans="1:1" x14ac:dyDescent="0.2">
      <c r="A25" s="20" t="str">
        <f>"  &lt;schedule scheduleName="&amp;CHAR(34)&amp;Schedules!B64&amp;CHAR(34)&amp;" dose="&amp;CHAR(34)&amp;Schedules!C64&amp;CHAR(34)&amp;" indication="&amp;CHAR(34)&amp;Schedules!D64&amp;CHAR(34)&amp;" label="&amp;CHAR(34)&amp;Schedules!E63&amp;CHAR(34)&amp;"&gt;"</f>
        <v xml:space="preserve">  &lt;schedule scheduleName="P2" dose="2" indication="" label="4-6 years"&gt;</v>
      </c>
    </row>
    <row r="26" spans="1:1" x14ac:dyDescent="0.2">
      <c r="A26" s="20" t="str">
        <f>"    &lt;pos row="&amp;CHAR(34)&amp;Schedules!C88&amp;CHAR(34)&amp;" column="&amp;CHAR(34)&amp;Schedules!C87&amp;CHAR(34)&amp;"/&gt;"</f>
        <v xml:space="preserve">    &lt;pos row="1" column="2"/&gt;</v>
      </c>
    </row>
    <row r="27" spans="1:1" x14ac:dyDescent="0.2">
      <c r="A27" s="20" t="str">
        <f>"    &lt;valid age="&amp;CHAR(34)&amp;Schedules!C67&amp;CHAR(34)&amp;" interval="&amp;CHAR(34)&amp;Schedules!D67&amp;CHAR(34)&amp;" grace="&amp;CHAR(34)&amp;Schedules!E67&amp;CHAR(34)&amp;"/&gt;"</f>
        <v xml:space="preserve">    &lt;valid age="" interval="4 weeks" grace="3 days"/&gt;</v>
      </c>
    </row>
    <row r="28" spans="1:1" x14ac:dyDescent="0.2">
      <c r="A28" s="20" t="str">
        <f>"    &lt;early age="&amp;CHAR(34)&amp;Schedules!C68&amp;CHAR(34)&amp;" interval="&amp;CHAR(34)&amp;Schedules!D68&amp;CHAR(34)&amp;" grace="&amp;CHAR(34)&amp;Schedules!E68&amp;CHAR(34)&amp;"/&gt;"</f>
        <v xml:space="preserve">    &lt;early age="" interval="" grace=""/&gt;</v>
      </c>
    </row>
    <row r="29" spans="1:1" x14ac:dyDescent="0.2">
      <c r="A29" s="20" t="str">
        <f>"    &lt;due age="&amp;CHAR(34)&amp;Schedules!C69&amp;CHAR(34)&amp;" interval="&amp;CHAR(34)&amp;Schedules!D69&amp;CHAR(34)&amp;" grace="&amp;CHAR(34)&amp;Schedules!E69&amp;CHAR(34)&amp;"/&gt;"</f>
        <v xml:space="preserve">    &lt;due age="4 years" interval="" grace=""/&gt;</v>
      </c>
    </row>
    <row r="30" spans="1:1" x14ac:dyDescent="0.2">
      <c r="A30" s="20" t="str">
        <f>"    &lt;overdue age="&amp;CHAR(34)&amp;Schedules!C70&amp;CHAR(34)&amp;" interval="&amp;CHAR(34)&amp;Schedules!D70&amp;CHAR(34)&amp;" grace="&amp;CHAR(34)&amp;Schedules!E70&amp;CHAR(34)&amp;"/&gt;"</f>
        <v xml:space="preserve">    &lt;overdue age="7 years" interval="" grace=""/&gt;</v>
      </c>
    </row>
    <row r="31" spans="1:1" x14ac:dyDescent="0.2">
      <c r="A31" s="20" t="str">
        <f>"    &lt;finished age="&amp;CHAR(34)&amp;Schedules!C71&amp;CHAR(34)&amp;" interval="&amp;CHAR(34)&amp;Schedules!D71&amp;CHAR(34)&amp;" grace="&amp;CHAR(34)&amp;Schedules!E71&amp;CHAR(34)&amp;"/&gt;"</f>
        <v xml:space="preserve">    &lt;finished age="50 years" interval="" grace=""/&gt;</v>
      </c>
    </row>
    <row r="32" spans="1:1" x14ac:dyDescent="0.2">
      <c r="A32" s="20" t="str">
        <f>"    &lt;after-invalid interval="&amp;CHAR(34)&amp;Schedules!D72&amp;CHAR(34)&amp;" grace="&amp;CHAR(34)&amp;Schedules!E72&amp;CHAR(34)&amp;"/&gt;"</f>
        <v xml:space="preserve">    &lt;after-invalid interval="4 weeks" grace="3 days"/&gt;</v>
      </c>
    </row>
    <row r="33" spans="1:1" x14ac:dyDescent="0.2">
      <c r="A33" s="20" t="str">
        <f>"    &lt;before-previous interval="&amp;CHAR(34)&amp;Schedules!D73&amp;CHAR(34)&amp;"/&gt;"</f>
        <v xml:space="preserve">    &lt;before-previous interval=""/&gt;</v>
      </c>
    </row>
    <row r="34" spans="1:1" x14ac:dyDescent="0.2">
      <c r="A34" s="20" t="str">
        <f>"    &lt;contraindicate vaccineName="&amp;CHAR(34)&amp;Schedules!B76&amp;CHAR(34)&amp;" afterInterval="&amp;CHAR(34)&amp;Schedules!C76&amp;CHAR(34)&amp;" age="&amp;CHAR(34)&amp;Schedules!D76&amp;CHAR(34)&amp;" reason="&amp;CHAR(34)&amp;Schedules!E76&amp;CHAR(34)&amp;" grace="&amp;CHAR(34)&amp;Schedules!F76&amp;CHAR(34)&amp;"/&gt;"</f>
        <v xml:space="preserve">    &lt;contraindicate vaccineName="Same Live" afterInterval="4 weeks" age="" reason="" grace=""/&gt;</v>
      </c>
    </row>
    <row r="35" spans="1:1" x14ac:dyDescent="0.2">
      <c r="A35" s="20" t="str">
        <f>"    &lt;contraindicate vaccineName="&amp;CHAR(34)&amp;Schedules!B77&amp;CHAR(34)&amp;" afterInterval="&amp;CHAR(34)&amp;Schedules!C77&amp;CHAR(34)&amp;" age="&amp;CHAR(34)&amp;Schedules!D77&amp;CHAR(34)&amp;" reason="&amp;CHAR(34)&amp;Schedules!E77&amp;CHAR(34)&amp;" grace="&amp;CHAR(34)&amp;Schedules!F77&amp;CHAR(34)&amp;"/&gt;"</f>
        <v xml:space="preserve">    &lt;contraindicate vaccineName="Other Live" afterInterval="4 weeks" age="" reason="" grace=""/&gt;</v>
      </c>
    </row>
    <row r="36" spans="1:1" x14ac:dyDescent="0.2">
      <c r="A36" s="20" t="str">
        <f>"    &lt;indicate vaccineName="&amp;CHAR(34)&amp;Schedules!B80&amp;CHAR(34)&amp;" schedule="&amp;CHAR(34)&amp;Schedules!C80&amp;CHAR(34)&amp;" age="&amp;CHAR(34)&amp;Schedules!D80&amp;CHAR(34)&amp;" reason="&amp;CHAR(34)&amp;Schedules!E80&amp;CHAR(34)&amp;" previousVaccineName="&amp;CHAR(34)&amp;Schedules!G80&amp;CHAR(34)&amp;" minInterval="&amp;CHAR(34)&amp;Schedules!F80&amp;CHAR(34)&amp;"/&gt;"</f>
        <v xml:space="preserve">    &lt;indicate vaccineName="MMRV" schedule="COMPLETE" age="13 years" reason="" previousVaccineName="MMRV" minInterval="4 weeks"/&gt;</v>
      </c>
    </row>
    <row r="37" spans="1:1" x14ac:dyDescent="0.2">
      <c r="A37" s="20" t="str">
        <f>"    &lt;indicate vaccineName="&amp;CHAR(34)&amp;Schedules!B81&amp;CHAR(34)&amp;" schedule="&amp;CHAR(34)&amp;Schedules!C81&amp;CHAR(34)&amp;" age="&amp;CHAR(34)&amp;Schedules!D81&amp;CHAR(34)&amp;" reason="&amp;CHAR(34)&amp;Schedules!E81&amp;CHAR(34)&amp;" previousVaccineName="&amp;CHAR(34)&amp;Schedules!G81&amp;CHAR(34)&amp;" minInterval="&amp;CHAR(34)&amp;Schedules!F81&amp;CHAR(34)&amp;"/&gt;"</f>
        <v xml:space="preserve">    &lt;indicate vaccineName="MMRV" schedule="COMPLETE" age="" reason="MMRV should not be administered to persons 13 years of age or older." previousVaccineName="MMRV" minInterval="4 weeks"/&gt;</v>
      </c>
    </row>
    <row r="38" spans="1:1" x14ac:dyDescent="0.2">
      <c r="A38" s="20" t="str">
        <f>"    &lt;indicate vaccineName="&amp;CHAR(34)&amp;Schedules!B82&amp;CHAR(34)&amp;" schedule="&amp;CHAR(34)&amp;Schedules!C82&amp;CHAR(34)&amp;" age="&amp;CHAR(34)&amp;Schedules!D82&amp;CHAR(34)&amp;" reason="&amp;CHAR(34)&amp;Schedules!E82&amp;CHAR(34)&amp;" previousVaccineName="&amp;CHAR(34)&amp;Schedules!G82&amp;CHAR(34)&amp;" minInterval="&amp;CHAR(34)&amp;Schedules!F82&amp;CHAR(34)&amp;"/&gt;"</f>
        <v xml:space="preserve">    &lt;indicate vaccineName="MMRV" schedule="INVALID" age="" reason="MMRV must be administered no sooner than 4 weeks after previous MMRV." previousVaccineName="MMRV" minInterval=""/&gt;</v>
      </c>
    </row>
    <row r="39" spans="1:1" x14ac:dyDescent="0.2">
      <c r="A39" s="20" t="str">
        <f>"    &lt;indicate vaccineName="&amp;CHAR(34)&amp;Schedules!B83&amp;CHAR(34)&amp;" schedule="&amp;CHAR(34)&amp;Schedules!C83&amp;CHAR(34)&amp;" age="&amp;CHAR(34)&amp;Schedules!D83&amp;CHAR(34)&amp;" reason="&amp;CHAR(34)&amp;Schedules!E83&amp;CHAR(34)&amp;" previousVaccineName="&amp;CHAR(34)&amp;Schedules!G83&amp;CHAR(34)&amp;" minInterval="&amp;CHAR(34)&amp;Schedules!F83&amp;CHAR(34)&amp;"/&gt;"</f>
        <v xml:space="preserve">    &lt;indicate vaccineName="MMRV" schedule="COMPLETE" age="13 years" reason="" previousVaccineName="" minInterval=""/&gt;</v>
      </c>
    </row>
    <row r="40" spans="1:1" x14ac:dyDescent="0.2">
      <c r="A40" s="20" t="str">
        <f>"    &lt;indicate vaccineName="&amp;CHAR(34)&amp;Schedules!B84&amp;CHAR(34)&amp;" schedule="&amp;CHAR(34)&amp;Schedules!C84&amp;CHAR(34)&amp;" age="&amp;CHAR(34)&amp;Schedules!D84&amp;CHAR(34)&amp;" reason="&amp;CHAR(34)&amp;Schedules!E84&amp;CHAR(34)&amp;" previousVaccineName="&amp;CHAR(34)&amp;Schedules!G84&amp;CHAR(34)&amp;" minInterval="&amp;CHAR(34)&amp;Schedules!F84&amp;CHAR(34)&amp;"/&gt;"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41" spans="1:1" x14ac:dyDescent="0.2">
      <c r="A41" s="20" t="str">
        <f>"    &lt;indicate vaccineName="&amp;CHAR(34)&amp;Schedules!B85&amp;CHAR(34)&amp;" schedule="&amp;CHAR(34)&amp;Schedules!C85&amp;CHAR(34)&amp;" age="&amp;CHAR(34)&amp;Schedules!D85&amp;CHAR(34)&amp;" reason="&amp;CHAR(34)&amp;Schedules!E85&amp;CHAR(34)&amp;" previousVaccineName="&amp;CHAR(34)&amp;Schedules!G85&amp;CHAR(34)&amp;" minInterval="&amp;CHAR(34)&amp;Schedules!F85&amp;CHAR(34)&amp;"/&gt;"</f>
        <v xml:space="preserve">    &lt;indicate vaccineName="Rubella" schedule="COMPLETE" age="" reason="" previousVaccineName="" minInterval=""/&gt;</v>
      </c>
    </row>
    <row r="42" spans="1:1" x14ac:dyDescent="0.2">
      <c r="A42" s="20" t="str">
        <f>"    &lt;indicate vaccineName="&amp;CHAR(34)&amp;Schedules!B86&amp;CHAR(34)&amp;" schedule="&amp;CHAR(34)&amp;Schedules!C86&amp;CHAR(34)&amp;" age="&amp;CHAR(34)&amp;Schedules!D86&amp;CHAR(34)&amp;" reason="&amp;CHAR(34)&amp;Schedules!E86&amp;CHAR(34)&amp;" previousVaccineName="&amp;CHAR(34)&amp;Schedules!G86&amp;CHAR(34)&amp;" minInterval="&amp;CHAR(34)&amp;Schedules!F86&amp;CHAR(34)&amp;"/&gt;"</f>
        <v xml:space="preserve">    &lt;indicate vaccineName="Assume Comp" schedule="COMPLETE" age="" reason="Assuming adult received full MMR series as a child." previousVaccineName="" minInterval=""/&gt;</v>
      </c>
    </row>
    <row r="43" spans="1:1" x14ac:dyDescent="0.2">
      <c r="A43" s="20" t="str">
        <f>"  &lt;/schedule&gt;"</f>
        <v xml:space="preserve">  &lt;/schedule&gt;</v>
      </c>
    </row>
    <row r="44" spans="1:1" x14ac:dyDescent="0.2">
      <c r="A44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2015-05-22T05:47:32Z</cp:lastPrinted>
  <dcterms:created xsi:type="dcterms:W3CDTF">2014-08-27T11:57:21Z</dcterms:created>
  <dcterms:modified xsi:type="dcterms:W3CDTF">2024-11-08T23:32:34Z</dcterms:modified>
</cp:coreProperties>
</file>