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TCH\TCHWorkspaces\iris006-ws\fv\schedules\"/>
    </mc:Choice>
  </mc:AlternateContent>
  <bookViews>
    <workbookView xWindow="23175" yWindow="165" windowWidth="14745" windowHeight="13110" tabRatio="358" xr2:uid="{00000000-000D-0000-FFFF-FFFF00000000}"/>
  </bookViews>
  <sheets>
    <sheet name="Schedules" sheetId="1" r:id="rId1"/>
    <sheet name="XML" sheetId="2" r:id="rId2"/>
  </sheets>
  <definedNames>
    <definedName name="Excel_BuiltIn_Print_Area">Schedules!$A$1:$L$150</definedName>
    <definedName name="Excel_BuiltIn_Print_Area_1_1">Schedules!$A$1:$L$102</definedName>
    <definedName name="Excel_BuiltIn_Print_Area_1_1_1">Schedules!$A$1:$L$102</definedName>
  </definedNames>
  <calcPr calcId="171027"/>
</workbook>
</file>

<file path=xl/calcChain.xml><?xml version="1.0" encoding="utf-8"?>
<calcChain xmlns="http://schemas.openxmlformats.org/spreadsheetml/2006/main">
  <c r="B21" i="2" l="1"/>
  <c r="B7" i="2" l="1"/>
  <c r="B5" i="2" l="1"/>
  <c r="B38" i="2" l="1"/>
  <c r="B40" i="2"/>
  <c r="B39" i="2"/>
  <c r="B37" i="2"/>
  <c r="A37" i="2"/>
  <c r="B51" i="2"/>
  <c r="B33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2" i="2"/>
  <c r="B23" i="2"/>
  <c r="A24" i="2"/>
  <c r="B24" i="2"/>
  <c r="B25" i="2"/>
  <c r="B26" i="2"/>
  <c r="B27" i="2"/>
  <c r="B28" i="2"/>
  <c r="B29" i="2"/>
  <c r="B30" i="2"/>
  <c r="B31" i="2"/>
  <c r="B32" i="2"/>
  <c r="B34" i="2"/>
  <c r="B35" i="2"/>
  <c r="B36" i="2"/>
  <c r="A42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</calcChain>
</file>

<file path=xl/sharedStrings.xml><?xml version="1.0" encoding="utf-8"?>
<sst xmlns="http://schemas.openxmlformats.org/spreadsheetml/2006/main" count="214" uniqueCount="95">
  <si>
    <t>Forecast Series Name</t>
  </si>
  <si>
    <t>Influenza</t>
  </si>
  <si>
    <t>Vaccines</t>
  </si>
  <si>
    <t>Vaccine Ids</t>
  </si>
  <si>
    <t>Flu</t>
  </si>
  <si>
    <t>Nasal</t>
  </si>
  <si>
    <t>Live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</si>
  <si>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</si>
  <si>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</si>
  <si>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</si>
  <si>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</si>
  <si>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</si>
  <si>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</si>
  <si>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</si>
  <si>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</si>
  <si>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</si>
  <si>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</si>
  <si>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</si>
  <si>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</si>
  <si>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</si>
  <si>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</si>
  <si>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</si>
  <si>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</si>
  <si>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</si>
  <si>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</si>
  <si>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</si>
  <si>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</si>
  <si>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</si>
  <si>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</si>
  <si>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</si>
  <si>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</si>
  <si>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</si>
  <si>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</si>
  <si>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</si>
  <si>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</si>
  <si>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</si>
  <si>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</si>
  <si>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</si>
  <si>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</si>
  <si>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</si>
  <si>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</si>
  <si>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</si>
  <si>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</si>
  <si>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</si>
  <si>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</si>
  <si>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</si>
  <si>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</si>
  <si>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</si>
  <si>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</si>
  <si>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</si>
  <si>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</si>
  <si>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</si>
  <si>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</si>
  <si>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</si>
  <si>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</si>
  <si>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</si>
  <si>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</si>
  <si>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</si>
  <si>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</si>
  <si>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</si>
  <si>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</si>
  <si>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</si>
  <si>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</si>
  <si>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</si>
  <si>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</si>
  <si>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</si>
  <si>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</si>
  <si>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</si>
  <si>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</si>
  <si>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</si>
  <si>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</si>
  <si>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Constant Values</t>
  </si>
  <si>
    <t>Second Dose Needed</t>
  </si>
  <si>
    <t>No More Doses Needed</t>
  </si>
  <si>
    <t xml:space="preserve">  &lt;/decisionLogic&gt;</t>
  </si>
  <si>
    <t>Valid Vaccine</t>
  </si>
  <si>
    <t>H1N1</t>
  </si>
  <si>
    <t>186, 187, 188, 189</t>
  </si>
  <si>
    <t>season</t>
  </si>
  <si>
    <t>current season</t>
  </si>
  <si>
    <t>5 months</t>
  </si>
  <si>
    <t>Influenza, seasonal, intradermal, preservative free</t>
  </si>
  <si>
    <t>DL FLU 2015</t>
  </si>
  <si>
    <t>Influenza LAIV4 Nasal</t>
  </si>
  <si>
    <t>FLUAD, adjuvanted, trivalent, preservative free</t>
  </si>
  <si>
    <t>Flucelvax, injectable, quadrivalent, preservative free</t>
  </si>
  <si>
    <t>influenza, intradermal, quadrivalent, preservative free</t>
  </si>
  <si>
    <t>influenza recombinant injectable trivalent</t>
  </si>
  <si>
    <t>Influenza injectable MDCK quadrivalent</t>
  </si>
  <si>
    <t>Influenza recombinant quadrivalent</t>
  </si>
  <si>
    <t>Influenza nasal, unspecified formulation</t>
  </si>
  <si>
    <t>Influenza IIV4</t>
  </si>
  <si>
    <t>2050, 180, 181, 1430, 1440, 179, 200, 201, 185, 205, 204, 203, 202, 217, 218, 219, 220, 221, 222, 223, 229</t>
  </si>
  <si>
    <t>influenza IIV3 MDCK</t>
  </si>
  <si>
    <t>180, 187, 203, 204, 220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</si>
</sst>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346717</xdr:colOff>
      <xdr:row>40</xdr:row>
      <xdr:rowOff>0</xdr:rowOff>
    </xdr:from>
    <xdr:to>
      <xdr:col>8</xdr:col>
      <xdr:colOff>582084</xdr:colOff>
      <xdr:row>78</xdr:row>
      <xdr:rowOff>36960</xdr:rowOff>
    </xdr:to>
    <xdr:pic>
      <xdr:nvPicPr>
        <xdr:cNvPr id="4" name="Picture 3" descr="https://documents.lucidchart.com/documents/93c36fcd-5ce5-4343-a038-0b88849cce12/pages/0_0?a=4225&amp;x=167&amp;y=36&amp;w=935&amp;h=976&amp;store=1&amp;accept=image%2F*&amp;auth=LCA%201ccd8344df33cf5184460d1058691c59e7d5f632-ts%3D14356981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050" y="5270500"/>
          <a:ext cx="5939784" cy="606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51"/>
  <sheetViews>
    <sheetView tabSelected="1" zoomScaleNormal="100" workbookViewId="0">
      <selection activeCell="C8" sqref="C8:F8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38" t="s">
        <v>3</v>
      </c>
      <c r="D3" s="38"/>
      <c r="E3" s="38"/>
      <c r="F3" s="38"/>
    </row>
    <row r="4" spans="2:9" ht="12.75" customHeight="1" x14ac:dyDescent="0.2">
      <c r="B4" s="46" t="s">
        <v>4</v>
      </c>
      <c r="C4" s="40" t="s">
        <v>92</v>
      </c>
      <c r="D4" s="41"/>
      <c r="E4" s="41"/>
      <c r="F4" s="42"/>
    </row>
    <row r="5" spans="2:9" ht="12.75" customHeight="1" x14ac:dyDescent="0.2">
      <c r="B5" s="47"/>
      <c r="C5" s="43"/>
      <c r="D5" s="44"/>
      <c r="E5" s="44"/>
      <c r="F5" s="45"/>
    </row>
    <row r="6" spans="2:9" ht="12.75" customHeight="1" x14ac:dyDescent="0.2">
      <c r="B6" s="7" t="s">
        <v>5</v>
      </c>
      <c r="C6" s="36" t="s">
        <v>60</v>
      </c>
      <c r="D6" s="36"/>
      <c r="E6" s="36"/>
      <c r="F6" s="36"/>
    </row>
    <row r="7" spans="2:9" x14ac:dyDescent="0.2">
      <c r="B7" s="6" t="s">
        <v>6</v>
      </c>
      <c r="C7" s="39" t="s">
        <v>94</v>
      </c>
      <c r="D7" s="39"/>
      <c r="E7" s="39"/>
      <c r="F7" s="39"/>
    </row>
    <row r="8" spans="2:9" x14ac:dyDescent="0.2">
      <c r="B8" s="7" t="s">
        <v>76</v>
      </c>
      <c r="C8" s="36" t="s">
        <v>77</v>
      </c>
      <c r="D8" s="36"/>
      <c r="E8" s="36"/>
      <c r="F8" s="36"/>
    </row>
    <row r="9" spans="2:9" x14ac:dyDescent="0.2">
      <c r="B9" s="7" t="s">
        <v>66</v>
      </c>
      <c r="C9" s="36">
        <v>-503</v>
      </c>
      <c r="D9" s="36"/>
      <c r="E9" s="36"/>
      <c r="F9" s="36"/>
    </row>
    <row r="11" spans="2:9" x14ac:dyDescent="0.2">
      <c r="B11" s="37" t="s">
        <v>2</v>
      </c>
      <c r="C11" s="37"/>
      <c r="D11" s="37"/>
      <c r="E11" s="37"/>
      <c r="F11" s="37"/>
    </row>
    <row r="12" spans="2:9" x14ac:dyDescent="0.2">
      <c r="B12" s="11" t="s">
        <v>8</v>
      </c>
      <c r="C12" s="12"/>
      <c r="D12" s="13"/>
      <c r="E12" s="5" t="s">
        <v>9</v>
      </c>
      <c r="F12" s="5" t="s">
        <v>10</v>
      </c>
    </row>
    <row r="13" spans="2:9" x14ac:dyDescent="0.2">
      <c r="B13" s="15" t="s">
        <v>13</v>
      </c>
      <c r="C13" s="16"/>
      <c r="D13" s="17"/>
      <c r="E13" s="18">
        <v>2050</v>
      </c>
      <c r="F13" s="7"/>
      <c r="I13" s="9"/>
    </row>
    <row r="14" spans="2:9" x14ac:dyDescent="0.2">
      <c r="B14" s="19" t="s">
        <v>16</v>
      </c>
      <c r="C14" s="20"/>
      <c r="D14" s="21"/>
      <c r="E14" s="7">
        <v>180</v>
      </c>
      <c r="F14" s="7">
        <v>111</v>
      </c>
      <c r="H14" s="37" t="s">
        <v>7</v>
      </c>
      <c r="I14" s="37"/>
    </row>
    <row r="15" spans="2:9" x14ac:dyDescent="0.2">
      <c r="B15" s="19" t="s">
        <v>18</v>
      </c>
      <c r="C15" s="20"/>
      <c r="D15" s="21"/>
      <c r="E15" s="7">
        <v>181</v>
      </c>
      <c r="F15" s="7">
        <v>15</v>
      </c>
      <c r="H15" s="14" t="s">
        <v>11</v>
      </c>
      <c r="I15" s="7" t="s">
        <v>12</v>
      </c>
    </row>
    <row r="16" spans="2:9" x14ac:dyDescent="0.2">
      <c r="B16" s="15" t="s">
        <v>13</v>
      </c>
      <c r="C16" s="16"/>
      <c r="D16" s="17"/>
      <c r="E16" s="18">
        <v>1430</v>
      </c>
      <c r="F16" s="7"/>
      <c r="H16" s="14" t="s">
        <v>14</v>
      </c>
      <c r="I16" s="7" t="s">
        <v>15</v>
      </c>
    </row>
    <row r="17" spans="2:9" x14ac:dyDescent="0.2">
      <c r="B17" s="15" t="s">
        <v>21</v>
      </c>
      <c r="C17" s="16"/>
      <c r="D17" s="17"/>
      <c r="E17" s="18">
        <v>1440</v>
      </c>
      <c r="F17" s="7"/>
      <c r="H17" s="14" t="s">
        <v>19</v>
      </c>
      <c r="I17" s="7" t="s">
        <v>17</v>
      </c>
    </row>
    <row r="18" spans="2:9" x14ac:dyDescent="0.2">
      <c r="B18" s="19" t="s">
        <v>1</v>
      </c>
      <c r="C18" s="20"/>
      <c r="D18" s="21"/>
      <c r="E18" s="7">
        <v>179</v>
      </c>
      <c r="F18" s="7">
        <v>88</v>
      </c>
      <c r="H18" s="14" t="s">
        <v>20</v>
      </c>
      <c r="I18" s="7" t="s">
        <v>80</v>
      </c>
    </row>
    <row r="19" spans="2:9" x14ac:dyDescent="0.2">
      <c r="B19" s="19" t="s">
        <v>22</v>
      </c>
      <c r="C19" s="20"/>
      <c r="D19" s="21"/>
      <c r="E19" s="7">
        <v>200</v>
      </c>
      <c r="F19" s="7">
        <v>140</v>
      </c>
    </row>
    <row r="20" spans="2:9" x14ac:dyDescent="0.2">
      <c r="B20" s="19" t="s">
        <v>23</v>
      </c>
      <c r="C20" s="20"/>
      <c r="D20" s="21"/>
      <c r="E20" s="7">
        <v>201</v>
      </c>
      <c r="F20" s="7">
        <v>141</v>
      </c>
      <c r="I20" s="9"/>
    </row>
    <row r="21" spans="2:9" x14ac:dyDescent="0.2">
      <c r="B21" s="19" t="s">
        <v>24</v>
      </c>
      <c r="C21" s="20"/>
      <c r="D21" s="21"/>
      <c r="E21" s="7">
        <v>185</v>
      </c>
      <c r="F21" s="7">
        <v>135</v>
      </c>
      <c r="I21" s="9"/>
    </row>
    <row r="22" spans="2:9" x14ac:dyDescent="0.2">
      <c r="B22" s="19" t="s">
        <v>25</v>
      </c>
      <c r="C22" s="20"/>
      <c r="D22" s="21"/>
      <c r="E22" s="7">
        <v>186</v>
      </c>
      <c r="F22" s="7">
        <v>128</v>
      </c>
      <c r="I22" s="9"/>
    </row>
    <row r="23" spans="2:9" x14ac:dyDescent="0.2">
      <c r="B23" s="19" t="s">
        <v>26</v>
      </c>
      <c r="C23" s="20"/>
      <c r="D23" s="21"/>
      <c r="E23" s="7">
        <v>187</v>
      </c>
      <c r="F23" s="7">
        <v>125</v>
      </c>
      <c r="I23" s="9"/>
    </row>
    <row r="24" spans="2:9" x14ac:dyDescent="0.2">
      <c r="B24" s="19" t="s">
        <v>27</v>
      </c>
      <c r="C24" s="20"/>
      <c r="D24" s="21"/>
      <c r="E24" s="7">
        <v>188</v>
      </c>
      <c r="F24" s="7">
        <v>126</v>
      </c>
      <c r="I24" s="9"/>
    </row>
    <row r="25" spans="2:9" x14ac:dyDescent="0.2">
      <c r="B25" s="19" t="s">
        <v>28</v>
      </c>
      <c r="C25" s="20"/>
      <c r="D25" s="21"/>
      <c r="E25" s="7">
        <v>189</v>
      </c>
      <c r="F25" s="7">
        <v>127</v>
      </c>
      <c r="I25" s="9"/>
    </row>
    <row r="26" spans="2:9" x14ac:dyDescent="0.2">
      <c r="B26" s="19" t="s">
        <v>91</v>
      </c>
      <c r="C26" s="20"/>
      <c r="D26" s="21"/>
      <c r="E26" s="7">
        <v>205</v>
      </c>
      <c r="F26" s="7">
        <v>158</v>
      </c>
      <c r="I26" s="9"/>
    </row>
    <row r="27" spans="2:9" x14ac:dyDescent="0.2">
      <c r="B27" s="19" t="s">
        <v>91</v>
      </c>
      <c r="C27" s="20"/>
      <c r="D27" s="21"/>
      <c r="E27" s="7">
        <v>204</v>
      </c>
      <c r="F27" s="7">
        <v>161</v>
      </c>
      <c r="I27" s="9"/>
    </row>
    <row r="28" spans="2:9" x14ac:dyDescent="0.2">
      <c r="B28" s="19" t="s">
        <v>83</v>
      </c>
      <c r="C28" s="20"/>
      <c r="D28" s="21"/>
      <c r="E28" s="7">
        <v>203</v>
      </c>
      <c r="F28" s="7">
        <v>149</v>
      </c>
      <c r="I28" s="9"/>
    </row>
    <row r="29" spans="2:9" x14ac:dyDescent="0.2">
      <c r="B29" s="19" t="s">
        <v>81</v>
      </c>
      <c r="C29" s="20"/>
      <c r="D29" s="21"/>
      <c r="E29" s="7">
        <v>202</v>
      </c>
      <c r="F29" s="7">
        <v>144</v>
      </c>
      <c r="I29" s="9"/>
    </row>
    <row r="30" spans="2:9" x14ac:dyDescent="0.2">
      <c r="B30" s="19" t="s">
        <v>86</v>
      </c>
      <c r="C30" s="20"/>
      <c r="D30" s="21"/>
      <c r="E30" s="7">
        <v>217</v>
      </c>
      <c r="F30" s="7">
        <v>166</v>
      </c>
      <c r="I30" s="9"/>
    </row>
    <row r="31" spans="2:9" x14ac:dyDescent="0.2">
      <c r="B31" s="19" t="s">
        <v>84</v>
      </c>
      <c r="C31" s="20"/>
      <c r="D31" s="21"/>
      <c r="E31" s="7">
        <v>218</v>
      </c>
      <c r="F31" s="7">
        <v>168</v>
      </c>
      <c r="I31" s="9"/>
    </row>
    <row r="32" spans="2:9" x14ac:dyDescent="0.2">
      <c r="B32" s="19" t="s">
        <v>85</v>
      </c>
      <c r="C32" s="20"/>
      <c r="D32" s="21"/>
      <c r="E32" s="7">
        <v>219</v>
      </c>
      <c r="F32" s="7">
        <v>171</v>
      </c>
      <c r="I32" s="9"/>
    </row>
    <row r="33" spans="2:9" x14ac:dyDescent="0.2">
      <c r="B33" s="19" t="s">
        <v>90</v>
      </c>
      <c r="C33" s="20"/>
      <c r="D33" s="21"/>
      <c r="E33" s="7">
        <v>220</v>
      </c>
      <c r="F33" s="7">
        <v>151</v>
      </c>
      <c r="I33" s="9"/>
    </row>
    <row r="34" spans="2:9" x14ac:dyDescent="0.2">
      <c r="B34" s="19" t="s">
        <v>89</v>
      </c>
      <c r="C34" s="20"/>
      <c r="D34" s="21"/>
      <c r="E34" s="7">
        <v>221</v>
      </c>
      <c r="F34" s="7">
        <v>185</v>
      </c>
      <c r="I34" s="9"/>
    </row>
    <row r="35" spans="2:9" x14ac:dyDescent="0.2">
      <c r="B35" s="19" t="s">
        <v>88</v>
      </c>
      <c r="C35" s="20"/>
      <c r="D35" s="21"/>
      <c r="E35" s="7">
        <v>222</v>
      </c>
      <c r="F35" s="7">
        <v>186</v>
      </c>
      <c r="I35" s="9"/>
    </row>
    <row r="36" spans="2:9" x14ac:dyDescent="0.2">
      <c r="B36" s="19" t="s">
        <v>87</v>
      </c>
      <c r="C36" s="20"/>
      <c r="D36" s="21"/>
      <c r="E36" s="7">
        <v>223</v>
      </c>
      <c r="F36" s="7">
        <v>155</v>
      </c>
      <c r="I36" s="9"/>
    </row>
    <row r="37" spans="2:9" x14ac:dyDescent="0.2">
      <c r="B37" s="19" t="s">
        <v>93</v>
      </c>
      <c r="C37" s="20"/>
      <c r="D37" s="21"/>
      <c r="E37" s="7">
        <v>229</v>
      </c>
      <c r="F37" s="7">
        <v>153</v>
      </c>
      <c r="I37" s="9"/>
    </row>
    <row r="38" spans="2:9" x14ac:dyDescent="0.2">
      <c r="I38" s="9"/>
    </row>
    <row r="39" spans="2:9" x14ac:dyDescent="0.2">
      <c r="I39" s="9"/>
    </row>
    <row r="40" spans="2:9" x14ac:dyDescent="0.2">
      <c r="I40" s="9"/>
    </row>
    <row r="41" spans="2:9" x14ac:dyDescent="0.2">
      <c r="I41" s="9"/>
    </row>
    <row r="42" spans="2:9" x14ac:dyDescent="0.2">
      <c r="I42" s="9"/>
    </row>
    <row r="43" spans="2:9" x14ac:dyDescent="0.2">
      <c r="I43" s="9"/>
    </row>
    <row r="44" spans="2:9" x14ac:dyDescent="0.2">
      <c r="I44" s="9"/>
    </row>
    <row r="45" spans="2:9" x14ac:dyDescent="0.2">
      <c r="I45" s="9"/>
    </row>
    <row r="46" spans="2:9" x14ac:dyDescent="0.2">
      <c r="I46" s="9"/>
    </row>
    <row r="47" spans="2:9" x14ac:dyDescent="0.2">
      <c r="I47" s="9"/>
    </row>
    <row r="48" spans="2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9" x14ac:dyDescent="0.2">
      <c r="I65" s="9"/>
    </row>
    <row r="66" spans="2:9" x14ac:dyDescent="0.2">
      <c r="I66" s="9"/>
    </row>
    <row r="67" spans="2:9" x14ac:dyDescent="0.2">
      <c r="I67" s="9"/>
    </row>
    <row r="68" spans="2:9" x14ac:dyDescent="0.2">
      <c r="I68" s="9"/>
    </row>
    <row r="69" spans="2:9" x14ac:dyDescent="0.2">
      <c r="I69" s="9"/>
    </row>
    <row r="70" spans="2:9" x14ac:dyDescent="0.2">
      <c r="I70" s="9"/>
    </row>
    <row r="71" spans="2:9" x14ac:dyDescent="0.2">
      <c r="I71" s="9"/>
    </row>
    <row r="72" spans="2:9" x14ac:dyDescent="0.2">
      <c r="I72" s="9"/>
    </row>
    <row r="73" spans="2:9" x14ac:dyDescent="0.2">
      <c r="I73" s="9"/>
    </row>
    <row r="74" spans="2:9" x14ac:dyDescent="0.2">
      <c r="I74" s="9"/>
    </row>
    <row r="75" spans="2:9" x14ac:dyDescent="0.2">
      <c r="I75" s="9"/>
    </row>
    <row r="76" spans="2:9" x14ac:dyDescent="0.2">
      <c r="I76" s="9"/>
    </row>
    <row r="77" spans="2:9" x14ac:dyDescent="0.2">
      <c r="I77" s="9"/>
    </row>
    <row r="78" spans="2:9" x14ac:dyDescent="0.2">
      <c r="I78" s="9"/>
    </row>
    <row r="79" spans="2:9" x14ac:dyDescent="0.2">
      <c r="I79" s="9"/>
    </row>
    <row r="80" spans="2:9" x14ac:dyDescent="0.2">
      <c r="B80" s="10" t="s">
        <v>31</v>
      </c>
      <c r="C80" s="10" t="s">
        <v>32</v>
      </c>
      <c r="D80" s="10" t="s">
        <v>33</v>
      </c>
      <c r="E80" s="22" t="s">
        <v>78</v>
      </c>
      <c r="I80" s="9"/>
    </row>
    <row r="81" spans="2:11" x14ac:dyDescent="0.2">
      <c r="B81" s="23" t="s">
        <v>34</v>
      </c>
      <c r="C81" s="23">
        <v>1</v>
      </c>
      <c r="D81" s="23" t="s">
        <v>35</v>
      </c>
      <c r="I81" s="9"/>
    </row>
    <row r="82" spans="2:11" x14ac:dyDescent="0.2">
      <c r="B82" s="37" t="s">
        <v>36</v>
      </c>
      <c r="C82" s="37"/>
      <c r="D82" s="37"/>
      <c r="E82" s="37"/>
      <c r="I82" s="9"/>
    </row>
    <row r="83" spans="2:11" x14ac:dyDescent="0.2">
      <c r="B83" s="24"/>
      <c r="C83" s="5" t="s">
        <v>30</v>
      </c>
      <c r="D83" s="5" t="s">
        <v>37</v>
      </c>
      <c r="E83" s="5" t="s">
        <v>38</v>
      </c>
      <c r="I83" s="9"/>
    </row>
    <row r="84" spans="2:11" x14ac:dyDescent="0.2">
      <c r="B84" s="14" t="s">
        <v>39</v>
      </c>
      <c r="C84" s="7" t="s">
        <v>15</v>
      </c>
      <c r="D84" s="7" t="s">
        <v>45</v>
      </c>
      <c r="E84" s="7" t="s">
        <v>40</v>
      </c>
      <c r="I84" s="9"/>
      <c r="J84" s="9"/>
      <c r="K84" s="25"/>
    </row>
    <row r="85" spans="2:11" x14ac:dyDescent="0.2">
      <c r="B85" s="14" t="s">
        <v>41</v>
      </c>
      <c r="C85" s="7"/>
      <c r="D85" s="7"/>
      <c r="E85" s="7"/>
      <c r="I85" s="9"/>
      <c r="J85" s="9"/>
      <c r="K85" s="25"/>
    </row>
    <row r="86" spans="2:11" x14ac:dyDescent="0.2">
      <c r="B86" s="14" t="s">
        <v>19</v>
      </c>
      <c r="C86" s="7" t="s">
        <v>15</v>
      </c>
      <c r="D86" s="7"/>
      <c r="E86" s="7"/>
      <c r="H86" s="25"/>
      <c r="I86" s="9"/>
      <c r="J86" s="9"/>
      <c r="K86" s="25"/>
    </row>
    <row r="87" spans="2:11" x14ac:dyDescent="0.2">
      <c r="B87" s="14" t="s">
        <v>20</v>
      </c>
      <c r="C87" s="7" t="s">
        <v>42</v>
      </c>
      <c r="D87" s="7"/>
      <c r="E87" s="7"/>
      <c r="H87" s="25"/>
      <c r="I87" s="9"/>
      <c r="J87" s="9"/>
      <c r="K87" s="25"/>
    </row>
    <row r="88" spans="2:11" x14ac:dyDescent="0.2">
      <c r="B88" s="14" t="s">
        <v>43</v>
      </c>
      <c r="C88" s="7" t="s">
        <v>42</v>
      </c>
      <c r="D88" s="7"/>
      <c r="E88" s="7"/>
      <c r="H88" s="25"/>
      <c r="I88" s="9"/>
      <c r="J88" s="9"/>
      <c r="K88" s="25"/>
    </row>
    <row r="89" spans="2:11" x14ac:dyDescent="0.2">
      <c r="B89" s="26" t="s">
        <v>44</v>
      </c>
      <c r="C89" s="27"/>
      <c r="D89" s="7" t="s">
        <v>59</v>
      </c>
      <c r="E89" s="7"/>
      <c r="H89" s="25"/>
      <c r="I89" s="9"/>
      <c r="J89" s="9"/>
      <c r="K89" s="25"/>
    </row>
    <row r="90" spans="2:11" x14ac:dyDescent="0.2">
      <c r="B90" s="26" t="s">
        <v>46</v>
      </c>
      <c r="C90" s="27"/>
      <c r="D90" s="7"/>
      <c r="E90" s="7"/>
      <c r="H90" s="25"/>
      <c r="I90" s="9"/>
      <c r="J90" s="9"/>
      <c r="K90" s="25"/>
    </row>
    <row r="91" spans="2:11" x14ac:dyDescent="0.2">
      <c r="B91" s="37" t="s">
        <v>47</v>
      </c>
      <c r="C91" s="37"/>
      <c r="D91" s="37"/>
      <c r="H91" s="25"/>
      <c r="I91" s="9"/>
      <c r="J91" s="9"/>
      <c r="K91" s="25"/>
    </row>
    <row r="92" spans="2:11" x14ac:dyDescent="0.2">
      <c r="B92" s="5" t="s">
        <v>8</v>
      </c>
      <c r="C92" s="5" t="s">
        <v>48</v>
      </c>
      <c r="D92" s="5" t="s">
        <v>49</v>
      </c>
      <c r="E92" s="5" t="s">
        <v>50</v>
      </c>
      <c r="F92" s="5" t="s">
        <v>61</v>
      </c>
      <c r="G92" s="5" t="s">
        <v>62</v>
      </c>
      <c r="H92" s="5" t="s">
        <v>63</v>
      </c>
      <c r="I92" s="9"/>
      <c r="J92" s="9"/>
      <c r="K92" s="25"/>
    </row>
    <row r="93" spans="2:11" x14ac:dyDescent="0.2">
      <c r="B93" s="7" t="s">
        <v>6</v>
      </c>
      <c r="C93" s="7" t="s">
        <v>45</v>
      </c>
      <c r="D93" s="7"/>
      <c r="E93" s="7"/>
      <c r="F93" s="7" t="s">
        <v>5</v>
      </c>
      <c r="G93" s="7" t="s">
        <v>64</v>
      </c>
      <c r="H93" s="7" t="s">
        <v>65</v>
      </c>
      <c r="I93" s="9"/>
      <c r="J93" s="9"/>
    </row>
    <row r="94" spans="2:11" x14ac:dyDescent="0.2">
      <c r="B94" s="37" t="s">
        <v>51</v>
      </c>
      <c r="C94" s="37"/>
      <c r="D94" s="37"/>
      <c r="J94" s="9"/>
    </row>
    <row r="95" spans="2:11" x14ac:dyDescent="0.2">
      <c r="B95" s="5" t="s">
        <v>8</v>
      </c>
      <c r="C95" s="5" t="s">
        <v>31</v>
      </c>
      <c r="D95" s="5" t="s">
        <v>49</v>
      </c>
      <c r="E95" s="5" t="s">
        <v>52</v>
      </c>
      <c r="F95" s="5" t="s">
        <v>50</v>
      </c>
      <c r="J95" s="9"/>
    </row>
    <row r="96" spans="2:11" x14ac:dyDescent="0.2">
      <c r="B96" s="7" t="s">
        <v>5</v>
      </c>
      <c r="C96" s="7" t="s">
        <v>53</v>
      </c>
      <c r="D96" s="7" t="s">
        <v>54</v>
      </c>
      <c r="E96" s="7"/>
      <c r="F96" s="8"/>
      <c r="J96" s="9"/>
      <c r="K96" s="25"/>
    </row>
    <row r="97" spans="2:11" x14ac:dyDescent="0.2">
      <c r="B97" s="7" t="s">
        <v>4</v>
      </c>
      <c r="C97" s="7" t="s">
        <v>34</v>
      </c>
      <c r="D97" s="7"/>
      <c r="E97" s="7"/>
      <c r="F97" s="8"/>
      <c r="J97" s="9"/>
      <c r="K97" s="25"/>
    </row>
    <row r="98" spans="2:11" x14ac:dyDescent="0.2">
      <c r="B98" s="7" t="s">
        <v>76</v>
      </c>
      <c r="C98" s="7" t="s">
        <v>34</v>
      </c>
      <c r="D98" s="7"/>
      <c r="E98" s="7"/>
      <c r="F98" s="35"/>
      <c r="J98" s="9"/>
      <c r="K98" s="25"/>
    </row>
    <row r="99" spans="2:11" x14ac:dyDescent="0.2">
      <c r="B99" s="7" t="s">
        <v>66</v>
      </c>
      <c r="C99" s="7" t="s">
        <v>55</v>
      </c>
      <c r="D99" s="7"/>
      <c r="E99" s="7"/>
      <c r="F99" s="8"/>
      <c r="J99" s="9"/>
      <c r="K99" s="25"/>
    </row>
    <row r="100" spans="2:11" x14ac:dyDescent="0.2">
      <c r="B100" s="14" t="s">
        <v>56</v>
      </c>
      <c r="C100" s="7">
        <v>1</v>
      </c>
      <c r="J100" s="9"/>
      <c r="K100" s="25"/>
    </row>
    <row r="101" spans="2:11" x14ac:dyDescent="0.2">
      <c r="B101" s="14" t="s">
        <v>57</v>
      </c>
      <c r="C101" s="7">
        <v>1</v>
      </c>
      <c r="H101" s="25"/>
      <c r="I101" s="9"/>
      <c r="J101" s="9"/>
      <c r="K101" s="25"/>
    </row>
    <row r="102" spans="2:11" x14ac:dyDescent="0.2">
      <c r="H102" s="25"/>
      <c r="I102" s="9"/>
      <c r="J102" s="9"/>
      <c r="K102" s="25"/>
    </row>
    <row r="103" spans="2:11" x14ac:dyDescent="0.2">
      <c r="B103" s="10" t="s">
        <v>31</v>
      </c>
      <c r="C103" s="10" t="s">
        <v>32</v>
      </c>
      <c r="D103" s="10" t="s">
        <v>33</v>
      </c>
      <c r="E103" s="22" t="s">
        <v>79</v>
      </c>
      <c r="F103" s="22"/>
    </row>
    <row r="104" spans="2:11" x14ac:dyDescent="0.2">
      <c r="B104" s="23" t="s">
        <v>55</v>
      </c>
      <c r="C104" s="23">
        <v>1</v>
      </c>
      <c r="D104" s="23"/>
    </row>
    <row r="105" spans="2:11" x14ac:dyDescent="0.2">
      <c r="B105" s="37" t="s">
        <v>36</v>
      </c>
      <c r="C105" s="37"/>
      <c r="D105" s="37"/>
      <c r="E105" s="37"/>
    </row>
    <row r="106" spans="2:11" x14ac:dyDescent="0.2">
      <c r="B106" s="24"/>
      <c r="C106" s="5" t="s">
        <v>30</v>
      </c>
      <c r="D106" s="5" t="s">
        <v>37</v>
      </c>
      <c r="E106" s="5" t="s">
        <v>38</v>
      </c>
    </row>
    <row r="107" spans="2:11" x14ac:dyDescent="0.2">
      <c r="B107" s="14" t="s">
        <v>39</v>
      </c>
      <c r="C107" s="7" t="s">
        <v>15</v>
      </c>
      <c r="D107" s="7" t="s">
        <v>45</v>
      </c>
      <c r="E107" s="7" t="s">
        <v>40</v>
      </c>
    </row>
    <row r="108" spans="2:11" x14ac:dyDescent="0.2">
      <c r="B108" s="14" t="s">
        <v>41</v>
      </c>
      <c r="C108" s="7"/>
      <c r="D108" s="7"/>
      <c r="E108" s="7"/>
    </row>
    <row r="109" spans="2:11" x14ac:dyDescent="0.2">
      <c r="B109" s="14" t="s">
        <v>19</v>
      </c>
      <c r="C109" s="7" t="s">
        <v>15</v>
      </c>
      <c r="D109" s="7"/>
      <c r="E109" s="7"/>
    </row>
    <row r="110" spans="2:11" x14ac:dyDescent="0.2">
      <c r="B110" s="14" t="s">
        <v>20</v>
      </c>
      <c r="C110" s="7" t="s">
        <v>42</v>
      </c>
      <c r="D110" s="7"/>
      <c r="E110" s="7"/>
    </row>
    <row r="111" spans="2:11" x14ac:dyDescent="0.2">
      <c r="B111" s="14" t="s">
        <v>43</v>
      </c>
      <c r="C111" s="7" t="s">
        <v>42</v>
      </c>
      <c r="D111" s="7"/>
      <c r="E111" s="7"/>
    </row>
    <row r="112" spans="2:11" x14ac:dyDescent="0.2">
      <c r="B112" s="26" t="s">
        <v>44</v>
      </c>
      <c r="C112" s="27"/>
      <c r="D112" s="7" t="s">
        <v>45</v>
      </c>
      <c r="E112" s="7" t="s">
        <v>40</v>
      </c>
    </row>
    <row r="113" spans="2:8" x14ac:dyDescent="0.2">
      <c r="B113" s="26" t="s">
        <v>46</v>
      </c>
      <c r="C113" s="27"/>
      <c r="D113" s="7"/>
      <c r="E113" s="7"/>
    </row>
    <row r="114" spans="2:8" x14ac:dyDescent="0.2">
      <c r="B114" s="37" t="s">
        <v>47</v>
      </c>
      <c r="C114" s="37"/>
      <c r="D114" s="37"/>
    </row>
    <row r="115" spans="2:8" x14ac:dyDescent="0.2">
      <c r="B115" s="5" t="s">
        <v>8</v>
      </c>
      <c r="C115" s="5" t="s">
        <v>48</v>
      </c>
      <c r="D115" s="5" t="s">
        <v>49</v>
      </c>
      <c r="E115" s="5" t="s">
        <v>50</v>
      </c>
      <c r="F115" s="5" t="s">
        <v>61</v>
      </c>
      <c r="G115" s="5" t="s">
        <v>62</v>
      </c>
      <c r="H115" s="5" t="s">
        <v>63</v>
      </c>
    </row>
    <row r="116" spans="2:8" x14ac:dyDescent="0.2">
      <c r="B116" s="7" t="s">
        <v>6</v>
      </c>
      <c r="C116" s="7" t="s">
        <v>45</v>
      </c>
      <c r="D116" s="7"/>
      <c r="E116" s="7"/>
      <c r="F116" s="7" t="s">
        <v>5</v>
      </c>
      <c r="G116" s="7" t="s">
        <v>64</v>
      </c>
      <c r="H116" s="7" t="s">
        <v>65</v>
      </c>
    </row>
    <row r="117" spans="2:8" x14ac:dyDescent="0.2">
      <c r="B117" s="37" t="s">
        <v>51</v>
      </c>
      <c r="C117" s="37"/>
      <c r="D117" s="37"/>
    </row>
    <row r="118" spans="2:8" x14ac:dyDescent="0.2">
      <c r="B118" s="5" t="s">
        <v>8</v>
      </c>
      <c r="C118" s="5" t="s">
        <v>31</v>
      </c>
      <c r="D118" s="5" t="s">
        <v>49</v>
      </c>
      <c r="E118" s="5" t="s">
        <v>52</v>
      </c>
      <c r="F118" s="5" t="s">
        <v>50</v>
      </c>
    </row>
    <row r="119" spans="2:8" x14ac:dyDescent="0.2">
      <c r="B119" s="7" t="s">
        <v>5</v>
      </c>
      <c r="C119" s="7" t="s">
        <v>53</v>
      </c>
      <c r="D119" s="7" t="s">
        <v>54</v>
      </c>
      <c r="E119" s="7"/>
      <c r="F119" s="8"/>
    </row>
    <row r="120" spans="2:8" x14ac:dyDescent="0.2">
      <c r="B120" s="7" t="s">
        <v>4</v>
      </c>
      <c r="C120" s="7" t="s">
        <v>82</v>
      </c>
      <c r="D120" s="7"/>
      <c r="E120" s="7" t="s">
        <v>12</v>
      </c>
      <c r="F120" s="8"/>
    </row>
    <row r="121" spans="2:8" x14ac:dyDescent="0.2">
      <c r="B121" s="14" t="s">
        <v>56</v>
      </c>
      <c r="C121" s="7">
        <v>3</v>
      </c>
    </row>
    <row r="122" spans="2:8" x14ac:dyDescent="0.2">
      <c r="B122" s="14" t="s">
        <v>57</v>
      </c>
      <c r="C122" s="7">
        <v>1</v>
      </c>
    </row>
    <row r="124" spans="2:8" x14ac:dyDescent="0.2">
      <c r="B124" s="10" t="s">
        <v>70</v>
      </c>
    </row>
    <row r="125" spans="2:8" x14ac:dyDescent="0.2">
      <c r="B125" s="4" t="s">
        <v>82</v>
      </c>
    </row>
    <row r="126" spans="2:8" x14ac:dyDescent="0.2">
      <c r="B126" s="37" t="s">
        <v>71</v>
      </c>
      <c r="C126" s="37"/>
      <c r="D126" s="37"/>
    </row>
    <row r="127" spans="2:8" x14ac:dyDescent="0.2">
      <c r="B127" s="11" t="s">
        <v>75</v>
      </c>
      <c r="C127" s="13"/>
      <c r="D127" s="34" t="s">
        <v>4</v>
      </c>
    </row>
    <row r="128" spans="2:8" x14ac:dyDescent="0.2">
      <c r="B128" s="37" t="s">
        <v>29</v>
      </c>
      <c r="C128" s="37"/>
      <c r="D128" s="37"/>
    </row>
    <row r="129" spans="2:8" x14ac:dyDescent="0.2">
      <c r="B129" s="48" t="s">
        <v>72</v>
      </c>
      <c r="C129" s="49"/>
      <c r="D129" s="34" t="s">
        <v>67</v>
      </c>
    </row>
    <row r="130" spans="2:8" x14ac:dyDescent="0.2">
      <c r="B130" s="48" t="s">
        <v>73</v>
      </c>
      <c r="C130" s="49"/>
      <c r="D130" s="34" t="s">
        <v>69</v>
      </c>
    </row>
    <row r="132" spans="2:8" x14ac:dyDescent="0.2">
      <c r="B132" s="10" t="s">
        <v>31</v>
      </c>
      <c r="C132" s="10" t="s">
        <v>32</v>
      </c>
      <c r="E132" s="22" t="s">
        <v>68</v>
      </c>
      <c r="F132" s="22"/>
    </row>
    <row r="133" spans="2:8" x14ac:dyDescent="0.2">
      <c r="B133" s="23" t="s">
        <v>67</v>
      </c>
      <c r="C133" s="23">
        <v>2</v>
      </c>
    </row>
    <row r="134" spans="2:8" x14ac:dyDescent="0.2">
      <c r="B134" s="37" t="s">
        <v>36</v>
      </c>
      <c r="C134" s="37"/>
      <c r="D134" s="37"/>
      <c r="E134" s="37"/>
    </row>
    <row r="135" spans="2:8" x14ac:dyDescent="0.2">
      <c r="B135" s="24"/>
      <c r="C135" s="5" t="s">
        <v>30</v>
      </c>
      <c r="D135" s="5" t="s">
        <v>37</v>
      </c>
      <c r="E135" s="5" t="s">
        <v>38</v>
      </c>
    </row>
    <row r="136" spans="2:8" x14ac:dyDescent="0.2">
      <c r="B136" s="14" t="s">
        <v>39</v>
      </c>
      <c r="C136" s="7"/>
      <c r="D136" s="7" t="s">
        <v>45</v>
      </c>
      <c r="E136" s="7"/>
    </row>
    <row r="137" spans="2:8" x14ac:dyDescent="0.2">
      <c r="B137" s="14" t="s">
        <v>41</v>
      </c>
      <c r="C137" s="7"/>
      <c r="D137" s="7"/>
      <c r="E137" s="7"/>
    </row>
    <row r="138" spans="2:8" x14ac:dyDescent="0.2">
      <c r="B138" s="14" t="s">
        <v>19</v>
      </c>
      <c r="C138" s="7"/>
      <c r="D138" s="7" t="s">
        <v>17</v>
      </c>
      <c r="E138" s="7"/>
    </row>
    <row r="139" spans="2:8" x14ac:dyDescent="0.2">
      <c r="B139" s="14" t="s">
        <v>20</v>
      </c>
      <c r="C139" s="7"/>
      <c r="D139" s="7" t="s">
        <v>58</v>
      </c>
      <c r="E139" s="7"/>
    </row>
    <row r="140" spans="2:8" x14ac:dyDescent="0.2">
      <c r="B140" s="14" t="s">
        <v>43</v>
      </c>
      <c r="C140" s="7" t="s">
        <v>42</v>
      </c>
      <c r="D140" s="7"/>
      <c r="E140" s="7"/>
    </row>
    <row r="141" spans="2:8" x14ac:dyDescent="0.2">
      <c r="B141" s="50" t="s">
        <v>44</v>
      </c>
      <c r="C141" s="50"/>
      <c r="D141" s="7" t="s">
        <v>45</v>
      </c>
      <c r="E141" s="7" t="s">
        <v>40</v>
      </c>
    </row>
    <row r="142" spans="2:8" x14ac:dyDescent="0.2">
      <c r="B142" s="26" t="s">
        <v>46</v>
      </c>
      <c r="C142" s="27"/>
      <c r="D142" s="7"/>
      <c r="E142" s="7"/>
    </row>
    <row r="143" spans="2:8" x14ac:dyDescent="0.2">
      <c r="B143" s="37" t="s">
        <v>47</v>
      </c>
      <c r="C143" s="37"/>
      <c r="D143" s="37"/>
    </row>
    <row r="144" spans="2:8" x14ac:dyDescent="0.2">
      <c r="B144" s="5" t="s">
        <v>8</v>
      </c>
      <c r="C144" s="5" t="s">
        <v>48</v>
      </c>
      <c r="D144" s="5" t="s">
        <v>49</v>
      </c>
      <c r="E144" s="5" t="s">
        <v>50</v>
      </c>
      <c r="F144" s="5" t="s">
        <v>61</v>
      </c>
      <c r="G144" s="5" t="s">
        <v>62</v>
      </c>
      <c r="H144" s="5" t="s">
        <v>63</v>
      </c>
    </row>
    <row r="145" spans="2:8" x14ac:dyDescent="0.2">
      <c r="B145" s="7" t="s">
        <v>6</v>
      </c>
      <c r="C145" s="7" t="s">
        <v>45</v>
      </c>
      <c r="D145" s="7"/>
      <c r="E145" s="7"/>
      <c r="F145" s="7" t="s">
        <v>5</v>
      </c>
      <c r="G145" s="7" t="s">
        <v>64</v>
      </c>
      <c r="H145" s="7" t="s">
        <v>65</v>
      </c>
    </row>
    <row r="146" spans="2:8" x14ac:dyDescent="0.2">
      <c r="B146" s="37" t="s">
        <v>51</v>
      </c>
      <c r="C146" s="37"/>
      <c r="D146" s="37"/>
    </row>
    <row r="147" spans="2:8" x14ac:dyDescent="0.2">
      <c r="B147" s="5" t="s">
        <v>8</v>
      </c>
      <c r="C147" s="5" t="s">
        <v>31</v>
      </c>
      <c r="D147" s="5" t="s">
        <v>49</v>
      </c>
      <c r="E147" s="5" t="s">
        <v>52</v>
      </c>
      <c r="F147" s="5" t="s">
        <v>50</v>
      </c>
    </row>
    <row r="148" spans="2:8" x14ac:dyDescent="0.2">
      <c r="B148" s="7" t="s">
        <v>5</v>
      </c>
      <c r="C148" s="7" t="s">
        <v>53</v>
      </c>
      <c r="D148" s="7" t="s">
        <v>54</v>
      </c>
      <c r="E148" s="7"/>
      <c r="F148" s="8"/>
    </row>
    <row r="149" spans="2:8" x14ac:dyDescent="0.2">
      <c r="B149" s="7" t="s">
        <v>4</v>
      </c>
      <c r="C149" s="7" t="s">
        <v>69</v>
      </c>
      <c r="D149" s="7"/>
      <c r="E149" s="7"/>
      <c r="F149" s="8"/>
    </row>
    <row r="150" spans="2:8" x14ac:dyDescent="0.2">
      <c r="B150" s="14" t="s">
        <v>56</v>
      </c>
      <c r="C150" s="7">
        <v>2</v>
      </c>
    </row>
    <row r="151" spans="2:8" x14ac:dyDescent="0.2">
      <c r="B151" s="14" t="s">
        <v>57</v>
      </c>
      <c r="C151" s="7">
        <v>1</v>
      </c>
    </row>
  </sheetData>
  <sheetProtection selectLockedCells="1" selectUnlockedCells="1"/>
  <mergeCells count="23">
    <mergeCell ref="B143:D143"/>
    <mergeCell ref="B146:D146"/>
    <mergeCell ref="B91:D91"/>
    <mergeCell ref="B94:D94"/>
    <mergeCell ref="B105:E105"/>
    <mergeCell ref="B114:D114"/>
    <mergeCell ref="B117:D117"/>
    <mergeCell ref="B134:E134"/>
    <mergeCell ref="B126:D126"/>
    <mergeCell ref="B128:D128"/>
    <mergeCell ref="B129:C129"/>
    <mergeCell ref="B130:C130"/>
    <mergeCell ref="B141:C141"/>
    <mergeCell ref="C9:F9"/>
    <mergeCell ref="B11:F11"/>
    <mergeCell ref="H14:I14"/>
    <mergeCell ref="B82:E82"/>
    <mergeCell ref="C3:F3"/>
    <mergeCell ref="C6:F6"/>
    <mergeCell ref="C7:F7"/>
    <mergeCell ref="C8:F8"/>
    <mergeCell ref="C4:F5"/>
    <mergeCell ref="B4:B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79" max="16383" man="1"/>
    <brk id="102" max="16383" man="1"/>
    <brk id="1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zoomScale="90" zoomScaleNormal="90" workbookViewId="0">
      <selection activeCell="B14" sqref="B14"/>
    </sheetView>
  </sheetViews>
  <sheetFormatPr defaultColWidth="11.5703125" defaultRowHeight="12.75" x14ac:dyDescent="0.2"/>
  <cols>
    <col min="1" max="1" width="11.7109375" style="28" customWidth="1"/>
    <col min="2" max="2" width="106.42578125" customWidth="1"/>
    <col min="3" max="3" width="4" customWidth="1"/>
  </cols>
  <sheetData>
    <row r="1" spans="1:2" x14ac:dyDescent="0.2">
      <c r="B1" s="29" t="str">
        <f>"&lt;forecast seriesName="&amp;CHAR(34)&amp;Schedules!D2&amp;CHAR(34)&amp;"&gt;"</f>
        <v>&lt;forecast seriesName="Influenza"&gt;</v>
      </c>
    </row>
    <row r="2" spans="1:2" x14ac:dyDescent="0.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205, 204, 203, 202, 217, 218, 219, 220, 221, 222, 223, 229"/&gt;</v>
      </c>
    </row>
    <row r="3" spans="1:2" x14ac:dyDescent="0.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 x14ac:dyDescent="0.2">
      <c r="B4" s="29" t="str">
        <f>"  &lt;vaccine vaccineName="&amp;CHAR(34)&amp;Schedules!B7&amp;CHAR(34)&amp;" vaccineIds="&amp;CHAR(34)&amp;Schedules!C7&amp;CHAR(34)&amp;"/&gt;"</f>
        <v xml:space="preserve">  &lt;vaccine vaccineName="Live" vaccineIds="180, 187, 203, 204, 220"/&gt;</v>
      </c>
    </row>
    <row r="5" spans="1:2" x14ac:dyDescent="0.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 x14ac:dyDescent="0.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 x14ac:dyDescent="0.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 x14ac:dyDescent="0.2">
      <c r="B8" s="29" t="str">
        <f>"  &lt;transition name="&amp;CHAR(34)&amp;Schedules!B35&amp;CHAR(34)&amp;" age="&amp;CHAR(34)&amp;Schedules!C35&amp;CHAR(34)&amp;" vaccineId="&amp;CHAR(34)&amp;Schedules!D35&amp;CHAR(34)&amp;"/&gt;"</f>
        <v xml:space="preserve">  &lt;transition name="Influenza injectable MDCK quadrivalent" age="" vaccineId=""/&gt;</v>
      </c>
    </row>
    <row r="9" spans="1:2" x14ac:dyDescent="0.2">
      <c r="A9" s="30" t="str">
        <f>Schedules!B81</f>
        <v>P1</v>
      </c>
      <c r="B9" s="31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scheduleName="P1" dose="1" indication="BIRTH" label="season"&gt;</v>
      </c>
    </row>
    <row r="10" spans="1:2" x14ac:dyDescent="0.2">
      <c r="B10" s="29" t="str">
        <f>"    &lt;pos row="&amp;CHAR(34)&amp;Schedules!C101&amp;CHAR(34)&amp;" column="&amp;CHAR(34)&amp;Schedules!C100&amp;CHAR(34)&amp;"/&gt;"</f>
        <v xml:space="preserve">    &lt;pos row="1" column="1"/&gt;</v>
      </c>
    </row>
    <row r="11" spans="1:2" x14ac:dyDescent="0.2">
      <c r="B11" s="32" t="str">
        <f>"    &lt;valid age="&amp;CHAR(34)&amp;Schedules!C84&amp;CHAR(34)&amp;" interval="&amp;CHAR(34)&amp;Schedules!D84&amp;CHAR(34)&amp;" grace="&amp;CHAR(34)&amp;Schedules!E84&amp;CHAR(34)&amp;"/&gt;"</f>
        <v xml:space="preserve">    &lt;valid age="6 months" interval="4 weeks" grace="4 days"/&gt;</v>
      </c>
    </row>
    <row r="12" spans="1:2" x14ac:dyDescent="0.2">
      <c r="B12" s="32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13" spans="1:2" x14ac:dyDescent="0.2">
      <c r="B13" s="32" t="str">
        <f>"    &lt;due age="&amp;CHAR(34)&amp;Schedules!C86&amp;CHAR(34)&amp;" interval="&amp;CHAR(34)&amp;Schedules!D86&amp;CHAR(34)&amp;" grace="&amp;CHAR(34)&amp;Schedules!E86&amp;CHAR(34)&amp;"/&gt;"</f>
        <v xml:space="preserve">    &lt;due age="6 months" interval="" grace=""/&gt;</v>
      </c>
    </row>
    <row r="14" spans="1:2" x14ac:dyDescent="0.2">
      <c r="B14" s="32" t="str">
        <f>"    &lt;overdue age="&amp;CHAR(34)&amp;Schedules!C87&amp;CHAR(34)&amp;" interval="&amp;CHAR(34)&amp;Schedules!D87&amp;CHAR(34)&amp;" grace="&amp;CHAR(34)&amp;Schedules!E87&amp;CHAR(34)&amp;"/&gt;"</f>
        <v xml:space="preserve">    &lt;overdue age="150 years" interval="" grace=""/&gt;</v>
      </c>
    </row>
    <row r="15" spans="1:2" x14ac:dyDescent="0.2">
      <c r="B15" s="32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age="150 years" interval="" grace=""/&gt;</v>
      </c>
    </row>
    <row r="16" spans="1:2" x14ac:dyDescent="0.2">
      <c r="B16" s="32" t="str">
        <f>"    &lt;after-invalid interval="&amp;CHAR(34)&amp;Schedules!D89&amp;CHAR(34)&amp;" grace="&amp;CHAR(34)&amp;Schedules!E89&amp;CHAR(34)&amp;"/&gt;"</f>
        <v xml:space="preserve">    &lt;after-invalid interval="0 days" grace=""/&gt;</v>
      </c>
    </row>
    <row r="17" spans="1:2" x14ac:dyDescent="0.2">
      <c r="B17" s="32" t="str">
        <f>"    &lt;before-previous interval="&amp;CHAR(34)&amp;Schedules!D90&amp;CHAR(34)&amp;"/&gt;"</f>
        <v xml:space="preserve">    &lt;before-previous interval=""/&gt;</v>
      </c>
    </row>
    <row r="18" spans="1:2" x14ac:dyDescent="0.2">
      <c r="B18" s="32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against=" &amp;CHAR(34)&amp;Schedules!F93&amp;CHAR(34)&amp;" contra="&amp;CHAR(34)&amp;Schedules!G93&amp;CHAR(34)&amp;" allowed="&amp;CHAR(34)&amp;Schedules!H93&amp;CHAR(34)&amp;"/&gt;"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32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seasonCompleted="&amp;CHAR(34)&amp;Schedules!E96&amp;CHAR(34)&amp;"/&gt;"</f>
        <v xml:space="preserve">    &lt;indicate vaccineName="Nasal" schedule="INVALID" age="2 years" reason="" seasonCompleted=""/&gt;</v>
      </c>
    </row>
    <row r="20" spans="1:2" x14ac:dyDescent="0.2">
      <c r="B20" s="32" t="str">
        <f>"    &lt;indicate vaccineName="&amp;CHAR(34)&amp;Schedules!B97&amp;CHAR(34)&amp;" schedule="&amp;CHAR(34)&amp;Schedules!C97&amp;CHAR(34)&amp;" age="&amp;CHAR(34)&amp;Schedules!D97&amp;CHAR(34)&amp;" reason="&amp;CHAR(34)&amp;Schedules!F97&amp;CHAR(34)&amp;" seasonCompleted="&amp;CHAR(34)&amp;Schedules!E97&amp;CHAR(34)&amp;"/&gt;"</f>
        <v xml:space="preserve">    &lt;indicate vaccineName="Flu" schedule="P1" age="" reason="" seasonCompleted=""/&gt;</v>
      </c>
    </row>
    <row r="21" spans="1:2" x14ac:dyDescent="0.2">
      <c r="B21" s="32" t="str">
        <f>"    &lt;indicate vaccineName="&amp;CHAR(34)&amp;Schedules!B98&amp;CHAR(34)&amp;" schedule="&amp;CHAR(34)&amp;Schedules!C98&amp;CHAR(34)&amp;" age="&amp;CHAR(34)&amp;Schedules!D98&amp;CHAR(34)&amp;" reason="&amp;CHAR(34)&amp;Schedules!F98&amp;CHAR(34)&amp;" seasonCompleted="&amp;CHAR(34)&amp;Schedules!E98&amp;CHAR(34)&amp;"/&gt;"</f>
        <v xml:space="preserve">    &lt;indicate vaccineName="H1N1" schedule="P1" age="" reason="" seasonCompleted=""/&gt;</v>
      </c>
    </row>
    <row r="22" spans="1:2" x14ac:dyDescent="0.2">
      <c r="B22" s="32" t="str">
        <f>"    &lt;indicate vaccineName="&amp;CHAR(34)&amp;Schedules!B99&amp;CHAR(34)&amp;" schedule="&amp;CHAR(34)&amp;Schedules!C99&amp;CHAR(34)&amp;" age="&amp;CHAR(34)&amp;Schedules!D99&amp;CHAR(34)&amp;" reason="&amp;CHAR(34)&amp;Schedules!F99&amp;CHAR(34)&amp;" seasonCompleted="&amp;CHAR(34)&amp;Schedules!E99&amp;CHAR(34)&amp;"/&gt;"</f>
        <v xml:space="preserve">    &lt;indicate vaccineName="Season Start" schedule="S1" age="" reason="" seasonCompleted=""/&gt;</v>
      </c>
    </row>
    <row r="23" spans="1:2" x14ac:dyDescent="0.2">
      <c r="B23" s="32" t="str">
        <f>"  &lt;/schedule&gt;"</f>
        <v xml:space="preserve">  &lt;/schedule&gt;</v>
      </c>
    </row>
    <row r="24" spans="1:2" x14ac:dyDescent="0.2">
      <c r="A24" s="30" t="str">
        <f>Schedules!B104</f>
        <v>S1</v>
      </c>
      <c r="B24" s="31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scheduleName="S1" dose="1" indication="" label="current season"&gt;</v>
      </c>
    </row>
    <row r="25" spans="1:2" x14ac:dyDescent="0.2">
      <c r="B25" s="32" t="str">
        <f>"    &lt;pos row="&amp;CHAR(34)&amp;Schedules!C122&amp;CHAR(34)&amp;" column="&amp;CHAR(34)&amp;Schedules!C121&amp;CHAR(34)&amp;"/&gt;"</f>
        <v xml:space="preserve">    &lt;pos row="1" column="3"/&gt;</v>
      </c>
    </row>
    <row r="26" spans="1:2" x14ac:dyDescent="0.2">
      <c r="B26" s="32" t="str">
        <f>"    &lt;valid age="&amp;CHAR(34)&amp;Schedules!C107&amp;CHAR(34)&amp;" interval="&amp;CHAR(34)&amp;Schedules!D107&amp;CHAR(34)&amp;" grace="&amp;CHAR(34)&amp;Schedules!E107&amp;CHAR(34)&amp;"/&gt;"</f>
        <v xml:space="preserve">    &lt;valid age="6 months" interval="4 weeks" grace="4 days"/&gt;</v>
      </c>
    </row>
    <row r="27" spans="1:2" x14ac:dyDescent="0.2">
      <c r="B27" s="32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28" spans="1:2" x14ac:dyDescent="0.2">
      <c r="B28" s="32" t="str">
        <f>"    &lt;due age="&amp;CHAR(34)&amp;Schedules!C109&amp;CHAR(34)&amp;" interval="&amp;CHAR(34)&amp;Schedules!D109&amp;CHAR(34)&amp;" grace="&amp;CHAR(34)&amp;Schedules!E109&amp;CHAR(34)&amp;"/&gt;"</f>
        <v xml:space="preserve">    &lt;due age="6 months" interval="" grace=""/&gt;</v>
      </c>
    </row>
    <row r="29" spans="1:2" x14ac:dyDescent="0.2">
      <c r="B29" s="32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age="150 years" interval="" grace=""/&gt;</v>
      </c>
    </row>
    <row r="30" spans="1:2" x14ac:dyDescent="0.2">
      <c r="B30" s="32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age="150 years" interval="" grace=""/&gt;</v>
      </c>
    </row>
    <row r="31" spans="1:2" x14ac:dyDescent="0.2">
      <c r="B31" s="32" t="str">
        <f>"    &lt;after-invalid interval="&amp;CHAR(34)&amp;Schedules!D112&amp;CHAR(34)&amp;" grace="&amp;CHAR(34)&amp;Schedules!E112&amp;CHAR(34)&amp;"/&gt;"</f>
        <v xml:space="preserve">    &lt;after-invalid interval="4 weeks" grace="4 days"/&gt;</v>
      </c>
    </row>
    <row r="32" spans="1:2" x14ac:dyDescent="0.2">
      <c r="B32" s="32" t="str">
        <f>"    &lt;before-previous interval="&amp;CHAR(34)&amp;Schedules!D113&amp;CHAR(34)&amp;"/&gt;"</f>
        <v xml:space="preserve">    &lt;before-previous interval=""/&gt;</v>
      </c>
    </row>
    <row r="33" spans="1:2" x14ac:dyDescent="0.2">
      <c r="B33" s="32" t="str">
        <f>"    &lt;contraindicate vaccineName="&amp;CHAR(34)&amp;Schedules!B116&amp;CHAR(34)&amp;" afterInterval="&amp;CHAR(34)&amp;Schedules!C116&amp;CHAR(34)&amp;" age="&amp;CHAR(34)&amp;Schedules!D116&amp;CHAR(34)&amp;" reason="&amp;CHAR(34)&amp;Schedules!E116&amp;CHAR(34)&amp;" against=" &amp;CHAR(34)&amp;Schedules!F116&amp;CHAR(34)&amp;" contra="&amp;CHAR(34)&amp;Schedules!G116&amp;CHAR(34)&amp;" allowed="&amp;CHAR(34)&amp;Schedules!H116&amp;CHAR(34)&amp;"/&gt;"</f>
        <v xml:space="preserve">    &lt;contraindicate vaccineName="Live" afterInterval="4 weeks" age="" reason="" against="Nasal" contra="Influenza LAIV" allowed="Influenza IIV"/&gt;</v>
      </c>
    </row>
    <row r="34" spans="1:2" x14ac:dyDescent="0.2">
      <c r="B34" s="32" t="str">
        <f>"    &lt;indicate vaccineName="&amp;CHAR(34)&amp;Schedules!B119&amp;CHAR(34)&amp;" schedule="&amp;CHAR(34)&amp;Schedules!C119&amp;CHAR(34)&amp;" age="&amp;CHAR(34)&amp;Schedules!D119&amp;CHAR(34)&amp;" reason="&amp;CHAR(34)&amp;Schedules!F119&amp;CHAR(34)&amp;" seasonCompleted="&amp;CHAR(34)&amp;Schedules!E119&amp;CHAR(34)&amp;"/&gt;"</f>
        <v xml:space="preserve">    &lt;indicate vaccineName="Nasal" schedule="INVALID" age="2 years" reason="" seasonCompleted=""/&gt;</v>
      </c>
    </row>
    <row r="35" spans="1:2" x14ac:dyDescent="0.2">
      <c r="B35" s="32" t="str">
        <f>"    &lt;indicate vaccineName="&amp;CHAR(34)&amp;Schedules!B120&amp;CHAR(34)&amp;" schedule="&amp;CHAR(34)&amp;Schedules!C120&amp;CHAR(34)&amp;" age="&amp;CHAR(34)&amp;Schedules!D120&amp;CHAR(34)&amp;" reason="&amp;CHAR(34)&amp;Schedules!F120&amp;CHAR(34)&amp;" seasonCompleted="&amp;CHAR(34)&amp;Schedules!E120&amp;CHAR(34)&amp;"/&gt;"</f>
        <v xml:space="preserve">    &lt;indicate vaccineName="Flu" schedule="DL FLU 2015" age="" reason="" seasonCompleted="Yes"/&gt;</v>
      </c>
    </row>
    <row r="36" spans="1:2" x14ac:dyDescent="0.2">
      <c r="B36" s="32" t="str">
        <f>"  &lt;/schedule&gt;"</f>
        <v xml:space="preserve">  &lt;/schedule&gt;</v>
      </c>
    </row>
    <row r="37" spans="1:2" x14ac:dyDescent="0.2">
      <c r="A37" s="30" t="str">
        <f>Schedules!B125</f>
        <v>DL FLU 2015</v>
      </c>
      <c r="B37" s="31" t="str">
        <f>"  &lt;decisionLogic name="&amp;CHAR(34)&amp;Schedules!B125&amp;CHAR(34)&amp;"&gt;"</f>
        <v xml:space="preserve">  &lt;decisionLogic name="DL FLU 2015"&gt;</v>
      </c>
    </row>
    <row r="38" spans="1:2" x14ac:dyDescent="0.2">
      <c r="B38" s="32" t="str">
        <f>"    &lt;constant name="&amp;CHAR(34)&amp;Schedules!B127&amp;CHAR(34)&amp;" value="&amp;CHAR(34)&amp;Schedules!D127&amp;CHAR(34)&amp;"/&gt;"</f>
        <v xml:space="preserve">    &lt;constant name="Valid Vaccine" value="Flu"/&gt;</v>
      </c>
    </row>
    <row r="39" spans="1:2" x14ac:dyDescent="0.2">
      <c r="B39" s="32" t="str">
        <f>"    &lt;transition name="&amp;CHAR(34)&amp;Schedules!B129&amp;CHAR(34)&amp;" value="&amp;CHAR(34)&amp;Schedules!D129&amp;CHAR(34)&amp;"/&gt;"</f>
        <v xml:space="preserve">    &lt;transition name="Second Dose Needed" value="S2"/&gt;</v>
      </c>
    </row>
    <row r="40" spans="1:2" x14ac:dyDescent="0.2">
      <c r="B40" s="32" t="str">
        <f>"    &lt;transition name="&amp;CHAR(34)&amp;Schedules!B130&amp;CHAR(34)&amp;" value="&amp;CHAR(34)&amp;Schedules!D130&amp;CHAR(34)&amp;"/&gt;"</f>
        <v xml:space="preserve">    &lt;transition name="No More Doses Needed" value="COMPLETE"/&gt;</v>
      </c>
    </row>
    <row r="41" spans="1:2" x14ac:dyDescent="0.2">
      <c r="B41" s="32" t="s">
        <v>74</v>
      </c>
    </row>
    <row r="42" spans="1:2" x14ac:dyDescent="0.2">
      <c r="A42" s="30" t="str">
        <f>Schedules!B133</f>
        <v>S2</v>
      </c>
      <c r="B42" s="31" t="str">
        <f>"  &lt;schedule scheduleName="&amp;CHAR(34)&amp;Schedules!B133&amp;CHAR(34)&amp;" dose="&amp;CHAR(34)&amp;Schedules!C133&amp;CHAR(34)&amp;" indication="&amp;CHAR(34)&amp;Schedules!D133&amp;CHAR(34)&amp;" label="&amp;CHAR(34)&amp;Schedules!E132&amp;CHAR(34)&amp;"&gt;"</f>
        <v xml:space="preserve">  &lt;schedule scheduleName="S2" dose="2" indication="" label="2nd seasonal"&gt;</v>
      </c>
    </row>
    <row r="43" spans="1:2" x14ac:dyDescent="0.2">
      <c r="B43" s="29" t="str">
        <f>"    &lt;pos row="&amp;CHAR(34)&amp;Schedules!C151&amp;CHAR(34)&amp;" column="&amp;CHAR(34)&amp;Schedules!C150&amp;CHAR(34)&amp;"/&gt;"</f>
        <v xml:space="preserve">    &lt;pos row="1" column="2"/&gt;</v>
      </c>
    </row>
    <row r="44" spans="1:2" x14ac:dyDescent="0.2">
      <c r="B44" s="32" t="str">
        <f>"    &lt;valid age="&amp;CHAR(34)&amp;Schedules!C136&amp;CHAR(34)&amp;" interval="&amp;CHAR(34)&amp;Schedules!D136&amp;CHAR(34)&amp;" grace="&amp;CHAR(34)&amp;Schedules!E136&amp;CHAR(34)&amp;"/&gt;"</f>
        <v xml:space="preserve">    &lt;valid age="" interval="4 weeks" grace=""/&gt;</v>
      </c>
    </row>
    <row r="45" spans="1:2" x14ac:dyDescent="0.2">
      <c r="B45" s="32" t="str">
        <f>"    &lt;early age="&amp;CHAR(34)&amp;Schedules!C137&amp;CHAR(34)&amp;" interval="&amp;CHAR(34)&amp;Schedules!D137&amp;CHAR(34)&amp;" grace="&amp;CHAR(34)&amp;Schedules!E137&amp;CHAR(34)&amp;"/&gt;"</f>
        <v xml:space="preserve">    &lt;early age="" interval="" grace=""/&gt;</v>
      </c>
    </row>
    <row r="46" spans="1:2" x14ac:dyDescent="0.2">
      <c r="B46" s="32" t="str">
        <f>"    &lt;due age="&amp;CHAR(34)&amp;Schedules!C138&amp;CHAR(34)&amp;" interval="&amp;CHAR(34)&amp;Schedules!D138&amp;CHAR(34)&amp;" grace="&amp;CHAR(34)&amp;Schedules!E138&amp;CHAR(34)&amp;"/&gt;"</f>
        <v xml:space="preserve">    &lt;due age="" interval="1 month" grace=""/&gt;</v>
      </c>
    </row>
    <row r="47" spans="1:2" x14ac:dyDescent="0.2">
      <c r="B47" s="32" t="str">
        <f>"    &lt;overdue age="&amp;CHAR(34)&amp;Schedules!C139&amp;CHAR(34)&amp;" interval="&amp;CHAR(34)&amp;Schedules!D139&amp;CHAR(34)&amp;" grace="&amp;CHAR(34)&amp;Schedules!E139&amp;CHAR(34)&amp;"/&gt;"</f>
        <v xml:space="preserve">    &lt;overdue age="" interval="2 months" grace=""/&gt;</v>
      </c>
    </row>
    <row r="48" spans="1:2" x14ac:dyDescent="0.2">
      <c r="B48" s="32" t="str">
        <f>"    &lt;finished age="&amp;CHAR(34)&amp;Schedules!C140&amp;CHAR(34)&amp;" interval="&amp;CHAR(34)&amp;Schedules!D140&amp;CHAR(34)&amp;" grace="&amp;CHAR(34)&amp;Schedules!E140&amp;CHAR(34)&amp;"/&gt;"</f>
        <v xml:space="preserve">    &lt;finished age="150 years" interval="" grace=""/&gt;</v>
      </c>
    </row>
    <row r="49" spans="2:2" x14ac:dyDescent="0.2">
      <c r="B49" s="32" t="str">
        <f>"    &lt;after-invalid interval="&amp;CHAR(34)&amp;Schedules!D141&amp;CHAR(34)&amp;" grace="&amp;CHAR(34)&amp;Schedules!E141&amp;CHAR(34)&amp;"/&gt;"</f>
        <v xml:space="preserve">    &lt;after-invalid interval="4 weeks" grace="4 days"/&gt;</v>
      </c>
    </row>
    <row r="50" spans="2:2" x14ac:dyDescent="0.2">
      <c r="B50" s="32" t="str">
        <f>"    &lt;before-previous interval="&amp;CHAR(34)&amp;Schedules!D142&amp;CHAR(34)&amp;"/&gt;"</f>
        <v xml:space="preserve">    &lt;before-previous interval=""/&gt;</v>
      </c>
    </row>
    <row r="51" spans="2:2" x14ac:dyDescent="0.2">
      <c r="B51" s="32" t="str">
        <f>"    &lt;contraindicate vaccineName="&amp;CHAR(34)&amp;Schedules!B145&amp;CHAR(34)&amp;" afterInterval="&amp;CHAR(34)&amp;Schedules!C145&amp;CHAR(34)&amp;" age="&amp;CHAR(34)&amp;Schedules!D145&amp;CHAR(34)&amp;" reason="&amp;CHAR(34)&amp;Schedules!E145&amp;CHAR(34)&amp;" against=" &amp;CHAR(34)&amp;Schedules!F145&amp;CHAR(34)&amp;" contra="&amp;CHAR(34)&amp;Schedules!G145&amp;CHAR(34)&amp;" allowed="&amp;CHAR(34)&amp;Schedules!H145&amp;CHAR(34)&amp;"/&gt;"</f>
        <v xml:space="preserve">    &lt;contraindicate vaccineName="Live" afterInterval="4 weeks" age="" reason="" against="Nasal" contra="Influenza LAIV" allowed="Influenza IIV"/&gt;</v>
      </c>
    </row>
    <row r="52" spans="2:2" x14ac:dyDescent="0.2">
      <c r="B52" s="33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minInterval="&amp;CHAR(34)&amp;Schedules!H148&amp;CHAR(34)&amp;" seasonCompleted="&amp;CHAR(34)&amp;Schedules!E148&amp;CHAR(34)&amp;"/&gt;"</f>
        <v xml:space="preserve">    &lt;indicate vaccineName="Nasal" schedule="INVALID" age="2 years" reason="" minInterval="" seasonCompleted=""/&gt;</v>
      </c>
    </row>
    <row r="53" spans="2:2" x14ac:dyDescent="0.2">
      <c r="B53" s="33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minInterval="&amp;CHAR(34)&amp;Schedules!H149&amp;CHAR(34)&amp;" seasonCompleted="&amp;CHAR(34)&amp;Schedules!E149&amp;CHAR(34)&amp;"/&gt;"</f>
        <v xml:space="preserve">    &lt;indicate vaccineName="Flu" schedule="COMPLETE" age="" reason="" minInterval="" seasonCompleted=""/&gt;</v>
      </c>
    </row>
    <row r="54" spans="2:2" x14ac:dyDescent="0.2">
      <c r="B54" s="32" t="str">
        <f>"  &lt;/schedule&gt;"</f>
        <v xml:space="preserve">  &lt;/schedule&gt;</v>
      </c>
    </row>
    <row r="55" spans="2:2" x14ac:dyDescent="0.2">
      <c r="B55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2017-09-19T06:56:47Z</cp:lastPrinted>
  <dcterms:created xsi:type="dcterms:W3CDTF">2014-08-18T15:33:38Z</dcterms:created>
  <dcterms:modified xsi:type="dcterms:W3CDTF">2018-02-20T06:54:24Z</dcterms:modified>
</cp:coreProperties>
</file>