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ismo\mismo-trainer\"/>
    </mc:Choice>
  </mc:AlternateContent>
  <xr:revisionPtr revIDLastSave="0" documentId="13_ncr:1_{5D3BAD73-2D81-4EA9-A6E3-9C8CE5C1F56E}" xr6:coauthVersionLast="47" xr6:coauthVersionMax="47" xr10:uidLastSave="{00000000-0000-0000-0000-000000000000}"/>
  <bookViews>
    <workbookView xWindow="86280" yWindow="-15990" windowWidth="29040" windowHeight="15840" activeTab="1" xr2:uid="{EF2050D1-8970-4FAD-928E-AE9970E8F71F}"/>
  </bookViews>
  <sheets>
    <sheet name="Keys" sheetId="1" r:id="rId1"/>
    <sheet name="Step Throu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6" i="2" l="1"/>
  <c r="AC36" i="2" s="1"/>
  <c r="AB35" i="2"/>
  <c r="AA35" i="2"/>
  <c r="V35" i="2"/>
  <c r="AC35" i="2" s="1"/>
  <c r="AB34" i="2"/>
  <c r="AA34" i="2"/>
  <c r="Z34" i="2"/>
  <c r="V34" i="2"/>
  <c r="AC34" i="2" s="1"/>
  <c r="AB33" i="2"/>
  <c r="AA33" i="2"/>
  <c r="Z33" i="2"/>
  <c r="V33" i="2"/>
  <c r="W33" i="2" s="1"/>
  <c r="AB32" i="2"/>
  <c r="AA32" i="2"/>
  <c r="Z32" i="2"/>
  <c r="V32" i="2"/>
  <c r="W32" i="2" s="1"/>
  <c r="V31" i="2"/>
  <c r="W31" i="2" s="1"/>
  <c r="AC30" i="2"/>
  <c r="Z30" i="2"/>
  <c r="V30" i="2"/>
  <c r="W30" i="2" s="1"/>
  <c r="AB29" i="2"/>
  <c r="AA29" i="2"/>
  <c r="Z29" i="2"/>
  <c r="V29" i="2"/>
  <c r="W29" i="2" s="1"/>
  <c r="AB28" i="2"/>
  <c r="AA28" i="2"/>
  <c r="Z28" i="2"/>
  <c r="V28" i="2"/>
  <c r="W28" i="2" s="1"/>
  <c r="V27" i="2"/>
  <c r="AC27" i="2" s="1"/>
  <c r="AC26" i="2"/>
  <c r="V26" i="2"/>
  <c r="W26" i="2" s="1"/>
  <c r="V25" i="2"/>
  <c r="AC25" i="2" s="1"/>
  <c r="AB24" i="2"/>
  <c r="AA24" i="2"/>
  <c r="Z24" i="2"/>
  <c r="V24" i="2"/>
  <c r="W24" i="2" s="1"/>
  <c r="AB23" i="2"/>
  <c r="AA23" i="2"/>
  <c r="V23" i="2"/>
  <c r="W23" i="2" s="1"/>
  <c r="V22" i="2"/>
  <c r="AC22" i="2" s="1"/>
  <c r="V21" i="2"/>
  <c r="W21" i="2" s="1"/>
  <c r="V20" i="2"/>
  <c r="AC20" i="2" s="1"/>
  <c r="V19" i="2"/>
  <c r="W19" i="2" s="1"/>
  <c r="V18" i="2"/>
  <c r="AC18" i="2" s="1"/>
  <c r="AC17" i="2"/>
  <c r="AB17" i="2"/>
  <c r="AA17" i="2"/>
  <c r="Z17" i="2"/>
  <c r="V17" i="2"/>
  <c r="W17" i="2" s="1"/>
  <c r="AB16" i="2"/>
  <c r="AA16" i="2"/>
  <c r="Z16" i="2"/>
  <c r="V16" i="2"/>
  <c r="AC16" i="2" s="1"/>
  <c r="AB15" i="2"/>
  <c r="AA15" i="2"/>
  <c r="Z15" i="2"/>
  <c r="V15" i="2"/>
  <c r="W15" i="2" s="1"/>
  <c r="AB14" i="2"/>
  <c r="V14" i="2"/>
  <c r="AC14" i="2" s="1"/>
  <c r="Z13" i="2"/>
  <c r="V13" i="2"/>
  <c r="AC13" i="2" s="1"/>
  <c r="Z12" i="2"/>
  <c r="V12" i="2"/>
  <c r="W12" i="2" s="1"/>
  <c r="AB11" i="2"/>
  <c r="AA11" i="2"/>
  <c r="Z11" i="2"/>
  <c r="V11" i="2"/>
  <c r="AC11" i="2" s="1"/>
  <c r="AB10" i="2"/>
  <c r="AA10" i="2"/>
  <c r="Z10" i="2"/>
  <c r="V10" i="2"/>
  <c r="W10" i="2" s="1"/>
  <c r="Z9" i="2"/>
  <c r="V9" i="2"/>
  <c r="AC9" i="2" s="1"/>
  <c r="AB8" i="2"/>
  <c r="V8" i="2"/>
  <c r="W8" i="2" s="1"/>
  <c r="AA7" i="2"/>
  <c r="Z7" i="2"/>
  <c r="V7" i="2"/>
  <c r="W7" i="2" s="1"/>
  <c r="AB6" i="2"/>
  <c r="AA6" i="2"/>
  <c r="Z6" i="2"/>
  <c r="V6" i="2"/>
  <c r="AC6" i="2" s="1"/>
  <c r="V5" i="2"/>
  <c r="W5" i="2" s="1"/>
  <c r="V4" i="2"/>
  <c r="AC4" i="2" s="1"/>
  <c r="V3" i="2"/>
  <c r="W3" i="2" s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36" i="2"/>
  <c r="J36" i="2" s="1"/>
  <c r="C35" i="2"/>
  <c r="G35" i="2" s="1"/>
  <c r="C34" i="2"/>
  <c r="G34" i="2" s="1"/>
  <c r="C33" i="2"/>
  <c r="G33" i="2" s="1"/>
  <c r="C32" i="2"/>
  <c r="G32" i="2" s="1"/>
  <c r="C31" i="2"/>
  <c r="J31" i="2" s="1"/>
  <c r="C30" i="2"/>
  <c r="G30" i="2" s="1"/>
  <c r="C29" i="2"/>
  <c r="G29" i="2" s="1"/>
  <c r="C28" i="2"/>
  <c r="G28" i="2" s="1"/>
  <c r="C27" i="2"/>
  <c r="I27" i="2" s="1"/>
  <c r="C26" i="2"/>
  <c r="G26" i="2" s="1"/>
  <c r="C25" i="2"/>
  <c r="G25" i="2" s="1"/>
  <c r="C24" i="2"/>
  <c r="H24" i="2" s="1"/>
  <c r="C23" i="2"/>
  <c r="H23" i="2" s="1"/>
  <c r="C22" i="2"/>
  <c r="I22" i="2" s="1"/>
  <c r="C21" i="2"/>
  <c r="G21" i="2" s="1"/>
  <c r="C20" i="2"/>
  <c r="G20" i="2" s="1"/>
  <c r="C19" i="2"/>
  <c r="J19" i="2" s="1"/>
  <c r="C18" i="2"/>
  <c r="H18" i="2" s="1"/>
  <c r="C17" i="2"/>
  <c r="G17" i="2" s="1"/>
  <c r="C16" i="2"/>
  <c r="J16" i="2" s="1"/>
  <c r="C15" i="2"/>
  <c r="G15" i="2" s="1"/>
  <c r="C14" i="2"/>
  <c r="G14" i="2" s="1"/>
  <c r="C13" i="2"/>
  <c r="G13" i="2" s="1"/>
  <c r="C12" i="2"/>
  <c r="G12" i="2" s="1"/>
  <c r="C11" i="2"/>
  <c r="J11" i="2" s="1"/>
  <c r="C10" i="2"/>
  <c r="G10" i="2" s="1"/>
  <c r="C9" i="2"/>
  <c r="G9" i="2" s="1"/>
  <c r="C8" i="2"/>
  <c r="G8" i="2" s="1"/>
  <c r="C7" i="2"/>
  <c r="I7" i="2" s="1"/>
  <c r="C6" i="2"/>
  <c r="H6" i="2" s="1"/>
  <c r="C5" i="2"/>
  <c r="G5" i="2" s="1"/>
  <c r="C4" i="2"/>
  <c r="J4" i="2" s="1"/>
  <c r="C3" i="2"/>
  <c r="H3" i="2" s="1"/>
  <c r="AA19" i="2" l="1"/>
  <c r="AB25" i="2"/>
  <c r="AA3" i="2"/>
  <c r="AA12" i="2"/>
  <c r="AB3" i="2"/>
  <c r="Z8" i="2"/>
  <c r="AB12" i="2"/>
  <c r="AA21" i="2"/>
  <c r="Z26" i="2"/>
  <c r="AA30" i="2"/>
  <c r="W6" i="2"/>
  <c r="AE33" i="2" a="1"/>
  <c r="AE33" i="2" s="1"/>
  <c r="Z3" i="2"/>
  <c r="AE3" i="2" s="1" a="1"/>
  <c r="AE3" i="2" s="1"/>
  <c r="Z21" i="2"/>
  <c r="AE21" i="2" s="1" a="1"/>
  <c r="AE21" i="2" s="1"/>
  <c r="AG33" i="2" a="1"/>
  <c r="AG33" i="2" s="1"/>
  <c r="AA8" i="2"/>
  <c r="AC12" i="2"/>
  <c r="AB21" i="2"/>
  <c r="AA26" i="2"/>
  <c r="AB30" i="2"/>
  <c r="Z35" i="2"/>
  <c r="Z19" i="2"/>
  <c r="AB19" i="2"/>
  <c r="Z20" i="2"/>
  <c r="AA20" i="2"/>
  <c r="AB4" i="2"/>
  <c r="AA9" i="2"/>
  <c r="AF9" i="2" s="1" a="1"/>
  <c r="AF9" i="2" s="1"/>
  <c r="AB13" i="2"/>
  <c r="AA22" i="2"/>
  <c r="Z27" i="2"/>
  <c r="AE27" i="2" s="1" a="1"/>
  <c r="AE27" i="2" s="1"/>
  <c r="AA31" i="2"/>
  <c r="W36" i="2"/>
  <c r="Z5" i="2"/>
  <c r="AB9" i="2"/>
  <c r="AG9" i="2" s="1" a="1"/>
  <c r="AG9" i="2" s="1"/>
  <c r="AB22" i="2"/>
  <c r="AA27" i="2"/>
  <c r="AF27" i="2" s="1" a="1"/>
  <c r="AF27" i="2" s="1"/>
  <c r="AB31" i="2"/>
  <c r="Z36" i="2"/>
  <c r="AC28" i="2"/>
  <c r="Z25" i="2"/>
  <c r="AB20" i="2"/>
  <c r="AB26" i="2"/>
  <c r="AA4" i="2"/>
  <c r="AA13" i="2"/>
  <c r="Z31" i="2"/>
  <c r="AA5" i="2"/>
  <c r="Z14" i="2"/>
  <c r="AE9" i="2" s="1" a="1"/>
  <c r="AE9" i="2" s="1"/>
  <c r="Z18" i="2"/>
  <c r="AE15" i="2" s="1" a="1"/>
  <c r="AE15" i="2" s="1"/>
  <c r="AB27" i="2"/>
  <c r="AG27" i="2" s="1" a="1"/>
  <c r="AG27" i="2" s="1"/>
  <c r="AC31" i="2"/>
  <c r="AA36" i="2"/>
  <c r="AF33" i="2" s="1" a="1"/>
  <c r="AF33" i="2" s="1"/>
  <c r="AB18" i="2"/>
  <c r="AG15" i="2" s="1" a="1"/>
  <c r="AG15" i="2" s="1"/>
  <c r="AC15" i="2"/>
  <c r="AA25" i="2"/>
  <c r="AB7" i="2"/>
  <c r="Z4" i="2"/>
  <c r="Z22" i="2"/>
  <c r="AB5" i="2"/>
  <c r="AA14" i="2"/>
  <c r="AA18" i="2"/>
  <c r="AF15" i="2" s="1" a="1"/>
  <c r="AF15" i="2" s="1"/>
  <c r="Z23" i="2"/>
  <c r="AB36" i="2"/>
  <c r="W4" i="2"/>
  <c r="AC5" i="2"/>
  <c r="AC8" i="2"/>
  <c r="AC10" i="2"/>
  <c r="AH9" i="2" s="1" a="1"/>
  <c r="AH9" i="2" s="1"/>
  <c r="W14" i="2"/>
  <c r="W16" i="2"/>
  <c r="AC24" i="2"/>
  <c r="W13" i="2"/>
  <c r="AC23" i="2"/>
  <c r="W35" i="2"/>
  <c r="W34" i="2"/>
  <c r="W27" i="2"/>
  <c r="W9" i="2"/>
  <c r="W11" i="2"/>
  <c r="AC19" i="2"/>
  <c r="W25" i="2"/>
  <c r="AC33" i="2"/>
  <c r="AH33" i="2" s="1" a="1"/>
  <c r="AH33" i="2" s="1"/>
  <c r="AC32" i="2"/>
  <c r="AC3" i="2"/>
  <c r="AC29" i="2"/>
  <c r="W20" i="2"/>
  <c r="W22" i="2"/>
  <c r="AC7" i="2"/>
  <c r="AC21" i="2"/>
  <c r="W18" i="2"/>
  <c r="D33" i="2"/>
  <c r="D4" i="2"/>
  <c r="D27" i="2"/>
  <c r="J29" i="2"/>
  <c r="D13" i="2"/>
  <c r="D11" i="2"/>
  <c r="D24" i="2"/>
  <c r="D31" i="2"/>
  <c r="G24" i="2"/>
  <c r="I32" i="2"/>
  <c r="H31" i="2"/>
  <c r="G11" i="2"/>
  <c r="L9" i="2" s="1" a="1"/>
  <c r="L9" i="2" s="1"/>
  <c r="H9" i="2"/>
  <c r="J32" i="2"/>
  <c r="D7" i="2"/>
  <c r="J18" i="2"/>
  <c r="G18" i="2"/>
  <c r="J14" i="2"/>
  <c r="D18" i="2"/>
  <c r="D19" i="2"/>
  <c r="D20" i="2"/>
  <c r="D21" i="2"/>
  <c r="D22" i="2"/>
  <c r="J23" i="2"/>
  <c r="D3" i="2"/>
  <c r="D23" i="2"/>
  <c r="D5" i="2"/>
  <c r="D25" i="2"/>
  <c r="H16" i="2"/>
  <c r="D6" i="2"/>
  <c r="D26" i="2"/>
  <c r="D8" i="2"/>
  <c r="D28" i="2"/>
  <c r="J9" i="2"/>
  <c r="D9" i="2"/>
  <c r="D29" i="2"/>
  <c r="I9" i="2"/>
  <c r="D10" i="2"/>
  <c r="D30" i="2"/>
  <c r="I4" i="2"/>
  <c r="D12" i="2"/>
  <c r="D32" i="2"/>
  <c r="D34" i="2"/>
  <c r="H4" i="2"/>
  <c r="D15" i="2"/>
  <c r="D35" i="2"/>
  <c r="D14" i="2"/>
  <c r="I34" i="2"/>
  <c r="D16" i="2"/>
  <c r="D36" i="2"/>
  <c r="G4" i="2"/>
  <c r="H34" i="2"/>
  <c r="D17" i="2"/>
  <c r="I17" i="2"/>
  <c r="J24" i="2"/>
  <c r="I12" i="2"/>
  <c r="J17" i="2"/>
  <c r="I24" i="2"/>
  <c r="I11" i="2"/>
  <c r="H11" i="2"/>
  <c r="I36" i="2"/>
  <c r="G23" i="2"/>
  <c r="J22" i="2"/>
  <c r="G36" i="2"/>
  <c r="L33" i="2" s="1" a="1"/>
  <c r="L33" i="2" s="1"/>
  <c r="I21" i="2"/>
  <c r="J5" i="2"/>
  <c r="H36" i="2"/>
  <c r="J34" i="2"/>
  <c r="H21" i="2"/>
  <c r="I31" i="2"/>
  <c r="I16" i="2"/>
  <c r="G31" i="2"/>
  <c r="G16" i="2"/>
  <c r="I29" i="2"/>
  <c r="I14" i="2"/>
  <c r="H29" i="2"/>
  <c r="H14" i="2"/>
  <c r="J25" i="2"/>
  <c r="J12" i="2"/>
  <c r="H19" i="2"/>
  <c r="G19" i="2"/>
  <c r="J28" i="2"/>
  <c r="J13" i="2"/>
  <c r="I33" i="2"/>
  <c r="I28" i="2"/>
  <c r="I23" i="2"/>
  <c r="I18" i="2"/>
  <c r="I13" i="2"/>
  <c r="I8" i="2"/>
  <c r="J33" i="2"/>
  <c r="J8" i="2"/>
  <c r="H33" i="2"/>
  <c r="H28" i="2"/>
  <c r="H13" i="2"/>
  <c r="H8" i="2"/>
  <c r="I19" i="2"/>
  <c r="J27" i="2"/>
  <c r="H32" i="2"/>
  <c r="H27" i="2"/>
  <c r="H22" i="2"/>
  <c r="H17" i="2"/>
  <c r="H12" i="2"/>
  <c r="H7" i="2"/>
  <c r="G3" i="2"/>
  <c r="G27" i="2"/>
  <c r="G22" i="2"/>
  <c r="G7" i="2"/>
  <c r="J7" i="2"/>
  <c r="J26" i="2"/>
  <c r="J21" i="2"/>
  <c r="J6" i="2"/>
  <c r="I26" i="2"/>
  <c r="H26" i="2"/>
  <c r="J30" i="2"/>
  <c r="J20" i="2"/>
  <c r="J15" i="2"/>
  <c r="I35" i="2"/>
  <c r="I30" i="2"/>
  <c r="I25" i="2"/>
  <c r="I20" i="2"/>
  <c r="I15" i="2"/>
  <c r="I10" i="2"/>
  <c r="I5" i="2"/>
  <c r="G6" i="2"/>
  <c r="J35" i="2"/>
  <c r="H35" i="2"/>
  <c r="H30" i="2"/>
  <c r="H25" i="2"/>
  <c r="H20" i="2"/>
  <c r="H15" i="2"/>
  <c r="H10" i="2"/>
  <c r="H5" i="2"/>
  <c r="I6" i="2"/>
  <c r="J10" i="2"/>
  <c r="J3" i="2"/>
  <c r="I3" i="2"/>
  <c r="AK3" i="2" l="1"/>
  <c r="M9" i="2" a="1"/>
  <c r="M9" i="2" s="1"/>
  <c r="AF21" i="2" a="1"/>
  <c r="AF21" i="2" s="1"/>
  <c r="O15" i="2" a="1"/>
  <c r="O15" i="2" s="1"/>
  <c r="AH27" i="2" a="1"/>
  <c r="AH27" i="2" s="1"/>
  <c r="AG3" i="2" a="1"/>
  <c r="AG3" i="2" s="1"/>
  <c r="AF3" i="2" a="1"/>
  <c r="AF3" i="2" s="1"/>
  <c r="AK4" i="2" s="1"/>
  <c r="AH15" i="2" a="1"/>
  <c r="AH15" i="2" s="1"/>
  <c r="AG21" i="2" a="1"/>
  <c r="AG21" i="2" s="1"/>
  <c r="X2" i="2"/>
  <c r="AH21" i="2" a="1"/>
  <c r="AH21" i="2" s="1"/>
  <c r="AH3" i="2" a="1"/>
  <c r="AH3" i="2" s="1"/>
  <c r="L15" i="2" a="1"/>
  <c r="L15" i="2" s="1"/>
  <c r="L21" i="2" a="1"/>
  <c r="L21" i="2" s="1"/>
  <c r="M21" i="2" a="1"/>
  <c r="M21" i="2" s="1"/>
  <c r="L27" i="2" a="1"/>
  <c r="L27" i="2" s="1"/>
  <c r="N27" i="2" a="1"/>
  <c r="N27" i="2" s="1"/>
  <c r="M3" i="2" a="1"/>
  <c r="M3" i="2" s="1"/>
  <c r="E2" i="2"/>
  <c r="L3" i="2" a="1"/>
  <c r="L3" i="2" s="1"/>
  <c r="R3" i="2" s="1"/>
  <c r="N33" i="2" a="1"/>
  <c r="N33" i="2" s="1"/>
  <c r="N15" i="2" a="1"/>
  <c r="N15" i="2" s="1"/>
  <c r="M27" i="2" a="1"/>
  <c r="M27" i="2" s="1"/>
  <c r="O27" i="2" a="1"/>
  <c r="O27" i="2" s="1"/>
  <c r="N9" i="2" a="1"/>
  <c r="N9" i="2" s="1"/>
  <c r="N21" i="2" a="1"/>
  <c r="N21" i="2" s="1"/>
  <c r="O3" i="2" a="1"/>
  <c r="O3" i="2" s="1"/>
  <c r="O9" i="2" a="1"/>
  <c r="O9" i="2" s="1"/>
  <c r="M33" i="2" a="1"/>
  <c r="M33" i="2" s="1"/>
  <c r="N3" i="2" a="1"/>
  <c r="N3" i="2" s="1"/>
  <c r="M15" i="2" a="1"/>
  <c r="M15" i="2" s="1"/>
  <c r="O21" i="2" a="1"/>
  <c r="O21" i="2" s="1"/>
  <c r="O33" i="2" a="1"/>
  <c r="O33" i="2" s="1"/>
  <c r="AK6" i="2" l="1"/>
  <c r="R5" i="2"/>
  <c r="AK5" i="2"/>
  <c r="R6" i="2"/>
  <c r="R4" i="2"/>
  <c r="R2" i="2" s="1"/>
  <c r="AK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<sst xmlns="http://schemas.openxmlformats.org/spreadsheetml/2006/main" count="236" uniqueCount="166">
  <si>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</si>
  <si>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</si>
  <si>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</si>
  <si>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</si>
  <si>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</si>
  <si>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</si>
  <si>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</si>
  <si>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</si>
  <si>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</si>
  <si>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</si>
  <si>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</si>
  <si>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</si>
  <si>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</si>
  <si>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</si>
  <si>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</si>
  <si>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</si>
  <si>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</si>
  <si>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</si>
  <si>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</si>
  <si>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</si>
  <si>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</si>
  <si>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</si>
  <si>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</si>
  <si>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</si>
  <si>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</si>
  <si>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</si>
  <si>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</si>
  <si>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</si>
  <si>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</si>
  <si>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</si>
  <si>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</si>
  <si>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</si>
  <si>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L-match</t>
  </si>
  <si>
    <t>l-similar</t>
  </si>
  <si>
    <t>l-hyphated</t>
  </si>
  <si>
    <t>PN-Match</t>
  </si>
  <si>
    <t>AD-match</t>
  </si>
  <si>
    <t>F-match</t>
  </si>
  <si>
    <t>F-similar</t>
  </si>
  <si>
    <t>F-middle</t>
  </si>
  <si>
    <t>DOB-match</t>
  </si>
  <si>
    <t>DOB-similar</t>
  </si>
  <si>
    <t>M-match</t>
  </si>
  <si>
    <t>M-initial</t>
  </si>
  <si>
    <t>M-similar</t>
  </si>
  <si>
    <t>L-not-match</t>
  </si>
  <si>
    <t>L-not-similar</t>
  </si>
  <si>
    <t>L-not-hyphenated</t>
  </si>
  <si>
    <t>PN-not-match</t>
  </si>
  <si>
    <t>AD-not-match</t>
  </si>
  <si>
    <t>F-not-match</t>
  </si>
  <si>
    <t>F-not-similar</t>
  </si>
  <si>
    <t>DOB-not-match</t>
  </si>
  <si>
    <t>DOB-not-similar</t>
  </si>
  <si>
    <t>M-not-match</t>
  </si>
  <si>
    <t>M-not-initial</t>
  </si>
  <si>
    <t>M-not-similar</t>
  </si>
  <si>
    <t>S-not-match</t>
  </si>
  <si>
    <t>Detector</t>
  </si>
  <si>
    <t>Score</t>
  </si>
  <si>
    <t>0..15</t>
  </si>
  <si>
    <t>S1</t>
  </si>
  <si>
    <t>S2</t>
  </si>
  <si>
    <t>S3</t>
  </si>
  <si>
    <t>S4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</si>
  <si>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</si>
  <si>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</si>
  <si>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</si>
  <si>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</si>
  <si>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</si>
  <si>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</si>
  <si>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</si>
  <si>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</si>
  <si>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</si>
  <si>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</si>
  <si>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</si>
  <si>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</si>
  <si>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</si>
  <si>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</si>
  <si>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</si>
  <si>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</si>
  <si>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</si>
  <si>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</si>
  <si>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</si>
  <si>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</si>
  <si>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</si>
  <si>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</si>
  <si>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</si>
  <si>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</si>
  <si>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</si>
  <si>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</t>
  </si>
  <si>
    <t>Binary</t>
  </si>
  <si>
    <t>I</t>
  </si>
  <si>
    <t>o</t>
  </si>
  <si>
    <t>L</t>
  </si>
  <si>
    <t>O</t>
  </si>
  <si>
    <t>+</t>
  </si>
  <si>
    <t>/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</si>
  <si>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</si>
  <si>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</si>
  <si>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</si>
  <si>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</si>
  <si>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</si>
  <si>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</si>
  <si>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</si>
  <si>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</si>
  <si>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</si>
  <si>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</si>
  <si>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</si>
  <si>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</si>
  <si>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</si>
  <si>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</si>
  <si>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</si>
  <si>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</si>
  <si>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</si>
  <si>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</si>
  <si>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</si>
  <si>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</si>
  <si>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</si>
  <si>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</si>
  <si>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</si>
  <si>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</si>
  <si>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</si>
  <si>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</si>
  <si>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</si>
  <si>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</si>
  <si>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</si>
  <si>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</si>
  <si>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</si>
  <si>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</si>
  <si>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</si>
  <si>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</si>
  <si>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</si>
  <si>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</si>
  <si>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</si>
  <si>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</si>
  <si>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</si>
  <si>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</si>
  <si>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</si>
  <si>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</si>
  <si>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</si>
  <si>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</si>
  <si>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</si>
  <si>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</si>
  <si>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</si>
  <si>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</si>
  <si>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</si>
  <si>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</si>
  <si>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</si>
  <si>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</si>
  <si>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</si>
  <si>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</si>
  <si>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</si>
  <si>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</si>
  <si>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</si>
  <si>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</si>
  <si>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</si>
  <si>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</si>
  <si>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</si>
  <si>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</si>
  <si>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</si>
  <si>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</si>
  <si>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Hex</t>
  </si>
  <si>
    <t>Hex Signature</t>
  </si>
  <si>
    <t>Base 64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</si>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</sst>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/>
    <xf numFmtId="0" fontId="0" fillId="7" borderId="0" xfId="0" applyFill="1"/>
    <xf numFmtId="1" fontId="0" fillId="8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BEE3-5DDA-4439-9739-61405CF9254D}">
  <dimension ref="A1:E64"/>
  <sheetViews>
    <sheetView workbookViewId="0">
      <selection activeCell="D16" sqref="D16"/>
    </sheetView>
  </sheetViews>
  <sheetFormatPr defaultRowHeight="15" x14ac:dyDescent="0.25"/>
  <cols>
    <col min="1" max="1" width="2.5703125" bestFit="1" customWidth="1"/>
    <col min="4" max="4" width="38.7109375" bestFit="1" customWidth="1"/>
  </cols>
  <sheetData>
    <row r="1" spans="1:5" x14ac:dyDescent="0.25">
      <c r="A1" t="s">
        <v>0</v>
      </c>
      <c r="B1" s="1" t="s">
        <v>98</v>
      </c>
      <c r="D1" t="str">
        <f t="shared" ref="D1:D32" si="0">"  collapseCharacterMap.put("&amp;CHAR(34)&amp;B1&amp;CHAR(34)&amp;", "&amp;CHAR(34)&amp;A1&amp;CHAR(34)&amp;");"</f>
        <v xml:space="preserve">  collapseCharacterMap.put("000000", "A");</v>
      </c>
      <c r="E1" t="str">
        <f t="shared" ref="E1:E32" si="1">"  assertEquals("&amp;CHAR(34)&amp;A1&amp;CHAR(34)&amp;", PatientCompare.collapse("&amp;CHAR(34)&amp;B1&amp;CHAR(34)&amp;"));"</f>
        <v xml:space="preserve">  assertEquals("A", PatientCompare.collapse("000000"));</v>
      </c>
    </row>
    <row r="2" spans="1:5" x14ac:dyDescent="0.25">
      <c r="A2" t="s">
        <v>1</v>
      </c>
      <c r="B2" t="s">
        <v>99</v>
      </c>
      <c r="D2" t="str">
        <f t="shared" si="0"/>
        <v xml:space="preserve">  collapseCharacterMap.put("000001", "B");</v>
      </c>
      <c r="E2" t="str">
        <f t="shared" si="1"/>
        <v xml:space="preserve">  assertEquals("B", PatientCompare.collapse("000001"));</v>
      </c>
    </row>
    <row r="3" spans="1:5" x14ac:dyDescent="0.25">
      <c r="A3" t="s">
        <v>2</v>
      </c>
      <c r="B3" t="s">
        <v>100</v>
      </c>
      <c r="D3" t="str">
        <f t="shared" si="0"/>
        <v xml:space="preserve">  collapseCharacterMap.put("000010", "C");</v>
      </c>
      <c r="E3" t="str">
        <f t="shared" si="1"/>
        <v xml:space="preserve">  assertEquals("C", PatientCompare.collapse("000010"));</v>
      </c>
    </row>
    <row r="4" spans="1:5" x14ac:dyDescent="0.25">
      <c r="A4" t="s">
        <v>3</v>
      </c>
      <c r="B4" t="s">
        <v>101</v>
      </c>
      <c r="D4" t="str">
        <f t="shared" si="0"/>
        <v xml:space="preserve">  collapseCharacterMap.put("000011", "D");</v>
      </c>
      <c r="E4" t="str">
        <f t="shared" si="1"/>
        <v xml:space="preserve">  assertEquals("D", PatientCompare.collapse("000011"));</v>
      </c>
    </row>
    <row r="5" spans="1:5" x14ac:dyDescent="0.25">
      <c r="A5" t="s">
        <v>4</v>
      </c>
      <c r="B5" t="s">
        <v>102</v>
      </c>
      <c r="D5" t="str">
        <f t="shared" si="0"/>
        <v xml:space="preserve">  collapseCharacterMap.put("000100", "E");</v>
      </c>
      <c r="E5" t="str">
        <f t="shared" si="1"/>
        <v xml:space="preserve">  assertEquals("E", PatientCompare.collapse("000100"));</v>
      </c>
    </row>
    <row r="6" spans="1:5" x14ac:dyDescent="0.25">
      <c r="A6" t="s">
        <v>5</v>
      </c>
      <c r="B6" t="s">
        <v>103</v>
      </c>
      <c r="D6" t="str">
        <f t="shared" si="0"/>
        <v xml:space="preserve">  collapseCharacterMap.put("000101", "F");</v>
      </c>
      <c r="E6" t="str">
        <f t="shared" si="1"/>
        <v xml:space="preserve">  assertEquals("F", PatientCompare.collapse("000101"));</v>
      </c>
    </row>
    <row r="7" spans="1:5" x14ac:dyDescent="0.25">
      <c r="A7" t="s">
        <v>6</v>
      </c>
      <c r="B7" t="s">
        <v>104</v>
      </c>
      <c r="D7" t="str">
        <f t="shared" si="0"/>
        <v xml:space="preserve">  collapseCharacterMap.put("000110", "G");</v>
      </c>
      <c r="E7" t="str">
        <f t="shared" si="1"/>
        <v xml:space="preserve">  assertEquals("G", PatientCompare.collapse("000110"));</v>
      </c>
    </row>
    <row r="8" spans="1:5" x14ac:dyDescent="0.25">
      <c r="A8" t="s">
        <v>7</v>
      </c>
      <c r="B8" t="s">
        <v>105</v>
      </c>
      <c r="D8" t="str">
        <f t="shared" si="0"/>
        <v xml:space="preserve">  collapseCharacterMap.put("000111", "H");</v>
      </c>
      <c r="E8" t="str">
        <f t="shared" si="1"/>
        <v xml:space="preserve">  assertEquals("H", PatientCompare.collapse("000111"));</v>
      </c>
    </row>
    <row r="9" spans="1:5" x14ac:dyDescent="0.25">
      <c r="A9" t="s">
        <v>92</v>
      </c>
      <c r="B9" t="s">
        <v>106</v>
      </c>
      <c r="D9" t="str">
        <f t="shared" si="0"/>
        <v xml:space="preserve">  collapseCharacterMap.put("001000", "I");</v>
      </c>
      <c r="E9" t="str">
        <f t="shared" si="1"/>
        <v xml:space="preserve">  assertEquals("I", PatientCompare.collapse("001000"));</v>
      </c>
    </row>
    <row r="10" spans="1:5" x14ac:dyDescent="0.25">
      <c r="A10" t="s">
        <v>8</v>
      </c>
      <c r="B10" t="s">
        <v>107</v>
      </c>
      <c r="D10" t="str">
        <f t="shared" si="0"/>
        <v xml:space="preserve">  collapseCharacterMap.put("001001", "J");</v>
      </c>
      <c r="E10" t="str">
        <f t="shared" si="1"/>
        <v xml:space="preserve">  assertEquals("J", PatientCompare.collapse("001001"));</v>
      </c>
    </row>
    <row r="11" spans="1:5" x14ac:dyDescent="0.25">
      <c r="A11" t="s">
        <v>9</v>
      </c>
      <c r="B11" t="s">
        <v>108</v>
      </c>
      <c r="D11" t="str">
        <f t="shared" si="0"/>
        <v xml:space="preserve">  collapseCharacterMap.put("001010", "K");</v>
      </c>
      <c r="E11" t="str">
        <f t="shared" si="1"/>
        <v xml:space="preserve">  assertEquals("K", PatientCompare.collapse("001010"));</v>
      </c>
    </row>
    <row r="12" spans="1:5" x14ac:dyDescent="0.25">
      <c r="A12" t="s">
        <v>94</v>
      </c>
      <c r="B12" t="s">
        <v>109</v>
      </c>
      <c r="D12" t="str">
        <f t="shared" si="0"/>
        <v xml:space="preserve">  collapseCharacterMap.put("001011", "L");</v>
      </c>
      <c r="E12" t="str">
        <f t="shared" si="1"/>
        <v xml:space="preserve">  assertEquals("L", PatientCompare.collapse("001011"));</v>
      </c>
    </row>
    <row r="13" spans="1:5" x14ac:dyDescent="0.25">
      <c r="A13" t="s">
        <v>10</v>
      </c>
      <c r="B13" t="s">
        <v>110</v>
      </c>
      <c r="D13" t="str">
        <f t="shared" si="0"/>
        <v xml:space="preserve">  collapseCharacterMap.put("001100", "M");</v>
      </c>
      <c r="E13" t="str">
        <f t="shared" si="1"/>
        <v xml:space="preserve">  assertEquals("M", PatientCompare.collapse("001100"));</v>
      </c>
    </row>
    <row r="14" spans="1:5" x14ac:dyDescent="0.25">
      <c r="A14" t="s">
        <v>11</v>
      </c>
      <c r="B14" t="s">
        <v>111</v>
      </c>
      <c r="D14" t="str">
        <f t="shared" si="0"/>
        <v xml:space="preserve">  collapseCharacterMap.put("001101", "N");</v>
      </c>
      <c r="E14" t="str">
        <f t="shared" si="1"/>
        <v xml:space="preserve">  assertEquals("N", PatientCompare.collapse("001101"));</v>
      </c>
    </row>
    <row r="15" spans="1:5" x14ac:dyDescent="0.25">
      <c r="A15" t="s">
        <v>95</v>
      </c>
      <c r="B15" t="s">
        <v>112</v>
      </c>
      <c r="D15" t="str">
        <f t="shared" si="0"/>
        <v xml:space="preserve">  collapseCharacterMap.put("001110", "O");</v>
      </c>
      <c r="E15" t="str">
        <f t="shared" si="1"/>
        <v xml:space="preserve">  assertEquals("O", PatientCompare.collapse("001110"));</v>
      </c>
    </row>
    <row r="16" spans="1:5" x14ac:dyDescent="0.25">
      <c r="A16" t="s">
        <v>12</v>
      </c>
      <c r="B16" t="s">
        <v>113</v>
      </c>
      <c r="D16" t="str">
        <f t="shared" si="0"/>
        <v xml:space="preserve">  collapseCharacterMap.put("001111", "P");</v>
      </c>
      <c r="E16" t="str">
        <f t="shared" si="1"/>
        <v xml:space="preserve">  assertEquals("P", PatientCompare.collapse("001111"));</v>
      </c>
    </row>
    <row r="17" spans="1:5" x14ac:dyDescent="0.25">
      <c r="A17" t="s">
        <v>13</v>
      </c>
      <c r="B17" t="s">
        <v>114</v>
      </c>
      <c r="D17" t="str">
        <f t="shared" si="0"/>
        <v xml:space="preserve">  collapseCharacterMap.put("010000", "Q");</v>
      </c>
      <c r="E17" t="str">
        <f t="shared" si="1"/>
        <v xml:space="preserve">  assertEquals("Q", PatientCompare.collapse("010000"));</v>
      </c>
    </row>
    <row r="18" spans="1:5" x14ac:dyDescent="0.25">
      <c r="A18" t="s">
        <v>14</v>
      </c>
      <c r="B18" t="s">
        <v>115</v>
      </c>
      <c r="D18" t="str">
        <f t="shared" si="0"/>
        <v xml:space="preserve">  collapseCharacterMap.put("010001", "R");</v>
      </c>
      <c r="E18" t="str">
        <f t="shared" si="1"/>
        <v xml:space="preserve">  assertEquals("R", PatientCompare.collapse("010001"));</v>
      </c>
    </row>
    <row r="19" spans="1:5" x14ac:dyDescent="0.25">
      <c r="A19" t="s">
        <v>15</v>
      </c>
      <c r="B19" t="s">
        <v>116</v>
      </c>
      <c r="D19" t="str">
        <f t="shared" si="0"/>
        <v xml:space="preserve">  collapseCharacterMap.put("010010", "S");</v>
      </c>
      <c r="E19" t="str">
        <f t="shared" si="1"/>
        <v xml:space="preserve">  assertEquals("S", PatientCompare.collapse("010010"));</v>
      </c>
    </row>
    <row r="20" spans="1:5" x14ac:dyDescent="0.25">
      <c r="A20" t="s">
        <v>16</v>
      </c>
      <c r="B20" t="s">
        <v>117</v>
      </c>
      <c r="D20" t="str">
        <f t="shared" si="0"/>
        <v xml:space="preserve">  collapseCharacterMap.put("010011", "T");</v>
      </c>
      <c r="E20" t="str">
        <f t="shared" si="1"/>
        <v xml:space="preserve">  assertEquals("T", PatientCompare.collapse("010011"));</v>
      </c>
    </row>
    <row r="21" spans="1:5" x14ac:dyDescent="0.25">
      <c r="A21" t="s">
        <v>17</v>
      </c>
      <c r="B21" t="s">
        <v>118</v>
      </c>
      <c r="D21" t="str">
        <f t="shared" si="0"/>
        <v xml:space="preserve">  collapseCharacterMap.put("010100", "U");</v>
      </c>
      <c r="E21" t="str">
        <f t="shared" si="1"/>
        <v xml:space="preserve">  assertEquals("U", PatientCompare.collapse("010100"));</v>
      </c>
    </row>
    <row r="22" spans="1:5" x14ac:dyDescent="0.25">
      <c r="A22" t="s">
        <v>18</v>
      </c>
      <c r="B22" t="s">
        <v>119</v>
      </c>
      <c r="D22" t="str">
        <f t="shared" si="0"/>
        <v xml:space="preserve">  collapseCharacterMap.put("010101", "V");</v>
      </c>
      <c r="E22" t="str">
        <f t="shared" si="1"/>
        <v xml:space="preserve">  assertEquals("V", PatientCompare.collapse("010101"));</v>
      </c>
    </row>
    <row r="23" spans="1:5" x14ac:dyDescent="0.25">
      <c r="A23" t="s">
        <v>90</v>
      </c>
      <c r="B23" t="s">
        <v>120</v>
      </c>
      <c r="D23" t="str">
        <f t="shared" si="0"/>
        <v xml:space="preserve">  collapseCharacterMap.put("010110", "W");</v>
      </c>
      <c r="E23" t="str">
        <f t="shared" si="1"/>
        <v xml:space="preserve">  assertEquals("W", PatientCompare.collapse("010110"));</v>
      </c>
    </row>
    <row r="24" spans="1:5" x14ac:dyDescent="0.25">
      <c r="A24" t="s">
        <v>19</v>
      </c>
      <c r="B24" t="s">
        <v>121</v>
      </c>
      <c r="D24" t="str">
        <f t="shared" si="0"/>
        <v xml:space="preserve">  collapseCharacterMap.put("010111", "X");</v>
      </c>
      <c r="E24" t="str">
        <f t="shared" si="1"/>
        <v xml:space="preserve">  assertEquals("X", PatientCompare.collapse("010111"));</v>
      </c>
    </row>
    <row r="25" spans="1:5" x14ac:dyDescent="0.25">
      <c r="A25" t="s">
        <v>20</v>
      </c>
      <c r="B25" t="s">
        <v>122</v>
      </c>
      <c r="D25" t="str">
        <f t="shared" si="0"/>
        <v xml:space="preserve">  collapseCharacterMap.put("011000", "Y");</v>
      </c>
      <c r="E25" t="str">
        <f t="shared" si="1"/>
        <v xml:space="preserve">  assertEquals("Y", PatientCompare.collapse("011000"));</v>
      </c>
    </row>
    <row r="26" spans="1:5" x14ac:dyDescent="0.25">
      <c r="A26" t="s">
        <v>21</v>
      </c>
      <c r="B26" t="s">
        <v>123</v>
      </c>
      <c r="D26" t="str">
        <f t="shared" si="0"/>
        <v xml:space="preserve">  collapseCharacterMap.put("011001", "Z");</v>
      </c>
      <c r="E26" t="str">
        <f t="shared" si="1"/>
        <v xml:space="preserve">  assertEquals("Z", PatientCompare.collapse("011001"));</v>
      </c>
    </row>
    <row r="27" spans="1:5" x14ac:dyDescent="0.25">
      <c r="A27" t="s">
        <v>65</v>
      </c>
      <c r="B27" t="s">
        <v>124</v>
      </c>
      <c r="D27" t="str">
        <f t="shared" si="0"/>
        <v xml:space="preserve">  collapseCharacterMap.put("011010", "a");</v>
      </c>
      <c r="E27" t="str">
        <f t="shared" si="1"/>
        <v xml:space="preserve">  assertEquals("a", PatientCompare.collapse("011010"));</v>
      </c>
    </row>
    <row r="28" spans="1:5" x14ac:dyDescent="0.25">
      <c r="A28" t="s">
        <v>66</v>
      </c>
      <c r="B28" t="s">
        <v>125</v>
      </c>
      <c r="D28" t="str">
        <f t="shared" si="0"/>
        <v xml:space="preserve">  collapseCharacterMap.put("011011", "b");</v>
      </c>
      <c r="E28" t="str">
        <f t="shared" si="1"/>
        <v xml:space="preserve">  assertEquals("b", PatientCompare.collapse("011011"));</v>
      </c>
    </row>
    <row r="29" spans="1:5" x14ac:dyDescent="0.25">
      <c r="A29" t="s">
        <v>67</v>
      </c>
      <c r="B29" t="s">
        <v>126</v>
      </c>
      <c r="D29" t="str">
        <f t="shared" si="0"/>
        <v xml:space="preserve">  collapseCharacterMap.put("011100", "c");</v>
      </c>
      <c r="E29" t="str">
        <f t="shared" si="1"/>
        <v xml:space="preserve">  assertEquals("c", PatientCompare.collapse("011100"));</v>
      </c>
    </row>
    <row r="30" spans="1:5" x14ac:dyDescent="0.25">
      <c r="A30" t="s">
        <v>68</v>
      </c>
      <c r="B30" t="s">
        <v>127</v>
      </c>
      <c r="D30" t="str">
        <f t="shared" si="0"/>
        <v xml:space="preserve">  collapseCharacterMap.put("011101", "d");</v>
      </c>
      <c r="E30" t="str">
        <f t="shared" si="1"/>
        <v xml:space="preserve">  assertEquals("d", PatientCompare.collapse("011101"));</v>
      </c>
    </row>
    <row r="31" spans="1:5" x14ac:dyDescent="0.25">
      <c r="A31" t="s">
        <v>69</v>
      </c>
      <c r="B31" t="s">
        <v>128</v>
      </c>
      <c r="D31" t="str">
        <f t="shared" si="0"/>
        <v xml:space="preserve">  collapseCharacterMap.put("011110", "e");</v>
      </c>
      <c r="E31" t="str">
        <f t="shared" si="1"/>
        <v xml:space="preserve">  assertEquals("e", PatientCompare.collapse("011110"));</v>
      </c>
    </row>
    <row r="32" spans="1:5" x14ac:dyDescent="0.25">
      <c r="A32" t="s">
        <v>70</v>
      </c>
      <c r="B32" t="s">
        <v>129</v>
      </c>
      <c r="D32" t="str">
        <f t="shared" si="0"/>
        <v xml:space="preserve">  collapseCharacterMap.put("011111", "f");</v>
      </c>
      <c r="E32" t="str">
        <f t="shared" si="1"/>
        <v xml:space="preserve">  assertEquals("f", PatientCompare.collapse("011111"));</v>
      </c>
    </row>
    <row r="33" spans="1:5" x14ac:dyDescent="0.25">
      <c r="A33" t="s">
        <v>71</v>
      </c>
      <c r="B33" t="s">
        <v>130</v>
      </c>
      <c r="D33" t="str">
        <f t="shared" ref="D33:D64" si="2">"  collapseCharacterMap.put("&amp;CHAR(34)&amp;B33&amp;CHAR(34)&amp;", "&amp;CHAR(34)&amp;A33&amp;CHAR(34)&amp;");"</f>
        <v xml:space="preserve">  collapseCharacterMap.put("100000", "g");</v>
      </c>
      <c r="E33" t="str">
        <f t="shared" ref="E33:E64" si="3">"  assertEquals("&amp;CHAR(34)&amp;A33&amp;CHAR(34)&amp;", PatientCompare.collapse("&amp;CHAR(34)&amp;B33&amp;CHAR(34)&amp;"));"</f>
        <v xml:space="preserve">  assertEquals("g", PatientCompare.collapse("100000"));</v>
      </c>
    </row>
    <row r="34" spans="1:5" x14ac:dyDescent="0.25">
      <c r="A34" t="s">
        <v>72</v>
      </c>
      <c r="B34" t="s">
        <v>131</v>
      </c>
      <c r="D34" t="str">
        <f t="shared" si="2"/>
        <v xml:space="preserve">  collapseCharacterMap.put("100001", "h");</v>
      </c>
      <c r="E34" t="str">
        <f t="shared" si="3"/>
        <v xml:space="preserve">  assertEquals("h", PatientCompare.collapse("100001"));</v>
      </c>
    </row>
    <row r="35" spans="1:5" x14ac:dyDescent="0.25">
      <c r="A35" t="s">
        <v>73</v>
      </c>
      <c r="B35" t="s">
        <v>132</v>
      </c>
      <c r="D35" t="str">
        <f t="shared" si="2"/>
        <v xml:space="preserve">  collapseCharacterMap.put("100010", "i");</v>
      </c>
      <c r="E35" t="str">
        <f t="shared" si="3"/>
        <v xml:space="preserve">  assertEquals("i", PatientCompare.collapse("100010"));</v>
      </c>
    </row>
    <row r="36" spans="1:5" x14ac:dyDescent="0.25">
      <c r="A36" t="s">
        <v>74</v>
      </c>
      <c r="B36" t="s">
        <v>133</v>
      </c>
      <c r="D36" t="str">
        <f t="shared" si="2"/>
        <v xml:space="preserve">  collapseCharacterMap.put("100011", "j");</v>
      </c>
      <c r="E36" t="str">
        <f t="shared" si="3"/>
        <v xml:space="preserve">  assertEquals("j", PatientCompare.collapse("100011"));</v>
      </c>
    </row>
    <row r="37" spans="1:5" x14ac:dyDescent="0.25">
      <c r="A37" t="s">
        <v>75</v>
      </c>
      <c r="B37" t="s">
        <v>134</v>
      </c>
      <c r="D37" t="str">
        <f t="shared" si="2"/>
        <v xml:space="preserve">  collapseCharacterMap.put("100100", "k");</v>
      </c>
      <c r="E37" t="str">
        <f t="shared" si="3"/>
        <v xml:space="preserve">  assertEquals("k", PatientCompare.collapse("100100"));</v>
      </c>
    </row>
    <row r="38" spans="1:5" x14ac:dyDescent="0.25">
      <c r="A38" t="s">
        <v>76</v>
      </c>
      <c r="B38" t="s">
        <v>135</v>
      </c>
      <c r="D38" t="str">
        <f t="shared" si="2"/>
        <v xml:space="preserve">  collapseCharacterMap.put("100101", "l");</v>
      </c>
      <c r="E38" t="str">
        <f t="shared" si="3"/>
        <v xml:space="preserve">  assertEquals("l", PatientCompare.collapse("100101"));</v>
      </c>
    </row>
    <row r="39" spans="1:5" x14ac:dyDescent="0.25">
      <c r="A39" t="s">
        <v>77</v>
      </c>
      <c r="B39" t="s">
        <v>136</v>
      </c>
      <c r="D39" t="str">
        <f t="shared" si="2"/>
        <v xml:space="preserve">  collapseCharacterMap.put("100110", "m");</v>
      </c>
      <c r="E39" t="str">
        <f t="shared" si="3"/>
        <v xml:space="preserve">  assertEquals("m", PatientCompare.collapse("100110"));</v>
      </c>
    </row>
    <row r="40" spans="1:5" x14ac:dyDescent="0.25">
      <c r="A40" t="s">
        <v>78</v>
      </c>
      <c r="B40" t="s">
        <v>137</v>
      </c>
      <c r="D40" t="str">
        <f t="shared" si="2"/>
        <v xml:space="preserve">  collapseCharacterMap.put("100111", "n");</v>
      </c>
      <c r="E40" t="str">
        <f t="shared" si="3"/>
        <v xml:space="preserve">  assertEquals("n", PatientCompare.collapse("100111"));</v>
      </c>
    </row>
    <row r="41" spans="1:5" x14ac:dyDescent="0.25">
      <c r="A41" t="s">
        <v>93</v>
      </c>
      <c r="B41" t="s">
        <v>138</v>
      </c>
      <c r="D41" t="str">
        <f t="shared" si="2"/>
        <v xml:space="preserve">  collapseCharacterMap.put("101000", "o");</v>
      </c>
      <c r="E41" t="str">
        <f t="shared" si="3"/>
        <v xml:space="preserve">  assertEquals("o", PatientCompare.collapse("101000"));</v>
      </c>
    </row>
    <row r="42" spans="1:5" x14ac:dyDescent="0.25">
      <c r="A42" t="s">
        <v>79</v>
      </c>
      <c r="B42" t="s">
        <v>139</v>
      </c>
      <c r="D42" t="str">
        <f t="shared" si="2"/>
        <v xml:space="preserve">  collapseCharacterMap.put("101001", "p");</v>
      </c>
      <c r="E42" t="str">
        <f t="shared" si="3"/>
        <v xml:space="preserve">  assertEquals("p", PatientCompare.collapse("101001"));</v>
      </c>
    </row>
    <row r="43" spans="1:5" x14ac:dyDescent="0.25">
      <c r="A43" t="s">
        <v>80</v>
      </c>
      <c r="B43" t="s">
        <v>140</v>
      </c>
      <c r="D43" t="str">
        <f t="shared" si="2"/>
        <v xml:space="preserve">  collapseCharacterMap.put("101010", "q");</v>
      </c>
      <c r="E43" t="str">
        <f t="shared" si="3"/>
        <v xml:space="preserve">  assertEquals("q", PatientCompare.collapse("101010"));</v>
      </c>
    </row>
    <row r="44" spans="1:5" x14ac:dyDescent="0.25">
      <c r="A44" t="s">
        <v>81</v>
      </c>
      <c r="B44" t="s">
        <v>141</v>
      </c>
      <c r="D44" t="str">
        <f t="shared" si="2"/>
        <v xml:space="preserve">  collapseCharacterMap.put("101011", "r");</v>
      </c>
      <c r="E44" t="str">
        <f t="shared" si="3"/>
        <v xml:space="preserve">  assertEquals("r", PatientCompare.collapse("101011"));</v>
      </c>
    </row>
    <row r="45" spans="1:5" x14ac:dyDescent="0.25">
      <c r="A45" t="s">
        <v>82</v>
      </c>
      <c r="B45" t="s">
        <v>142</v>
      </c>
      <c r="D45" t="str">
        <f t="shared" si="2"/>
        <v xml:space="preserve">  collapseCharacterMap.put("101100", "s");</v>
      </c>
      <c r="E45" t="str">
        <f t="shared" si="3"/>
        <v xml:space="preserve">  assertEquals("s", PatientCompare.collapse("101100"));</v>
      </c>
    </row>
    <row r="46" spans="1:5" x14ac:dyDescent="0.25">
      <c r="A46" t="s">
        <v>83</v>
      </c>
      <c r="B46" t="s">
        <v>143</v>
      </c>
      <c r="D46" t="str">
        <f t="shared" si="2"/>
        <v xml:space="preserve">  collapseCharacterMap.put("101101", "t");</v>
      </c>
      <c r="E46" t="str">
        <f t="shared" si="3"/>
        <v xml:space="preserve">  assertEquals("t", PatientCompare.collapse("101101"));</v>
      </c>
    </row>
    <row r="47" spans="1:5" x14ac:dyDescent="0.25">
      <c r="A47" t="s">
        <v>84</v>
      </c>
      <c r="B47" t="s">
        <v>144</v>
      </c>
      <c r="D47" t="str">
        <f t="shared" si="2"/>
        <v xml:space="preserve">  collapseCharacterMap.put("101110", "u");</v>
      </c>
      <c r="E47" t="str">
        <f t="shared" si="3"/>
        <v xml:space="preserve">  assertEquals("u", PatientCompare.collapse("101110"));</v>
      </c>
    </row>
    <row r="48" spans="1:5" x14ac:dyDescent="0.25">
      <c r="A48" t="s">
        <v>85</v>
      </c>
      <c r="B48" t="s">
        <v>145</v>
      </c>
      <c r="D48" t="str">
        <f t="shared" si="2"/>
        <v xml:space="preserve">  collapseCharacterMap.put("101111", "v");</v>
      </c>
      <c r="E48" t="str">
        <f t="shared" si="3"/>
        <v xml:space="preserve">  assertEquals("v", PatientCompare.collapse("101111"));</v>
      </c>
    </row>
    <row r="49" spans="1:5" x14ac:dyDescent="0.25">
      <c r="A49" t="s">
        <v>86</v>
      </c>
      <c r="B49" t="s">
        <v>146</v>
      </c>
      <c r="D49" t="str">
        <f t="shared" si="2"/>
        <v xml:space="preserve">  collapseCharacterMap.put("110000", "w");</v>
      </c>
      <c r="E49" t="str">
        <f t="shared" si="3"/>
        <v xml:space="preserve">  assertEquals("w", PatientCompare.collapse("110000"));</v>
      </c>
    </row>
    <row r="50" spans="1:5" x14ac:dyDescent="0.25">
      <c r="A50" t="s">
        <v>87</v>
      </c>
      <c r="B50" t="s">
        <v>147</v>
      </c>
      <c r="D50" t="str">
        <f t="shared" si="2"/>
        <v xml:space="preserve">  collapseCharacterMap.put("110001", "x");</v>
      </c>
      <c r="E50" t="str">
        <f t="shared" si="3"/>
        <v xml:space="preserve">  assertEquals("x", PatientCompare.collapse("110001"));</v>
      </c>
    </row>
    <row r="51" spans="1:5" x14ac:dyDescent="0.25">
      <c r="A51" t="s">
        <v>88</v>
      </c>
      <c r="B51" t="s">
        <v>148</v>
      </c>
      <c r="D51" t="str">
        <f t="shared" si="2"/>
        <v xml:space="preserve">  collapseCharacterMap.put("110010", "y");</v>
      </c>
      <c r="E51" t="str">
        <f t="shared" si="3"/>
        <v xml:space="preserve">  assertEquals("y", PatientCompare.collapse("110010"));</v>
      </c>
    </row>
    <row r="52" spans="1:5" x14ac:dyDescent="0.25">
      <c r="A52" t="s">
        <v>89</v>
      </c>
      <c r="B52" t="s">
        <v>149</v>
      </c>
      <c r="D52" t="str">
        <f t="shared" si="2"/>
        <v xml:space="preserve">  collapseCharacterMap.put("110011", "z");</v>
      </c>
      <c r="E52" t="str">
        <f t="shared" si="3"/>
        <v xml:space="preserve">  assertEquals("z", PatientCompare.collapse("110011"));</v>
      </c>
    </row>
    <row r="53" spans="1:5" x14ac:dyDescent="0.25">
      <c r="A53" s="1" t="s">
        <v>22</v>
      </c>
      <c r="B53" t="s">
        <v>150</v>
      </c>
      <c r="D53" t="str">
        <f t="shared" si="2"/>
        <v xml:space="preserve">  collapseCharacterMap.put("110100", "0");</v>
      </c>
      <c r="E53" t="str">
        <f t="shared" si="3"/>
        <v xml:space="preserve">  assertEquals("0", PatientCompare.collapse("110100"));</v>
      </c>
    </row>
    <row r="54" spans="1:5" x14ac:dyDescent="0.25">
      <c r="A54" s="1" t="s">
        <v>23</v>
      </c>
      <c r="B54" t="s">
        <v>151</v>
      </c>
      <c r="D54" t="str">
        <f t="shared" si="2"/>
        <v xml:space="preserve">  collapseCharacterMap.put("110101", "1");</v>
      </c>
      <c r="E54" t="str">
        <f t="shared" si="3"/>
        <v xml:space="preserve">  assertEquals("1", PatientCompare.collapse("110101"));</v>
      </c>
    </row>
    <row r="55" spans="1:5" x14ac:dyDescent="0.25">
      <c r="A55" s="1" t="s">
        <v>24</v>
      </c>
      <c r="B55" t="s">
        <v>152</v>
      </c>
      <c r="D55" t="str">
        <f t="shared" si="2"/>
        <v xml:space="preserve">  collapseCharacterMap.put("110110", "2");</v>
      </c>
      <c r="E55" t="str">
        <f t="shared" si="3"/>
        <v xml:space="preserve">  assertEquals("2", PatientCompare.collapse("110110"));</v>
      </c>
    </row>
    <row r="56" spans="1:5" x14ac:dyDescent="0.25">
      <c r="A56" s="1" t="s">
        <v>25</v>
      </c>
      <c r="B56" t="s">
        <v>153</v>
      </c>
      <c r="D56" t="str">
        <f t="shared" si="2"/>
        <v xml:space="preserve">  collapseCharacterMap.put("110111", "3");</v>
      </c>
      <c r="E56" t="str">
        <f t="shared" si="3"/>
        <v xml:space="preserve">  assertEquals("3", PatientCompare.collapse("110111"));</v>
      </c>
    </row>
    <row r="57" spans="1:5" x14ac:dyDescent="0.25">
      <c r="A57" s="1" t="s">
        <v>26</v>
      </c>
      <c r="B57" t="s">
        <v>154</v>
      </c>
      <c r="D57" t="str">
        <f t="shared" si="2"/>
        <v xml:space="preserve">  collapseCharacterMap.put("111000", "4");</v>
      </c>
      <c r="E57" t="str">
        <f t="shared" si="3"/>
        <v xml:space="preserve">  assertEquals("4", PatientCompare.collapse("111000"));</v>
      </c>
    </row>
    <row r="58" spans="1:5" x14ac:dyDescent="0.25">
      <c r="A58" s="1" t="s">
        <v>27</v>
      </c>
      <c r="B58" t="s">
        <v>155</v>
      </c>
      <c r="D58" t="str">
        <f t="shared" si="2"/>
        <v xml:space="preserve">  collapseCharacterMap.put("111001", "5");</v>
      </c>
      <c r="E58" t="str">
        <f t="shared" si="3"/>
        <v xml:space="preserve">  assertEquals("5", PatientCompare.collapse("111001"));</v>
      </c>
    </row>
    <row r="59" spans="1:5" x14ac:dyDescent="0.25">
      <c r="A59" s="1" t="s">
        <v>28</v>
      </c>
      <c r="B59" t="s">
        <v>156</v>
      </c>
      <c r="D59" t="str">
        <f t="shared" si="2"/>
        <v xml:space="preserve">  collapseCharacterMap.put("111010", "6");</v>
      </c>
      <c r="E59" t="str">
        <f t="shared" si="3"/>
        <v xml:space="preserve">  assertEquals("6", PatientCompare.collapse("111010"));</v>
      </c>
    </row>
    <row r="60" spans="1:5" x14ac:dyDescent="0.25">
      <c r="A60" s="1" t="s">
        <v>29</v>
      </c>
      <c r="B60" t="s">
        <v>157</v>
      </c>
      <c r="D60" t="str">
        <f t="shared" si="2"/>
        <v xml:space="preserve">  collapseCharacterMap.put("111011", "7");</v>
      </c>
      <c r="E60" t="str">
        <f t="shared" si="3"/>
        <v xml:space="preserve">  assertEquals("7", PatientCompare.collapse("111011"));</v>
      </c>
    </row>
    <row r="61" spans="1:5" x14ac:dyDescent="0.25">
      <c r="A61" s="1" t="s">
        <v>30</v>
      </c>
      <c r="B61" t="s">
        <v>158</v>
      </c>
      <c r="D61" t="str">
        <f t="shared" si="2"/>
        <v xml:space="preserve">  collapseCharacterMap.put("111100", "8");</v>
      </c>
      <c r="E61" t="str">
        <f t="shared" si="3"/>
        <v xml:space="preserve">  assertEquals("8", PatientCompare.collapse("111100"));</v>
      </c>
    </row>
    <row r="62" spans="1:5" x14ac:dyDescent="0.25">
      <c r="A62" s="1" t="s">
        <v>31</v>
      </c>
      <c r="B62" t="s">
        <v>159</v>
      </c>
      <c r="D62" t="str">
        <f t="shared" si="2"/>
        <v xml:space="preserve">  collapseCharacterMap.put("111101", "9");</v>
      </c>
      <c r="E62" t="str">
        <f t="shared" si="3"/>
        <v xml:space="preserve">  assertEquals("9", PatientCompare.collapse("111101"));</v>
      </c>
    </row>
    <row r="63" spans="1:5" x14ac:dyDescent="0.25">
      <c r="A63" t="s">
        <v>96</v>
      </c>
      <c r="B63" t="s">
        <v>160</v>
      </c>
      <c r="D63" t="str">
        <f t="shared" si="2"/>
        <v xml:space="preserve">  collapseCharacterMap.put("111110", "+");</v>
      </c>
      <c r="E63" t="str">
        <f t="shared" si="3"/>
        <v xml:space="preserve">  assertEquals("+", PatientCompare.collapse("111110"));</v>
      </c>
    </row>
    <row r="64" spans="1:5" x14ac:dyDescent="0.25">
      <c r="A64" t="s">
        <v>97</v>
      </c>
      <c r="B64" t="s">
        <v>161</v>
      </c>
      <c r="D64" t="str">
        <f t="shared" si="2"/>
        <v xml:space="preserve">  collapseCharacterMap.put("111111", "/");</v>
      </c>
      <c r="E64" t="str">
        <f t="shared" si="3"/>
        <v xml:space="preserve">  assertEquals("/", PatientCompare.collapse("111111"));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56B6-3BE1-4CD7-9D03-0A04BB444E0C}">
  <dimension ref="A1:AK38"/>
  <sheetViews>
    <sheetView tabSelected="1" topLeftCell="E1" workbookViewId="0">
      <selection activeCell="R12" sqref="R12"/>
    </sheetView>
  </sheetViews>
  <sheetFormatPr defaultRowHeight="15" x14ac:dyDescent="0.25"/>
  <cols>
    <col min="1" max="1" width="16.5703125" bestFit="1" customWidth="1"/>
    <col min="2" max="2" width="5.85546875" style="2" bestFit="1" customWidth="1"/>
    <col min="3" max="4" width="6.7109375" style="2" customWidth="1"/>
    <col min="5" max="5" width="35.85546875" style="2" bestFit="1" customWidth="1"/>
    <col min="6" max="10" width="3.28515625" style="2" customWidth="1"/>
    <col min="11" max="11" width="3.5703125" customWidth="1"/>
    <col min="12" max="15" width="3.85546875" style="2" customWidth="1"/>
    <col min="17" max="17" width="3.140625" bestFit="1" customWidth="1"/>
    <col min="18" max="18" width="35.42578125" bestFit="1" customWidth="1"/>
    <col min="20" max="20" width="16.5703125" bestFit="1" customWidth="1"/>
    <col min="21" max="21" width="5.85546875" style="2" bestFit="1" customWidth="1"/>
    <col min="22" max="23" width="6.7109375" style="2" customWidth="1"/>
    <col min="24" max="24" width="35.85546875" style="2" bestFit="1" customWidth="1"/>
    <col min="25" max="29" width="3.28515625" style="2" customWidth="1"/>
    <col min="30" max="30" width="3.5703125" customWidth="1"/>
    <col min="31" max="34" width="3.85546875" style="2" customWidth="1"/>
    <col min="36" max="36" width="3.140625" bestFit="1" customWidth="1"/>
    <col min="37" max="37" width="35.42578125" bestFit="1" customWidth="1"/>
  </cols>
  <sheetData>
    <row r="1" spans="1:37" x14ac:dyDescent="0.25">
      <c r="E1" s="12" t="s">
        <v>163</v>
      </c>
      <c r="G1" s="22" t="s">
        <v>91</v>
      </c>
      <c r="H1" s="22"/>
      <c r="I1" s="22"/>
      <c r="J1" s="22"/>
      <c r="L1" s="23" t="s">
        <v>164</v>
      </c>
      <c r="M1" s="23"/>
      <c r="N1" s="23"/>
      <c r="O1" s="23"/>
      <c r="R1" s="19" t="s">
        <v>165</v>
      </c>
      <c r="X1" s="12" t="s">
        <v>163</v>
      </c>
      <c r="Z1" s="22" t="s">
        <v>91</v>
      </c>
      <c r="AA1" s="22"/>
      <c r="AB1" s="22"/>
      <c r="AC1" s="22"/>
      <c r="AE1" s="23" t="s">
        <v>164</v>
      </c>
      <c r="AF1" s="23"/>
      <c r="AG1" s="23"/>
      <c r="AH1" s="23"/>
      <c r="AK1" s="19" t="s">
        <v>165</v>
      </c>
    </row>
    <row r="2" spans="1:37" x14ac:dyDescent="0.25">
      <c r="A2" s="10" t="s">
        <v>58</v>
      </c>
      <c r="B2" s="11" t="s">
        <v>59</v>
      </c>
      <c r="C2" s="12" t="s">
        <v>60</v>
      </c>
      <c r="D2" s="12" t="s">
        <v>162</v>
      </c>
      <c r="E2" s="21" t="str">
        <f>_xlfn.CONCAT(D3:D36)</f>
        <v>07000060F0006F70FFF800F08FF8F0F8F0</v>
      </c>
      <c r="F2" s="12"/>
      <c r="G2" s="13" t="s">
        <v>61</v>
      </c>
      <c r="H2" s="13" t="s">
        <v>62</v>
      </c>
      <c r="I2" s="13" t="s">
        <v>63</v>
      </c>
      <c r="J2" s="13" t="s">
        <v>64</v>
      </c>
      <c r="L2" s="17" t="s">
        <v>61</v>
      </c>
      <c r="M2" s="17" t="s">
        <v>62</v>
      </c>
      <c r="N2" s="17" t="s">
        <v>63</v>
      </c>
      <c r="O2" s="17" t="s">
        <v>64</v>
      </c>
      <c r="R2" s="20" t="str">
        <f>R3&amp;":"&amp;R4&amp;":"&amp;R5&amp;":"&amp;R6</f>
        <v>AITy+4:Qo7iao:Qo7iao:QIbiao</v>
      </c>
      <c r="T2" s="10" t="s">
        <v>58</v>
      </c>
      <c r="U2" s="11" t="s">
        <v>59</v>
      </c>
      <c r="V2" s="12" t="s">
        <v>60</v>
      </c>
      <c r="W2" s="12" t="s">
        <v>162</v>
      </c>
      <c r="X2" s="21" t="str">
        <f>_xlfn.CONCAT(W3:W36)</f>
        <v>06000060F0006F70FFF800F08FF8F0F8F0</v>
      </c>
      <c r="Y2" s="12"/>
      <c r="Z2" s="13" t="s">
        <v>61</v>
      </c>
      <c r="AA2" s="13" t="s">
        <v>62</v>
      </c>
      <c r="AB2" s="13" t="s">
        <v>63</v>
      </c>
      <c r="AC2" s="13" t="s">
        <v>64</v>
      </c>
      <c r="AE2" s="17" t="s">
        <v>61</v>
      </c>
      <c r="AF2" s="17" t="s">
        <v>62</v>
      </c>
      <c r="AG2" s="17" t="s">
        <v>63</v>
      </c>
      <c r="AH2" s="17" t="s">
        <v>64</v>
      </c>
      <c r="AK2" s="20" t="str">
        <f>AK3&amp;":"&amp;AK4&amp;":"&amp;AK5&amp;":"&amp;AK6</f>
        <v>AITy+4:Qo7iao:Qo7iao:AIbiao</v>
      </c>
    </row>
    <row r="3" spans="1:37" x14ac:dyDescent="0.25">
      <c r="A3" t="s">
        <v>32</v>
      </c>
      <c r="B3" s="3">
        <v>0</v>
      </c>
      <c r="C3" s="4">
        <f>INT(B3*15)</f>
        <v>0</v>
      </c>
      <c r="D3" s="4" t="str">
        <f>DEC2HEX(C3)</f>
        <v>0</v>
      </c>
      <c r="F3" s="4"/>
      <c r="G3" s="14">
        <f>MOD(INT($C3/8),2)</f>
        <v>0</v>
      </c>
      <c r="H3" s="14">
        <f>MOD(INT($C3/4),2)</f>
        <v>0</v>
      </c>
      <c r="I3" s="14">
        <f>MOD(INT($C3/2),2)</f>
        <v>0</v>
      </c>
      <c r="J3" s="14">
        <f>MOD(C3,2)</f>
        <v>0</v>
      </c>
      <c r="L3" s="18" t="str" cm="1">
        <f t="array" ref="L3">INDEX(Keys!$A$1:$A$64,BIN2DEC(_xlfn.CONCAT(G3:G8))+1)</f>
        <v>A</v>
      </c>
      <c r="M3" s="18" t="str" cm="1">
        <f t="array" ref="M3">INDEX(Keys!$A$1:$A$64,BIN2DEC(_xlfn.CONCAT(H3:H8))+1)</f>
        <v>Q</v>
      </c>
      <c r="N3" s="18" t="str" cm="1">
        <f t="array" ref="N3">INDEX(Keys!$A$1:$A$64,BIN2DEC(_xlfn.CONCAT(I3:I8))+1)</f>
        <v>Q</v>
      </c>
      <c r="O3" s="18" t="str" cm="1">
        <f t="array" ref="O3">INDEX(Keys!$A$1:$A$64,BIN2DEC(_xlfn.CONCAT(J3:J8))+1)</f>
        <v>Q</v>
      </c>
      <c r="Q3" s="17" t="s">
        <v>61</v>
      </c>
      <c r="R3" s="18" t="str">
        <f>_xlfn.CONCAT(L3:L38)</f>
        <v>AITy+4</v>
      </c>
      <c r="T3" t="s">
        <v>32</v>
      </c>
      <c r="U3" s="3">
        <v>0</v>
      </c>
      <c r="V3" s="4">
        <f>INT(U3*15)</f>
        <v>0</v>
      </c>
      <c r="W3" s="4" t="str">
        <f>DEC2HEX(V3)</f>
        <v>0</v>
      </c>
      <c r="Y3" s="4"/>
      <c r="Z3" s="14">
        <f>MOD(INT($C3/8),2)</f>
        <v>0</v>
      </c>
      <c r="AA3" s="14">
        <f>MOD(INT($C3/4),2)</f>
        <v>0</v>
      </c>
      <c r="AB3" s="14">
        <f>MOD(INT($C3/2),2)</f>
        <v>0</v>
      </c>
      <c r="AC3" s="14">
        <f>MOD(V3,2)</f>
        <v>0</v>
      </c>
      <c r="AE3" s="18" t="str" cm="1">
        <f t="array" ref="AE3">INDEX(Keys!$A$1:$A$64,BIN2DEC(_xlfn.CONCAT(Z3:Z8))+1)</f>
        <v>A</v>
      </c>
      <c r="AF3" s="18" t="str" cm="1">
        <f t="array" ref="AF3">INDEX(Keys!$A$1:$A$64,BIN2DEC(_xlfn.CONCAT(AA3:AA8))+1)</f>
        <v>Q</v>
      </c>
      <c r="AG3" s="18" t="str" cm="1">
        <f t="array" ref="AG3">INDEX(Keys!$A$1:$A$64,BIN2DEC(_xlfn.CONCAT(AB3:AB8))+1)</f>
        <v>Q</v>
      </c>
      <c r="AH3" s="18" t="str" cm="1">
        <f t="array" ref="AH3">INDEX(Keys!$A$1:$A$64,BIN2DEC(_xlfn.CONCAT(AC3:AC8))+1)</f>
        <v>A</v>
      </c>
      <c r="AJ3" s="17" t="s">
        <v>61</v>
      </c>
      <c r="AK3" s="18" t="str">
        <f>_xlfn.CONCAT(AE3:AE38)</f>
        <v>AITy+4</v>
      </c>
    </row>
    <row r="4" spans="1:37" x14ac:dyDescent="0.25">
      <c r="A4" t="s">
        <v>33</v>
      </c>
      <c r="B4" s="3">
        <v>0.47</v>
      </c>
      <c r="C4" s="4">
        <f t="shared" ref="C4:C36" si="0">INT(B4*15)</f>
        <v>7</v>
      </c>
      <c r="D4" s="4" t="str">
        <f t="shared" ref="D4:D36" si="1">DEC2HEX(C4)</f>
        <v>7</v>
      </c>
      <c r="E4" s="4"/>
      <c r="F4" s="4"/>
      <c r="G4" s="15">
        <f t="shared" ref="G4:G36" si="2">MOD(INT($C4/8),2)</f>
        <v>0</v>
      </c>
      <c r="H4" s="15">
        <f t="shared" ref="H4:H36" si="3">MOD(INT($C4/4),2)</f>
        <v>1</v>
      </c>
      <c r="I4" s="15">
        <f t="shared" ref="I4:I36" si="4">MOD(INT($C4/2),2)</f>
        <v>1</v>
      </c>
      <c r="J4" s="15">
        <f t="shared" ref="J4:J36" si="5">MOD(C4,2)</f>
        <v>1</v>
      </c>
      <c r="Q4" s="17" t="s">
        <v>62</v>
      </c>
      <c r="R4" s="18" t="str">
        <f>_xlfn.CONCAT(M3:M38)</f>
        <v>Qo7iao</v>
      </c>
      <c r="T4" t="s">
        <v>33</v>
      </c>
      <c r="U4" s="3">
        <v>0.44</v>
      </c>
      <c r="V4" s="4">
        <f t="shared" ref="V4:V36" si="6">INT(U4*15)</f>
        <v>6</v>
      </c>
      <c r="W4" s="4" t="str">
        <f t="shared" ref="W4:W36" si="7">DEC2HEX(V4)</f>
        <v>6</v>
      </c>
      <c r="X4" s="4"/>
      <c r="Y4" s="4"/>
      <c r="Z4" s="15">
        <f t="shared" ref="Z4:Z36" si="8">MOD(INT($C4/8),2)</f>
        <v>0</v>
      </c>
      <c r="AA4" s="15">
        <f t="shared" ref="AA4:AA36" si="9">MOD(INT($C4/4),2)</f>
        <v>1</v>
      </c>
      <c r="AB4" s="15">
        <f t="shared" ref="AB4:AB36" si="10">MOD(INT($C4/2),2)</f>
        <v>1</v>
      </c>
      <c r="AC4" s="15">
        <f t="shared" ref="AC4:AC36" si="11">MOD(V4,2)</f>
        <v>0</v>
      </c>
      <c r="AJ4" s="17" t="s">
        <v>62</v>
      </c>
      <c r="AK4" s="18" t="str">
        <f>_xlfn.CONCAT(AF3:AF38)</f>
        <v>Qo7iao</v>
      </c>
    </row>
    <row r="5" spans="1:37" x14ac:dyDescent="0.25">
      <c r="A5" t="s">
        <v>34</v>
      </c>
      <c r="B5" s="3">
        <v>0</v>
      </c>
      <c r="C5" s="4">
        <f t="shared" si="0"/>
        <v>0</v>
      </c>
      <c r="D5" s="4" t="str">
        <f t="shared" si="1"/>
        <v>0</v>
      </c>
      <c r="E5" s="4"/>
      <c r="F5" s="4"/>
      <c r="G5" s="15">
        <f t="shared" si="2"/>
        <v>0</v>
      </c>
      <c r="H5" s="15">
        <f t="shared" si="3"/>
        <v>0</v>
      </c>
      <c r="I5" s="15">
        <f t="shared" si="4"/>
        <v>0</v>
      </c>
      <c r="J5" s="15">
        <f t="shared" si="5"/>
        <v>0</v>
      </c>
      <c r="Q5" s="17" t="s">
        <v>63</v>
      </c>
      <c r="R5" s="18" t="str">
        <f>_xlfn.CONCAT(N3:N38)</f>
        <v>Qo7iao</v>
      </c>
      <c r="T5" t="s">
        <v>34</v>
      </c>
      <c r="U5" s="3">
        <v>0</v>
      </c>
      <c r="V5" s="4">
        <f t="shared" si="6"/>
        <v>0</v>
      </c>
      <c r="W5" s="4" t="str">
        <f t="shared" si="7"/>
        <v>0</v>
      </c>
      <c r="X5" s="4"/>
      <c r="Y5" s="4"/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J5" s="17" t="s">
        <v>63</v>
      </c>
      <c r="AK5" s="18" t="str">
        <f>_xlfn.CONCAT(AG3:AG38)</f>
        <v>Qo7iao</v>
      </c>
    </row>
    <row r="6" spans="1:37" x14ac:dyDescent="0.25">
      <c r="A6" t="s">
        <v>35</v>
      </c>
      <c r="B6" s="3">
        <v>0</v>
      </c>
      <c r="C6" s="4">
        <f t="shared" si="0"/>
        <v>0</v>
      </c>
      <c r="D6" s="4" t="str">
        <f t="shared" si="1"/>
        <v>0</v>
      </c>
      <c r="E6" s="4"/>
      <c r="F6" s="4"/>
      <c r="G6" s="15">
        <f t="shared" si="2"/>
        <v>0</v>
      </c>
      <c r="H6" s="15">
        <f t="shared" si="3"/>
        <v>0</v>
      </c>
      <c r="I6" s="15">
        <f t="shared" si="4"/>
        <v>0</v>
      </c>
      <c r="J6" s="15">
        <f t="shared" si="5"/>
        <v>0</v>
      </c>
      <c r="Q6" s="17" t="s">
        <v>64</v>
      </c>
      <c r="R6" s="18" t="str">
        <f>_xlfn.CONCAT(O3:O38)</f>
        <v>QIbiao</v>
      </c>
      <c r="T6" t="s">
        <v>35</v>
      </c>
      <c r="U6" s="3">
        <v>0</v>
      </c>
      <c r="V6" s="4">
        <f t="shared" si="6"/>
        <v>0</v>
      </c>
      <c r="W6" s="4" t="str">
        <f t="shared" si="7"/>
        <v>0</v>
      </c>
      <c r="X6" s="4"/>
      <c r="Y6" s="4"/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J6" s="17" t="s">
        <v>64</v>
      </c>
      <c r="AK6" s="18" t="str">
        <f>_xlfn.CONCAT(AH3:AH38)</f>
        <v>AIbiao</v>
      </c>
    </row>
    <row r="7" spans="1:37" x14ac:dyDescent="0.25">
      <c r="A7" t="s">
        <v>36</v>
      </c>
      <c r="B7" s="3">
        <v>0</v>
      </c>
      <c r="C7" s="4">
        <f t="shared" si="0"/>
        <v>0</v>
      </c>
      <c r="D7" s="4" t="str">
        <f t="shared" si="1"/>
        <v>0</v>
      </c>
      <c r="E7" s="4"/>
      <c r="F7" s="4"/>
      <c r="G7" s="15">
        <f t="shared" si="2"/>
        <v>0</v>
      </c>
      <c r="H7" s="15">
        <f t="shared" si="3"/>
        <v>0</v>
      </c>
      <c r="I7" s="15">
        <f t="shared" si="4"/>
        <v>0</v>
      </c>
      <c r="J7" s="15">
        <f t="shared" si="5"/>
        <v>0</v>
      </c>
      <c r="T7" t="s">
        <v>36</v>
      </c>
      <c r="U7" s="3">
        <v>0</v>
      </c>
      <c r="V7" s="4">
        <f t="shared" si="6"/>
        <v>0</v>
      </c>
      <c r="W7" s="4" t="str">
        <f t="shared" si="7"/>
        <v>0</v>
      </c>
      <c r="X7" s="4"/>
      <c r="Y7" s="4"/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</row>
    <row r="8" spans="1:37" x14ac:dyDescent="0.25">
      <c r="A8" t="s">
        <v>37</v>
      </c>
      <c r="B8" s="3">
        <v>0</v>
      </c>
      <c r="C8" s="4">
        <f t="shared" si="0"/>
        <v>0</v>
      </c>
      <c r="D8" s="4" t="str">
        <f t="shared" si="1"/>
        <v>0</v>
      </c>
      <c r="E8" s="4"/>
      <c r="F8" s="4"/>
      <c r="G8" s="16">
        <f t="shared" si="2"/>
        <v>0</v>
      </c>
      <c r="H8" s="16">
        <f t="shared" si="3"/>
        <v>0</v>
      </c>
      <c r="I8" s="16">
        <f t="shared" si="4"/>
        <v>0</v>
      </c>
      <c r="J8" s="16">
        <f t="shared" si="5"/>
        <v>0</v>
      </c>
      <c r="T8" t="s">
        <v>37</v>
      </c>
      <c r="U8" s="3">
        <v>0</v>
      </c>
      <c r="V8" s="4">
        <f t="shared" si="6"/>
        <v>0</v>
      </c>
      <c r="W8" s="4" t="str">
        <f t="shared" si="7"/>
        <v>0</v>
      </c>
      <c r="X8" s="4"/>
      <c r="Y8" s="4"/>
      <c r="Z8" s="16">
        <f t="shared" si="8"/>
        <v>0</v>
      </c>
      <c r="AA8" s="16">
        <f t="shared" si="9"/>
        <v>0</v>
      </c>
      <c r="AB8" s="16">
        <f t="shared" si="10"/>
        <v>0</v>
      </c>
      <c r="AC8" s="16">
        <f t="shared" si="11"/>
        <v>0</v>
      </c>
    </row>
    <row r="9" spans="1:37" x14ac:dyDescent="0.25">
      <c r="A9" t="s">
        <v>38</v>
      </c>
      <c r="B9" s="3">
        <v>0.44</v>
      </c>
      <c r="C9" s="4">
        <f t="shared" si="0"/>
        <v>6</v>
      </c>
      <c r="D9" s="4" t="str">
        <f t="shared" si="1"/>
        <v>6</v>
      </c>
      <c r="E9" s="4"/>
      <c r="F9" s="4"/>
      <c r="G9" s="5">
        <f t="shared" si="2"/>
        <v>0</v>
      </c>
      <c r="H9" s="5">
        <f t="shared" si="3"/>
        <v>1</v>
      </c>
      <c r="I9" s="5">
        <f t="shared" si="4"/>
        <v>1</v>
      </c>
      <c r="J9" s="5">
        <f t="shared" si="5"/>
        <v>0</v>
      </c>
      <c r="L9" s="18" t="str" cm="1">
        <f t="array" ref="L9">INDEX(Keys!$A$1:$A$64,BIN2DEC(_xlfn.CONCAT(G9:G14))+1)</f>
        <v>I</v>
      </c>
      <c r="M9" s="18" t="str" cm="1">
        <f t="array" ref="M9">INDEX(Keys!$A$1:$A$64,BIN2DEC(_xlfn.CONCAT(H9:H14))+1)</f>
        <v>o</v>
      </c>
      <c r="N9" s="18" t="str" cm="1">
        <f t="array" ref="N9">INDEX(Keys!$A$1:$A$64,BIN2DEC(_xlfn.CONCAT(I9:I14))+1)</f>
        <v>o</v>
      </c>
      <c r="O9" s="18" t="str" cm="1">
        <f t="array" ref="O9">INDEX(Keys!$A$1:$A$64,BIN2DEC(_xlfn.CONCAT(J9:J14))+1)</f>
        <v>I</v>
      </c>
      <c r="T9" t="s">
        <v>38</v>
      </c>
      <c r="U9" s="3">
        <v>0.44</v>
      </c>
      <c r="V9" s="4">
        <f t="shared" si="6"/>
        <v>6</v>
      </c>
      <c r="W9" s="4" t="str">
        <f t="shared" si="7"/>
        <v>6</v>
      </c>
      <c r="X9" s="4"/>
      <c r="Y9" s="4"/>
      <c r="Z9" s="5">
        <f t="shared" si="8"/>
        <v>0</v>
      </c>
      <c r="AA9" s="5">
        <f t="shared" si="9"/>
        <v>1</v>
      </c>
      <c r="AB9" s="5">
        <f t="shared" si="10"/>
        <v>1</v>
      </c>
      <c r="AC9" s="5">
        <f t="shared" si="11"/>
        <v>0</v>
      </c>
      <c r="AE9" s="18" t="str" cm="1">
        <f t="array" ref="AE9">INDEX(Keys!$A$1:$A$64,BIN2DEC(_xlfn.CONCAT(Z9:Z14))+1)</f>
        <v>I</v>
      </c>
      <c r="AF9" s="18" t="str" cm="1">
        <f t="array" ref="AF9">INDEX(Keys!$A$1:$A$64,BIN2DEC(_xlfn.CONCAT(AA9:AA14))+1)</f>
        <v>o</v>
      </c>
      <c r="AG9" s="18" t="str" cm="1">
        <f t="array" ref="AG9">INDEX(Keys!$A$1:$A$64,BIN2DEC(_xlfn.CONCAT(AB9:AB14))+1)</f>
        <v>o</v>
      </c>
      <c r="AH9" s="18" t="str" cm="1">
        <f t="array" ref="AH9">INDEX(Keys!$A$1:$A$64,BIN2DEC(_xlfn.CONCAT(AC9:AC14))+1)</f>
        <v>I</v>
      </c>
    </row>
    <row r="10" spans="1:37" x14ac:dyDescent="0.25">
      <c r="A10" t="s">
        <v>39</v>
      </c>
      <c r="B10" s="3">
        <v>0</v>
      </c>
      <c r="C10" s="4">
        <f t="shared" si="0"/>
        <v>0</v>
      </c>
      <c r="D10" s="4" t="str">
        <f t="shared" si="1"/>
        <v>0</v>
      </c>
      <c r="E10" s="4"/>
      <c r="F10" s="4"/>
      <c r="G10" s="6">
        <f t="shared" si="2"/>
        <v>0</v>
      </c>
      <c r="H10" s="6">
        <f t="shared" si="3"/>
        <v>0</v>
      </c>
      <c r="I10" s="6">
        <f t="shared" si="4"/>
        <v>0</v>
      </c>
      <c r="J10" s="6">
        <f t="shared" si="5"/>
        <v>0</v>
      </c>
      <c r="T10" t="s">
        <v>39</v>
      </c>
      <c r="U10" s="3">
        <v>0</v>
      </c>
      <c r="V10" s="4">
        <f t="shared" si="6"/>
        <v>0</v>
      </c>
      <c r="W10" s="4" t="str">
        <f t="shared" si="7"/>
        <v>0</v>
      </c>
      <c r="X10" s="4"/>
      <c r="Y10" s="4"/>
      <c r="Z10" s="6">
        <f t="shared" si="8"/>
        <v>0</v>
      </c>
      <c r="AA10" s="6">
        <f t="shared" si="9"/>
        <v>0</v>
      </c>
      <c r="AB10" s="6">
        <f t="shared" si="10"/>
        <v>0</v>
      </c>
      <c r="AC10" s="6">
        <f t="shared" si="11"/>
        <v>0</v>
      </c>
    </row>
    <row r="11" spans="1:37" x14ac:dyDescent="0.25">
      <c r="A11" t="s">
        <v>40</v>
      </c>
      <c r="B11" s="3">
        <v>1</v>
      </c>
      <c r="C11" s="4">
        <f t="shared" si="0"/>
        <v>15</v>
      </c>
      <c r="D11" s="4" t="str">
        <f t="shared" si="1"/>
        <v>F</v>
      </c>
      <c r="E11" s="4"/>
      <c r="F11" s="4"/>
      <c r="G11" s="6">
        <f t="shared" si="2"/>
        <v>1</v>
      </c>
      <c r="H11" s="6">
        <f t="shared" si="3"/>
        <v>1</v>
      </c>
      <c r="I11" s="6">
        <f t="shared" si="4"/>
        <v>1</v>
      </c>
      <c r="J11" s="6">
        <f t="shared" si="5"/>
        <v>1</v>
      </c>
      <c r="T11" t="s">
        <v>40</v>
      </c>
      <c r="U11" s="3">
        <v>1</v>
      </c>
      <c r="V11" s="4">
        <f t="shared" si="6"/>
        <v>15</v>
      </c>
      <c r="W11" s="4" t="str">
        <f t="shared" si="7"/>
        <v>F</v>
      </c>
      <c r="X11" s="4"/>
      <c r="Y11" s="4"/>
      <c r="Z11" s="6">
        <f t="shared" si="8"/>
        <v>1</v>
      </c>
      <c r="AA11" s="6">
        <f t="shared" si="9"/>
        <v>1</v>
      </c>
      <c r="AB11" s="6">
        <f t="shared" si="10"/>
        <v>1</v>
      </c>
      <c r="AC11" s="6">
        <f t="shared" si="11"/>
        <v>1</v>
      </c>
    </row>
    <row r="12" spans="1:37" x14ac:dyDescent="0.25">
      <c r="A12" t="s">
        <v>41</v>
      </c>
      <c r="B12" s="3">
        <v>0</v>
      </c>
      <c r="C12" s="4">
        <f t="shared" si="0"/>
        <v>0</v>
      </c>
      <c r="D12" s="4" t="str">
        <f t="shared" si="1"/>
        <v>0</v>
      </c>
      <c r="E12" s="4"/>
      <c r="F12" s="4"/>
      <c r="G12" s="6">
        <f t="shared" si="2"/>
        <v>0</v>
      </c>
      <c r="H12" s="6">
        <f t="shared" si="3"/>
        <v>0</v>
      </c>
      <c r="I12" s="6">
        <f t="shared" si="4"/>
        <v>0</v>
      </c>
      <c r="J12" s="6">
        <f t="shared" si="5"/>
        <v>0</v>
      </c>
      <c r="T12" t="s">
        <v>41</v>
      </c>
      <c r="U12" s="3">
        <v>0</v>
      </c>
      <c r="V12" s="4">
        <f t="shared" si="6"/>
        <v>0</v>
      </c>
      <c r="W12" s="4" t="str">
        <f t="shared" si="7"/>
        <v>0</v>
      </c>
      <c r="X12" s="4"/>
      <c r="Y12" s="4"/>
      <c r="Z12" s="6">
        <f t="shared" si="8"/>
        <v>0</v>
      </c>
      <c r="AA12" s="6">
        <f t="shared" si="9"/>
        <v>0</v>
      </c>
      <c r="AB12" s="6">
        <f t="shared" si="10"/>
        <v>0</v>
      </c>
      <c r="AC12" s="6">
        <f t="shared" si="11"/>
        <v>0</v>
      </c>
    </row>
    <row r="13" spans="1:37" x14ac:dyDescent="0.25">
      <c r="A13" t="s">
        <v>42</v>
      </c>
      <c r="B13" s="3">
        <v>0</v>
      </c>
      <c r="C13" s="4">
        <f t="shared" si="0"/>
        <v>0</v>
      </c>
      <c r="D13" s="4" t="str">
        <f t="shared" si="1"/>
        <v>0</v>
      </c>
      <c r="E13" s="4"/>
      <c r="F13" s="4"/>
      <c r="G13" s="6">
        <f t="shared" si="2"/>
        <v>0</v>
      </c>
      <c r="H13" s="6">
        <f t="shared" si="3"/>
        <v>0</v>
      </c>
      <c r="I13" s="6">
        <f t="shared" si="4"/>
        <v>0</v>
      </c>
      <c r="J13" s="6">
        <f t="shared" si="5"/>
        <v>0</v>
      </c>
      <c r="T13" t="s">
        <v>42</v>
      </c>
      <c r="U13" s="3">
        <v>0</v>
      </c>
      <c r="V13" s="4">
        <f t="shared" si="6"/>
        <v>0</v>
      </c>
      <c r="W13" s="4" t="str">
        <f t="shared" si="7"/>
        <v>0</v>
      </c>
      <c r="X13" s="4"/>
      <c r="Y13" s="4"/>
      <c r="Z13" s="6">
        <f t="shared" si="8"/>
        <v>0</v>
      </c>
      <c r="AA13" s="6">
        <f t="shared" si="9"/>
        <v>0</v>
      </c>
      <c r="AB13" s="6">
        <f t="shared" si="10"/>
        <v>0</v>
      </c>
      <c r="AC13" s="6">
        <f t="shared" si="11"/>
        <v>0</v>
      </c>
    </row>
    <row r="14" spans="1:37" x14ac:dyDescent="0.25">
      <c r="A14" t="s">
        <v>43</v>
      </c>
      <c r="B14" s="3">
        <v>0</v>
      </c>
      <c r="C14" s="4">
        <f t="shared" si="0"/>
        <v>0</v>
      </c>
      <c r="D14" s="4" t="str">
        <f t="shared" si="1"/>
        <v>0</v>
      </c>
      <c r="E14" s="4"/>
      <c r="F14" s="4"/>
      <c r="G14" s="7">
        <f t="shared" si="2"/>
        <v>0</v>
      </c>
      <c r="H14" s="7">
        <f t="shared" si="3"/>
        <v>0</v>
      </c>
      <c r="I14" s="7">
        <f t="shared" si="4"/>
        <v>0</v>
      </c>
      <c r="J14" s="7">
        <f t="shared" si="5"/>
        <v>0</v>
      </c>
      <c r="T14" t="s">
        <v>43</v>
      </c>
      <c r="U14" s="3">
        <v>0</v>
      </c>
      <c r="V14" s="4">
        <f t="shared" si="6"/>
        <v>0</v>
      </c>
      <c r="W14" s="4" t="str">
        <f t="shared" si="7"/>
        <v>0</v>
      </c>
      <c r="X14" s="4"/>
      <c r="Y14" s="4"/>
      <c r="Z14" s="7">
        <f t="shared" si="8"/>
        <v>0</v>
      </c>
      <c r="AA14" s="7">
        <f t="shared" si="9"/>
        <v>0</v>
      </c>
      <c r="AB14" s="7">
        <f t="shared" si="10"/>
        <v>0</v>
      </c>
      <c r="AC14" s="7">
        <f t="shared" si="11"/>
        <v>0</v>
      </c>
    </row>
    <row r="15" spans="1:37" x14ac:dyDescent="0.25">
      <c r="A15" t="s">
        <v>44</v>
      </c>
      <c r="B15" s="3">
        <v>0.46</v>
      </c>
      <c r="C15" s="4">
        <f t="shared" si="0"/>
        <v>6</v>
      </c>
      <c r="D15" s="4" t="str">
        <f t="shared" si="1"/>
        <v>6</v>
      </c>
      <c r="E15" s="4"/>
      <c r="F15" s="4"/>
      <c r="G15" s="14">
        <f t="shared" si="2"/>
        <v>0</v>
      </c>
      <c r="H15" s="14">
        <f t="shared" si="3"/>
        <v>1</v>
      </c>
      <c r="I15" s="14">
        <f t="shared" si="4"/>
        <v>1</v>
      </c>
      <c r="J15" s="14">
        <f t="shared" si="5"/>
        <v>0</v>
      </c>
      <c r="L15" s="18" t="str" cm="1">
        <f t="array" ref="L15">INDEX(Keys!$A$1:$A$64,BIN2DEC(_xlfn.CONCAT(G15:G20))+1)</f>
        <v>T</v>
      </c>
      <c r="M15" s="18" t="str" cm="1">
        <f t="array" ref="M15">INDEX(Keys!$A$1:$A$64,BIN2DEC(_xlfn.CONCAT(H15:H20))+1)</f>
        <v>7</v>
      </c>
      <c r="N15" s="18" t="str" cm="1">
        <f t="array" ref="N15">INDEX(Keys!$A$1:$A$64,BIN2DEC(_xlfn.CONCAT(I15:I20))+1)</f>
        <v>7</v>
      </c>
      <c r="O15" s="18" t="str" cm="1">
        <f t="array" ref="O15">INDEX(Keys!$A$1:$A$64,BIN2DEC(_xlfn.CONCAT(J15:J20))+1)</f>
        <v>b</v>
      </c>
      <c r="T15" t="s">
        <v>44</v>
      </c>
      <c r="U15" s="3">
        <v>0.46</v>
      </c>
      <c r="V15" s="4">
        <f t="shared" si="6"/>
        <v>6</v>
      </c>
      <c r="W15" s="4" t="str">
        <f t="shared" si="7"/>
        <v>6</v>
      </c>
      <c r="X15" s="4"/>
      <c r="Y15" s="4"/>
      <c r="Z15" s="14">
        <f t="shared" si="8"/>
        <v>0</v>
      </c>
      <c r="AA15" s="14">
        <f t="shared" si="9"/>
        <v>1</v>
      </c>
      <c r="AB15" s="14">
        <f t="shared" si="10"/>
        <v>1</v>
      </c>
      <c r="AC15" s="14">
        <f t="shared" si="11"/>
        <v>0</v>
      </c>
      <c r="AE15" s="18" t="str" cm="1">
        <f t="array" ref="AE15">INDEX(Keys!$A$1:$A$64,BIN2DEC(_xlfn.CONCAT(Z15:Z20))+1)</f>
        <v>T</v>
      </c>
      <c r="AF15" s="18" t="str" cm="1">
        <f t="array" ref="AF15">INDEX(Keys!$A$1:$A$64,BIN2DEC(_xlfn.CONCAT(AA15:AA20))+1)</f>
        <v>7</v>
      </c>
      <c r="AG15" s="18" t="str" cm="1">
        <f t="array" ref="AG15">INDEX(Keys!$A$1:$A$64,BIN2DEC(_xlfn.CONCAT(AB15:AB20))+1)</f>
        <v>7</v>
      </c>
      <c r="AH15" s="18" t="str" cm="1">
        <f t="array" ref="AH15">INDEX(Keys!$A$1:$A$64,BIN2DEC(_xlfn.CONCAT(AC15:AC20))+1)</f>
        <v>b</v>
      </c>
    </row>
    <row r="16" spans="1:37" x14ac:dyDescent="0.25">
      <c r="A16" t="s">
        <v>45</v>
      </c>
      <c r="B16" s="3">
        <v>1</v>
      </c>
      <c r="C16" s="4">
        <f t="shared" si="0"/>
        <v>15</v>
      </c>
      <c r="D16" s="4" t="str">
        <f t="shared" si="1"/>
        <v>F</v>
      </c>
      <c r="E16" s="4"/>
      <c r="F16" s="4"/>
      <c r="G16" s="15">
        <f t="shared" si="2"/>
        <v>1</v>
      </c>
      <c r="H16" s="15">
        <f t="shared" si="3"/>
        <v>1</v>
      </c>
      <c r="I16" s="15">
        <f t="shared" si="4"/>
        <v>1</v>
      </c>
      <c r="J16" s="15">
        <f t="shared" si="5"/>
        <v>1</v>
      </c>
      <c r="T16" t="s">
        <v>45</v>
      </c>
      <c r="U16" s="3">
        <v>1</v>
      </c>
      <c r="V16" s="4">
        <f t="shared" si="6"/>
        <v>15</v>
      </c>
      <c r="W16" s="4" t="str">
        <f t="shared" si="7"/>
        <v>F</v>
      </c>
      <c r="X16" s="4"/>
      <c r="Y16" s="4"/>
      <c r="Z16" s="15">
        <f t="shared" si="8"/>
        <v>1</v>
      </c>
      <c r="AA16" s="15">
        <f t="shared" si="9"/>
        <v>1</v>
      </c>
      <c r="AB16" s="15">
        <f t="shared" si="10"/>
        <v>1</v>
      </c>
      <c r="AC16" s="15">
        <f t="shared" si="11"/>
        <v>1</v>
      </c>
    </row>
    <row r="17" spans="1:34" x14ac:dyDescent="0.25">
      <c r="A17" t="s">
        <v>46</v>
      </c>
      <c r="B17" s="3">
        <v>0.48</v>
      </c>
      <c r="C17" s="4">
        <f t="shared" si="0"/>
        <v>7</v>
      </c>
      <c r="D17" s="4" t="str">
        <f t="shared" si="1"/>
        <v>7</v>
      </c>
      <c r="E17" s="4"/>
      <c r="F17" s="4"/>
      <c r="G17" s="15">
        <f t="shared" si="2"/>
        <v>0</v>
      </c>
      <c r="H17" s="15">
        <f t="shared" si="3"/>
        <v>1</v>
      </c>
      <c r="I17" s="15">
        <f t="shared" si="4"/>
        <v>1</v>
      </c>
      <c r="J17" s="15">
        <f t="shared" si="5"/>
        <v>1</v>
      </c>
      <c r="T17" t="s">
        <v>46</v>
      </c>
      <c r="U17" s="3">
        <v>0.48</v>
      </c>
      <c r="V17" s="4">
        <f t="shared" si="6"/>
        <v>7</v>
      </c>
      <c r="W17" s="4" t="str">
        <f t="shared" si="7"/>
        <v>7</v>
      </c>
      <c r="X17" s="4"/>
      <c r="Y17" s="4"/>
      <c r="Z17" s="15">
        <f t="shared" si="8"/>
        <v>0</v>
      </c>
      <c r="AA17" s="15">
        <f t="shared" si="9"/>
        <v>1</v>
      </c>
      <c r="AB17" s="15">
        <f t="shared" si="10"/>
        <v>1</v>
      </c>
      <c r="AC17" s="15">
        <f t="shared" si="11"/>
        <v>1</v>
      </c>
    </row>
    <row r="18" spans="1:34" x14ac:dyDescent="0.25">
      <c r="A18" t="s">
        <v>47</v>
      </c>
      <c r="B18" s="3">
        <v>0</v>
      </c>
      <c r="C18" s="4">
        <f t="shared" si="0"/>
        <v>0</v>
      </c>
      <c r="D18" s="4" t="str">
        <f t="shared" si="1"/>
        <v>0</v>
      </c>
      <c r="E18" s="4"/>
      <c r="F18" s="4"/>
      <c r="G18" s="15">
        <f t="shared" si="2"/>
        <v>0</v>
      </c>
      <c r="H18" s="15">
        <f t="shared" si="3"/>
        <v>0</v>
      </c>
      <c r="I18" s="15">
        <f t="shared" si="4"/>
        <v>0</v>
      </c>
      <c r="J18" s="15">
        <f t="shared" si="5"/>
        <v>0</v>
      </c>
      <c r="T18" t="s">
        <v>47</v>
      </c>
      <c r="U18" s="3">
        <v>0</v>
      </c>
      <c r="V18" s="4">
        <f t="shared" si="6"/>
        <v>0</v>
      </c>
      <c r="W18" s="4" t="str">
        <f t="shared" si="7"/>
        <v>0</v>
      </c>
      <c r="X18" s="4"/>
      <c r="Y18" s="4"/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</row>
    <row r="19" spans="1:34" x14ac:dyDescent="0.25">
      <c r="A19" t="s">
        <v>48</v>
      </c>
      <c r="B19" s="3">
        <v>1</v>
      </c>
      <c r="C19" s="4">
        <f t="shared" si="0"/>
        <v>15</v>
      </c>
      <c r="D19" s="4" t="str">
        <f t="shared" si="1"/>
        <v>F</v>
      </c>
      <c r="E19" s="4"/>
      <c r="F19" s="4"/>
      <c r="G19" s="15">
        <f t="shared" si="2"/>
        <v>1</v>
      </c>
      <c r="H19" s="15">
        <f t="shared" si="3"/>
        <v>1</v>
      </c>
      <c r="I19" s="15">
        <f t="shared" si="4"/>
        <v>1</v>
      </c>
      <c r="J19" s="15">
        <f t="shared" si="5"/>
        <v>1</v>
      </c>
      <c r="T19" t="s">
        <v>48</v>
      </c>
      <c r="U19" s="3">
        <v>1</v>
      </c>
      <c r="V19" s="4">
        <f t="shared" si="6"/>
        <v>15</v>
      </c>
      <c r="W19" s="4" t="str">
        <f t="shared" si="7"/>
        <v>F</v>
      </c>
      <c r="X19" s="4"/>
      <c r="Y19" s="4"/>
      <c r="Z19" s="15">
        <f t="shared" si="8"/>
        <v>1</v>
      </c>
      <c r="AA19" s="15">
        <f t="shared" si="9"/>
        <v>1</v>
      </c>
      <c r="AB19" s="15">
        <f t="shared" si="10"/>
        <v>1</v>
      </c>
      <c r="AC19" s="15">
        <f t="shared" si="11"/>
        <v>1</v>
      </c>
    </row>
    <row r="20" spans="1:34" x14ac:dyDescent="0.25">
      <c r="A20" t="s">
        <v>49</v>
      </c>
      <c r="B20" s="3">
        <v>1</v>
      </c>
      <c r="C20" s="4">
        <f t="shared" si="0"/>
        <v>15</v>
      </c>
      <c r="D20" s="4" t="str">
        <f t="shared" si="1"/>
        <v>F</v>
      </c>
      <c r="E20" s="4"/>
      <c r="F20" s="4"/>
      <c r="G20" s="16">
        <f t="shared" si="2"/>
        <v>1</v>
      </c>
      <c r="H20" s="16">
        <f t="shared" si="3"/>
        <v>1</v>
      </c>
      <c r="I20" s="16">
        <f t="shared" si="4"/>
        <v>1</v>
      </c>
      <c r="J20" s="16">
        <f t="shared" si="5"/>
        <v>1</v>
      </c>
      <c r="T20" t="s">
        <v>49</v>
      </c>
      <c r="U20" s="3">
        <v>1</v>
      </c>
      <c r="V20" s="4">
        <f t="shared" si="6"/>
        <v>15</v>
      </c>
      <c r="W20" s="4" t="str">
        <f t="shared" si="7"/>
        <v>F</v>
      </c>
      <c r="X20" s="4"/>
      <c r="Y20" s="4"/>
      <c r="Z20" s="16">
        <f t="shared" si="8"/>
        <v>1</v>
      </c>
      <c r="AA20" s="16">
        <f t="shared" si="9"/>
        <v>1</v>
      </c>
      <c r="AB20" s="16">
        <f t="shared" si="10"/>
        <v>1</v>
      </c>
      <c r="AC20" s="16">
        <f t="shared" si="11"/>
        <v>1</v>
      </c>
    </row>
    <row r="21" spans="1:34" x14ac:dyDescent="0.25">
      <c r="A21" t="s">
        <v>50</v>
      </c>
      <c r="B21" s="3">
        <v>1</v>
      </c>
      <c r="C21" s="4">
        <f t="shared" si="0"/>
        <v>15</v>
      </c>
      <c r="D21" s="4" t="str">
        <f t="shared" si="1"/>
        <v>F</v>
      </c>
      <c r="E21" s="4"/>
      <c r="F21" s="4"/>
      <c r="G21" s="5">
        <f t="shared" si="2"/>
        <v>1</v>
      </c>
      <c r="H21" s="5">
        <f t="shared" si="3"/>
        <v>1</v>
      </c>
      <c r="I21" s="5">
        <f t="shared" si="4"/>
        <v>1</v>
      </c>
      <c r="J21" s="5">
        <f t="shared" si="5"/>
        <v>1</v>
      </c>
      <c r="L21" s="18" t="str" cm="1">
        <f t="array" ref="L21">INDEX(Keys!$A$1:$A$64,BIN2DEC(_xlfn.CONCAT(G21:G26))+1)</f>
        <v>y</v>
      </c>
      <c r="M21" s="18" t="str" cm="1">
        <f t="array" ref="M21">INDEX(Keys!$A$1:$A$64,BIN2DEC(_xlfn.CONCAT(H21:H26))+1)</f>
        <v>i</v>
      </c>
      <c r="N21" s="18" t="str" cm="1">
        <f t="array" ref="N21">INDEX(Keys!$A$1:$A$64,BIN2DEC(_xlfn.CONCAT(I21:I26))+1)</f>
        <v>i</v>
      </c>
      <c r="O21" s="18" t="str" cm="1">
        <f t="array" ref="O21">INDEX(Keys!$A$1:$A$64,BIN2DEC(_xlfn.CONCAT(J21:J26))+1)</f>
        <v>i</v>
      </c>
      <c r="T21" t="s">
        <v>50</v>
      </c>
      <c r="U21" s="3">
        <v>1</v>
      </c>
      <c r="V21" s="4">
        <f t="shared" si="6"/>
        <v>15</v>
      </c>
      <c r="W21" s="4" t="str">
        <f t="shared" si="7"/>
        <v>F</v>
      </c>
      <c r="X21" s="4"/>
      <c r="Y21" s="4"/>
      <c r="Z21" s="5">
        <f t="shared" si="8"/>
        <v>1</v>
      </c>
      <c r="AA21" s="5">
        <f t="shared" si="9"/>
        <v>1</v>
      </c>
      <c r="AB21" s="5">
        <f t="shared" si="10"/>
        <v>1</v>
      </c>
      <c r="AC21" s="5">
        <f t="shared" si="11"/>
        <v>1</v>
      </c>
      <c r="AE21" s="18" t="str" cm="1">
        <f t="array" ref="AE21">INDEX(Keys!$A$1:$A$64,BIN2DEC(_xlfn.CONCAT(Z21:Z26))+1)</f>
        <v>y</v>
      </c>
      <c r="AF21" s="18" t="str" cm="1">
        <f t="array" ref="AF21">INDEX(Keys!$A$1:$A$64,BIN2DEC(_xlfn.CONCAT(AA21:AA26))+1)</f>
        <v>i</v>
      </c>
      <c r="AG21" s="18" t="str" cm="1">
        <f t="array" ref="AG21">INDEX(Keys!$A$1:$A$64,BIN2DEC(_xlfn.CONCAT(AB21:AB26))+1)</f>
        <v>i</v>
      </c>
      <c r="AH21" s="18" t="str" cm="1">
        <f t="array" ref="AH21">INDEX(Keys!$A$1:$A$64,BIN2DEC(_xlfn.CONCAT(AC21:AC26))+1)</f>
        <v>i</v>
      </c>
    </row>
    <row r="22" spans="1:34" x14ac:dyDescent="0.25">
      <c r="A22" t="s">
        <v>51</v>
      </c>
      <c r="B22" s="3">
        <v>0.56000000000000005</v>
      </c>
      <c r="C22" s="4">
        <f t="shared" si="0"/>
        <v>8</v>
      </c>
      <c r="D22" s="4" t="str">
        <f t="shared" si="1"/>
        <v>8</v>
      </c>
      <c r="E22" s="4"/>
      <c r="F22" s="4"/>
      <c r="G22" s="6">
        <f t="shared" si="2"/>
        <v>1</v>
      </c>
      <c r="H22" s="6">
        <f t="shared" si="3"/>
        <v>0</v>
      </c>
      <c r="I22" s="6">
        <f t="shared" si="4"/>
        <v>0</v>
      </c>
      <c r="J22" s="6">
        <f t="shared" si="5"/>
        <v>0</v>
      </c>
      <c r="T22" t="s">
        <v>51</v>
      </c>
      <c r="U22" s="3">
        <v>0.56000000000000005</v>
      </c>
      <c r="V22" s="4">
        <f t="shared" si="6"/>
        <v>8</v>
      </c>
      <c r="W22" s="4" t="str">
        <f t="shared" si="7"/>
        <v>8</v>
      </c>
      <c r="X22" s="4"/>
      <c r="Y22" s="4"/>
      <c r="Z22" s="6">
        <f t="shared" si="8"/>
        <v>1</v>
      </c>
      <c r="AA22" s="6">
        <f t="shared" si="9"/>
        <v>0</v>
      </c>
      <c r="AB22" s="6">
        <f t="shared" si="10"/>
        <v>0</v>
      </c>
      <c r="AC22" s="6">
        <f t="shared" si="11"/>
        <v>0</v>
      </c>
    </row>
    <row r="23" spans="1:34" x14ac:dyDescent="0.25">
      <c r="A23" t="s">
        <v>52</v>
      </c>
      <c r="B23" s="3">
        <v>0</v>
      </c>
      <c r="C23" s="4">
        <f t="shared" si="0"/>
        <v>0</v>
      </c>
      <c r="D23" s="4" t="str">
        <f t="shared" si="1"/>
        <v>0</v>
      </c>
      <c r="E23" s="4"/>
      <c r="F23" s="4"/>
      <c r="G23" s="6">
        <f t="shared" si="2"/>
        <v>0</v>
      </c>
      <c r="H23" s="6">
        <f t="shared" si="3"/>
        <v>0</v>
      </c>
      <c r="I23" s="6">
        <f t="shared" si="4"/>
        <v>0</v>
      </c>
      <c r="J23" s="6">
        <f t="shared" si="5"/>
        <v>0</v>
      </c>
      <c r="T23" t="s">
        <v>52</v>
      </c>
      <c r="U23" s="3">
        <v>0</v>
      </c>
      <c r="V23" s="4">
        <f t="shared" si="6"/>
        <v>0</v>
      </c>
      <c r="W23" s="4" t="str">
        <f t="shared" si="7"/>
        <v>0</v>
      </c>
      <c r="X23" s="4"/>
      <c r="Y23" s="4"/>
      <c r="Z23" s="6">
        <f t="shared" si="8"/>
        <v>0</v>
      </c>
      <c r="AA23" s="6">
        <f t="shared" si="9"/>
        <v>0</v>
      </c>
      <c r="AB23" s="6">
        <f t="shared" si="10"/>
        <v>0</v>
      </c>
      <c r="AC23" s="6">
        <f t="shared" si="11"/>
        <v>0</v>
      </c>
    </row>
    <row r="24" spans="1:34" x14ac:dyDescent="0.25">
      <c r="A24" t="s">
        <v>53</v>
      </c>
      <c r="B24" s="3">
        <v>0</v>
      </c>
      <c r="C24" s="4">
        <f t="shared" si="0"/>
        <v>0</v>
      </c>
      <c r="D24" s="4" t="str">
        <f t="shared" si="1"/>
        <v>0</v>
      </c>
      <c r="E24" s="4"/>
      <c r="F24" s="4"/>
      <c r="G24" s="6">
        <f t="shared" si="2"/>
        <v>0</v>
      </c>
      <c r="H24" s="6">
        <f t="shared" si="3"/>
        <v>0</v>
      </c>
      <c r="I24" s="6">
        <f t="shared" si="4"/>
        <v>0</v>
      </c>
      <c r="J24" s="6">
        <f t="shared" si="5"/>
        <v>0</v>
      </c>
      <c r="T24" t="s">
        <v>53</v>
      </c>
      <c r="U24" s="3">
        <v>0</v>
      </c>
      <c r="V24" s="4">
        <f t="shared" si="6"/>
        <v>0</v>
      </c>
      <c r="W24" s="4" t="str">
        <f t="shared" si="7"/>
        <v>0</v>
      </c>
      <c r="X24" s="4"/>
      <c r="Y24" s="4"/>
      <c r="Z24" s="6">
        <f t="shared" si="8"/>
        <v>0</v>
      </c>
      <c r="AA24" s="6">
        <f t="shared" si="9"/>
        <v>0</v>
      </c>
      <c r="AB24" s="6">
        <f t="shared" si="10"/>
        <v>0</v>
      </c>
      <c r="AC24" s="6">
        <f t="shared" si="11"/>
        <v>0</v>
      </c>
    </row>
    <row r="25" spans="1:34" x14ac:dyDescent="0.25">
      <c r="A25" t="s">
        <v>54</v>
      </c>
      <c r="B25" s="3">
        <v>1</v>
      </c>
      <c r="C25" s="4">
        <f t="shared" si="0"/>
        <v>15</v>
      </c>
      <c r="D25" s="4" t="str">
        <f t="shared" si="1"/>
        <v>F</v>
      </c>
      <c r="E25" s="4"/>
      <c r="F25" s="4"/>
      <c r="G25" s="6">
        <f t="shared" si="2"/>
        <v>1</v>
      </c>
      <c r="H25" s="6">
        <f t="shared" si="3"/>
        <v>1</v>
      </c>
      <c r="I25" s="6">
        <f t="shared" si="4"/>
        <v>1</v>
      </c>
      <c r="J25" s="6">
        <f t="shared" si="5"/>
        <v>1</v>
      </c>
      <c r="T25" t="s">
        <v>54</v>
      </c>
      <c r="U25" s="3">
        <v>1</v>
      </c>
      <c r="V25" s="4">
        <f t="shared" si="6"/>
        <v>15</v>
      </c>
      <c r="W25" s="4" t="str">
        <f t="shared" si="7"/>
        <v>F</v>
      </c>
      <c r="X25" s="4"/>
      <c r="Y25" s="4"/>
      <c r="Z25" s="6">
        <f t="shared" si="8"/>
        <v>1</v>
      </c>
      <c r="AA25" s="6">
        <f t="shared" si="9"/>
        <v>1</v>
      </c>
      <c r="AB25" s="6">
        <f t="shared" si="10"/>
        <v>1</v>
      </c>
      <c r="AC25" s="6">
        <f t="shared" si="11"/>
        <v>1</v>
      </c>
    </row>
    <row r="26" spans="1:34" x14ac:dyDescent="0.25">
      <c r="A26" t="s">
        <v>55</v>
      </c>
      <c r="B26" s="3">
        <v>0</v>
      </c>
      <c r="C26" s="4">
        <f t="shared" si="0"/>
        <v>0</v>
      </c>
      <c r="D26" s="4" t="str">
        <f t="shared" si="1"/>
        <v>0</v>
      </c>
      <c r="E26" s="4"/>
      <c r="F26" s="4"/>
      <c r="G26" s="7">
        <f t="shared" si="2"/>
        <v>0</v>
      </c>
      <c r="H26" s="7">
        <f t="shared" si="3"/>
        <v>0</v>
      </c>
      <c r="I26" s="7">
        <f t="shared" si="4"/>
        <v>0</v>
      </c>
      <c r="J26" s="7">
        <f t="shared" si="5"/>
        <v>0</v>
      </c>
      <c r="T26" t="s">
        <v>55</v>
      </c>
      <c r="U26" s="3">
        <v>0</v>
      </c>
      <c r="V26" s="4">
        <f t="shared" si="6"/>
        <v>0</v>
      </c>
      <c r="W26" s="4" t="str">
        <f t="shared" si="7"/>
        <v>0</v>
      </c>
      <c r="X26" s="4"/>
      <c r="Y26" s="4"/>
      <c r="Z26" s="7">
        <f t="shared" si="8"/>
        <v>0</v>
      </c>
      <c r="AA26" s="7">
        <f t="shared" si="9"/>
        <v>0</v>
      </c>
      <c r="AB26" s="7">
        <f t="shared" si="10"/>
        <v>0</v>
      </c>
      <c r="AC26" s="7">
        <f t="shared" si="11"/>
        <v>0</v>
      </c>
    </row>
    <row r="27" spans="1:34" x14ac:dyDescent="0.25">
      <c r="A27" t="s">
        <v>56</v>
      </c>
      <c r="B27" s="3">
        <v>0.54</v>
      </c>
      <c r="C27" s="4">
        <f t="shared" si="0"/>
        <v>8</v>
      </c>
      <c r="D27" s="4" t="str">
        <f t="shared" si="1"/>
        <v>8</v>
      </c>
      <c r="E27" s="4"/>
      <c r="F27" s="4"/>
      <c r="G27" s="14">
        <f t="shared" si="2"/>
        <v>1</v>
      </c>
      <c r="H27" s="14">
        <f t="shared" si="3"/>
        <v>0</v>
      </c>
      <c r="I27" s="14">
        <f t="shared" si="4"/>
        <v>0</v>
      </c>
      <c r="J27" s="14">
        <f t="shared" si="5"/>
        <v>0</v>
      </c>
      <c r="L27" s="18" t="str" cm="1">
        <f t="array" ref="L27">INDEX(Keys!$A$1:$A$64,BIN2DEC(_xlfn.CONCAT(G27:G32))+1)</f>
        <v>+</v>
      </c>
      <c r="M27" s="18" t="str" cm="1">
        <f t="array" ref="M27">INDEX(Keys!$A$1:$A$64,BIN2DEC(_xlfn.CONCAT(H27:H32))+1)</f>
        <v>a</v>
      </c>
      <c r="N27" s="18" t="str" cm="1">
        <f t="array" ref="N27">INDEX(Keys!$A$1:$A$64,BIN2DEC(_xlfn.CONCAT(I27:I32))+1)</f>
        <v>a</v>
      </c>
      <c r="O27" s="18" t="str" cm="1">
        <f t="array" ref="O27">INDEX(Keys!$A$1:$A$64,BIN2DEC(_xlfn.CONCAT(J27:J32))+1)</f>
        <v>a</v>
      </c>
      <c r="T27" t="s">
        <v>56</v>
      </c>
      <c r="U27" s="3">
        <v>0.54</v>
      </c>
      <c r="V27" s="4">
        <f t="shared" si="6"/>
        <v>8</v>
      </c>
      <c r="W27" s="4" t="str">
        <f t="shared" si="7"/>
        <v>8</v>
      </c>
      <c r="X27" s="4"/>
      <c r="Y27" s="4"/>
      <c r="Z27" s="14">
        <f t="shared" si="8"/>
        <v>1</v>
      </c>
      <c r="AA27" s="14">
        <f t="shared" si="9"/>
        <v>0</v>
      </c>
      <c r="AB27" s="14">
        <f t="shared" si="10"/>
        <v>0</v>
      </c>
      <c r="AC27" s="14">
        <f t="shared" si="11"/>
        <v>0</v>
      </c>
      <c r="AE27" s="18" t="str" cm="1">
        <f t="array" ref="AE27">INDEX(Keys!$A$1:$A$64,BIN2DEC(_xlfn.CONCAT(Z27:Z32))+1)</f>
        <v>+</v>
      </c>
      <c r="AF27" s="18" t="str" cm="1">
        <f t="array" ref="AF27">INDEX(Keys!$A$1:$A$64,BIN2DEC(_xlfn.CONCAT(AA27:AA32))+1)</f>
        <v>a</v>
      </c>
      <c r="AG27" s="18" t="str" cm="1">
        <f t="array" ref="AG27">INDEX(Keys!$A$1:$A$64,BIN2DEC(_xlfn.CONCAT(AB27:AB32))+1)</f>
        <v>a</v>
      </c>
      <c r="AH27" s="18" t="str" cm="1">
        <f t="array" ref="AH27">INDEX(Keys!$A$1:$A$64,BIN2DEC(_xlfn.CONCAT(AC27:AC32))+1)</f>
        <v>a</v>
      </c>
    </row>
    <row r="28" spans="1:34" x14ac:dyDescent="0.25">
      <c r="A28" t="s">
        <v>57</v>
      </c>
      <c r="B28" s="3">
        <v>1</v>
      </c>
      <c r="C28" s="4">
        <f t="shared" si="0"/>
        <v>15</v>
      </c>
      <c r="D28" s="4" t="str">
        <f t="shared" si="1"/>
        <v>F</v>
      </c>
      <c r="E28" s="4"/>
      <c r="F28" s="4"/>
      <c r="G28" s="15">
        <f t="shared" si="2"/>
        <v>1</v>
      </c>
      <c r="H28" s="15">
        <f t="shared" si="3"/>
        <v>1</v>
      </c>
      <c r="I28" s="15">
        <f t="shared" si="4"/>
        <v>1</v>
      </c>
      <c r="J28" s="15">
        <f t="shared" si="5"/>
        <v>1</v>
      </c>
      <c r="T28" t="s">
        <v>57</v>
      </c>
      <c r="U28" s="3">
        <v>1</v>
      </c>
      <c r="V28" s="4">
        <f t="shared" si="6"/>
        <v>15</v>
      </c>
      <c r="W28" s="4" t="str">
        <f t="shared" si="7"/>
        <v>F</v>
      </c>
      <c r="X28" s="4"/>
      <c r="Y28" s="4"/>
      <c r="Z28" s="15">
        <f t="shared" si="8"/>
        <v>1</v>
      </c>
      <c r="AA28" s="15">
        <f t="shared" si="9"/>
        <v>1</v>
      </c>
      <c r="AB28" s="15">
        <f t="shared" si="10"/>
        <v>1</v>
      </c>
      <c r="AC28" s="15">
        <f t="shared" si="11"/>
        <v>1</v>
      </c>
    </row>
    <row r="29" spans="1:34" x14ac:dyDescent="0.25">
      <c r="A29" t="s">
        <v>50</v>
      </c>
      <c r="B29" s="3">
        <v>1</v>
      </c>
      <c r="C29" s="4">
        <f t="shared" si="0"/>
        <v>15</v>
      </c>
      <c r="D29" s="4" t="str">
        <f t="shared" si="1"/>
        <v>F</v>
      </c>
      <c r="E29" s="4"/>
      <c r="F29" s="4"/>
      <c r="G29" s="15">
        <f t="shared" si="2"/>
        <v>1</v>
      </c>
      <c r="H29" s="15">
        <f t="shared" si="3"/>
        <v>1</v>
      </c>
      <c r="I29" s="15">
        <f t="shared" si="4"/>
        <v>1</v>
      </c>
      <c r="J29" s="15">
        <f t="shared" si="5"/>
        <v>1</v>
      </c>
      <c r="T29" t="s">
        <v>50</v>
      </c>
      <c r="U29" s="3">
        <v>1</v>
      </c>
      <c r="V29" s="4">
        <f t="shared" si="6"/>
        <v>15</v>
      </c>
      <c r="W29" s="4" t="str">
        <f t="shared" si="7"/>
        <v>F</v>
      </c>
      <c r="X29" s="4"/>
      <c r="Y29" s="4"/>
      <c r="Z29" s="15">
        <f t="shared" si="8"/>
        <v>1</v>
      </c>
      <c r="AA29" s="15">
        <f t="shared" si="9"/>
        <v>1</v>
      </c>
      <c r="AB29" s="15">
        <f t="shared" si="10"/>
        <v>1</v>
      </c>
      <c r="AC29" s="15">
        <f t="shared" si="11"/>
        <v>1</v>
      </c>
    </row>
    <row r="30" spans="1:34" x14ac:dyDescent="0.25">
      <c r="A30" t="s">
        <v>51</v>
      </c>
      <c r="B30" s="3">
        <v>0.56000000000000005</v>
      </c>
      <c r="C30" s="4">
        <f t="shared" si="0"/>
        <v>8</v>
      </c>
      <c r="D30" s="4" t="str">
        <f t="shared" si="1"/>
        <v>8</v>
      </c>
      <c r="E30" s="4"/>
      <c r="F30" s="4"/>
      <c r="G30" s="15">
        <f t="shared" si="2"/>
        <v>1</v>
      </c>
      <c r="H30" s="15">
        <f t="shared" si="3"/>
        <v>0</v>
      </c>
      <c r="I30" s="15">
        <f t="shared" si="4"/>
        <v>0</v>
      </c>
      <c r="J30" s="15">
        <f t="shared" si="5"/>
        <v>0</v>
      </c>
      <c r="T30" t="s">
        <v>51</v>
      </c>
      <c r="U30" s="3">
        <v>0.56000000000000005</v>
      </c>
      <c r="V30" s="4">
        <f t="shared" si="6"/>
        <v>8</v>
      </c>
      <c r="W30" s="4" t="str">
        <f t="shared" si="7"/>
        <v>8</v>
      </c>
      <c r="X30" s="4"/>
      <c r="Y30" s="4"/>
      <c r="Z30" s="15">
        <f t="shared" si="8"/>
        <v>1</v>
      </c>
      <c r="AA30" s="15">
        <f t="shared" si="9"/>
        <v>0</v>
      </c>
      <c r="AB30" s="15">
        <f t="shared" si="10"/>
        <v>0</v>
      </c>
      <c r="AC30" s="15">
        <f t="shared" si="11"/>
        <v>0</v>
      </c>
    </row>
    <row r="31" spans="1:34" x14ac:dyDescent="0.25">
      <c r="A31" t="s">
        <v>54</v>
      </c>
      <c r="B31" s="3">
        <v>1</v>
      </c>
      <c r="C31" s="4">
        <f t="shared" si="0"/>
        <v>15</v>
      </c>
      <c r="D31" s="4" t="str">
        <f t="shared" si="1"/>
        <v>F</v>
      </c>
      <c r="E31" s="4"/>
      <c r="F31" s="4"/>
      <c r="G31" s="15">
        <f t="shared" si="2"/>
        <v>1</v>
      </c>
      <c r="H31" s="15">
        <f t="shared" si="3"/>
        <v>1</v>
      </c>
      <c r="I31" s="15">
        <f t="shared" si="4"/>
        <v>1</v>
      </c>
      <c r="J31" s="15">
        <f t="shared" si="5"/>
        <v>1</v>
      </c>
      <c r="T31" t="s">
        <v>54</v>
      </c>
      <c r="U31" s="3">
        <v>1</v>
      </c>
      <c r="V31" s="4">
        <f t="shared" si="6"/>
        <v>15</v>
      </c>
      <c r="W31" s="4" t="str">
        <f t="shared" si="7"/>
        <v>F</v>
      </c>
      <c r="X31" s="4"/>
      <c r="Y31" s="4"/>
      <c r="Z31" s="15">
        <f t="shared" si="8"/>
        <v>1</v>
      </c>
      <c r="AA31" s="15">
        <f t="shared" si="9"/>
        <v>1</v>
      </c>
      <c r="AB31" s="15">
        <f t="shared" si="10"/>
        <v>1</v>
      </c>
      <c r="AC31" s="15">
        <f t="shared" si="11"/>
        <v>1</v>
      </c>
    </row>
    <row r="32" spans="1:34" x14ac:dyDescent="0.25">
      <c r="A32" t="s">
        <v>40</v>
      </c>
      <c r="B32" s="3">
        <v>0</v>
      </c>
      <c r="C32" s="4">
        <f t="shared" si="0"/>
        <v>0</v>
      </c>
      <c r="D32" s="4" t="str">
        <f t="shared" si="1"/>
        <v>0</v>
      </c>
      <c r="E32" s="4"/>
      <c r="F32" s="4"/>
      <c r="G32" s="16">
        <f t="shared" si="2"/>
        <v>0</v>
      </c>
      <c r="H32" s="16">
        <f t="shared" si="3"/>
        <v>0</v>
      </c>
      <c r="I32" s="16">
        <f t="shared" si="4"/>
        <v>0</v>
      </c>
      <c r="J32" s="16">
        <f t="shared" si="5"/>
        <v>0</v>
      </c>
      <c r="T32" t="s">
        <v>40</v>
      </c>
      <c r="U32" s="3">
        <v>0</v>
      </c>
      <c r="V32" s="4">
        <f t="shared" si="6"/>
        <v>0</v>
      </c>
      <c r="W32" s="4" t="str">
        <f t="shared" si="7"/>
        <v>0</v>
      </c>
      <c r="X32" s="4"/>
      <c r="Y32" s="4"/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1"/>
        <v>0</v>
      </c>
    </row>
    <row r="33" spans="1:34" x14ac:dyDescent="0.25">
      <c r="A33" t="s">
        <v>50</v>
      </c>
      <c r="B33" s="3">
        <v>1</v>
      </c>
      <c r="C33" s="4">
        <f t="shared" si="0"/>
        <v>15</v>
      </c>
      <c r="D33" s="4" t="str">
        <f t="shared" si="1"/>
        <v>F</v>
      </c>
      <c r="E33" s="4"/>
      <c r="F33" s="4"/>
      <c r="G33" s="5">
        <f t="shared" si="2"/>
        <v>1</v>
      </c>
      <c r="H33" s="5">
        <f t="shared" si="3"/>
        <v>1</v>
      </c>
      <c r="I33" s="5">
        <f t="shared" si="4"/>
        <v>1</v>
      </c>
      <c r="J33" s="5">
        <f t="shared" si="5"/>
        <v>1</v>
      </c>
      <c r="L33" s="18" t="str" cm="1">
        <f t="array" ref="L33">INDEX(Keys!$A$1:$A$64,BIN2DEC(_xlfn.CONCAT(G33:G38))+1)</f>
        <v>4</v>
      </c>
      <c r="M33" s="18" t="str" cm="1">
        <f t="array" ref="M33">INDEX(Keys!$A$1:$A$64,BIN2DEC(_xlfn.CONCAT(H33:H38))+1)</f>
        <v>o</v>
      </c>
      <c r="N33" s="18" t="str" cm="1">
        <f t="array" ref="N33">INDEX(Keys!$A$1:$A$64,BIN2DEC(_xlfn.CONCAT(I33:I38))+1)</f>
        <v>o</v>
      </c>
      <c r="O33" s="18" t="str" cm="1">
        <f t="array" ref="O33">INDEX(Keys!$A$1:$A$64,BIN2DEC(_xlfn.CONCAT(J33:J38))+1)</f>
        <v>o</v>
      </c>
      <c r="T33" t="s">
        <v>50</v>
      </c>
      <c r="U33" s="3">
        <v>1</v>
      </c>
      <c r="V33" s="4">
        <f t="shared" si="6"/>
        <v>15</v>
      </c>
      <c r="W33" s="4" t="str">
        <f t="shared" si="7"/>
        <v>F</v>
      </c>
      <c r="X33" s="4"/>
      <c r="Y33" s="4"/>
      <c r="Z33" s="5">
        <f t="shared" si="8"/>
        <v>1</v>
      </c>
      <c r="AA33" s="5">
        <f t="shared" si="9"/>
        <v>1</v>
      </c>
      <c r="AB33" s="5">
        <f t="shared" si="10"/>
        <v>1</v>
      </c>
      <c r="AC33" s="5">
        <f t="shared" si="11"/>
        <v>1</v>
      </c>
      <c r="AE33" s="18" t="str" cm="1">
        <f t="array" ref="AE33">INDEX(Keys!$A$1:$A$64,BIN2DEC(_xlfn.CONCAT(Z33:Z38))+1)</f>
        <v>4</v>
      </c>
      <c r="AF33" s="18" t="str" cm="1">
        <f t="array" ref="AF33">INDEX(Keys!$A$1:$A$64,BIN2DEC(_xlfn.CONCAT(AA33:AA38))+1)</f>
        <v>o</v>
      </c>
      <c r="AG33" s="18" t="str" cm="1">
        <f t="array" ref="AG33">INDEX(Keys!$A$1:$A$64,BIN2DEC(_xlfn.CONCAT(AB33:AB38))+1)</f>
        <v>o</v>
      </c>
      <c r="AH33" s="18" t="str" cm="1">
        <f t="array" ref="AH33">INDEX(Keys!$A$1:$A$64,BIN2DEC(_xlfn.CONCAT(AC33:AC38))+1)</f>
        <v>o</v>
      </c>
    </row>
    <row r="34" spans="1:34" x14ac:dyDescent="0.25">
      <c r="A34" t="s">
        <v>51</v>
      </c>
      <c r="B34" s="3">
        <v>0.56000000000000005</v>
      </c>
      <c r="C34" s="4">
        <f t="shared" si="0"/>
        <v>8</v>
      </c>
      <c r="D34" s="4" t="str">
        <f t="shared" si="1"/>
        <v>8</v>
      </c>
      <c r="E34" s="4"/>
      <c r="F34" s="4"/>
      <c r="G34" s="6">
        <f t="shared" si="2"/>
        <v>1</v>
      </c>
      <c r="H34" s="6">
        <f t="shared" si="3"/>
        <v>0</v>
      </c>
      <c r="I34" s="6">
        <f t="shared" si="4"/>
        <v>0</v>
      </c>
      <c r="J34" s="6">
        <f t="shared" si="5"/>
        <v>0</v>
      </c>
      <c r="T34" t="s">
        <v>51</v>
      </c>
      <c r="U34" s="3">
        <v>0.56000000000000005</v>
      </c>
      <c r="V34" s="4">
        <f t="shared" si="6"/>
        <v>8</v>
      </c>
      <c r="W34" s="4" t="str">
        <f t="shared" si="7"/>
        <v>8</v>
      </c>
      <c r="X34" s="4"/>
      <c r="Y34" s="4"/>
      <c r="Z34" s="6">
        <f t="shared" si="8"/>
        <v>1</v>
      </c>
      <c r="AA34" s="6">
        <f t="shared" si="9"/>
        <v>0</v>
      </c>
      <c r="AB34" s="6">
        <f t="shared" si="10"/>
        <v>0</v>
      </c>
      <c r="AC34" s="6">
        <f t="shared" si="11"/>
        <v>0</v>
      </c>
    </row>
    <row r="35" spans="1:34" x14ac:dyDescent="0.25">
      <c r="A35" t="s">
        <v>54</v>
      </c>
      <c r="B35" s="3">
        <v>1</v>
      </c>
      <c r="C35" s="4">
        <f t="shared" si="0"/>
        <v>15</v>
      </c>
      <c r="D35" s="4" t="str">
        <f t="shared" si="1"/>
        <v>F</v>
      </c>
      <c r="E35" s="4"/>
      <c r="F35" s="4"/>
      <c r="G35" s="6">
        <f t="shared" si="2"/>
        <v>1</v>
      </c>
      <c r="H35" s="6">
        <f t="shared" si="3"/>
        <v>1</v>
      </c>
      <c r="I35" s="6">
        <f t="shared" si="4"/>
        <v>1</v>
      </c>
      <c r="J35" s="6">
        <f t="shared" si="5"/>
        <v>1</v>
      </c>
      <c r="T35" t="s">
        <v>54</v>
      </c>
      <c r="U35" s="3">
        <v>1</v>
      </c>
      <c r="V35" s="4">
        <f t="shared" si="6"/>
        <v>15</v>
      </c>
      <c r="W35" s="4" t="str">
        <f t="shared" si="7"/>
        <v>F</v>
      </c>
      <c r="X35" s="4"/>
      <c r="Y35" s="4"/>
      <c r="Z35" s="6">
        <f t="shared" si="8"/>
        <v>1</v>
      </c>
      <c r="AA35" s="6">
        <f t="shared" si="9"/>
        <v>1</v>
      </c>
      <c r="AB35" s="6">
        <f t="shared" si="10"/>
        <v>1</v>
      </c>
      <c r="AC35" s="6">
        <f t="shared" si="11"/>
        <v>1</v>
      </c>
    </row>
    <row r="36" spans="1:34" x14ac:dyDescent="0.25">
      <c r="A36" t="s">
        <v>40</v>
      </c>
      <c r="B36" s="3">
        <v>0</v>
      </c>
      <c r="C36" s="4">
        <f t="shared" si="0"/>
        <v>0</v>
      </c>
      <c r="D36" s="4" t="str">
        <f t="shared" si="1"/>
        <v>0</v>
      </c>
      <c r="E36" s="4"/>
      <c r="F36" s="4"/>
      <c r="G36" s="6">
        <f t="shared" si="2"/>
        <v>0</v>
      </c>
      <c r="H36" s="6">
        <f t="shared" si="3"/>
        <v>0</v>
      </c>
      <c r="I36" s="6">
        <f t="shared" si="4"/>
        <v>0</v>
      </c>
      <c r="J36" s="6">
        <f t="shared" si="5"/>
        <v>0</v>
      </c>
      <c r="T36" t="s">
        <v>40</v>
      </c>
      <c r="U36" s="3">
        <v>0</v>
      </c>
      <c r="V36" s="4">
        <f t="shared" si="6"/>
        <v>0</v>
      </c>
      <c r="W36" s="4" t="str">
        <f t="shared" si="7"/>
        <v>0</v>
      </c>
      <c r="X36" s="4"/>
      <c r="Y36" s="4"/>
      <c r="Z36" s="6">
        <f t="shared" si="8"/>
        <v>0</v>
      </c>
      <c r="AA36" s="6">
        <f t="shared" si="9"/>
        <v>0</v>
      </c>
      <c r="AB36" s="6">
        <f t="shared" si="10"/>
        <v>0</v>
      </c>
      <c r="AC36" s="6">
        <f t="shared" si="11"/>
        <v>0</v>
      </c>
    </row>
    <row r="37" spans="1:34" x14ac:dyDescent="0.25">
      <c r="G37" s="8">
        <v>0</v>
      </c>
      <c r="H37" s="8">
        <v>0</v>
      </c>
      <c r="I37" s="8">
        <v>0</v>
      </c>
      <c r="J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34" x14ac:dyDescent="0.25">
      <c r="G38" s="9">
        <v>0</v>
      </c>
      <c r="H38" s="9">
        <v>0</v>
      </c>
      <c r="I38" s="9">
        <v>0</v>
      </c>
      <c r="J38" s="9">
        <v>0</v>
      </c>
      <c r="Z38" s="9">
        <v>0</v>
      </c>
      <c r="AA38" s="9">
        <v>0</v>
      </c>
      <c r="AB38" s="9">
        <v>0</v>
      </c>
      <c r="AC38" s="9">
        <v>0</v>
      </c>
    </row>
  </sheetData>
  <mergeCells count="4">
    <mergeCell ref="G1:J1"/>
    <mergeCell ref="L1:O1"/>
    <mergeCell ref="Z1:AC1"/>
    <mergeCell ref="AE1:A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Step 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2024-04-04T21:00:03Z</dcterms:created>
  <dcterms:modified xsi:type="dcterms:W3CDTF">2024-04-05T14:50:16Z</dcterms:modified>
</cp:coreProperties>
</file>